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permar.med.cornell.edu\permar$\Data\Sherry Wang\2. rabbit CMV study\Manuscript\Final submission\Raw data on Github\"/>
    </mc:Choice>
  </mc:AlternateContent>
  <xr:revisionPtr revIDLastSave="0" documentId="13_ncr:1_{31B0029C-05A9-4444-8F45-4C7C15F0138A}" xr6:coauthVersionLast="47" xr6:coauthVersionMax="47" xr10:uidLastSave="{00000000-0000-0000-0000-000000000000}"/>
  <bookViews>
    <workbookView xWindow="-23148" yWindow="-960" windowWidth="23256" windowHeight="12456" activeTab="5" xr2:uid="{00000000-000D-0000-FFFF-FFFF00000000}"/>
  </bookViews>
  <sheets>
    <sheet name="plate layout" sheetId="8" r:id="rId1"/>
    <sheet name="96-well prep" sheetId="9" r:id="rId2"/>
    <sheet name="plate 1_week 0" sheetId="3" r:id="rId3"/>
    <sheet name="plate 2_week 6" sheetId="4" r:id="rId4"/>
    <sheet name="plate 3_week 10" sheetId="5" r:id="rId5"/>
    <sheet name="plate 4_ week 30" sheetId="6" r:id="rId6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4" i="9" l="1"/>
  <c r="K14" i="9"/>
  <c r="L14" i="9"/>
  <c r="M14" i="9"/>
  <c r="N14" i="9"/>
  <c r="N18" i="9"/>
  <c r="M18" i="9"/>
  <c r="C44" i="6"/>
  <c r="C45" i="6"/>
  <c r="D46" i="6"/>
  <c r="C46" i="6"/>
  <c r="C44" i="5"/>
  <c r="C45" i="5"/>
  <c r="D46" i="5"/>
  <c r="C46" i="5"/>
  <c r="C44" i="3"/>
  <c r="C46" i="4"/>
  <c r="C45" i="4"/>
  <c r="C44" i="4"/>
  <c r="D46" i="4"/>
  <c r="C45" i="3"/>
  <c r="D46" i="3"/>
  <c r="C46" i="3"/>
  <c r="AK41" i="6"/>
  <c r="AK40" i="6"/>
  <c r="AK39" i="6"/>
  <c r="AK38" i="6"/>
  <c r="AK37" i="6"/>
  <c r="AK36" i="6"/>
  <c r="AK35" i="6"/>
  <c r="AK34" i="6"/>
  <c r="AK31" i="6"/>
  <c r="AK30" i="6"/>
  <c r="AK29" i="6"/>
  <c r="AK28" i="6"/>
  <c r="AK27" i="6"/>
  <c r="AK26" i="6"/>
  <c r="AK25" i="6"/>
  <c r="AK24" i="6"/>
  <c r="AK20" i="6"/>
  <c r="AK19" i="6"/>
  <c r="AK18" i="6"/>
  <c r="AK17" i="6"/>
  <c r="AK16" i="6"/>
  <c r="AK15" i="6"/>
  <c r="AK14" i="6"/>
  <c r="AK13" i="6"/>
  <c r="AK10" i="6"/>
  <c r="AK9" i="6"/>
  <c r="AK8" i="6"/>
  <c r="AK7" i="6"/>
  <c r="AK6" i="6"/>
  <c r="AK5" i="6"/>
  <c r="AK4" i="6"/>
  <c r="AK3" i="6"/>
  <c r="AH41" i="6"/>
  <c r="AH40" i="6"/>
  <c r="AH39" i="6"/>
  <c r="AH38" i="6"/>
  <c r="AH37" i="6"/>
  <c r="AH36" i="6"/>
  <c r="AH35" i="6"/>
  <c r="AH34" i="6"/>
  <c r="AH31" i="6"/>
  <c r="AH30" i="6"/>
  <c r="AH29" i="6"/>
  <c r="AH28" i="6"/>
  <c r="AH27" i="6"/>
  <c r="AH26" i="6"/>
  <c r="AH25" i="6"/>
  <c r="AH24" i="6"/>
  <c r="AH20" i="6"/>
  <c r="AH19" i="6"/>
  <c r="AH18" i="6"/>
  <c r="AH17" i="6"/>
  <c r="AH16" i="6"/>
  <c r="AH15" i="6"/>
  <c r="AH14" i="6"/>
  <c r="AH13" i="6"/>
  <c r="AH10" i="6"/>
  <c r="AH9" i="6"/>
  <c r="AH8" i="6"/>
  <c r="AH7" i="6"/>
  <c r="AH6" i="6"/>
  <c r="AH5" i="6"/>
  <c r="AH4" i="6"/>
  <c r="AH3" i="6"/>
  <c r="AE41" i="6"/>
  <c r="AE40" i="6"/>
  <c r="AE39" i="6"/>
  <c r="AE38" i="6"/>
  <c r="AE37" i="6"/>
  <c r="AE36" i="6"/>
  <c r="AE35" i="6"/>
  <c r="AE34" i="6"/>
  <c r="AE31" i="6"/>
  <c r="AE30" i="6"/>
  <c r="AE29" i="6"/>
  <c r="AE28" i="6"/>
  <c r="AE27" i="6"/>
  <c r="AE26" i="6"/>
  <c r="AE25" i="6"/>
  <c r="AE24" i="6"/>
  <c r="AE20" i="6"/>
  <c r="AE19" i="6"/>
  <c r="AE18" i="6"/>
  <c r="AE17" i="6"/>
  <c r="AE16" i="6"/>
  <c r="AE15" i="6"/>
  <c r="AE14" i="6"/>
  <c r="AE13" i="6"/>
  <c r="AE10" i="6"/>
  <c r="AE9" i="6"/>
  <c r="AE8" i="6"/>
  <c r="AE7" i="6"/>
  <c r="AE6" i="6"/>
  <c r="AE5" i="6"/>
  <c r="AE4" i="6"/>
  <c r="AE3" i="6"/>
  <c r="AB41" i="6"/>
  <c r="AB40" i="6"/>
  <c r="AB39" i="6"/>
  <c r="AB38" i="6"/>
  <c r="AB37" i="6"/>
  <c r="AB36" i="6"/>
  <c r="AB35" i="6"/>
  <c r="AB34" i="6"/>
  <c r="AB31" i="6"/>
  <c r="AB30" i="6"/>
  <c r="AB29" i="6"/>
  <c r="AB28" i="6"/>
  <c r="AB27" i="6"/>
  <c r="AB26" i="6"/>
  <c r="AB25" i="6"/>
  <c r="AB24" i="6"/>
  <c r="AB20" i="6"/>
  <c r="AB19" i="6"/>
  <c r="AB18" i="6"/>
  <c r="AB17" i="6"/>
  <c r="AB16" i="6"/>
  <c r="AB15" i="6"/>
  <c r="AB14" i="6"/>
  <c r="AB13" i="6"/>
  <c r="AB10" i="6"/>
  <c r="AB9" i="6"/>
  <c r="AB8" i="6"/>
  <c r="AB7" i="6"/>
  <c r="AB6" i="6"/>
  <c r="AB5" i="6"/>
  <c r="AB4" i="6"/>
  <c r="AB3" i="6"/>
  <c r="Y41" i="6"/>
  <c r="Y40" i="6"/>
  <c r="Y39" i="6"/>
  <c r="Y38" i="6"/>
  <c r="Y37" i="6"/>
  <c r="Y36" i="6"/>
  <c r="Y35" i="6"/>
  <c r="Y34" i="6"/>
  <c r="Y31" i="6"/>
  <c r="Y30" i="6"/>
  <c r="Y29" i="6"/>
  <c r="Y28" i="6"/>
  <c r="Y27" i="6"/>
  <c r="Y26" i="6"/>
  <c r="Y25" i="6"/>
  <c r="Y24" i="6"/>
  <c r="Y20" i="6"/>
  <c r="Y19" i="6"/>
  <c r="Y18" i="6"/>
  <c r="Y17" i="6"/>
  <c r="Y16" i="6"/>
  <c r="Y15" i="6"/>
  <c r="Y14" i="6"/>
  <c r="Y13" i="6"/>
  <c r="Y10" i="6"/>
  <c r="Y9" i="6"/>
  <c r="Y8" i="6"/>
  <c r="Y7" i="6"/>
  <c r="Y6" i="6"/>
  <c r="Y5" i="6"/>
  <c r="Y4" i="6"/>
  <c r="Y3" i="6"/>
  <c r="V41" i="6"/>
  <c r="V40" i="6"/>
  <c r="V39" i="6"/>
  <c r="V38" i="6"/>
  <c r="V37" i="6"/>
  <c r="V36" i="6"/>
  <c r="V35" i="6"/>
  <c r="V34" i="6"/>
  <c r="V31" i="6"/>
  <c r="V30" i="6"/>
  <c r="V29" i="6"/>
  <c r="V28" i="6"/>
  <c r="V27" i="6"/>
  <c r="V26" i="6"/>
  <c r="V25" i="6"/>
  <c r="V24" i="6"/>
  <c r="V20" i="6"/>
  <c r="V19" i="6"/>
  <c r="V18" i="6"/>
  <c r="V17" i="6"/>
  <c r="V16" i="6"/>
  <c r="V15" i="6"/>
  <c r="V14" i="6"/>
  <c r="V13" i="6"/>
  <c r="V10" i="6"/>
  <c r="V9" i="6"/>
  <c r="V8" i="6"/>
  <c r="V7" i="6"/>
  <c r="V6" i="6"/>
  <c r="V5" i="6"/>
  <c r="V4" i="6"/>
  <c r="V3" i="6"/>
  <c r="S41" i="6"/>
  <c r="S40" i="6"/>
  <c r="S39" i="6"/>
  <c r="S38" i="6"/>
  <c r="S37" i="6"/>
  <c r="S36" i="6"/>
  <c r="S35" i="6"/>
  <c r="S34" i="6"/>
  <c r="S31" i="6"/>
  <c r="S30" i="6"/>
  <c r="S29" i="6"/>
  <c r="S28" i="6"/>
  <c r="S27" i="6"/>
  <c r="S26" i="6"/>
  <c r="S25" i="6"/>
  <c r="S24" i="6"/>
  <c r="S20" i="6"/>
  <c r="S19" i="6"/>
  <c r="S18" i="6"/>
  <c r="S17" i="6"/>
  <c r="S16" i="6"/>
  <c r="S15" i="6"/>
  <c r="S14" i="6"/>
  <c r="S13" i="6"/>
  <c r="S10" i="6"/>
  <c r="S9" i="6"/>
  <c r="S8" i="6"/>
  <c r="S7" i="6"/>
  <c r="S6" i="6"/>
  <c r="S5" i="6"/>
  <c r="S4" i="6"/>
  <c r="S3" i="6"/>
  <c r="P41" i="6"/>
  <c r="P40" i="6"/>
  <c r="P39" i="6"/>
  <c r="P38" i="6"/>
  <c r="P37" i="6"/>
  <c r="P36" i="6"/>
  <c r="P35" i="6"/>
  <c r="P34" i="6"/>
  <c r="P31" i="6"/>
  <c r="P30" i="6"/>
  <c r="P29" i="6"/>
  <c r="P28" i="6"/>
  <c r="P27" i="6"/>
  <c r="P26" i="6"/>
  <c r="P25" i="6"/>
  <c r="P24" i="6"/>
  <c r="P20" i="6"/>
  <c r="P19" i="6"/>
  <c r="P18" i="6"/>
  <c r="P17" i="6"/>
  <c r="P16" i="6"/>
  <c r="P15" i="6"/>
  <c r="P14" i="6"/>
  <c r="P13" i="6"/>
  <c r="P10" i="6"/>
  <c r="P9" i="6"/>
  <c r="P8" i="6"/>
  <c r="P7" i="6"/>
  <c r="P6" i="6"/>
  <c r="P5" i="6"/>
  <c r="P4" i="6"/>
  <c r="P3" i="6"/>
  <c r="M41" i="6"/>
  <c r="M40" i="6"/>
  <c r="M39" i="6"/>
  <c r="M38" i="6"/>
  <c r="M37" i="6"/>
  <c r="M36" i="6"/>
  <c r="M35" i="6"/>
  <c r="M34" i="6"/>
  <c r="M31" i="6"/>
  <c r="M30" i="6"/>
  <c r="M29" i="6"/>
  <c r="M28" i="6"/>
  <c r="M27" i="6"/>
  <c r="M26" i="6"/>
  <c r="M25" i="6"/>
  <c r="M24" i="6"/>
  <c r="M20" i="6"/>
  <c r="M19" i="6"/>
  <c r="M18" i="6"/>
  <c r="M17" i="6"/>
  <c r="M16" i="6"/>
  <c r="M15" i="6"/>
  <c r="M14" i="6"/>
  <c r="M13" i="6"/>
  <c r="M10" i="6"/>
  <c r="M9" i="6"/>
  <c r="M8" i="6"/>
  <c r="M7" i="6"/>
  <c r="M6" i="6"/>
  <c r="M5" i="6"/>
  <c r="M4" i="6"/>
  <c r="M3" i="6"/>
  <c r="J41" i="6"/>
  <c r="J40" i="6"/>
  <c r="J39" i="6"/>
  <c r="J38" i="6"/>
  <c r="J37" i="6"/>
  <c r="J36" i="6"/>
  <c r="J35" i="6"/>
  <c r="J34" i="6"/>
  <c r="J31" i="6"/>
  <c r="J30" i="6"/>
  <c r="J29" i="6"/>
  <c r="J28" i="6"/>
  <c r="J27" i="6"/>
  <c r="J26" i="6"/>
  <c r="J25" i="6"/>
  <c r="J24" i="6"/>
  <c r="J20" i="6"/>
  <c r="J19" i="6"/>
  <c r="J18" i="6"/>
  <c r="J17" i="6"/>
  <c r="J16" i="6"/>
  <c r="J15" i="6"/>
  <c r="J14" i="6"/>
  <c r="J13" i="6"/>
  <c r="J10" i="6"/>
  <c r="J9" i="6"/>
  <c r="J8" i="6"/>
  <c r="J7" i="6"/>
  <c r="J6" i="6"/>
  <c r="J5" i="6"/>
  <c r="J4" i="6"/>
  <c r="J3" i="6"/>
  <c r="G41" i="6"/>
  <c r="G40" i="6"/>
  <c r="G39" i="6"/>
  <c r="G38" i="6"/>
  <c r="G37" i="6"/>
  <c r="G36" i="6"/>
  <c r="G35" i="6"/>
  <c r="G34" i="6"/>
  <c r="G31" i="6"/>
  <c r="G30" i="6"/>
  <c r="G29" i="6"/>
  <c r="G28" i="6"/>
  <c r="G27" i="6"/>
  <c r="G26" i="6"/>
  <c r="G25" i="6"/>
  <c r="G24" i="6"/>
  <c r="G20" i="6"/>
  <c r="G19" i="6"/>
  <c r="G18" i="6"/>
  <c r="G17" i="6"/>
  <c r="G16" i="6"/>
  <c r="G15" i="6"/>
  <c r="G14" i="6"/>
  <c r="G13" i="6"/>
  <c r="G10" i="6"/>
  <c r="G9" i="6"/>
  <c r="G8" i="6"/>
  <c r="G7" i="6"/>
  <c r="G6" i="6"/>
  <c r="G5" i="6"/>
  <c r="G4" i="6"/>
  <c r="G3" i="6"/>
  <c r="D41" i="6"/>
  <c r="D40" i="6"/>
  <c r="D39" i="6"/>
  <c r="D38" i="6"/>
  <c r="D37" i="6"/>
  <c r="D36" i="6"/>
  <c r="D35" i="6"/>
  <c r="D34" i="6"/>
  <c r="D31" i="6"/>
  <c r="D30" i="6"/>
  <c r="D29" i="6"/>
  <c r="D28" i="6"/>
  <c r="D27" i="6"/>
  <c r="D26" i="6"/>
  <c r="D25" i="6"/>
  <c r="D24" i="6"/>
  <c r="D20" i="6"/>
  <c r="D19" i="6"/>
  <c r="D18" i="6"/>
  <c r="D17" i="6"/>
  <c r="D16" i="6"/>
  <c r="D15" i="6"/>
  <c r="D14" i="6"/>
  <c r="D13" i="6"/>
  <c r="D10" i="6"/>
  <c r="D9" i="6"/>
  <c r="D8" i="6"/>
  <c r="D7" i="6"/>
  <c r="D6" i="6"/>
  <c r="D5" i="6"/>
  <c r="D4" i="6"/>
  <c r="D3" i="6"/>
  <c r="AK3" i="5"/>
  <c r="AK41" i="5"/>
  <c r="AK40" i="5"/>
  <c r="AK39" i="5"/>
  <c r="AK38" i="5"/>
  <c r="AK37" i="5"/>
  <c r="AK36" i="5"/>
  <c r="AK35" i="5"/>
  <c r="AK34" i="5"/>
  <c r="AK31" i="5"/>
  <c r="AK30" i="5"/>
  <c r="AK29" i="5"/>
  <c r="AK28" i="5"/>
  <c r="AK27" i="5"/>
  <c r="AK26" i="5"/>
  <c r="AK25" i="5"/>
  <c r="AK24" i="5"/>
  <c r="AK20" i="5"/>
  <c r="AK19" i="5"/>
  <c r="AK18" i="5"/>
  <c r="AK17" i="5"/>
  <c r="AK16" i="5"/>
  <c r="AK15" i="5"/>
  <c r="AK14" i="5"/>
  <c r="AK13" i="5"/>
  <c r="AK10" i="5"/>
  <c r="AK9" i="5"/>
  <c r="AK8" i="5"/>
  <c r="AK7" i="5"/>
  <c r="AK6" i="5"/>
  <c r="AK5" i="5"/>
  <c r="AK4" i="5"/>
  <c r="AH41" i="5"/>
  <c r="AH40" i="5"/>
  <c r="AH39" i="5"/>
  <c r="AH38" i="5"/>
  <c r="AH37" i="5"/>
  <c r="AH36" i="5"/>
  <c r="AH35" i="5"/>
  <c r="AH34" i="5"/>
  <c r="AH31" i="5"/>
  <c r="AH30" i="5"/>
  <c r="AH29" i="5"/>
  <c r="AH28" i="5"/>
  <c r="AH27" i="5"/>
  <c r="AH26" i="5"/>
  <c r="AH25" i="5"/>
  <c r="AH24" i="5"/>
  <c r="AH20" i="5"/>
  <c r="AH19" i="5"/>
  <c r="AH18" i="5"/>
  <c r="AH17" i="5"/>
  <c r="AH16" i="5"/>
  <c r="AH15" i="5"/>
  <c r="AH14" i="5"/>
  <c r="AH13" i="5"/>
  <c r="AH10" i="5"/>
  <c r="AH9" i="5"/>
  <c r="AH8" i="5"/>
  <c r="AH7" i="5"/>
  <c r="AH6" i="5"/>
  <c r="AH5" i="5"/>
  <c r="AH4" i="5"/>
  <c r="AH3" i="5"/>
  <c r="AE41" i="5"/>
  <c r="AE40" i="5"/>
  <c r="AE39" i="5"/>
  <c r="AE38" i="5"/>
  <c r="AE37" i="5"/>
  <c r="AE36" i="5"/>
  <c r="AE35" i="5"/>
  <c r="AE34" i="5"/>
  <c r="AE31" i="5"/>
  <c r="AE30" i="5"/>
  <c r="AE29" i="5"/>
  <c r="AE28" i="5"/>
  <c r="AE27" i="5"/>
  <c r="AE26" i="5"/>
  <c r="AE25" i="5"/>
  <c r="AE24" i="5"/>
  <c r="AE20" i="5"/>
  <c r="AE19" i="5"/>
  <c r="AE18" i="5"/>
  <c r="AE17" i="5"/>
  <c r="AE16" i="5"/>
  <c r="AE15" i="5"/>
  <c r="AE14" i="5"/>
  <c r="AE13" i="5"/>
  <c r="AE10" i="5"/>
  <c r="AE9" i="5"/>
  <c r="AE8" i="5"/>
  <c r="AE7" i="5"/>
  <c r="AE6" i="5"/>
  <c r="AE5" i="5"/>
  <c r="AE4" i="5"/>
  <c r="AE3" i="5"/>
  <c r="AB41" i="5"/>
  <c r="AB40" i="5"/>
  <c r="AB39" i="5"/>
  <c r="AB38" i="5"/>
  <c r="AB37" i="5"/>
  <c r="AB36" i="5"/>
  <c r="AB35" i="5"/>
  <c r="AB34" i="5"/>
  <c r="AB31" i="5"/>
  <c r="AB30" i="5"/>
  <c r="AB29" i="5"/>
  <c r="AB28" i="5"/>
  <c r="AB27" i="5"/>
  <c r="AB26" i="5"/>
  <c r="AB25" i="5"/>
  <c r="AB24" i="5"/>
  <c r="AB20" i="5"/>
  <c r="AB19" i="5"/>
  <c r="AB18" i="5"/>
  <c r="AB17" i="5"/>
  <c r="AB16" i="5"/>
  <c r="AB15" i="5"/>
  <c r="AB14" i="5"/>
  <c r="AB13" i="5"/>
  <c r="AB10" i="5"/>
  <c r="AB9" i="5"/>
  <c r="AB8" i="5"/>
  <c r="AB7" i="5"/>
  <c r="AB6" i="5"/>
  <c r="AB5" i="5"/>
  <c r="AB4" i="5"/>
  <c r="AB3" i="5"/>
  <c r="Y41" i="5"/>
  <c r="Y40" i="5"/>
  <c r="Y39" i="5"/>
  <c r="Y38" i="5"/>
  <c r="Y37" i="5"/>
  <c r="Y36" i="5"/>
  <c r="Y35" i="5"/>
  <c r="Y34" i="5"/>
  <c r="Y31" i="5"/>
  <c r="Y30" i="5"/>
  <c r="Y29" i="5"/>
  <c r="Y28" i="5"/>
  <c r="Y27" i="5"/>
  <c r="Y26" i="5"/>
  <c r="Y25" i="5"/>
  <c r="Y24" i="5"/>
  <c r="Y20" i="5"/>
  <c r="Y19" i="5"/>
  <c r="Y18" i="5"/>
  <c r="Y17" i="5"/>
  <c r="Y16" i="5"/>
  <c r="Y15" i="5"/>
  <c r="Y14" i="5"/>
  <c r="Y13" i="5"/>
  <c r="Y10" i="5"/>
  <c r="Y9" i="5"/>
  <c r="Y8" i="5"/>
  <c r="Y7" i="5"/>
  <c r="Y6" i="5"/>
  <c r="Y5" i="5"/>
  <c r="Y4" i="5"/>
  <c r="Y3" i="5"/>
  <c r="V41" i="5"/>
  <c r="V40" i="5"/>
  <c r="V39" i="5"/>
  <c r="V38" i="5"/>
  <c r="V37" i="5"/>
  <c r="V36" i="5"/>
  <c r="V35" i="5"/>
  <c r="V34" i="5"/>
  <c r="V31" i="5"/>
  <c r="V30" i="5"/>
  <c r="V29" i="5"/>
  <c r="V28" i="5"/>
  <c r="V27" i="5"/>
  <c r="V26" i="5"/>
  <c r="V25" i="5"/>
  <c r="V24" i="5"/>
  <c r="V20" i="5"/>
  <c r="V19" i="5"/>
  <c r="V18" i="5"/>
  <c r="V17" i="5"/>
  <c r="V16" i="5"/>
  <c r="V15" i="5"/>
  <c r="V14" i="5"/>
  <c r="V13" i="5"/>
  <c r="V10" i="5"/>
  <c r="V9" i="5"/>
  <c r="V8" i="5"/>
  <c r="V7" i="5"/>
  <c r="V6" i="5"/>
  <c r="V5" i="5"/>
  <c r="V4" i="5"/>
  <c r="V3" i="5"/>
  <c r="S41" i="5"/>
  <c r="S40" i="5"/>
  <c r="S39" i="5"/>
  <c r="S38" i="5"/>
  <c r="S37" i="5"/>
  <c r="S36" i="5"/>
  <c r="S35" i="5"/>
  <c r="S34" i="5"/>
  <c r="S31" i="5"/>
  <c r="S30" i="5"/>
  <c r="S29" i="5"/>
  <c r="S28" i="5"/>
  <c r="S27" i="5"/>
  <c r="S26" i="5"/>
  <c r="S25" i="5"/>
  <c r="S24" i="5"/>
  <c r="S20" i="5"/>
  <c r="S19" i="5"/>
  <c r="S18" i="5"/>
  <c r="S17" i="5"/>
  <c r="S16" i="5"/>
  <c r="S15" i="5"/>
  <c r="S14" i="5"/>
  <c r="S13" i="5"/>
  <c r="S10" i="5"/>
  <c r="S9" i="5"/>
  <c r="S8" i="5"/>
  <c r="S7" i="5"/>
  <c r="S6" i="5"/>
  <c r="S5" i="5"/>
  <c r="S4" i="5"/>
  <c r="S3" i="5"/>
  <c r="P41" i="5"/>
  <c r="P40" i="5"/>
  <c r="P39" i="5"/>
  <c r="P38" i="5"/>
  <c r="P37" i="5"/>
  <c r="P36" i="5"/>
  <c r="P35" i="5"/>
  <c r="P34" i="5"/>
  <c r="P31" i="5"/>
  <c r="P30" i="5"/>
  <c r="P29" i="5"/>
  <c r="P28" i="5"/>
  <c r="P27" i="5"/>
  <c r="P26" i="5"/>
  <c r="P25" i="5"/>
  <c r="P24" i="5"/>
  <c r="P20" i="5"/>
  <c r="P19" i="5"/>
  <c r="P18" i="5"/>
  <c r="P17" i="5"/>
  <c r="P16" i="5"/>
  <c r="P15" i="5"/>
  <c r="P14" i="5"/>
  <c r="P13" i="5"/>
  <c r="P10" i="5"/>
  <c r="P9" i="5"/>
  <c r="P8" i="5"/>
  <c r="P7" i="5"/>
  <c r="P6" i="5"/>
  <c r="P5" i="5"/>
  <c r="P4" i="5"/>
  <c r="P3" i="5"/>
  <c r="M41" i="5"/>
  <c r="M40" i="5"/>
  <c r="M39" i="5"/>
  <c r="M38" i="5"/>
  <c r="M37" i="5"/>
  <c r="M36" i="5"/>
  <c r="M35" i="5"/>
  <c r="M34" i="5"/>
  <c r="M31" i="5"/>
  <c r="M30" i="5"/>
  <c r="M29" i="5"/>
  <c r="M28" i="5"/>
  <c r="M27" i="5"/>
  <c r="M26" i="5"/>
  <c r="M25" i="5"/>
  <c r="M24" i="5"/>
  <c r="M20" i="5"/>
  <c r="M19" i="5"/>
  <c r="M18" i="5"/>
  <c r="M17" i="5"/>
  <c r="M16" i="5"/>
  <c r="M15" i="5"/>
  <c r="M14" i="5"/>
  <c r="M13" i="5"/>
  <c r="M10" i="5"/>
  <c r="M9" i="5"/>
  <c r="M8" i="5"/>
  <c r="M7" i="5"/>
  <c r="M6" i="5"/>
  <c r="M5" i="5"/>
  <c r="M4" i="5"/>
  <c r="M3" i="5"/>
  <c r="J41" i="5"/>
  <c r="J40" i="5"/>
  <c r="J39" i="5"/>
  <c r="J38" i="5"/>
  <c r="J37" i="5"/>
  <c r="J36" i="5"/>
  <c r="J35" i="5"/>
  <c r="J34" i="5"/>
  <c r="J31" i="5"/>
  <c r="J30" i="5"/>
  <c r="J29" i="5"/>
  <c r="J28" i="5"/>
  <c r="J27" i="5"/>
  <c r="J26" i="5"/>
  <c r="J25" i="5"/>
  <c r="J24" i="5"/>
  <c r="J20" i="5"/>
  <c r="J19" i="5"/>
  <c r="J18" i="5"/>
  <c r="J17" i="5"/>
  <c r="J16" i="5"/>
  <c r="J15" i="5"/>
  <c r="J14" i="5"/>
  <c r="J13" i="5"/>
  <c r="J10" i="5"/>
  <c r="J9" i="5"/>
  <c r="J8" i="5"/>
  <c r="J7" i="5"/>
  <c r="J6" i="5"/>
  <c r="J5" i="5"/>
  <c r="J4" i="5"/>
  <c r="J3" i="5"/>
  <c r="G41" i="5"/>
  <c r="G40" i="5"/>
  <c r="G39" i="5"/>
  <c r="G38" i="5"/>
  <c r="G37" i="5"/>
  <c r="G36" i="5"/>
  <c r="G35" i="5"/>
  <c r="G34" i="5"/>
  <c r="G31" i="5"/>
  <c r="G30" i="5"/>
  <c r="G29" i="5"/>
  <c r="G28" i="5"/>
  <c r="G27" i="5"/>
  <c r="G26" i="5"/>
  <c r="G25" i="5"/>
  <c r="G24" i="5"/>
  <c r="G20" i="5"/>
  <c r="G19" i="5"/>
  <c r="G18" i="5"/>
  <c r="G17" i="5"/>
  <c r="G16" i="5"/>
  <c r="G15" i="5"/>
  <c r="G14" i="5"/>
  <c r="G13" i="5"/>
  <c r="G10" i="5"/>
  <c r="G9" i="5"/>
  <c r="G8" i="5"/>
  <c r="G7" i="5"/>
  <c r="G6" i="5"/>
  <c r="G5" i="5"/>
  <c r="G4" i="5"/>
  <c r="G3" i="5"/>
  <c r="D41" i="5"/>
  <c r="D40" i="5"/>
  <c r="D39" i="5"/>
  <c r="D38" i="5"/>
  <c r="D37" i="5"/>
  <c r="D36" i="5"/>
  <c r="D35" i="5"/>
  <c r="D34" i="5"/>
  <c r="D31" i="5"/>
  <c r="D30" i="5"/>
  <c r="D29" i="5"/>
  <c r="D28" i="5"/>
  <c r="D27" i="5"/>
  <c r="D26" i="5"/>
  <c r="D25" i="5"/>
  <c r="D24" i="5"/>
  <c r="D20" i="5"/>
  <c r="D19" i="5"/>
  <c r="D18" i="5"/>
  <c r="D17" i="5"/>
  <c r="D16" i="5"/>
  <c r="D15" i="5"/>
  <c r="D14" i="5"/>
  <c r="D13" i="5"/>
  <c r="D4" i="5"/>
  <c r="D5" i="5"/>
  <c r="D6" i="5"/>
  <c r="D7" i="5"/>
  <c r="D8" i="5"/>
  <c r="D9" i="5"/>
  <c r="D10" i="5"/>
  <c r="D3" i="5"/>
  <c r="AK41" i="3"/>
  <c r="AK40" i="3"/>
  <c r="AK39" i="3"/>
  <c r="AK38" i="3"/>
  <c r="AK37" i="3"/>
  <c r="AK36" i="3"/>
  <c r="AK35" i="3"/>
  <c r="AK34" i="3"/>
  <c r="AK31" i="3"/>
  <c r="AK30" i="3"/>
  <c r="AK29" i="3"/>
  <c r="AK28" i="3"/>
  <c r="AK27" i="3"/>
  <c r="AK26" i="3"/>
  <c r="AK25" i="3"/>
  <c r="AK24" i="3"/>
  <c r="AK20" i="3"/>
  <c r="AK19" i="3"/>
  <c r="AK18" i="3"/>
  <c r="AK17" i="3"/>
  <c r="AK16" i="3"/>
  <c r="AK15" i="3"/>
  <c r="AK14" i="3"/>
  <c r="AK13" i="3"/>
  <c r="AK10" i="3"/>
  <c r="AK9" i="3"/>
  <c r="AK8" i="3"/>
  <c r="AK7" i="3"/>
  <c r="AK6" i="3"/>
  <c r="AK5" i="3"/>
  <c r="AK4" i="3"/>
  <c r="AK3" i="3"/>
  <c r="AH41" i="3"/>
  <c r="AH40" i="3"/>
  <c r="AH39" i="3"/>
  <c r="AH38" i="3"/>
  <c r="AH37" i="3"/>
  <c r="AH36" i="3"/>
  <c r="AH35" i="3"/>
  <c r="AH34" i="3"/>
  <c r="AH31" i="3"/>
  <c r="AH30" i="3"/>
  <c r="AH29" i="3"/>
  <c r="AH28" i="3"/>
  <c r="AH27" i="3"/>
  <c r="AH26" i="3"/>
  <c r="AH25" i="3"/>
  <c r="AH24" i="3"/>
  <c r="AH20" i="3"/>
  <c r="AH19" i="3"/>
  <c r="AH18" i="3"/>
  <c r="AH17" i="3"/>
  <c r="AH16" i="3"/>
  <c r="AH15" i="3"/>
  <c r="AH14" i="3"/>
  <c r="AH13" i="3"/>
  <c r="AH10" i="3"/>
  <c r="AH9" i="3"/>
  <c r="AH8" i="3"/>
  <c r="AH7" i="3"/>
  <c r="AH6" i="3"/>
  <c r="AH5" i="3"/>
  <c r="AH4" i="3"/>
  <c r="AH3" i="3"/>
  <c r="AE41" i="3"/>
  <c r="AE40" i="3"/>
  <c r="AE39" i="3"/>
  <c r="AE38" i="3"/>
  <c r="AE37" i="3"/>
  <c r="AE36" i="3"/>
  <c r="AE35" i="3"/>
  <c r="AE34" i="3"/>
  <c r="AE31" i="3"/>
  <c r="AE30" i="3"/>
  <c r="AE29" i="3"/>
  <c r="AE28" i="3"/>
  <c r="AE27" i="3"/>
  <c r="AE26" i="3"/>
  <c r="AE25" i="3"/>
  <c r="AE24" i="3"/>
  <c r="AE20" i="3"/>
  <c r="AE19" i="3"/>
  <c r="AE18" i="3"/>
  <c r="AE17" i="3"/>
  <c r="AE16" i="3"/>
  <c r="AE15" i="3"/>
  <c r="AE14" i="3"/>
  <c r="AE13" i="3"/>
  <c r="AE10" i="3"/>
  <c r="AE9" i="3"/>
  <c r="AE8" i="3"/>
  <c r="AE7" i="3"/>
  <c r="AE6" i="3"/>
  <c r="AE5" i="3"/>
  <c r="AE4" i="3"/>
  <c r="AE3" i="3"/>
  <c r="AB41" i="3"/>
  <c r="AB40" i="3"/>
  <c r="AB39" i="3"/>
  <c r="AB38" i="3"/>
  <c r="AB37" i="3"/>
  <c r="AB36" i="3"/>
  <c r="AB35" i="3"/>
  <c r="AB34" i="3"/>
  <c r="AB31" i="3"/>
  <c r="AB30" i="3"/>
  <c r="AB29" i="3"/>
  <c r="AB28" i="3"/>
  <c r="AB27" i="3"/>
  <c r="AB26" i="3"/>
  <c r="AB25" i="3"/>
  <c r="AB24" i="3"/>
  <c r="AB20" i="3"/>
  <c r="AB19" i="3"/>
  <c r="AB18" i="3"/>
  <c r="AB17" i="3"/>
  <c r="AB16" i="3"/>
  <c r="AB15" i="3"/>
  <c r="AB14" i="3"/>
  <c r="AB13" i="3"/>
  <c r="AB10" i="3"/>
  <c r="AB9" i="3"/>
  <c r="AB8" i="3"/>
  <c r="AB7" i="3"/>
  <c r="AB6" i="3"/>
  <c r="AB5" i="3"/>
  <c r="AB4" i="3"/>
  <c r="AB3" i="3"/>
  <c r="Y41" i="3"/>
  <c r="Y40" i="3"/>
  <c r="Y39" i="3"/>
  <c r="Y38" i="3"/>
  <c r="Y37" i="3"/>
  <c r="Y36" i="3"/>
  <c r="Y35" i="3"/>
  <c r="Y34" i="3"/>
  <c r="Y31" i="3"/>
  <c r="Y30" i="3"/>
  <c r="Y29" i="3"/>
  <c r="Y28" i="3"/>
  <c r="Y27" i="3"/>
  <c r="Y26" i="3"/>
  <c r="Y25" i="3"/>
  <c r="Y24" i="3"/>
  <c r="Y20" i="3"/>
  <c r="Y19" i="3"/>
  <c r="Y18" i="3"/>
  <c r="Y17" i="3"/>
  <c r="Y16" i="3"/>
  <c r="Y15" i="3"/>
  <c r="Y14" i="3"/>
  <c r="Y13" i="3"/>
  <c r="Y10" i="3"/>
  <c r="Y9" i="3"/>
  <c r="Y8" i="3"/>
  <c r="Y7" i="3"/>
  <c r="Y6" i="3"/>
  <c r="Y5" i="3"/>
  <c r="Y4" i="3"/>
  <c r="Y3" i="3"/>
  <c r="V41" i="3"/>
  <c r="V40" i="3"/>
  <c r="V39" i="3"/>
  <c r="V38" i="3"/>
  <c r="V37" i="3"/>
  <c r="V36" i="3"/>
  <c r="V35" i="3"/>
  <c r="V34" i="3"/>
  <c r="V31" i="3"/>
  <c r="V30" i="3"/>
  <c r="V29" i="3"/>
  <c r="V28" i="3"/>
  <c r="V27" i="3"/>
  <c r="V26" i="3"/>
  <c r="V25" i="3"/>
  <c r="V24" i="3"/>
  <c r="V20" i="3"/>
  <c r="V19" i="3"/>
  <c r="V18" i="3"/>
  <c r="V17" i="3"/>
  <c r="V16" i="3"/>
  <c r="V15" i="3"/>
  <c r="V14" i="3"/>
  <c r="V13" i="3"/>
  <c r="V10" i="3"/>
  <c r="V9" i="3"/>
  <c r="V8" i="3"/>
  <c r="V7" i="3"/>
  <c r="V6" i="3"/>
  <c r="V5" i="3"/>
  <c r="V4" i="3"/>
  <c r="V3" i="3"/>
  <c r="S41" i="3"/>
  <c r="S40" i="3"/>
  <c r="S39" i="3"/>
  <c r="S38" i="3"/>
  <c r="S37" i="3"/>
  <c r="S36" i="3"/>
  <c r="S35" i="3"/>
  <c r="S34" i="3"/>
  <c r="S31" i="3"/>
  <c r="S30" i="3"/>
  <c r="S29" i="3"/>
  <c r="S28" i="3"/>
  <c r="S27" i="3"/>
  <c r="S26" i="3"/>
  <c r="S25" i="3"/>
  <c r="S24" i="3"/>
  <c r="S20" i="3"/>
  <c r="S19" i="3"/>
  <c r="S18" i="3"/>
  <c r="S17" i="3"/>
  <c r="S16" i="3"/>
  <c r="S15" i="3"/>
  <c r="S14" i="3"/>
  <c r="S13" i="3"/>
  <c r="S10" i="3"/>
  <c r="S9" i="3"/>
  <c r="S8" i="3"/>
  <c r="S7" i="3"/>
  <c r="S6" i="3"/>
  <c r="S5" i="3"/>
  <c r="S4" i="3"/>
  <c r="S3" i="3"/>
  <c r="P41" i="3"/>
  <c r="P40" i="3"/>
  <c r="P39" i="3"/>
  <c r="P38" i="3"/>
  <c r="P37" i="3"/>
  <c r="P36" i="3"/>
  <c r="P35" i="3"/>
  <c r="P34" i="3"/>
  <c r="P31" i="3"/>
  <c r="P30" i="3"/>
  <c r="P29" i="3"/>
  <c r="P28" i="3"/>
  <c r="P27" i="3"/>
  <c r="P26" i="3"/>
  <c r="P25" i="3"/>
  <c r="P24" i="3"/>
  <c r="P20" i="3"/>
  <c r="P19" i="3"/>
  <c r="P18" i="3"/>
  <c r="P17" i="3"/>
  <c r="P16" i="3"/>
  <c r="P15" i="3"/>
  <c r="P14" i="3"/>
  <c r="P13" i="3"/>
  <c r="P10" i="3"/>
  <c r="P9" i="3"/>
  <c r="P8" i="3"/>
  <c r="P7" i="3"/>
  <c r="P6" i="3"/>
  <c r="P5" i="3"/>
  <c r="P4" i="3"/>
  <c r="P3" i="3"/>
  <c r="M41" i="3"/>
  <c r="M40" i="3"/>
  <c r="M39" i="3"/>
  <c r="M38" i="3"/>
  <c r="M37" i="3"/>
  <c r="M36" i="3"/>
  <c r="M35" i="3"/>
  <c r="M34" i="3"/>
  <c r="M31" i="3"/>
  <c r="M30" i="3"/>
  <c r="M29" i="3"/>
  <c r="M28" i="3"/>
  <c r="M27" i="3"/>
  <c r="M26" i="3"/>
  <c r="M25" i="3"/>
  <c r="M24" i="3"/>
  <c r="M20" i="3"/>
  <c r="M19" i="3"/>
  <c r="M18" i="3"/>
  <c r="M17" i="3"/>
  <c r="M16" i="3"/>
  <c r="M15" i="3"/>
  <c r="M14" i="3"/>
  <c r="M13" i="3"/>
  <c r="M10" i="3"/>
  <c r="M9" i="3"/>
  <c r="M8" i="3"/>
  <c r="M7" i="3"/>
  <c r="M6" i="3"/>
  <c r="M5" i="3"/>
  <c r="M4" i="3"/>
  <c r="M3" i="3"/>
  <c r="J41" i="3"/>
  <c r="J40" i="3"/>
  <c r="J39" i="3"/>
  <c r="J38" i="3"/>
  <c r="J37" i="3"/>
  <c r="J36" i="3"/>
  <c r="J35" i="3"/>
  <c r="J34" i="3"/>
  <c r="J31" i="3"/>
  <c r="J30" i="3"/>
  <c r="J29" i="3"/>
  <c r="J28" i="3"/>
  <c r="J27" i="3"/>
  <c r="J26" i="3"/>
  <c r="J25" i="3"/>
  <c r="J24" i="3"/>
  <c r="J20" i="3"/>
  <c r="J19" i="3"/>
  <c r="J18" i="3"/>
  <c r="J17" i="3"/>
  <c r="J16" i="3"/>
  <c r="J15" i="3"/>
  <c r="J14" i="3"/>
  <c r="J13" i="3"/>
  <c r="J10" i="3"/>
  <c r="J9" i="3"/>
  <c r="J8" i="3"/>
  <c r="J7" i="3"/>
  <c r="J6" i="3"/>
  <c r="J5" i="3"/>
  <c r="J4" i="3"/>
  <c r="J3" i="3"/>
  <c r="G41" i="3"/>
  <c r="G40" i="3"/>
  <c r="G39" i="3"/>
  <c r="G38" i="3"/>
  <c r="G37" i="3"/>
  <c r="G36" i="3"/>
  <c r="G35" i="3"/>
  <c r="G34" i="3"/>
  <c r="G31" i="3"/>
  <c r="G30" i="3"/>
  <c r="G29" i="3"/>
  <c r="G28" i="3"/>
  <c r="G27" i="3"/>
  <c r="G26" i="3"/>
  <c r="G25" i="3"/>
  <c r="G24" i="3"/>
  <c r="G20" i="3"/>
  <c r="G19" i="3"/>
  <c r="G18" i="3"/>
  <c r="G17" i="3"/>
  <c r="G16" i="3"/>
  <c r="G15" i="3"/>
  <c r="G14" i="3"/>
  <c r="G13" i="3"/>
  <c r="G10" i="3"/>
  <c r="G9" i="3"/>
  <c r="G8" i="3"/>
  <c r="G7" i="3"/>
  <c r="G6" i="3"/>
  <c r="G5" i="3"/>
  <c r="G4" i="3"/>
  <c r="G3" i="3"/>
  <c r="D41" i="3"/>
  <c r="D40" i="3"/>
  <c r="D39" i="3"/>
  <c r="D38" i="3"/>
  <c r="D37" i="3"/>
  <c r="D36" i="3"/>
  <c r="D35" i="3"/>
  <c r="D34" i="3"/>
  <c r="D31" i="3"/>
  <c r="D30" i="3"/>
  <c r="D29" i="3"/>
  <c r="D28" i="3"/>
  <c r="D27" i="3"/>
  <c r="D26" i="3"/>
  <c r="D25" i="3"/>
  <c r="D24" i="3"/>
  <c r="D20" i="3"/>
  <c r="D19" i="3"/>
  <c r="D18" i="3"/>
  <c r="D17" i="3"/>
  <c r="D16" i="3"/>
  <c r="D15" i="3"/>
  <c r="D14" i="3"/>
  <c r="D13" i="3"/>
  <c r="D10" i="3"/>
  <c r="D9" i="3"/>
  <c r="D8" i="3"/>
  <c r="D7" i="3"/>
  <c r="D6" i="3"/>
  <c r="D5" i="3"/>
  <c r="D4" i="3"/>
  <c r="D3" i="3"/>
  <c r="AH41" i="4"/>
  <c r="AH40" i="4"/>
  <c r="AH39" i="4"/>
  <c r="AH38" i="4"/>
  <c r="AH37" i="4"/>
  <c r="AH36" i="4"/>
  <c r="AH35" i="4"/>
  <c r="AH34" i="4"/>
  <c r="AH31" i="4"/>
  <c r="AH30" i="4"/>
  <c r="AH29" i="4"/>
  <c r="AH28" i="4"/>
  <c r="AH27" i="4"/>
  <c r="AH26" i="4"/>
  <c r="AH25" i="4"/>
  <c r="AH24" i="4"/>
  <c r="AE41" i="4"/>
  <c r="AE40" i="4"/>
  <c r="AE39" i="4"/>
  <c r="AE38" i="4"/>
  <c r="AE37" i="4"/>
  <c r="AE36" i="4"/>
  <c r="AE35" i="4"/>
  <c r="AE34" i="4"/>
  <c r="AE31" i="4"/>
  <c r="AE30" i="4"/>
  <c r="AE29" i="4"/>
  <c r="AE28" i="4"/>
  <c r="AE27" i="4"/>
  <c r="AE26" i="4"/>
  <c r="AE25" i="4"/>
  <c r="AE24" i="4"/>
  <c r="AB41" i="4"/>
  <c r="AB40" i="4"/>
  <c r="AB39" i="4"/>
  <c r="AB38" i="4"/>
  <c r="AB37" i="4"/>
  <c r="AB36" i="4"/>
  <c r="AB35" i="4"/>
  <c r="AB34" i="4"/>
  <c r="AB31" i="4"/>
  <c r="AB30" i="4"/>
  <c r="AB29" i="4"/>
  <c r="AB28" i="4"/>
  <c r="AB27" i="4"/>
  <c r="AB26" i="4"/>
  <c r="AB25" i="4"/>
  <c r="AB24" i="4"/>
  <c r="Y41" i="4"/>
  <c r="Y40" i="4"/>
  <c r="Y39" i="4"/>
  <c r="Y38" i="4"/>
  <c r="Y37" i="4"/>
  <c r="Y36" i="4"/>
  <c r="Y35" i="4"/>
  <c r="Y34" i="4"/>
  <c r="Y31" i="4"/>
  <c r="Y30" i="4"/>
  <c r="Y29" i="4"/>
  <c r="Y28" i="4"/>
  <c r="Y27" i="4"/>
  <c r="Y26" i="4"/>
  <c r="Y25" i="4"/>
  <c r="Y24" i="4"/>
  <c r="V41" i="4"/>
  <c r="V40" i="4"/>
  <c r="V39" i="4"/>
  <c r="V38" i="4"/>
  <c r="V37" i="4"/>
  <c r="V36" i="4"/>
  <c r="V35" i="4"/>
  <c r="V34" i="4"/>
  <c r="V31" i="4"/>
  <c r="V30" i="4"/>
  <c r="V29" i="4"/>
  <c r="V28" i="4"/>
  <c r="V27" i="4"/>
  <c r="V26" i="4"/>
  <c r="V25" i="4"/>
  <c r="V24" i="4"/>
  <c r="S41" i="4"/>
  <c r="S40" i="4"/>
  <c r="S39" i="4"/>
  <c r="S38" i="4"/>
  <c r="S37" i="4"/>
  <c r="S36" i="4"/>
  <c r="S35" i="4"/>
  <c r="S34" i="4"/>
  <c r="S31" i="4"/>
  <c r="S30" i="4"/>
  <c r="S29" i="4"/>
  <c r="S28" i="4"/>
  <c r="S27" i="4"/>
  <c r="S26" i="4"/>
  <c r="S25" i="4"/>
  <c r="S24" i="4"/>
  <c r="P41" i="4"/>
  <c r="P40" i="4"/>
  <c r="P39" i="4"/>
  <c r="P38" i="4"/>
  <c r="P37" i="4"/>
  <c r="P36" i="4"/>
  <c r="P35" i="4"/>
  <c r="P34" i="4"/>
  <c r="P31" i="4"/>
  <c r="P30" i="4"/>
  <c r="P29" i="4"/>
  <c r="P28" i="4"/>
  <c r="P27" i="4"/>
  <c r="P26" i="4"/>
  <c r="P25" i="4"/>
  <c r="P24" i="4"/>
  <c r="M41" i="4"/>
  <c r="M40" i="4"/>
  <c r="M39" i="4"/>
  <c r="M38" i="4"/>
  <c r="M37" i="4"/>
  <c r="M36" i="4"/>
  <c r="M35" i="4"/>
  <c r="M34" i="4"/>
  <c r="M31" i="4"/>
  <c r="M30" i="4"/>
  <c r="M29" i="4"/>
  <c r="M28" i="4"/>
  <c r="M27" i="4"/>
  <c r="M26" i="4"/>
  <c r="M25" i="4"/>
  <c r="M24" i="4"/>
  <c r="J41" i="4"/>
  <c r="J40" i="4"/>
  <c r="J39" i="4"/>
  <c r="J38" i="4"/>
  <c r="J37" i="4"/>
  <c r="J36" i="4"/>
  <c r="J35" i="4"/>
  <c r="J34" i="4"/>
  <c r="J31" i="4"/>
  <c r="J30" i="4"/>
  <c r="J29" i="4"/>
  <c r="J28" i="4"/>
  <c r="J27" i="4"/>
  <c r="J26" i="4"/>
  <c r="J25" i="4"/>
  <c r="J24" i="4"/>
  <c r="G41" i="4"/>
  <c r="G40" i="4"/>
  <c r="G39" i="4"/>
  <c r="G38" i="4"/>
  <c r="G37" i="4"/>
  <c r="G36" i="4"/>
  <c r="G35" i="4"/>
  <c r="G34" i="4"/>
  <c r="G31" i="4"/>
  <c r="G30" i="4"/>
  <c r="G29" i="4"/>
  <c r="G28" i="4"/>
  <c r="G27" i="4"/>
  <c r="G26" i="4"/>
  <c r="G25" i="4"/>
  <c r="G24" i="4"/>
  <c r="D41" i="4"/>
  <c r="D40" i="4"/>
  <c r="D39" i="4"/>
  <c r="D38" i="4"/>
  <c r="D37" i="4"/>
  <c r="D36" i="4"/>
  <c r="D35" i="4"/>
  <c r="D34" i="4"/>
  <c r="D31" i="4"/>
  <c r="D30" i="4"/>
  <c r="D29" i="4"/>
  <c r="D28" i="4"/>
  <c r="D27" i="4"/>
  <c r="D26" i="4"/>
  <c r="D25" i="4"/>
  <c r="D24" i="4"/>
  <c r="D3" i="4"/>
  <c r="D4" i="4"/>
  <c r="D5" i="4"/>
  <c r="D6" i="4"/>
  <c r="D7" i="4"/>
  <c r="D8" i="4"/>
  <c r="D9" i="4"/>
  <c r="D10" i="4"/>
  <c r="AH20" i="4"/>
  <c r="AH19" i="4"/>
  <c r="AH18" i="4"/>
  <c r="AH17" i="4"/>
  <c r="AH16" i="4"/>
  <c r="AH15" i="4"/>
  <c r="AH14" i="4"/>
  <c r="AH13" i="4"/>
  <c r="AH10" i="4"/>
  <c r="AH9" i="4"/>
  <c r="AH8" i="4"/>
  <c r="AH7" i="4"/>
  <c r="AH6" i="4"/>
  <c r="AH5" i="4"/>
  <c r="AH4" i="4"/>
  <c r="AH3" i="4"/>
  <c r="AE20" i="4"/>
  <c r="AE19" i="4"/>
  <c r="AE18" i="4"/>
  <c r="AE17" i="4"/>
  <c r="AE16" i="4"/>
  <c r="AE15" i="4"/>
  <c r="AE14" i="4"/>
  <c r="AE13" i="4"/>
  <c r="AE10" i="4"/>
  <c r="AE9" i="4"/>
  <c r="AE8" i="4"/>
  <c r="AE7" i="4"/>
  <c r="AE6" i="4"/>
  <c r="AE5" i="4"/>
  <c r="AE4" i="4"/>
  <c r="AE3" i="4"/>
  <c r="AB20" i="4"/>
  <c r="AB19" i="4"/>
  <c r="AB18" i="4"/>
  <c r="AB17" i="4"/>
  <c r="AB16" i="4"/>
  <c r="AB15" i="4"/>
  <c r="AB14" i="4"/>
  <c r="AB13" i="4"/>
  <c r="AB10" i="4"/>
  <c r="AB9" i="4"/>
  <c r="AB8" i="4"/>
  <c r="AB7" i="4"/>
  <c r="AB6" i="4"/>
  <c r="AB5" i="4"/>
  <c r="AB4" i="4"/>
  <c r="AB3" i="4"/>
  <c r="Y20" i="4"/>
  <c r="Y19" i="4"/>
  <c r="Y18" i="4"/>
  <c r="Y17" i="4"/>
  <c r="Y16" i="4"/>
  <c r="Y15" i="4"/>
  <c r="Y14" i="4"/>
  <c r="Y13" i="4"/>
  <c r="Y10" i="4"/>
  <c r="Y9" i="4"/>
  <c r="Y8" i="4"/>
  <c r="Y7" i="4"/>
  <c r="Y6" i="4"/>
  <c r="Y5" i="4"/>
  <c r="Y4" i="4"/>
  <c r="Y3" i="4"/>
  <c r="V20" i="4"/>
  <c r="V19" i="4"/>
  <c r="V18" i="4"/>
  <c r="V17" i="4"/>
  <c r="V16" i="4"/>
  <c r="V15" i="4"/>
  <c r="V14" i="4"/>
  <c r="V13" i="4"/>
  <c r="V10" i="4"/>
  <c r="V9" i="4"/>
  <c r="V8" i="4"/>
  <c r="V7" i="4"/>
  <c r="V6" i="4"/>
  <c r="V5" i="4"/>
  <c r="V4" i="4"/>
  <c r="V3" i="4"/>
  <c r="S20" i="4"/>
  <c r="S19" i="4"/>
  <c r="S18" i="4"/>
  <c r="S17" i="4"/>
  <c r="S16" i="4"/>
  <c r="S15" i="4"/>
  <c r="S14" i="4"/>
  <c r="S13" i="4"/>
  <c r="S10" i="4"/>
  <c r="S9" i="4"/>
  <c r="S8" i="4"/>
  <c r="S7" i="4"/>
  <c r="S6" i="4"/>
  <c r="S5" i="4"/>
  <c r="S4" i="4"/>
  <c r="S3" i="4"/>
  <c r="P20" i="4"/>
  <c r="P19" i="4"/>
  <c r="P18" i="4"/>
  <c r="P17" i="4"/>
  <c r="P16" i="4"/>
  <c r="P15" i="4"/>
  <c r="P14" i="4"/>
  <c r="P13" i="4"/>
  <c r="P10" i="4"/>
  <c r="P9" i="4"/>
  <c r="P8" i="4"/>
  <c r="P7" i="4"/>
  <c r="P6" i="4"/>
  <c r="P5" i="4"/>
  <c r="P4" i="4"/>
  <c r="P3" i="4"/>
  <c r="M20" i="4"/>
  <c r="M19" i="4"/>
  <c r="M18" i="4"/>
  <c r="M17" i="4"/>
  <c r="M16" i="4"/>
  <c r="M15" i="4"/>
  <c r="M14" i="4"/>
  <c r="M13" i="4"/>
  <c r="M10" i="4"/>
  <c r="M9" i="4"/>
  <c r="M8" i="4"/>
  <c r="M7" i="4"/>
  <c r="M6" i="4"/>
  <c r="M5" i="4"/>
  <c r="M4" i="4"/>
  <c r="M3" i="4"/>
  <c r="J20" i="4"/>
  <c r="J19" i="4"/>
  <c r="J18" i="4"/>
  <c r="J17" i="4"/>
  <c r="J16" i="4"/>
  <c r="J15" i="4"/>
  <c r="J14" i="4"/>
  <c r="J13" i="4"/>
  <c r="J10" i="4"/>
  <c r="J9" i="4"/>
  <c r="J8" i="4"/>
  <c r="J7" i="4"/>
  <c r="J6" i="4"/>
  <c r="J5" i="4"/>
  <c r="J4" i="4"/>
  <c r="J3" i="4"/>
  <c r="G20" i="4"/>
  <c r="G19" i="4"/>
  <c r="G18" i="4"/>
  <c r="G17" i="4"/>
  <c r="G16" i="4"/>
  <c r="G15" i="4"/>
  <c r="G14" i="4"/>
  <c r="G13" i="4"/>
  <c r="G10" i="4"/>
  <c r="G9" i="4"/>
  <c r="G8" i="4"/>
  <c r="G7" i="4"/>
  <c r="G6" i="4"/>
  <c r="G5" i="4"/>
  <c r="G4" i="4"/>
  <c r="G3" i="4"/>
  <c r="D20" i="4"/>
  <c r="D19" i="4"/>
  <c r="D18" i="4"/>
  <c r="D17" i="4"/>
  <c r="D16" i="4"/>
  <c r="D15" i="4"/>
  <c r="D14" i="4"/>
  <c r="D13" i="4"/>
</calcChain>
</file>

<file path=xl/sharedStrings.xml><?xml version="1.0" encoding="utf-8"?>
<sst xmlns="http://schemas.openxmlformats.org/spreadsheetml/2006/main" count="1942" uniqueCount="555">
  <si>
    <t>Well Name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</si>
  <si>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</si>
  <si>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</si>
  <si>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</si>
  <si>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</si>
  <si>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</si>
  <si>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</si>
  <si>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</si>
  <si>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</si>
  <si>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</si>
  <si>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</si>
  <si>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</si>
  <si>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</si>
  <si>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</si>
  <si>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</si>
  <si>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</si>
  <si>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</si>
  <si>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</si>
  <si>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</si>
  <si>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</si>
  <si>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</si>
  <si>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</si>
  <si>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</si>
  <si>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</si>
  <si>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</si>
  <si>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</si>
  <si>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</si>
  <si>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</si>
  <si>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</si>
  <si>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</si>
  <si>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</si>
  <si>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</si>
  <si>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</si>
  <si>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</si>
  <si>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</si>
  <si>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</si>
  <si>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</si>
  <si>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</si>
  <si>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</si>
  <si>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</si>
  <si>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</si>
  <si>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</si>
  <si>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</si>
  <si>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</si>
  <si>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</si>
  <si>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</si>
  <si>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</si>
  <si>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</si>
  <si>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</si>
  <si>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</si>
  <si>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</si>
  <si>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</si>
  <si>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</si>
  <si>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</si>
  <si>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</si>
  <si>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</si>
  <si>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</si>
  <si>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</si>
  <si>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</si>
  <si>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</si>
  <si>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</si>
  <si>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</si>
  <si>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</si>
  <si>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</si>
  <si>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</si>
  <si>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</si>
  <si>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</si>
  <si>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</si>
  <si>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</si>
  <si>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</si>
  <si>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</si>
  <si>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</si>
  <si>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</si>
  <si>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D01</t>
  </si>
  <si>
    <t>D02</t>
  </si>
  <si>
    <t>D03</t>
  </si>
  <si>
    <t>D04</t>
  </si>
  <si>
    <t>D05</t>
  </si>
  <si>
    <t>D06</t>
  </si>
  <si>
    <t>D07</t>
  </si>
  <si>
    <t>D08</t>
  </si>
  <si>
    <t>D09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</si>
  <si>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</si>
  <si>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</si>
  <si>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</si>
  <si>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</si>
  <si>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</si>
  <si>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</si>
  <si>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</si>
  <si>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</si>
  <si>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</si>
  <si>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</si>
  <si>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</si>
  <si>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</si>
  <si>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</si>
  <si>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</si>
  <si>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</si>
  <si>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</si>
  <si>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</si>
  <si>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</si>
  <si>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</si>
  <si>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</si>
  <si>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</si>
  <si>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</si>
  <si>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</si>
  <si>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</si>
  <si>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</si>
  <si>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</si>
  <si>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</si>
  <si>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E13</t>
  </si>
  <si>
    <t>E14</t>
  </si>
  <si>
    <t>E15</t>
  </si>
  <si>
    <t>E16</t>
  </si>
  <si>
    <t>E17</t>
  </si>
  <si>
    <t>E18</t>
  </si>
  <si>
    <t>E19</t>
  </si>
  <si>
    <t>E20</t>
  </si>
  <si>
    <t>E21</t>
  </si>
  <si>
    <t>E22</t>
  </si>
  <si>
    <t>E23</t>
  </si>
  <si>
    <t>E24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</si>
  <si>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</si>
  <si>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</si>
  <si>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</si>
  <si>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</si>
  <si>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</si>
  <si>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</si>
  <si>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</si>
  <si>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</si>
  <si>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</si>
  <si>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</si>
  <si>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</si>
  <si>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</si>
  <si>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</si>
  <si>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</si>
  <si>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</si>
  <si>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</si>
  <si>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</si>
  <si>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</si>
  <si>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</si>
  <si>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</si>
  <si>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</si>
  <si>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</si>
  <si>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</si>
  <si>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</si>
  <si>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G01</t>
  </si>
  <si>
    <t>G02</t>
  </si>
  <si>
    <t>G03</t>
  </si>
  <si>
    <t>G04</t>
  </si>
  <si>
    <t>G05</t>
  </si>
  <si>
    <t>G06</t>
  </si>
  <si>
    <t>G07</t>
  </si>
  <si>
    <t>G08</t>
  </si>
  <si>
    <t>G09</t>
  </si>
  <si>
    <t>G10</t>
  </si>
  <si>
    <t>G11</t>
  </si>
  <si>
    <t>G12</t>
  </si>
  <si>
    <t>G13</t>
  </si>
  <si>
    <t>G14</t>
  </si>
  <si>
    <t>G15</t>
  </si>
  <si>
    <t>G16</t>
  </si>
  <si>
    <t>G17</t>
  </si>
  <si>
    <t>G18</t>
  </si>
  <si>
    <t>G19</t>
  </si>
  <si>
    <t>G20</t>
  </si>
  <si>
    <t>G21</t>
  </si>
  <si>
    <t>G22</t>
  </si>
  <si>
    <t>G23</t>
  </si>
  <si>
    <t>G24</t>
  </si>
  <si>
    <t>H01</t>
  </si>
  <si>
    <t>H02</t>
  </si>
  <si>
    <t>H03</t>
  </si>
  <si>
    <t>H04</t>
  </si>
  <si>
    <t>H05</t>
  </si>
  <si>
    <t>H06</t>
  </si>
  <si>
    <t>H07</t>
  </si>
  <si>
    <t>H08</t>
  </si>
  <si>
    <t>H09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</si>
  <si>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</si>
  <si>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</si>
  <si>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</si>
  <si>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</si>
  <si>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</si>
  <si>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</si>
  <si>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</si>
  <si>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</si>
  <si>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</si>
  <si>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</si>
  <si>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</si>
  <si>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</si>
  <si>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</si>
  <si>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</si>
  <si>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</si>
  <si>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I01</t>
  </si>
  <si>
    <t>I02</t>
  </si>
  <si>
    <t>I03</t>
  </si>
  <si>
    <t>I04</t>
  </si>
  <si>
    <t>I05</t>
  </si>
  <si>
    <t>I06</t>
  </si>
  <si>
    <t>I07</t>
  </si>
  <si>
    <t>I08</t>
  </si>
  <si>
    <t>I09</t>
  </si>
  <si>
    <t>I10</t>
  </si>
  <si>
    <t>I11</t>
  </si>
  <si>
    <t>I12</t>
  </si>
  <si>
    <t>I13</t>
  </si>
  <si>
    <t>I14</t>
  </si>
  <si>
    <t>I15</t>
  </si>
  <si>
    <t>I16</t>
  </si>
  <si>
    <t>I17</t>
  </si>
  <si>
    <t>I18</t>
  </si>
  <si>
    <t>I19</t>
  </si>
  <si>
    <t>I20</t>
  </si>
  <si>
    <t>I21</t>
  </si>
  <si>
    <t>I22</t>
  </si>
  <si>
    <t>I23</t>
  </si>
  <si>
    <t>I24</t>
  </si>
  <si>
    <t>J01</t>
  </si>
  <si>
    <t>J02</t>
  </si>
  <si>
    <t>J03</t>
  </si>
  <si>
    <t>J04</t>
  </si>
  <si>
    <t>J05</t>
  </si>
  <si>
    <t>J06</t>
  </si>
  <si>
    <t>J07</t>
  </si>
  <si>
    <t>J08</t>
  </si>
  <si>
    <t>J09</t>
  </si>
  <si>
    <t>J10</t>
  </si>
  <si>
    <t>J11</t>
  </si>
  <si>
    <t>J12</t>
  </si>
  <si>
    <t>J13</t>
  </si>
  <si>
    <t>J14</t>
  </si>
  <si>
    <t>J15</t>
  </si>
  <si>
    <t>J16</t>
  </si>
  <si>
    <t>J17</t>
  </si>
  <si>
    <t>J18</t>
  </si>
  <si>
    <t>J19</t>
  </si>
  <si>
    <t>J20</t>
  </si>
  <si>
    <t>J21</t>
  </si>
  <si>
    <t>J22</t>
  </si>
  <si>
    <t>J23</t>
  </si>
  <si>
    <t>J24</t>
  </si>
  <si>
    <t>K01</t>
  </si>
  <si>
    <t>K02</t>
  </si>
  <si>
    <t>K03</t>
  </si>
  <si>
    <t>K04</t>
  </si>
  <si>
    <t>K05</t>
  </si>
  <si>
    <t>K06</t>
  </si>
  <si>
    <t>K07</t>
  </si>
  <si>
    <t>K08</t>
  </si>
  <si>
    <t>K09</t>
  </si>
  <si>
    <t>K10</t>
  </si>
  <si>
    <t>K11</t>
  </si>
  <si>
    <t>K12</t>
  </si>
  <si>
    <t>K13</t>
  </si>
  <si>
    <t>K14</t>
  </si>
  <si>
    <t>K15</t>
  </si>
  <si>
    <t>K16</t>
  </si>
  <si>
    <t>K17</t>
  </si>
  <si>
    <t>K18</t>
  </si>
  <si>
    <t>K19</t>
  </si>
  <si>
    <t>K20</t>
  </si>
  <si>
    <t>K21</t>
  </si>
  <si>
    <t>K22</t>
  </si>
  <si>
    <t>K23</t>
  </si>
  <si>
    <t>K24</t>
  </si>
  <si>
    <t>L01</t>
  </si>
  <si>
    <t>L02</t>
  </si>
  <si>
    <t>L03</t>
  </si>
  <si>
    <t>L04</t>
  </si>
  <si>
    <t>L05</t>
  </si>
  <si>
    <t>L06</t>
  </si>
  <si>
    <t>L07</t>
  </si>
  <si>
    <t>L08</t>
  </si>
  <si>
    <t>L09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</si>
  <si>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</si>
  <si>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</si>
  <si>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</si>
  <si>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</si>
  <si>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</si>
  <si>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</si>
  <si>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</si>
  <si>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</si>
  <si>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</si>
  <si>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</si>
  <si>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L20</t>
  </si>
  <si>
    <t>L21</t>
  </si>
  <si>
    <t>L22</t>
  </si>
  <si>
    <t>L23</t>
  </si>
  <si>
    <t>L24</t>
  </si>
  <si>
    <t>M01</t>
  </si>
  <si>
    <t>M02</t>
  </si>
  <si>
    <t>M03</t>
  </si>
  <si>
    <t>M04</t>
  </si>
  <si>
    <t>M05</t>
  </si>
  <si>
    <t>M06</t>
  </si>
  <si>
    <t>M07</t>
  </si>
  <si>
    <t>M08</t>
  </si>
  <si>
    <t>M09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</si>
  <si>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</si>
  <si>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</si>
  <si>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</si>
  <si>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</si>
  <si>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</si>
  <si>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</si>
  <si>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</si>
  <si>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</si>
  <si>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</si>
  <si>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</si>
  <si>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</si>
  <si>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</si>
  <si>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</si>
  <si>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</si>
  <si>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</si>
  <si>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N01</t>
  </si>
  <si>
    <t>N02</t>
  </si>
  <si>
    <t>N03</t>
  </si>
  <si>
    <t>N04</t>
  </si>
  <si>
    <t>N05</t>
  </si>
  <si>
    <t>N06</t>
  </si>
  <si>
    <t>N07</t>
  </si>
  <si>
    <t>N08</t>
  </si>
  <si>
    <t>N09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</si>
  <si>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</si>
  <si>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</si>
  <si>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</si>
  <si>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</si>
  <si>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</si>
  <si>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</si>
  <si>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</si>
  <si>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</si>
  <si>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</si>
  <si>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</si>
  <si>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</si>
  <si>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</si>
  <si>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</si>
  <si>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</si>
  <si>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</si>
  <si>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O01</t>
  </si>
  <si>
    <t>O02</t>
  </si>
  <si>
    <t>O03</t>
  </si>
  <si>
    <t>O04</t>
  </si>
  <si>
    <t>O05</t>
  </si>
  <si>
    <t>O06</t>
  </si>
  <si>
    <t>O07</t>
  </si>
  <si>
    <t>O08</t>
  </si>
  <si>
    <t>O09</t>
  </si>
  <si>
    <t>O10</t>
  </si>
  <si>
    <t>O11</t>
  </si>
  <si>
    <t>O12</t>
  </si>
  <si>
    <t>O13</t>
  </si>
  <si>
    <t>O14</t>
  </si>
  <si>
    <t>O15</t>
  </si>
  <si>
    <t>O16</t>
  </si>
  <si>
    <t>O17</t>
  </si>
  <si>
    <t>O18</t>
  </si>
  <si>
    <t>O19</t>
  </si>
  <si>
    <t>O20</t>
  </si>
  <si>
    <t>O21</t>
  </si>
  <si>
    <t>O22</t>
  </si>
  <si>
    <t>O23</t>
  </si>
  <si>
    <t>O24</t>
  </si>
  <si>
    <t>P01</t>
  </si>
  <si>
    <t>P02</t>
  </si>
  <si>
    <t>P03</t>
  </si>
  <si>
    <t>P04</t>
  </si>
  <si>
    <t>P05</t>
  </si>
  <si>
    <t>P06</t>
  </si>
  <si>
    <t>P07</t>
  </si>
  <si>
    <t>P08</t>
  </si>
  <si>
    <t>P09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</si>
  <si>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</si>
  <si>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</si>
  <si>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</si>
  <si>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</si>
  <si>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</si>
  <si>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</si>
  <si>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</si>
  <si>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</si>
  <si>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</si>
  <si>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</si>
  <si>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</si>
  <si>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</si>
  <si>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</si>
  <si>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</si>
  <si>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</si>
  <si>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Total Cells</t>
  </si>
  <si>
    <t>Positive Cells</t>
  </si>
  <si>
    <t>% Positive Cells</t>
  </si>
  <si>
    <t>All Nuclei W1 Average Intensity</t>
  </si>
  <si>
    <t>Positive Cells W2 Average Intensity</t>
  </si>
  <si>
    <t>Barcode=Plate1</t>
  </si>
  <si>
    <t>Barcode=Plate2</t>
  </si>
  <si>
    <t>Barcode=Plate3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</si>
  <si>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</si>
  <si>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</si>
  <si>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</si>
  <si>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</si>
  <si>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</si>
  <si>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</si>
  <si>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</si>
  <si>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</si>
  <si>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</si>
  <si>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</si>
  <si>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</si>
  <si>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</si>
  <si>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</si>
  <si>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</si>
  <si>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</si>
  <si>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</si>
  <si>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Cell Only Control</t>
  </si>
  <si>
    <t>Virus only Control</t>
  </si>
  <si>
    <t>CytoGam Control</t>
  </si>
  <si>
    <t>N22460</t>
  </si>
  <si>
    <t>N22461</t>
  </si>
  <si>
    <t>N22462</t>
  </si>
  <si>
    <t>N22463</t>
  </si>
  <si>
    <t>N22464</t>
  </si>
  <si>
    <t>N22465</t>
  </si>
  <si>
    <t>N22466</t>
  </si>
  <si>
    <t>N22467</t>
  </si>
  <si>
    <t>N22468</t>
  </si>
  <si>
    <t>2M7</t>
  </si>
  <si>
    <t>N22469</t>
  </si>
  <si>
    <t>N22470</t>
  </si>
  <si>
    <t>N22471</t>
  </si>
  <si>
    <t>N22472</t>
  </si>
  <si>
    <t>N22473</t>
  </si>
  <si>
    <t>N22474</t>
  </si>
  <si>
    <t>N22475</t>
  </si>
  <si>
    <t>N22476</t>
  </si>
  <si>
    <t>N22477</t>
  </si>
  <si>
    <t>%CV</t>
  </si>
  <si>
    <t>Total cell calculation</t>
  </si>
  <si>
    <t>Mean</t>
  </si>
  <si>
    <t>S.D.</t>
  </si>
  <si>
    <t>Mean± 2 S.D.</t>
  </si>
  <si>
    <r>
      <t xml:space="preserve">384-Well Plate Layout </t>
    </r>
    <r>
      <rPr>
        <sz val="12"/>
        <color theme="1"/>
        <rFont val="Calibri"/>
        <family val="2"/>
        <scheme val="minor"/>
      </rPr>
      <t>(plate 1)</t>
    </r>
  </si>
  <si>
    <r>
      <t xml:space="preserve">384-Well Plate Layout </t>
    </r>
    <r>
      <rPr>
        <sz val="12"/>
        <color theme="1"/>
        <rFont val="Calibri"/>
        <family val="2"/>
        <scheme val="minor"/>
      </rPr>
      <t>(plate 3)</t>
    </r>
  </si>
  <si>
    <t>cell only (ARPE)</t>
  </si>
  <si>
    <t>ARPE cell+ AD169 virus control</t>
  </si>
  <si>
    <r>
      <t xml:space="preserve">Cytogam                    </t>
    </r>
    <r>
      <rPr>
        <sz val="12"/>
        <color rgb="FFC00000"/>
        <rFont val="Calibri"/>
        <family val="2"/>
        <scheme val="minor"/>
      </rPr>
      <t>3X Serial Dilution from 1:80</t>
    </r>
  </si>
  <si>
    <r>
      <t xml:space="preserve">N22460 Wk0                                                                </t>
    </r>
    <r>
      <rPr>
        <sz val="12"/>
        <rFont val="Calibri"/>
        <family val="2"/>
        <scheme val="minor"/>
      </rPr>
      <t>3X Serial Dilution from 1:8</t>
    </r>
  </si>
  <si>
    <r>
      <t xml:space="preserve">N22461 Wk0                                         </t>
    </r>
    <r>
      <rPr>
        <sz val="12"/>
        <rFont val="Calibri"/>
        <family val="2"/>
        <scheme val="minor"/>
      </rPr>
      <t>3X Serial Dilution from 1:8</t>
    </r>
  </si>
  <si>
    <r>
      <t xml:space="preserve">N22462 Wk0                                         </t>
    </r>
    <r>
      <rPr>
        <sz val="12"/>
        <rFont val="Calibri"/>
        <family val="2"/>
        <scheme val="minor"/>
      </rPr>
      <t>3X Serial Dilution from 1:8</t>
    </r>
  </si>
  <si>
    <r>
      <t xml:space="preserve">N22463 Wk0                                         </t>
    </r>
    <r>
      <rPr>
        <sz val="12"/>
        <rFont val="Calibri"/>
        <family val="2"/>
        <scheme val="minor"/>
      </rPr>
      <t>3X Serial Dilution from 1:8</t>
    </r>
  </si>
  <si>
    <r>
      <t xml:space="preserve">N22464 Wk0                                         </t>
    </r>
    <r>
      <rPr>
        <sz val="12"/>
        <rFont val="Calibri"/>
        <family val="2"/>
        <scheme val="minor"/>
      </rPr>
      <t>3X Serial Dilution from 1:8</t>
    </r>
  </si>
  <si>
    <r>
      <t xml:space="preserve">N22465 Wk0                                         </t>
    </r>
    <r>
      <rPr>
        <sz val="12"/>
        <rFont val="Calibri"/>
        <family val="2"/>
        <scheme val="minor"/>
      </rPr>
      <t>3X Serial Dilution from 1:8</t>
    </r>
  </si>
  <si>
    <r>
      <t xml:space="preserve">N22466 Wk0                                         </t>
    </r>
    <r>
      <rPr>
        <sz val="12"/>
        <rFont val="Calibri"/>
        <family val="2"/>
        <scheme val="minor"/>
      </rPr>
      <t>3X Serial Dilution from 1:8</t>
    </r>
  </si>
  <si>
    <r>
      <t xml:space="preserve">N22467 Wk0                                         </t>
    </r>
    <r>
      <rPr>
        <sz val="12"/>
        <rFont val="Calibri"/>
        <family val="2"/>
        <scheme val="minor"/>
      </rPr>
      <t>3X Serial Dilution from 1:8</t>
    </r>
  </si>
  <si>
    <r>
      <t xml:space="preserve">N22468 Wk0                                         </t>
    </r>
    <r>
      <rPr>
        <sz val="12"/>
        <rFont val="Calibri"/>
        <family val="2"/>
        <scheme val="minor"/>
      </rPr>
      <t>3X Serial Dilution from 1:8</t>
    </r>
  </si>
  <si>
    <r>
      <t xml:space="preserve">N22460 Wk10                        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</si>
  <si>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r>
      <t xml:space="preserve">N22461 Wk10 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</si>
  <si>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r>
      <t xml:space="preserve">N22462 Wk10 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</si>
  <si>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r>
      <t xml:space="preserve">N22463 Wk10 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</si>
  <si>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r>
      <t xml:space="preserve">N22464 Wk10 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</si>
  <si>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r>
      <t xml:space="preserve">N22465 Wk10 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</si>
  <si>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r>
      <t xml:space="preserve">N22466 Wk10 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</si>
  <si>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r>
      <t xml:space="preserve">N22467 Wk10 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</si>
  <si>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r>
      <t xml:space="preserve">N22468 Wk10 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</si>
  <si>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t>2M7  3X Serial Dilution from 1:8</t>
  </si>
  <si>
    <r>
      <t xml:space="preserve">N22469 Wk0                                         </t>
    </r>
    <r>
      <rPr>
        <sz val="12"/>
        <rFont val="Calibri"/>
        <family val="2"/>
        <scheme val="minor"/>
      </rPr>
      <t>3X Serial Dilution from 1:8</t>
    </r>
  </si>
  <si>
    <r>
      <t xml:space="preserve">N22470 Wk0                                         </t>
    </r>
    <r>
      <rPr>
        <sz val="12"/>
        <rFont val="Calibri"/>
        <family val="2"/>
        <scheme val="minor"/>
      </rPr>
      <t>3X Serial Dilution from 1:8</t>
    </r>
  </si>
  <si>
    <r>
      <t xml:space="preserve">N22471 Wk0                                         </t>
    </r>
    <r>
      <rPr>
        <sz val="12"/>
        <rFont val="Calibri"/>
        <family val="2"/>
        <scheme val="minor"/>
      </rPr>
      <t>3X Serial Dilution from 1:8</t>
    </r>
  </si>
  <si>
    <r>
      <t xml:space="preserve">N22472 Wk0                                         </t>
    </r>
    <r>
      <rPr>
        <sz val="12"/>
        <rFont val="Calibri"/>
        <family val="2"/>
        <scheme val="minor"/>
      </rPr>
      <t>3X Serial Dilution from 1:8</t>
    </r>
  </si>
  <si>
    <r>
      <t xml:space="preserve">N22473 Wk0                                         </t>
    </r>
    <r>
      <rPr>
        <sz val="12"/>
        <rFont val="Calibri"/>
        <family val="2"/>
        <scheme val="minor"/>
      </rPr>
      <t>3X Serial Dilution from 1:8</t>
    </r>
  </si>
  <si>
    <r>
      <t xml:space="preserve">N22474 Wk0                                         </t>
    </r>
    <r>
      <rPr>
        <sz val="12"/>
        <rFont val="Calibri"/>
        <family val="2"/>
        <scheme val="minor"/>
      </rPr>
      <t>3X Serial Dilution from 1:8</t>
    </r>
  </si>
  <si>
    <r>
      <t xml:space="preserve">N22475 Wk0                                         </t>
    </r>
    <r>
      <rPr>
        <sz val="12"/>
        <rFont val="Calibri"/>
        <family val="2"/>
        <scheme val="minor"/>
      </rPr>
      <t>3X Serial Dilution from 1:8</t>
    </r>
  </si>
  <si>
    <r>
      <t xml:space="preserve">N22476 Wk0                                         </t>
    </r>
    <r>
      <rPr>
        <sz val="12"/>
        <rFont val="Calibri"/>
        <family val="2"/>
        <scheme val="minor"/>
      </rPr>
      <t>3X Serial Dilution from 1:8</t>
    </r>
  </si>
  <si>
    <r>
      <t xml:space="preserve">N22477 Wk0                                         </t>
    </r>
    <r>
      <rPr>
        <sz val="12"/>
        <rFont val="Calibri"/>
        <family val="2"/>
        <scheme val="minor"/>
      </rPr>
      <t>3X Serial Dilution from 1:8</t>
    </r>
  </si>
  <si>
    <r>
      <t xml:space="preserve">N22469 Wk10 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</si>
  <si>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r>
      <t xml:space="preserve">N22470 Wk10 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</si>
  <si>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r>
      <t xml:space="preserve">N22471 Wk10 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</si>
  <si>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r>
      <t xml:space="preserve">N22472 Wk10                        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</si>
  <si>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r>
      <t xml:space="preserve">N22473 Wk10 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</si>
  <si>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r>
      <t xml:space="preserve">N22474 Wk10 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</si>
  <si>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r>
      <t xml:space="preserve">N22475 Wk10 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</si>
  <si>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r>
      <t xml:space="preserve">N22476 Wk10 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</si>
  <si>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r>
      <t xml:space="preserve">N22477 Wk10 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</si>
  <si>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r>
      <t xml:space="preserve">384-Well Plate Layout </t>
    </r>
    <r>
      <rPr>
        <sz val="12"/>
        <color theme="1"/>
        <rFont val="Calibri"/>
        <family val="2"/>
        <scheme val="minor"/>
      </rPr>
      <t>(plate 2)</t>
    </r>
  </si>
  <si>
    <r>
      <t xml:space="preserve">384-Well Plate Layout </t>
    </r>
    <r>
      <rPr>
        <sz val="12"/>
        <color theme="1"/>
        <rFont val="Calibri"/>
        <family val="2"/>
        <scheme val="minor"/>
      </rPr>
      <t>(plate 4)</t>
    </r>
  </si>
  <si>
    <r>
      <t xml:space="preserve">N22460 Wk6                        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</si>
  <si>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r>
      <t xml:space="preserve">N22461 Wk6 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</si>
  <si>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r>
      <t xml:space="preserve">N22462 Wk6 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</si>
  <si>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r>
      <t xml:space="preserve">N22463 Wk6 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</si>
  <si>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r>
      <t xml:space="preserve">N22464 Wk6 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</si>
  <si>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r>
      <t xml:space="preserve">N22465 Wk6 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</si>
  <si>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r>
      <t xml:space="preserve">N22466 Wk6 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</si>
  <si>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r>
      <t xml:space="preserve">N22467 Wk6 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</si>
  <si>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r>
      <t xml:space="preserve">N22468 Wk6 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</si>
  <si>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r>
      <t xml:space="preserve">N22460 Wk30                        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</si>
  <si>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r>
      <t xml:space="preserve">N22461 Wk30 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</si>
  <si>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r>
      <t xml:space="preserve">N22462 Wk30 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</si>
  <si>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r>
      <t xml:space="preserve">N22463 Wk30 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</si>
  <si>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r>
      <t xml:space="preserve">N22464 Wk30 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</si>
  <si>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r>
      <t xml:space="preserve">N22465 Wk30 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</si>
  <si>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r>
      <t xml:space="preserve">N22466 Wk30 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</si>
  <si>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r>
      <t xml:space="preserve">N22467 Wk30 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</si>
  <si>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r>
      <t xml:space="preserve">N22468 Wk30 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</si>
  <si>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r>
      <t xml:space="preserve">N22469 Wk6 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</si>
  <si>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r>
      <t xml:space="preserve">N22470 Wk6 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</si>
  <si>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r>
      <t xml:space="preserve">N22471 Wk6 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</si>
  <si>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r>
      <t xml:space="preserve">N22472 Wk6                        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</si>
  <si>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r>
      <t xml:space="preserve">N22473 Wk6 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</si>
  <si>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r>
      <t xml:space="preserve">N22474 Wk6 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</si>
  <si>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r>
      <t xml:space="preserve">N22475 Wk6 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</si>
  <si>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r>
      <t xml:space="preserve">N22476 Wk6 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</si>
  <si>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r>
      <t xml:space="preserve">N22477 Wk6 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</si>
  <si>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r>
      <t xml:space="preserve">N22469 Wk30 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</si>
  <si>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r>
      <t xml:space="preserve">N22470 Wk30 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</si>
  <si>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r>
      <t xml:space="preserve">N22471 Wk30 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</si>
  <si>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r>
      <t xml:space="preserve">N22472 Wk30                        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</si>
  <si>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r>
      <t xml:space="preserve">N22473 Wk30 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</si>
  <si>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r>
      <t xml:space="preserve">N22474 Wk30 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</si>
  <si>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r>
      <t xml:space="preserve">N22475 Wk30 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</si>
  <si>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r>
      <t xml:space="preserve">N22476 Wk30 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</si>
  <si>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r>
      <t xml:space="preserve">N22477 Wk30 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</si>
  <si>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t>Virus volume (ul)</t>
  </si>
  <si>
    <t>Plate 1</t>
  </si>
  <si>
    <t>Plasma</t>
  </si>
  <si>
    <t>3-fold serial dilution from 1:8</t>
  </si>
  <si>
    <t>CytoGam</t>
  </si>
  <si>
    <t>3-fold serial dilution</t>
  </si>
  <si>
    <t>Virus Only</t>
  </si>
  <si>
    <t>mAb (stock:1 mg/ml)</t>
  </si>
  <si>
    <t>10ul plasma</t>
  </si>
  <si>
    <t>1ul CytoGam</t>
  </si>
  <si>
    <t>53ul media</t>
  </si>
  <si>
    <t>8ul mAb</t>
  </si>
  <si>
    <t>70ul media</t>
  </si>
  <si>
    <t>79ul media</t>
  </si>
  <si>
    <t>72ul media</t>
  </si>
  <si>
    <t>transfer 27ul from the previous well</t>
  </si>
  <si>
    <t>titer on ARPEs</t>
  </si>
  <si>
    <t>ml virus/well</t>
  </si>
  <si>
    <t>ul virus/well</t>
  </si>
  <si>
    <t>*60/50 ul virus/well</t>
  </si>
  <si>
    <t>*2 virus /well (duplicate)</t>
  </si>
  <si>
    <t>media (7-virus/well)</t>
  </si>
  <si>
    <t>ARPE cell passage number</t>
  </si>
  <si>
    <t>p20</t>
  </si>
  <si>
    <t>MOI</t>
  </si>
  <si>
    <t xml:space="preserve">CMV AD169r 2016/11/30 </t>
  </si>
  <si>
    <t>virus+plasma incubation (1hr.)</t>
  </si>
  <si>
    <t>calculate using (704+196) wells</t>
  </si>
  <si>
    <t>total volume for incubation</t>
  </si>
  <si>
    <t>25 ul</t>
  </si>
  <si>
    <t>total wells in dilution plate</t>
  </si>
  <si>
    <t>incubation time (~40hr.)</t>
  </si>
  <si>
    <t>staining calculate using (1536+64) wells</t>
  </si>
  <si>
    <t>HCMV IE-1 stain (1:1000)</t>
  </si>
  <si>
    <t>20ul/well&gt;&gt; 33ul+33ml PBS</t>
  </si>
  <si>
    <t>1 hr.</t>
  </si>
  <si>
    <t>IgG-AF488 2ºAb  stain (1:1000)</t>
  </si>
  <si>
    <t>DAPI stain (1:1000)</t>
  </si>
  <si>
    <t>10 min.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</si>
</sst>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C00000"/>
      <name val="Calibri"/>
      <family val="2"/>
      <scheme val="minor"/>
    </font>
    <font>
      <sz val="12"/>
      <color rgb="FFC00000"/>
      <name val="Calibri"/>
      <family val="2"/>
      <scheme val="minor"/>
    </font>
    <font>
      <b/>
      <u/>
      <sz val="12"/>
      <color rgb="FFFF0000"/>
      <name val="Calibri"/>
      <family val="2"/>
      <scheme val="minor"/>
    </font>
    <font>
      <strike/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/>
      <right/>
      <top style="medium">
        <color rgb="FFFF0000"/>
      </top>
      <bottom/>
      <diagonal/>
    </border>
    <border>
      <left/>
      <right/>
      <top/>
      <bottom style="medium">
        <color rgb="FFFF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5">
    <xf numFmtId="0" fontId="0" fillId="0" borderId="0" xfId="0"/>
    <xf numFmtId="1" fontId="16" fillId="0" borderId="0" xfId="0" applyNumberFormat="1" applyFont="1"/>
    <xf numFmtId="1" fontId="0" fillId="0" borderId="0" xfId="0" applyNumberFormat="1"/>
    <xf numFmtId="1" fontId="16" fillId="0" borderId="0" xfId="0" applyNumberFormat="1" applyFont="1" applyAlignment="1">
      <alignment horizontal="left"/>
    </xf>
    <xf numFmtId="0" fontId="0" fillId="0" borderId="0" xfId="0" applyAlignment="1">
      <alignment horizontal="left"/>
    </xf>
    <xf numFmtId="1" fontId="0" fillId="0" borderId="0" xfId="0" applyNumberFormat="1" applyAlignment="1">
      <alignment horizontal="left"/>
    </xf>
    <xf numFmtId="0" fontId="16" fillId="0" borderId="0" xfId="0" applyFont="1" applyAlignment="1">
      <alignment horizontal="left"/>
    </xf>
    <xf numFmtId="0" fontId="16" fillId="0" borderId="0" xfId="0" applyFont="1" applyAlignment="1">
      <alignment horizontal="center"/>
    </xf>
    <xf numFmtId="1" fontId="16" fillId="0" borderId="0" xfId="0" applyNumberFormat="1" applyFont="1" applyAlignment="1">
      <alignment horizontal="center"/>
    </xf>
    <xf numFmtId="1" fontId="18" fillId="0" borderId="0" xfId="0" applyNumberFormat="1" applyFont="1" applyAlignment="1">
      <alignment horizontal="left"/>
    </xf>
    <xf numFmtId="0" fontId="19" fillId="0" borderId="0" xfId="0" applyFont="1" applyAlignment="1">
      <alignment horizontal="left"/>
    </xf>
    <xf numFmtId="1" fontId="19" fillId="0" borderId="0" xfId="0" applyNumberFormat="1" applyFont="1" applyAlignment="1">
      <alignment horizontal="left"/>
    </xf>
    <xf numFmtId="1" fontId="18" fillId="0" borderId="0" xfId="0" applyNumberFormat="1" applyFont="1" applyAlignment="1">
      <alignment horizontal="center"/>
    </xf>
    <xf numFmtId="0" fontId="18" fillId="0" borderId="0" xfId="0" applyFont="1" applyAlignment="1">
      <alignment horizontal="left"/>
    </xf>
    <xf numFmtId="2" fontId="19" fillId="0" borderId="0" xfId="0" applyNumberFormat="1" applyFont="1" applyAlignment="1">
      <alignment horizontal="left"/>
    </xf>
    <xf numFmtId="2" fontId="0" fillId="0" borderId="0" xfId="0" applyNumberFormat="1"/>
    <xf numFmtId="0" fontId="16" fillId="0" borderId="0" xfId="0" applyFont="1" applyAlignment="1">
      <alignment horizontal="left"/>
    </xf>
    <xf numFmtId="2" fontId="0" fillId="0" borderId="0" xfId="0" applyNumberFormat="1" applyAlignment="1">
      <alignment horizontal="left"/>
    </xf>
    <xf numFmtId="2" fontId="21" fillId="33" borderId="10" xfId="0" applyNumberFormat="1" applyFont="1" applyFill="1" applyBorder="1" applyAlignment="1">
      <alignment horizontal="left"/>
    </xf>
    <xf numFmtId="2" fontId="20" fillId="33" borderId="10" xfId="0" applyNumberFormat="1" applyFont="1" applyFill="1" applyBorder="1" applyAlignment="1">
      <alignment horizontal="left"/>
    </xf>
    <xf numFmtId="0" fontId="22" fillId="0" borderId="11" xfId="0" applyFont="1" applyBorder="1" applyAlignment="1">
      <alignment horizontal="left"/>
    </xf>
    <xf numFmtId="0" fontId="22" fillId="0" borderId="17" xfId="0" applyFont="1" applyBorder="1" applyAlignment="1">
      <alignment horizontal="left"/>
    </xf>
    <xf numFmtId="0" fontId="22" fillId="0" borderId="12" xfId="0" applyFont="1" applyBorder="1" applyAlignment="1">
      <alignment horizontal="left"/>
    </xf>
    <xf numFmtId="0" fontId="22" fillId="0" borderId="13" xfId="0" applyFont="1" applyBorder="1" applyAlignment="1">
      <alignment horizontal="left"/>
    </xf>
    <xf numFmtId="0" fontId="22" fillId="0" borderId="14" xfId="0" applyFont="1" applyBorder="1" applyAlignment="1">
      <alignment horizontal="left"/>
    </xf>
    <xf numFmtId="0" fontId="22" fillId="0" borderId="15" xfId="0" applyFont="1" applyBorder="1" applyAlignment="1">
      <alignment horizontal="left"/>
    </xf>
    <xf numFmtId="0" fontId="22" fillId="0" borderId="18" xfId="0" applyFont="1" applyBorder="1" applyAlignment="1">
      <alignment horizontal="left"/>
    </xf>
    <xf numFmtId="0" fontId="22" fillId="0" borderId="16" xfId="0" applyFont="1" applyBorder="1" applyAlignment="1">
      <alignment horizontal="left"/>
    </xf>
    <xf numFmtId="1" fontId="22" fillId="0" borderId="0" xfId="0" applyNumberFormat="1" applyFont="1" applyBorder="1" applyAlignment="1">
      <alignment horizontal="left"/>
    </xf>
    <xf numFmtId="1" fontId="23" fillId="0" borderId="0" xfId="0" applyNumberFormat="1" applyFont="1" applyFill="1" applyBorder="1" applyAlignment="1">
      <alignment horizontal="left"/>
    </xf>
    <xf numFmtId="0" fontId="24" fillId="0" borderId="0" xfId="0" applyFont="1" applyFill="1" applyBorder="1" applyAlignment="1">
      <alignment horizontal="left"/>
    </xf>
    <xf numFmtId="2" fontId="23" fillId="0" borderId="0" xfId="0" applyNumberFormat="1" applyFont="1" applyFill="1" applyBorder="1" applyAlignment="1">
      <alignment horizontal="left"/>
    </xf>
    <xf numFmtId="0" fontId="23" fillId="0" borderId="0" xfId="0" applyFont="1" applyFill="1" applyBorder="1" applyAlignment="1">
      <alignment horizontal="left"/>
    </xf>
    <xf numFmtId="2" fontId="17" fillId="33" borderId="10" xfId="0" applyNumberFormat="1" applyFont="1" applyFill="1" applyBorder="1"/>
    <xf numFmtId="1" fontId="0" fillId="0" borderId="0" xfId="0" applyNumberFormat="1" applyBorder="1" applyAlignment="1">
      <alignment horizontal="left"/>
    </xf>
    <xf numFmtId="0" fontId="19" fillId="0" borderId="0" xfId="0" applyFont="1" applyAlignment="1">
      <alignment horizontal="right"/>
    </xf>
    <xf numFmtId="0" fontId="18" fillId="0" borderId="0" xfId="0" applyFont="1"/>
    <xf numFmtId="0" fontId="19" fillId="0" borderId="0" xfId="0" applyFont="1"/>
    <xf numFmtId="0" fontId="19" fillId="0" borderId="0" xfId="0" applyFont="1" applyAlignment="1">
      <alignment horizontal="center"/>
    </xf>
    <xf numFmtId="0" fontId="27" fillId="0" borderId="25" xfId="0" applyFont="1" applyBorder="1" applyAlignment="1">
      <alignment horizontal="left"/>
    </xf>
    <xf numFmtId="0" fontId="24" fillId="0" borderId="26" xfId="0" applyFont="1" applyBorder="1" applyAlignment="1">
      <alignment horizontal="left"/>
    </xf>
    <xf numFmtId="0" fontId="19" fillId="0" borderId="26" xfId="0" applyFont="1" applyBorder="1" applyAlignment="1">
      <alignment horizontal="left"/>
    </xf>
    <xf numFmtId="0" fontId="19" fillId="0" borderId="27" xfId="0" applyFont="1" applyBorder="1" applyAlignment="1">
      <alignment horizontal="center"/>
    </xf>
    <xf numFmtId="0" fontId="24" fillId="0" borderId="25" xfId="0" applyFont="1" applyBorder="1" applyAlignment="1">
      <alignment horizontal="left"/>
    </xf>
    <xf numFmtId="0" fontId="19" fillId="0" borderId="27" xfId="0" applyFont="1" applyBorder="1" applyAlignment="1">
      <alignment horizontal="left"/>
    </xf>
    <xf numFmtId="0" fontId="23" fillId="0" borderId="29" xfId="0" applyFont="1" applyBorder="1" applyAlignment="1">
      <alignment horizontal="left"/>
    </xf>
    <xf numFmtId="0" fontId="19" fillId="0" borderId="29" xfId="0" applyFont="1" applyBorder="1" applyAlignment="1">
      <alignment horizontal="left"/>
    </xf>
    <xf numFmtId="0" fontId="19" fillId="0" borderId="30" xfId="0" applyFont="1" applyBorder="1" applyAlignment="1">
      <alignment horizontal="center" vertical="center" wrapText="1"/>
    </xf>
    <xf numFmtId="0" fontId="19" fillId="0" borderId="0" xfId="0" applyFont="1" applyAlignment="1">
      <alignment horizontal="left" vertical="center"/>
    </xf>
    <xf numFmtId="0" fontId="23" fillId="0" borderId="28" xfId="0" applyFont="1" applyBorder="1" applyAlignment="1">
      <alignment horizontal="left"/>
    </xf>
    <xf numFmtId="0" fontId="19" fillId="0" borderId="29" xfId="0" applyFont="1" applyBorder="1" applyAlignment="1">
      <alignment horizontal="left" vertical="center"/>
    </xf>
    <xf numFmtId="0" fontId="19" fillId="0" borderId="0" xfId="0" applyFont="1" applyAlignment="1">
      <alignment horizontal="center" vertical="center" wrapText="1"/>
    </xf>
    <xf numFmtId="0" fontId="19" fillId="0" borderId="31" xfId="0" applyFont="1" applyBorder="1" applyAlignment="1">
      <alignment horizontal="left"/>
    </xf>
    <xf numFmtId="0" fontId="19" fillId="0" borderId="32" xfId="0" applyFont="1" applyBorder="1" applyAlignment="1">
      <alignment horizontal="left" vertical="center" wrapText="1"/>
    </xf>
    <xf numFmtId="0" fontId="19" fillId="0" borderId="30" xfId="0" applyFont="1" applyBorder="1" applyAlignment="1">
      <alignment horizontal="left"/>
    </xf>
    <xf numFmtId="0" fontId="19" fillId="0" borderId="29" xfId="0" applyFont="1" applyBorder="1" applyAlignment="1">
      <alignment horizontal="left" vertical="center" wrapText="1"/>
    </xf>
    <xf numFmtId="0" fontId="19" fillId="0" borderId="28" xfId="0" applyFont="1" applyBorder="1" applyAlignment="1">
      <alignment horizontal="left"/>
    </xf>
    <xf numFmtId="0" fontId="19" fillId="0" borderId="30" xfId="0" applyFont="1" applyBorder="1" applyAlignment="1">
      <alignment horizontal="left" vertical="center" wrapText="1"/>
    </xf>
    <xf numFmtId="0" fontId="19" fillId="0" borderId="28" xfId="0" applyFont="1" applyBorder="1" applyAlignment="1">
      <alignment horizontal="center" vertical="center"/>
    </xf>
    <xf numFmtId="0" fontId="19" fillId="0" borderId="31" xfId="0" applyFont="1" applyBorder="1" applyAlignment="1">
      <alignment horizontal="center" vertical="center"/>
    </xf>
    <xf numFmtId="0" fontId="19" fillId="0" borderId="33" xfId="0" applyFont="1" applyBorder="1" applyAlignment="1">
      <alignment horizontal="left"/>
    </xf>
    <xf numFmtId="0" fontId="19" fillId="0" borderId="32" xfId="0" applyFont="1" applyBorder="1" applyAlignment="1">
      <alignment horizontal="center" vertical="center" wrapText="1"/>
    </xf>
    <xf numFmtId="0" fontId="16" fillId="0" borderId="25" xfId="0" applyFont="1" applyBorder="1" applyAlignment="1">
      <alignment horizontal="left"/>
    </xf>
    <xf numFmtId="11" fontId="1" fillId="0" borderId="26" xfId="0" applyNumberFormat="1" applyFont="1" applyBorder="1" applyAlignment="1">
      <alignment horizontal="left"/>
    </xf>
    <xf numFmtId="0" fontId="1" fillId="0" borderId="26" xfId="0" applyFont="1" applyBorder="1" applyAlignment="1">
      <alignment horizontal="left"/>
    </xf>
    <xf numFmtId="0" fontId="0" fillId="0" borderId="26" xfId="0" applyBorder="1" applyAlignment="1">
      <alignment horizontal="left"/>
    </xf>
    <xf numFmtId="0" fontId="0" fillId="0" borderId="27" xfId="0" applyBorder="1" applyAlignment="1">
      <alignment horizontal="left"/>
    </xf>
    <xf numFmtId="0" fontId="16" fillId="0" borderId="31" xfId="0" applyFont="1" applyBorder="1" applyAlignment="1">
      <alignment horizontal="left"/>
    </xf>
    <xf numFmtId="0" fontId="1" fillId="0" borderId="33" xfId="0" applyFont="1" applyBorder="1" applyAlignment="1">
      <alignment horizontal="left"/>
    </xf>
    <xf numFmtId="164" fontId="1" fillId="0" borderId="33" xfId="0" applyNumberFormat="1" applyFont="1" applyBorder="1" applyAlignment="1">
      <alignment horizontal="left"/>
    </xf>
    <xf numFmtId="2" fontId="1" fillId="0" borderId="33" xfId="0" applyNumberFormat="1" applyFont="1" applyBorder="1" applyAlignment="1">
      <alignment horizontal="left"/>
    </xf>
    <xf numFmtId="2" fontId="1" fillId="0" borderId="32" xfId="0" applyNumberFormat="1" applyFont="1" applyBorder="1" applyAlignment="1">
      <alignment horizontal="left"/>
    </xf>
    <xf numFmtId="22" fontId="19" fillId="0" borderId="0" xfId="0" applyNumberFormat="1" applyFont="1" applyAlignment="1">
      <alignment horizontal="left"/>
    </xf>
    <xf numFmtId="0" fontId="19" fillId="0" borderId="25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0" fillId="0" borderId="28" xfId="0" applyBorder="1" applyAlignment="1">
      <alignment horizontal="left"/>
    </xf>
    <xf numFmtId="0" fontId="0" fillId="0" borderId="30" xfId="0" applyBorder="1" applyAlignment="1">
      <alignment horizontal="left"/>
    </xf>
    <xf numFmtId="1" fontId="19" fillId="0" borderId="31" xfId="0" applyNumberFormat="1" applyFont="1" applyBorder="1" applyAlignment="1">
      <alignment horizontal="left"/>
    </xf>
    <xf numFmtId="1" fontId="19" fillId="0" borderId="32" xfId="0" applyNumberFormat="1" applyFont="1" applyBorder="1" applyAlignment="1">
      <alignment horizontal="left"/>
    </xf>
    <xf numFmtId="18" fontId="19" fillId="0" borderId="0" xfId="0" applyNumberFormat="1" applyFont="1" applyAlignment="1">
      <alignment horizontal="left"/>
    </xf>
    <xf numFmtId="0" fontId="0" fillId="0" borderId="0" xfId="0" applyAlignment="1">
      <alignment horizontal="center"/>
    </xf>
    <xf numFmtId="2" fontId="13" fillId="33" borderId="10" xfId="0" applyNumberFormat="1" applyFont="1" applyFill="1" applyBorder="1" applyAlignment="1">
      <alignment horizontal="left"/>
    </xf>
    <xf numFmtId="2" fontId="28" fillId="33" borderId="0" xfId="0" applyNumberFormat="1" applyFont="1" applyFill="1" applyBorder="1" applyAlignment="1">
      <alignment horizontal="left"/>
    </xf>
    <xf numFmtId="0" fontId="24" fillId="0" borderId="19" xfId="0" applyFont="1" applyBorder="1" applyAlignment="1">
      <alignment horizontal="center" vertical="center" wrapText="1"/>
    </xf>
    <xf numFmtId="0" fontId="24" fillId="0" borderId="20" xfId="0" applyFont="1" applyBorder="1" applyAlignment="1">
      <alignment horizontal="center" vertical="center" wrapText="1"/>
    </xf>
    <xf numFmtId="0" fontId="24" fillId="0" borderId="21" xfId="0" applyFont="1" applyBorder="1" applyAlignment="1">
      <alignment horizontal="center" vertical="center" wrapText="1"/>
    </xf>
    <xf numFmtId="0" fontId="24" fillId="0" borderId="22" xfId="0" applyFont="1" applyBorder="1" applyAlignment="1">
      <alignment horizontal="center" vertical="center" wrapText="1"/>
    </xf>
    <xf numFmtId="0" fontId="24" fillId="0" borderId="23" xfId="0" applyFont="1" applyBorder="1" applyAlignment="1">
      <alignment horizontal="center" vertical="center" wrapText="1"/>
    </xf>
    <xf numFmtId="0" fontId="24" fillId="0" borderId="24" xfId="0" applyFont="1" applyBorder="1" applyAlignment="1">
      <alignment horizontal="center" vertical="center" wrapText="1"/>
    </xf>
    <xf numFmtId="0" fontId="25" fillId="0" borderId="19" xfId="0" applyFont="1" applyBorder="1" applyAlignment="1">
      <alignment horizontal="center" vertical="center" wrapText="1"/>
    </xf>
    <xf numFmtId="0" fontId="25" fillId="0" borderId="20" xfId="0" applyFont="1" applyBorder="1" applyAlignment="1">
      <alignment horizontal="center" vertical="center" wrapText="1"/>
    </xf>
    <xf numFmtId="0" fontId="25" fillId="0" borderId="21" xfId="0" applyFont="1" applyBorder="1" applyAlignment="1">
      <alignment horizontal="center" vertical="center" wrapText="1"/>
    </xf>
    <xf numFmtId="0" fontId="25" fillId="0" borderId="22" xfId="0" applyFont="1" applyBorder="1" applyAlignment="1">
      <alignment horizontal="center" vertical="center" wrapText="1"/>
    </xf>
    <xf numFmtId="0" fontId="25" fillId="0" borderId="23" xfId="0" applyFont="1" applyBorder="1" applyAlignment="1">
      <alignment horizontal="center" vertical="center" wrapText="1"/>
    </xf>
    <xf numFmtId="0" fontId="25" fillId="0" borderId="24" xfId="0" applyFont="1" applyBorder="1" applyAlignment="1">
      <alignment horizontal="center" vertical="center" wrapText="1"/>
    </xf>
    <xf numFmtId="0" fontId="18" fillId="0" borderId="19" xfId="0" applyFont="1" applyBorder="1" applyAlignment="1">
      <alignment horizontal="center" vertical="center" wrapText="1"/>
    </xf>
    <xf numFmtId="0" fontId="18" fillId="0" borderId="20" xfId="0" applyFont="1" applyBorder="1" applyAlignment="1">
      <alignment horizontal="center" vertical="center" wrapText="1"/>
    </xf>
    <xf numFmtId="0" fontId="18" fillId="0" borderId="21" xfId="0" applyFont="1" applyBorder="1" applyAlignment="1">
      <alignment horizontal="center" vertical="center" wrapText="1"/>
    </xf>
    <xf numFmtId="0" fontId="18" fillId="0" borderId="22" xfId="0" applyFont="1" applyBorder="1" applyAlignment="1">
      <alignment horizontal="center" vertical="center" wrapText="1"/>
    </xf>
    <xf numFmtId="0" fontId="18" fillId="0" borderId="23" xfId="0" applyFont="1" applyBorder="1" applyAlignment="1">
      <alignment horizontal="center" vertical="center" wrapText="1"/>
    </xf>
    <xf numFmtId="0" fontId="18" fillId="0" borderId="24" xfId="0" applyFont="1" applyBorder="1" applyAlignment="1">
      <alignment horizontal="center" vertical="center" wrapText="1"/>
    </xf>
    <xf numFmtId="0" fontId="19" fillId="0" borderId="28" xfId="0" applyFont="1" applyBorder="1" applyAlignment="1">
      <alignment horizontal="center" vertical="center"/>
    </xf>
    <xf numFmtId="0" fontId="19" fillId="0" borderId="29" xfId="0" applyFont="1" applyBorder="1" applyAlignment="1">
      <alignment horizontal="center" vertical="center" wrapText="1"/>
    </xf>
    <xf numFmtId="0" fontId="19" fillId="0" borderId="33" xfId="0" applyFont="1" applyBorder="1" applyAlignment="1">
      <alignment horizontal="center" vertical="center" wrapText="1"/>
    </xf>
    <xf numFmtId="0" fontId="19" fillId="0" borderId="30" xfId="0" applyFont="1" applyBorder="1" applyAlignment="1">
      <alignment horizontal="center" vertical="center" wrapText="1"/>
    </xf>
    <xf numFmtId="0" fontId="19" fillId="0" borderId="32" xfId="0" applyFont="1" applyBorder="1" applyAlignment="1">
      <alignment horizontal="center" vertical="center" wrapText="1"/>
    </xf>
    <xf numFmtId="0" fontId="19" fillId="0" borderId="0" xfId="0" applyFont="1" applyAlignment="1">
      <alignment horizontal="left"/>
    </xf>
    <xf numFmtId="1" fontId="18" fillId="0" borderId="0" xfId="0" applyNumberFormat="1" applyFont="1" applyAlignment="1">
      <alignment horizontal="center"/>
    </xf>
    <xf numFmtId="0" fontId="24" fillId="0" borderId="0" xfId="0" applyFont="1" applyFill="1" applyBorder="1" applyAlignment="1">
      <alignment horizontal="center"/>
    </xf>
    <xf numFmtId="0" fontId="18" fillId="0" borderId="0" xfId="0" applyFont="1" applyAlignment="1">
      <alignment horizontal="center"/>
    </xf>
    <xf numFmtId="0" fontId="18" fillId="0" borderId="0" xfId="0" applyFont="1" applyAlignment="1">
      <alignment horizontal="left"/>
    </xf>
    <xf numFmtId="1" fontId="18" fillId="0" borderId="0" xfId="0" applyNumberFormat="1" applyFont="1" applyAlignment="1">
      <alignment horizontal="left"/>
    </xf>
    <xf numFmtId="0" fontId="16" fillId="0" borderId="0" xfId="0" applyFont="1" applyAlignment="1">
      <alignment horizontal="center"/>
    </xf>
    <xf numFmtId="1" fontId="16" fillId="0" borderId="0" xfId="0" applyNumberFormat="1" applyFont="1" applyAlignment="1">
      <alignment horizontal="center"/>
    </xf>
    <xf numFmtId="0" fontId="16" fillId="0" borderId="0" xfId="0" applyFon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2191B-8BCE-41C4-86F4-15A61A521FB5}">
  <dimension ref="A1:AY68"/>
  <sheetViews>
    <sheetView topLeftCell="A17" zoomScale="80" zoomScaleNormal="80" workbookViewId="0">
      <selection activeCell="J11" sqref="J11:K18"/>
    </sheetView>
  </sheetViews>
  <sheetFormatPr defaultColWidth="8.88671875" defaultRowHeight="14.4" x14ac:dyDescent="0.3"/>
  <cols>
    <col min="1" max="1" width="5.44140625" customWidth="1"/>
    <col min="2" max="25" width="9.44140625" customWidth="1"/>
    <col min="26" max="26" width="5.77734375" customWidth="1"/>
  </cols>
  <sheetData>
    <row r="1" spans="1:51" ht="15.6" x14ac:dyDescent="0.35">
      <c r="A1" s="35"/>
      <c r="B1" s="36" t="s">
        <v>436</v>
      </c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AA1" s="35"/>
      <c r="AB1" s="36" t="s">
        <v>437</v>
      </c>
      <c r="AC1" s="37"/>
      <c r="AD1" s="37"/>
      <c r="AE1" s="37"/>
      <c r="AF1" s="37"/>
      <c r="AG1" s="37"/>
      <c r="AH1" s="37"/>
      <c r="AI1" s="37"/>
      <c r="AJ1" s="37"/>
      <c r="AK1" s="37"/>
      <c r="AL1" s="37"/>
      <c r="AM1" s="37"/>
      <c r="AN1" s="37"/>
      <c r="AO1" s="37"/>
      <c r="AP1" s="37"/>
      <c r="AQ1" s="37"/>
      <c r="AR1" s="37"/>
      <c r="AS1" s="37"/>
      <c r="AT1" s="37"/>
      <c r="AU1" s="37"/>
      <c r="AV1" s="37"/>
      <c r="AW1" s="37"/>
      <c r="AX1" s="37"/>
      <c r="AY1" s="37"/>
    </row>
    <row r="2" spans="1:51" ht="16.2" thickBot="1" x14ac:dyDescent="0.4">
      <c r="A2" s="35"/>
      <c r="B2" s="38">
        <v>1</v>
      </c>
      <c r="C2" s="38">
        <v>2</v>
      </c>
      <c r="D2" s="38">
        <v>3</v>
      </c>
      <c r="E2" s="38">
        <v>4</v>
      </c>
      <c r="F2" s="38">
        <v>5</v>
      </c>
      <c r="G2" s="38">
        <v>6</v>
      </c>
      <c r="H2" s="38">
        <v>7</v>
      </c>
      <c r="I2" s="38">
        <v>8</v>
      </c>
      <c r="J2" s="38">
        <v>9</v>
      </c>
      <c r="K2" s="38">
        <v>10</v>
      </c>
      <c r="L2" s="38">
        <v>11</v>
      </c>
      <c r="M2" s="38">
        <v>12</v>
      </c>
      <c r="N2" s="38">
        <v>13</v>
      </c>
      <c r="O2" s="38">
        <v>14</v>
      </c>
      <c r="P2" s="38">
        <v>15</v>
      </c>
      <c r="Q2" s="38">
        <v>16</v>
      </c>
      <c r="R2" s="38">
        <v>17</v>
      </c>
      <c r="S2" s="38">
        <v>18</v>
      </c>
      <c r="T2" s="38">
        <v>19</v>
      </c>
      <c r="U2" s="38">
        <v>20</v>
      </c>
      <c r="V2" s="38">
        <v>21</v>
      </c>
      <c r="W2" s="38">
        <v>22</v>
      </c>
      <c r="X2" s="38">
        <v>23</v>
      </c>
      <c r="Y2" s="38">
        <v>24</v>
      </c>
      <c r="AA2" s="35"/>
      <c r="AB2" s="38">
        <v>1</v>
      </c>
      <c r="AC2" s="38">
        <v>2</v>
      </c>
      <c r="AD2" s="38">
        <v>3</v>
      </c>
      <c r="AE2" s="38">
        <v>4</v>
      </c>
      <c r="AF2" s="38">
        <v>5</v>
      </c>
      <c r="AG2" s="38">
        <v>6</v>
      </c>
      <c r="AH2" s="38">
        <v>7</v>
      </c>
      <c r="AI2" s="38">
        <v>8</v>
      </c>
      <c r="AJ2" s="38">
        <v>9</v>
      </c>
      <c r="AK2" s="38">
        <v>10</v>
      </c>
      <c r="AL2" s="38">
        <v>11</v>
      </c>
      <c r="AM2" s="38">
        <v>12</v>
      </c>
      <c r="AN2" s="38">
        <v>13</v>
      </c>
      <c r="AO2" s="38">
        <v>14</v>
      </c>
      <c r="AP2" s="38">
        <v>15</v>
      </c>
      <c r="AQ2" s="38">
        <v>16</v>
      </c>
      <c r="AR2" s="38">
        <v>17</v>
      </c>
      <c r="AS2" s="38">
        <v>18</v>
      </c>
      <c r="AT2" s="38">
        <v>19</v>
      </c>
      <c r="AU2" s="38">
        <v>20</v>
      </c>
      <c r="AV2" s="38">
        <v>21</v>
      </c>
      <c r="AW2" s="38">
        <v>22</v>
      </c>
      <c r="AX2" s="38">
        <v>23</v>
      </c>
      <c r="AY2" s="38">
        <v>24</v>
      </c>
    </row>
    <row r="3" spans="1:51" ht="16.05" customHeight="1" x14ac:dyDescent="0.3">
      <c r="A3" s="35" t="s">
        <v>393</v>
      </c>
      <c r="B3" s="89" t="s">
        <v>438</v>
      </c>
      <c r="C3" s="90"/>
      <c r="D3" s="89" t="s">
        <v>439</v>
      </c>
      <c r="E3" s="90"/>
      <c r="F3" s="89" t="s">
        <v>440</v>
      </c>
      <c r="G3" s="90"/>
      <c r="H3" s="83" t="s">
        <v>441</v>
      </c>
      <c r="I3" s="84"/>
      <c r="J3" s="83" t="s">
        <v>442</v>
      </c>
      <c r="K3" s="84"/>
      <c r="L3" s="83" t="s">
        <v>443</v>
      </c>
      <c r="M3" s="84"/>
      <c r="N3" s="83" t="s">
        <v>444</v>
      </c>
      <c r="O3" s="84"/>
      <c r="P3" s="83" t="s">
        <v>445</v>
      </c>
      <c r="Q3" s="84"/>
      <c r="R3" s="83" t="s">
        <v>446</v>
      </c>
      <c r="S3" s="84"/>
      <c r="T3" s="83" t="s">
        <v>447</v>
      </c>
      <c r="U3" s="84"/>
      <c r="V3" s="83" t="s">
        <v>448</v>
      </c>
      <c r="W3" s="84"/>
      <c r="X3" s="83" t="s">
        <v>449</v>
      </c>
      <c r="Y3" s="84"/>
      <c r="AA3" s="35" t="s">
        <v>393</v>
      </c>
      <c r="AB3" s="89" t="s">
        <v>438</v>
      </c>
      <c r="AC3" s="90"/>
      <c r="AD3" s="89" t="s">
        <v>439</v>
      </c>
      <c r="AE3" s="90"/>
      <c r="AF3" s="89" t="s">
        <v>440</v>
      </c>
      <c r="AG3" s="90"/>
      <c r="AH3" s="95" t="s">
        <v>450</v>
      </c>
      <c r="AI3" s="96"/>
      <c r="AJ3" s="95" t="s">
        <v>451</v>
      </c>
      <c r="AK3" s="96"/>
      <c r="AL3" s="95" t="s">
        <v>452</v>
      </c>
      <c r="AM3" s="96"/>
      <c r="AN3" s="95" t="s">
        <v>453</v>
      </c>
      <c r="AO3" s="96"/>
      <c r="AP3" s="95" t="s">
        <v>454</v>
      </c>
      <c r="AQ3" s="96"/>
      <c r="AR3" s="95" t="s">
        <v>455</v>
      </c>
      <c r="AS3" s="96"/>
      <c r="AT3" s="95" t="s">
        <v>456</v>
      </c>
      <c r="AU3" s="96"/>
      <c r="AV3" s="95" t="s">
        <v>457</v>
      </c>
      <c r="AW3" s="96"/>
      <c r="AX3" s="95" t="s">
        <v>458</v>
      </c>
      <c r="AY3" s="96"/>
    </row>
    <row r="4" spans="1:51" ht="15.6" x14ac:dyDescent="0.3">
      <c r="A4" s="35" t="s">
        <v>394</v>
      </c>
      <c r="B4" s="91"/>
      <c r="C4" s="92"/>
      <c r="D4" s="91"/>
      <c r="E4" s="92"/>
      <c r="F4" s="91"/>
      <c r="G4" s="92"/>
      <c r="H4" s="85"/>
      <c r="I4" s="86"/>
      <c r="J4" s="85"/>
      <c r="K4" s="86"/>
      <c r="L4" s="85"/>
      <c r="M4" s="86"/>
      <c r="N4" s="85"/>
      <c r="O4" s="86"/>
      <c r="P4" s="85"/>
      <c r="Q4" s="86"/>
      <c r="R4" s="85"/>
      <c r="S4" s="86"/>
      <c r="T4" s="85"/>
      <c r="U4" s="86"/>
      <c r="V4" s="85"/>
      <c r="W4" s="86"/>
      <c r="X4" s="85"/>
      <c r="Y4" s="86"/>
      <c r="AA4" s="35" t="s">
        <v>394</v>
      </c>
      <c r="AB4" s="91"/>
      <c r="AC4" s="92"/>
      <c r="AD4" s="91"/>
      <c r="AE4" s="92"/>
      <c r="AF4" s="91"/>
      <c r="AG4" s="92"/>
      <c r="AH4" s="97"/>
      <c r="AI4" s="98"/>
      <c r="AJ4" s="97"/>
      <c r="AK4" s="98"/>
      <c r="AL4" s="97"/>
      <c r="AM4" s="98"/>
      <c r="AN4" s="97"/>
      <c r="AO4" s="98"/>
      <c r="AP4" s="97"/>
      <c r="AQ4" s="98"/>
      <c r="AR4" s="97"/>
      <c r="AS4" s="98"/>
      <c r="AT4" s="97"/>
      <c r="AU4" s="98"/>
      <c r="AV4" s="97"/>
      <c r="AW4" s="98"/>
      <c r="AX4" s="97"/>
      <c r="AY4" s="98"/>
    </row>
    <row r="5" spans="1:51" ht="15.6" x14ac:dyDescent="0.3">
      <c r="A5" s="35" t="s">
        <v>395</v>
      </c>
      <c r="B5" s="91"/>
      <c r="C5" s="92"/>
      <c r="D5" s="91"/>
      <c r="E5" s="92"/>
      <c r="F5" s="91"/>
      <c r="G5" s="92"/>
      <c r="H5" s="85"/>
      <c r="I5" s="86"/>
      <c r="J5" s="85"/>
      <c r="K5" s="86"/>
      <c r="L5" s="85"/>
      <c r="M5" s="86"/>
      <c r="N5" s="85"/>
      <c r="O5" s="86"/>
      <c r="P5" s="85"/>
      <c r="Q5" s="86"/>
      <c r="R5" s="85"/>
      <c r="S5" s="86"/>
      <c r="T5" s="85"/>
      <c r="U5" s="86"/>
      <c r="V5" s="85"/>
      <c r="W5" s="86"/>
      <c r="X5" s="85"/>
      <c r="Y5" s="86"/>
      <c r="AA5" s="35" t="s">
        <v>395</v>
      </c>
      <c r="AB5" s="91"/>
      <c r="AC5" s="92"/>
      <c r="AD5" s="91"/>
      <c r="AE5" s="92"/>
      <c r="AF5" s="91"/>
      <c r="AG5" s="92"/>
      <c r="AH5" s="97"/>
      <c r="AI5" s="98"/>
      <c r="AJ5" s="97"/>
      <c r="AK5" s="98"/>
      <c r="AL5" s="97"/>
      <c r="AM5" s="98"/>
      <c r="AN5" s="97"/>
      <c r="AO5" s="98"/>
      <c r="AP5" s="97"/>
      <c r="AQ5" s="98"/>
      <c r="AR5" s="97"/>
      <c r="AS5" s="98"/>
      <c r="AT5" s="97"/>
      <c r="AU5" s="98"/>
      <c r="AV5" s="97"/>
      <c r="AW5" s="98"/>
      <c r="AX5" s="97"/>
      <c r="AY5" s="98"/>
    </row>
    <row r="6" spans="1:51" ht="15.6" x14ac:dyDescent="0.3">
      <c r="A6" s="35" t="s">
        <v>396</v>
      </c>
      <c r="B6" s="91"/>
      <c r="C6" s="92"/>
      <c r="D6" s="91"/>
      <c r="E6" s="92"/>
      <c r="F6" s="91"/>
      <c r="G6" s="92"/>
      <c r="H6" s="85"/>
      <c r="I6" s="86"/>
      <c r="J6" s="85"/>
      <c r="K6" s="86"/>
      <c r="L6" s="85"/>
      <c r="M6" s="86"/>
      <c r="N6" s="85"/>
      <c r="O6" s="86"/>
      <c r="P6" s="85"/>
      <c r="Q6" s="86"/>
      <c r="R6" s="85"/>
      <c r="S6" s="86"/>
      <c r="T6" s="85"/>
      <c r="U6" s="86"/>
      <c r="V6" s="85"/>
      <c r="W6" s="86"/>
      <c r="X6" s="85"/>
      <c r="Y6" s="86"/>
      <c r="AA6" s="35" t="s">
        <v>396</v>
      </c>
      <c r="AB6" s="91"/>
      <c r="AC6" s="92"/>
      <c r="AD6" s="91"/>
      <c r="AE6" s="92"/>
      <c r="AF6" s="91"/>
      <c r="AG6" s="92"/>
      <c r="AH6" s="97"/>
      <c r="AI6" s="98"/>
      <c r="AJ6" s="97"/>
      <c r="AK6" s="98"/>
      <c r="AL6" s="97"/>
      <c r="AM6" s="98"/>
      <c r="AN6" s="97"/>
      <c r="AO6" s="98"/>
      <c r="AP6" s="97"/>
      <c r="AQ6" s="98"/>
      <c r="AR6" s="97"/>
      <c r="AS6" s="98"/>
      <c r="AT6" s="97"/>
      <c r="AU6" s="98"/>
      <c r="AV6" s="97"/>
      <c r="AW6" s="98"/>
      <c r="AX6" s="97"/>
      <c r="AY6" s="98"/>
    </row>
    <row r="7" spans="1:51" ht="15.6" x14ac:dyDescent="0.3">
      <c r="A7" s="35" t="s">
        <v>397</v>
      </c>
      <c r="B7" s="91"/>
      <c r="C7" s="92"/>
      <c r="D7" s="91"/>
      <c r="E7" s="92"/>
      <c r="F7" s="91"/>
      <c r="G7" s="92"/>
      <c r="H7" s="85"/>
      <c r="I7" s="86"/>
      <c r="J7" s="85"/>
      <c r="K7" s="86"/>
      <c r="L7" s="85"/>
      <c r="M7" s="86"/>
      <c r="N7" s="85"/>
      <c r="O7" s="86"/>
      <c r="P7" s="85"/>
      <c r="Q7" s="86"/>
      <c r="R7" s="85"/>
      <c r="S7" s="86"/>
      <c r="T7" s="85"/>
      <c r="U7" s="86"/>
      <c r="V7" s="85"/>
      <c r="W7" s="86"/>
      <c r="X7" s="85"/>
      <c r="Y7" s="86"/>
      <c r="AA7" s="35" t="s">
        <v>397</v>
      </c>
      <c r="AB7" s="91"/>
      <c r="AC7" s="92"/>
      <c r="AD7" s="91"/>
      <c r="AE7" s="92"/>
      <c r="AF7" s="91"/>
      <c r="AG7" s="92"/>
      <c r="AH7" s="97"/>
      <c r="AI7" s="98"/>
      <c r="AJ7" s="97"/>
      <c r="AK7" s="98"/>
      <c r="AL7" s="97"/>
      <c r="AM7" s="98"/>
      <c r="AN7" s="97"/>
      <c r="AO7" s="98"/>
      <c r="AP7" s="97"/>
      <c r="AQ7" s="98"/>
      <c r="AR7" s="97"/>
      <c r="AS7" s="98"/>
      <c r="AT7" s="97"/>
      <c r="AU7" s="98"/>
      <c r="AV7" s="97"/>
      <c r="AW7" s="98"/>
      <c r="AX7" s="97"/>
      <c r="AY7" s="98"/>
    </row>
    <row r="8" spans="1:51" ht="15.6" x14ac:dyDescent="0.3">
      <c r="A8" s="35" t="s">
        <v>398</v>
      </c>
      <c r="B8" s="91"/>
      <c r="C8" s="92"/>
      <c r="D8" s="91"/>
      <c r="E8" s="92"/>
      <c r="F8" s="91"/>
      <c r="G8" s="92"/>
      <c r="H8" s="85"/>
      <c r="I8" s="86"/>
      <c r="J8" s="85"/>
      <c r="K8" s="86"/>
      <c r="L8" s="85"/>
      <c r="M8" s="86"/>
      <c r="N8" s="85"/>
      <c r="O8" s="86"/>
      <c r="P8" s="85"/>
      <c r="Q8" s="86"/>
      <c r="R8" s="85"/>
      <c r="S8" s="86"/>
      <c r="T8" s="85"/>
      <c r="U8" s="86"/>
      <c r="V8" s="85"/>
      <c r="W8" s="86"/>
      <c r="X8" s="85"/>
      <c r="Y8" s="86"/>
      <c r="AA8" s="35" t="s">
        <v>398</v>
      </c>
      <c r="AB8" s="91"/>
      <c r="AC8" s="92"/>
      <c r="AD8" s="91"/>
      <c r="AE8" s="92"/>
      <c r="AF8" s="91"/>
      <c r="AG8" s="92"/>
      <c r="AH8" s="97"/>
      <c r="AI8" s="98"/>
      <c r="AJ8" s="97"/>
      <c r="AK8" s="98"/>
      <c r="AL8" s="97"/>
      <c r="AM8" s="98"/>
      <c r="AN8" s="97"/>
      <c r="AO8" s="98"/>
      <c r="AP8" s="97"/>
      <c r="AQ8" s="98"/>
      <c r="AR8" s="97"/>
      <c r="AS8" s="98"/>
      <c r="AT8" s="97"/>
      <c r="AU8" s="98"/>
      <c r="AV8" s="97"/>
      <c r="AW8" s="98"/>
      <c r="AX8" s="97"/>
      <c r="AY8" s="98"/>
    </row>
    <row r="9" spans="1:51" ht="15.6" x14ac:dyDescent="0.3">
      <c r="A9" s="35" t="s">
        <v>399</v>
      </c>
      <c r="B9" s="91"/>
      <c r="C9" s="92"/>
      <c r="D9" s="91"/>
      <c r="E9" s="92"/>
      <c r="F9" s="91"/>
      <c r="G9" s="92"/>
      <c r="H9" s="85"/>
      <c r="I9" s="86"/>
      <c r="J9" s="85"/>
      <c r="K9" s="86"/>
      <c r="L9" s="85"/>
      <c r="M9" s="86"/>
      <c r="N9" s="85"/>
      <c r="O9" s="86"/>
      <c r="P9" s="85"/>
      <c r="Q9" s="86"/>
      <c r="R9" s="85"/>
      <c r="S9" s="86"/>
      <c r="T9" s="85"/>
      <c r="U9" s="86"/>
      <c r="V9" s="85"/>
      <c r="W9" s="86"/>
      <c r="X9" s="85"/>
      <c r="Y9" s="86"/>
      <c r="AA9" s="35" t="s">
        <v>399</v>
      </c>
      <c r="AB9" s="91"/>
      <c r="AC9" s="92"/>
      <c r="AD9" s="91"/>
      <c r="AE9" s="92"/>
      <c r="AF9" s="91"/>
      <c r="AG9" s="92"/>
      <c r="AH9" s="97"/>
      <c r="AI9" s="98"/>
      <c r="AJ9" s="97"/>
      <c r="AK9" s="98"/>
      <c r="AL9" s="97"/>
      <c r="AM9" s="98"/>
      <c r="AN9" s="97"/>
      <c r="AO9" s="98"/>
      <c r="AP9" s="97"/>
      <c r="AQ9" s="98"/>
      <c r="AR9" s="97"/>
      <c r="AS9" s="98"/>
      <c r="AT9" s="97"/>
      <c r="AU9" s="98"/>
      <c r="AV9" s="97"/>
      <c r="AW9" s="98"/>
      <c r="AX9" s="97"/>
      <c r="AY9" s="98"/>
    </row>
    <row r="10" spans="1:51" ht="16.2" thickBot="1" x14ac:dyDescent="0.35">
      <c r="A10" s="35" t="s">
        <v>400</v>
      </c>
      <c r="B10" s="93"/>
      <c r="C10" s="94"/>
      <c r="D10" s="93"/>
      <c r="E10" s="94"/>
      <c r="F10" s="93"/>
      <c r="G10" s="94"/>
      <c r="H10" s="87"/>
      <c r="I10" s="88"/>
      <c r="J10" s="87"/>
      <c r="K10" s="88"/>
      <c r="L10" s="87"/>
      <c r="M10" s="88"/>
      <c r="N10" s="87"/>
      <c r="O10" s="88"/>
      <c r="P10" s="87"/>
      <c r="Q10" s="88"/>
      <c r="R10" s="87"/>
      <c r="S10" s="88"/>
      <c r="T10" s="87"/>
      <c r="U10" s="88"/>
      <c r="V10" s="87"/>
      <c r="W10" s="88"/>
      <c r="X10" s="87"/>
      <c r="Y10" s="88"/>
      <c r="AA10" s="35" t="s">
        <v>400</v>
      </c>
      <c r="AB10" s="93"/>
      <c r="AC10" s="94"/>
      <c r="AD10" s="93"/>
      <c r="AE10" s="94"/>
      <c r="AF10" s="93"/>
      <c r="AG10" s="94"/>
      <c r="AH10" s="99"/>
      <c r="AI10" s="100"/>
      <c r="AJ10" s="99"/>
      <c r="AK10" s="100"/>
      <c r="AL10" s="99"/>
      <c r="AM10" s="100"/>
      <c r="AN10" s="99"/>
      <c r="AO10" s="100"/>
      <c r="AP10" s="99"/>
      <c r="AQ10" s="100"/>
      <c r="AR10" s="99"/>
      <c r="AS10" s="100"/>
      <c r="AT10" s="99"/>
      <c r="AU10" s="100"/>
      <c r="AV10" s="99"/>
      <c r="AW10" s="100"/>
      <c r="AX10" s="99"/>
      <c r="AY10" s="100"/>
    </row>
    <row r="11" spans="1:51" ht="16.05" customHeight="1" x14ac:dyDescent="0.3">
      <c r="A11" s="35" t="s">
        <v>401</v>
      </c>
      <c r="B11" s="89" t="s">
        <v>459</v>
      </c>
      <c r="C11" s="90"/>
      <c r="D11" s="89" t="s">
        <v>439</v>
      </c>
      <c r="E11" s="90"/>
      <c r="F11" s="89" t="s">
        <v>440</v>
      </c>
      <c r="G11" s="90"/>
      <c r="H11" s="83" t="s">
        <v>460</v>
      </c>
      <c r="I11" s="84"/>
      <c r="J11" s="83" t="s">
        <v>461</v>
      </c>
      <c r="K11" s="84"/>
      <c r="L11" s="83" t="s">
        <v>462</v>
      </c>
      <c r="M11" s="84"/>
      <c r="N11" s="83" t="s">
        <v>463</v>
      </c>
      <c r="O11" s="84"/>
      <c r="P11" s="83" t="s">
        <v>464</v>
      </c>
      <c r="Q11" s="84"/>
      <c r="R11" s="83" t="s">
        <v>465</v>
      </c>
      <c r="S11" s="84"/>
      <c r="T11" s="83" t="s">
        <v>466</v>
      </c>
      <c r="U11" s="84"/>
      <c r="V11" s="83" t="s">
        <v>467</v>
      </c>
      <c r="W11" s="84"/>
      <c r="X11" s="83" t="s">
        <v>468</v>
      </c>
      <c r="Y11" s="84"/>
      <c r="AA11" s="35" t="s">
        <v>401</v>
      </c>
      <c r="AB11" s="89" t="s">
        <v>459</v>
      </c>
      <c r="AC11" s="90"/>
      <c r="AD11" s="89" t="s">
        <v>439</v>
      </c>
      <c r="AE11" s="90"/>
      <c r="AF11" s="89" t="s">
        <v>440</v>
      </c>
      <c r="AG11" s="90"/>
      <c r="AH11" s="95" t="s">
        <v>469</v>
      </c>
      <c r="AI11" s="96"/>
      <c r="AJ11" s="95" t="s">
        <v>470</v>
      </c>
      <c r="AK11" s="96"/>
      <c r="AL11" s="95" t="s">
        <v>471</v>
      </c>
      <c r="AM11" s="96"/>
      <c r="AN11" s="95" t="s">
        <v>472</v>
      </c>
      <c r="AO11" s="96"/>
      <c r="AP11" s="95" t="s">
        <v>473</v>
      </c>
      <c r="AQ11" s="96"/>
      <c r="AR11" s="95" t="s">
        <v>474</v>
      </c>
      <c r="AS11" s="96"/>
      <c r="AT11" s="95" t="s">
        <v>475</v>
      </c>
      <c r="AU11" s="96"/>
      <c r="AV11" s="95" t="s">
        <v>476</v>
      </c>
      <c r="AW11" s="96"/>
      <c r="AX11" s="95" t="s">
        <v>477</v>
      </c>
      <c r="AY11" s="96"/>
    </row>
    <row r="12" spans="1:51" ht="16.05" customHeight="1" x14ac:dyDescent="0.3">
      <c r="A12" s="35" t="s">
        <v>402</v>
      </c>
      <c r="B12" s="91"/>
      <c r="C12" s="92"/>
      <c r="D12" s="91"/>
      <c r="E12" s="92"/>
      <c r="F12" s="91"/>
      <c r="G12" s="92"/>
      <c r="H12" s="85"/>
      <c r="I12" s="86"/>
      <c r="J12" s="85"/>
      <c r="K12" s="86"/>
      <c r="L12" s="85"/>
      <c r="M12" s="86"/>
      <c r="N12" s="85"/>
      <c r="O12" s="86"/>
      <c r="P12" s="85"/>
      <c r="Q12" s="86"/>
      <c r="R12" s="85"/>
      <c r="S12" s="86"/>
      <c r="T12" s="85"/>
      <c r="U12" s="86"/>
      <c r="V12" s="85"/>
      <c r="W12" s="86"/>
      <c r="X12" s="85"/>
      <c r="Y12" s="86"/>
      <c r="AA12" s="35" t="s">
        <v>402</v>
      </c>
      <c r="AB12" s="91"/>
      <c r="AC12" s="92"/>
      <c r="AD12" s="91"/>
      <c r="AE12" s="92"/>
      <c r="AF12" s="91"/>
      <c r="AG12" s="92"/>
      <c r="AH12" s="97"/>
      <c r="AI12" s="98"/>
      <c r="AJ12" s="97"/>
      <c r="AK12" s="98"/>
      <c r="AL12" s="97"/>
      <c r="AM12" s="98"/>
      <c r="AN12" s="97"/>
      <c r="AO12" s="98"/>
      <c r="AP12" s="97"/>
      <c r="AQ12" s="98"/>
      <c r="AR12" s="97"/>
      <c r="AS12" s="98"/>
      <c r="AT12" s="97"/>
      <c r="AU12" s="98"/>
      <c r="AV12" s="97"/>
      <c r="AW12" s="98"/>
      <c r="AX12" s="97"/>
      <c r="AY12" s="98"/>
    </row>
    <row r="13" spans="1:51" ht="15.6" x14ac:dyDescent="0.3">
      <c r="A13" s="35" t="s">
        <v>403</v>
      </c>
      <c r="B13" s="91"/>
      <c r="C13" s="92"/>
      <c r="D13" s="91"/>
      <c r="E13" s="92"/>
      <c r="F13" s="91"/>
      <c r="G13" s="92"/>
      <c r="H13" s="85"/>
      <c r="I13" s="86"/>
      <c r="J13" s="85"/>
      <c r="K13" s="86"/>
      <c r="L13" s="85"/>
      <c r="M13" s="86"/>
      <c r="N13" s="85"/>
      <c r="O13" s="86"/>
      <c r="P13" s="85"/>
      <c r="Q13" s="86"/>
      <c r="R13" s="85"/>
      <c r="S13" s="86"/>
      <c r="T13" s="85"/>
      <c r="U13" s="86"/>
      <c r="V13" s="85"/>
      <c r="W13" s="86"/>
      <c r="X13" s="85"/>
      <c r="Y13" s="86"/>
      <c r="AA13" s="35" t="s">
        <v>403</v>
      </c>
      <c r="AB13" s="91"/>
      <c r="AC13" s="92"/>
      <c r="AD13" s="91"/>
      <c r="AE13" s="92"/>
      <c r="AF13" s="91"/>
      <c r="AG13" s="92"/>
      <c r="AH13" s="97"/>
      <c r="AI13" s="98"/>
      <c r="AJ13" s="97"/>
      <c r="AK13" s="98"/>
      <c r="AL13" s="97"/>
      <c r="AM13" s="98"/>
      <c r="AN13" s="97"/>
      <c r="AO13" s="98"/>
      <c r="AP13" s="97"/>
      <c r="AQ13" s="98"/>
      <c r="AR13" s="97"/>
      <c r="AS13" s="98"/>
      <c r="AT13" s="97"/>
      <c r="AU13" s="98"/>
      <c r="AV13" s="97"/>
      <c r="AW13" s="98"/>
      <c r="AX13" s="97"/>
      <c r="AY13" s="98"/>
    </row>
    <row r="14" spans="1:51" ht="15.6" x14ac:dyDescent="0.3">
      <c r="A14" s="35" t="s">
        <v>404</v>
      </c>
      <c r="B14" s="91"/>
      <c r="C14" s="92"/>
      <c r="D14" s="91"/>
      <c r="E14" s="92"/>
      <c r="F14" s="91"/>
      <c r="G14" s="92"/>
      <c r="H14" s="85"/>
      <c r="I14" s="86"/>
      <c r="J14" s="85"/>
      <c r="K14" s="86"/>
      <c r="L14" s="85"/>
      <c r="M14" s="86"/>
      <c r="N14" s="85"/>
      <c r="O14" s="86"/>
      <c r="P14" s="85"/>
      <c r="Q14" s="86"/>
      <c r="R14" s="85"/>
      <c r="S14" s="86"/>
      <c r="T14" s="85"/>
      <c r="U14" s="86"/>
      <c r="V14" s="85"/>
      <c r="W14" s="86"/>
      <c r="X14" s="85"/>
      <c r="Y14" s="86"/>
      <c r="AA14" s="35" t="s">
        <v>404</v>
      </c>
      <c r="AB14" s="91"/>
      <c r="AC14" s="92"/>
      <c r="AD14" s="91"/>
      <c r="AE14" s="92"/>
      <c r="AF14" s="91"/>
      <c r="AG14" s="92"/>
      <c r="AH14" s="97"/>
      <c r="AI14" s="98"/>
      <c r="AJ14" s="97"/>
      <c r="AK14" s="98"/>
      <c r="AL14" s="97"/>
      <c r="AM14" s="98"/>
      <c r="AN14" s="97"/>
      <c r="AO14" s="98"/>
      <c r="AP14" s="97"/>
      <c r="AQ14" s="98"/>
      <c r="AR14" s="97"/>
      <c r="AS14" s="98"/>
      <c r="AT14" s="97"/>
      <c r="AU14" s="98"/>
      <c r="AV14" s="97"/>
      <c r="AW14" s="98"/>
      <c r="AX14" s="97"/>
      <c r="AY14" s="98"/>
    </row>
    <row r="15" spans="1:51" ht="15.6" x14ac:dyDescent="0.3">
      <c r="A15" s="35" t="s">
        <v>405</v>
      </c>
      <c r="B15" s="91"/>
      <c r="C15" s="92"/>
      <c r="D15" s="91"/>
      <c r="E15" s="92"/>
      <c r="F15" s="91"/>
      <c r="G15" s="92"/>
      <c r="H15" s="85"/>
      <c r="I15" s="86"/>
      <c r="J15" s="85"/>
      <c r="K15" s="86"/>
      <c r="L15" s="85"/>
      <c r="M15" s="86"/>
      <c r="N15" s="85"/>
      <c r="O15" s="86"/>
      <c r="P15" s="85"/>
      <c r="Q15" s="86"/>
      <c r="R15" s="85"/>
      <c r="S15" s="86"/>
      <c r="T15" s="85"/>
      <c r="U15" s="86"/>
      <c r="V15" s="85"/>
      <c r="W15" s="86"/>
      <c r="X15" s="85"/>
      <c r="Y15" s="86"/>
      <c r="AA15" s="35" t="s">
        <v>405</v>
      </c>
      <c r="AB15" s="91"/>
      <c r="AC15" s="92"/>
      <c r="AD15" s="91"/>
      <c r="AE15" s="92"/>
      <c r="AF15" s="91"/>
      <c r="AG15" s="92"/>
      <c r="AH15" s="97"/>
      <c r="AI15" s="98"/>
      <c r="AJ15" s="97"/>
      <c r="AK15" s="98"/>
      <c r="AL15" s="97"/>
      <c r="AM15" s="98"/>
      <c r="AN15" s="97"/>
      <c r="AO15" s="98"/>
      <c r="AP15" s="97"/>
      <c r="AQ15" s="98"/>
      <c r="AR15" s="97"/>
      <c r="AS15" s="98"/>
      <c r="AT15" s="97"/>
      <c r="AU15" s="98"/>
      <c r="AV15" s="97"/>
      <c r="AW15" s="98"/>
      <c r="AX15" s="97"/>
      <c r="AY15" s="98"/>
    </row>
    <row r="16" spans="1:51" ht="15.6" x14ac:dyDescent="0.3">
      <c r="A16" s="35" t="s">
        <v>406</v>
      </c>
      <c r="B16" s="91"/>
      <c r="C16" s="92"/>
      <c r="D16" s="91"/>
      <c r="E16" s="92"/>
      <c r="F16" s="91"/>
      <c r="G16" s="92"/>
      <c r="H16" s="85"/>
      <c r="I16" s="86"/>
      <c r="J16" s="85"/>
      <c r="K16" s="86"/>
      <c r="L16" s="85"/>
      <c r="M16" s="86"/>
      <c r="N16" s="85"/>
      <c r="O16" s="86"/>
      <c r="P16" s="85"/>
      <c r="Q16" s="86"/>
      <c r="R16" s="85"/>
      <c r="S16" s="86"/>
      <c r="T16" s="85"/>
      <c r="U16" s="86"/>
      <c r="V16" s="85"/>
      <c r="W16" s="86"/>
      <c r="X16" s="85"/>
      <c r="Y16" s="86"/>
      <c r="AA16" s="35" t="s">
        <v>406</v>
      </c>
      <c r="AB16" s="91"/>
      <c r="AC16" s="92"/>
      <c r="AD16" s="91"/>
      <c r="AE16" s="92"/>
      <c r="AF16" s="91"/>
      <c r="AG16" s="92"/>
      <c r="AH16" s="97"/>
      <c r="AI16" s="98"/>
      <c r="AJ16" s="97"/>
      <c r="AK16" s="98"/>
      <c r="AL16" s="97"/>
      <c r="AM16" s="98"/>
      <c r="AN16" s="97"/>
      <c r="AO16" s="98"/>
      <c r="AP16" s="97"/>
      <c r="AQ16" s="98"/>
      <c r="AR16" s="97"/>
      <c r="AS16" s="98"/>
      <c r="AT16" s="97"/>
      <c r="AU16" s="98"/>
      <c r="AV16" s="97"/>
      <c r="AW16" s="98"/>
      <c r="AX16" s="97"/>
      <c r="AY16" s="98"/>
    </row>
    <row r="17" spans="1:51" ht="15.6" x14ac:dyDescent="0.3">
      <c r="A17" s="35" t="s">
        <v>407</v>
      </c>
      <c r="B17" s="91"/>
      <c r="C17" s="92"/>
      <c r="D17" s="91"/>
      <c r="E17" s="92"/>
      <c r="F17" s="91"/>
      <c r="G17" s="92"/>
      <c r="H17" s="85"/>
      <c r="I17" s="86"/>
      <c r="J17" s="85"/>
      <c r="K17" s="86"/>
      <c r="L17" s="85"/>
      <c r="M17" s="86"/>
      <c r="N17" s="85"/>
      <c r="O17" s="86"/>
      <c r="P17" s="85"/>
      <c r="Q17" s="86"/>
      <c r="R17" s="85"/>
      <c r="S17" s="86"/>
      <c r="T17" s="85"/>
      <c r="U17" s="86"/>
      <c r="V17" s="85"/>
      <c r="W17" s="86"/>
      <c r="X17" s="85"/>
      <c r="Y17" s="86"/>
      <c r="AA17" s="35" t="s">
        <v>407</v>
      </c>
      <c r="AB17" s="91"/>
      <c r="AC17" s="92"/>
      <c r="AD17" s="91"/>
      <c r="AE17" s="92"/>
      <c r="AF17" s="91"/>
      <c r="AG17" s="92"/>
      <c r="AH17" s="97"/>
      <c r="AI17" s="98"/>
      <c r="AJ17" s="97"/>
      <c r="AK17" s="98"/>
      <c r="AL17" s="97"/>
      <c r="AM17" s="98"/>
      <c r="AN17" s="97"/>
      <c r="AO17" s="98"/>
      <c r="AP17" s="97"/>
      <c r="AQ17" s="98"/>
      <c r="AR17" s="97"/>
      <c r="AS17" s="98"/>
      <c r="AT17" s="97"/>
      <c r="AU17" s="98"/>
      <c r="AV17" s="97"/>
      <c r="AW17" s="98"/>
      <c r="AX17" s="97"/>
      <c r="AY17" s="98"/>
    </row>
    <row r="18" spans="1:51" ht="16.2" thickBot="1" x14ac:dyDescent="0.35">
      <c r="A18" s="35" t="s">
        <v>408</v>
      </c>
      <c r="B18" s="93"/>
      <c r="C18" s="94"/>
      <c r="D18" s="93"/>
      <c r="E18" s="94"/>
      <c r="F18" s="93"/>
      <c r="G18" s="94"/>
      <c r="H18" s="87"/>
      <c r="I18" s="88"/>
      <c r="J18" s="87"/>
      <c r="K18" s="88"/>
      <c r="L18" s="87"/>
      <c r="M18" s="88"/>
      <c r="N18" s="87"/>
      <c r="O18" s="88"/>
      <c r="P18" s="87"/>
      <c r="Q18" s="88"/>
      <c r="R18" s="87"/>
      <c r="S18" s="88"/>
      <c r="T18" s="87"/>
      <c r="U18" s="88"/>
      <c r="V18" s="87"/>
      <c r="W18" s="88"/>
      <c r="X18" s="87"/>
      <c r="Y18" s="88"/>
      <c r="AA18" s="35" t="s">
        <v>408</v>
      </c>
      <c r="AB18" s="93"/>
      <c r="AC18" s="94"/>
      <c r="AD18" s="93"/>
      <c r="AE18" s="94"/>
      <c r="AF18" s="93"/>
      <c r="AG18" s="94"/>
      <c r="AH18" s="99"/>
      <c r="AI18" s="100"/>
      <c r="AJ18" s="99"/>
      <c r="AK18" s="100"/>
      <c r="AL18" s="99"/>
      <c r="AM18" s="100"/>
      <c r="AN18" s="99"/>
      <c r="AO18" s="100"/>
      <c r="AP18" s="99"/>
      <c r="AQ18" s="100"/>
      <c r="AR18" s="99"/>
      <c r="AS18" s="100"/>
      <c r="AT18" s="99"/>
      <c r="AU18" s="100"/>
      <c r="AV18" s="99"/>
      <c r="AW18" s="100"/>
      <c r="AX18" s="99"/>
      <c r="AY18" s="100"/>
    </row>
    <row r="20" spans="1:51" ht="15.6" x14ac:dyDescent="0.35">
      <c r="A20" s="35"/>
      <c r="B20" s="36" t="s">
        <v>478</v>
      </c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AA20" s="35"/>
      <c r="AB20" s="36" t="s">
        <v>479</v>
      </c>
      <c r="AC20" s="37"/>
      <c r="AD20" s="37"/>
      <c r="AE20" s="37"/>
      <c r="AF20" s="37"/>
      <c r="AG20" s="37"/>
      <c r="AH20" s="37"/>
      <c r="AI20" s="37"/>
      <c r="AJ20" s="37"/>
      <c r="AK20" s="37"/>
      <c r="AL20" s="37"/>
      <c r="AM20" s="37"/>
      <c r="AN20" s="37"/>
      <c r="AO20" s="37"/>
      <c r="AP20" s="37"/>
      <c r="AQ20" s="37"/>
      <c r="AR20" s="37"/>
      <c r="AS20" s="37"/>
      <c r="AT20" s="37"/>
      <c r="AU20" s="37"/>
      <c r="AV20" s="37"/>
      <c r="AW20" s="37"/>
      <c r="AX20" s="37"/>
      <c r="AY20" s="37"/>
    </row>
    <row r="21" spans="1:51" ht="16.2" thickBot="1" x14ac:dyDescent="0.4">
      <c r="A21" s="35"/>
      <c r="B21" s="38">
        <v>1</v>
      </c>
      <c r="C21" s="38">
        <v>2</v>
      </c>
      <c r="D21" s="38">
        <v>3</v>
      </c>
      <c r="E21" s="38">
        <v>4</v>
      </c>
      <c r="F21" s="38">
        <v>5</v>
      </c>
      <c r="G21" s="38">
        <v>6</v>
      </c>
      <c r="H21" s="38">
        <v>7</v>
      </c>
      <c r="I21" s="38">
        <v>8</v>
      </c>
      <c r="J21" s="38">
        <v>9</v>
      </c>
      <c r="K21" s="38">
        <v>10</v>
      </c>
      <c r="L21" s="38">
        <v>11</v>
      </c>
      <c r="M21" s="38">
        <v>12</v>
      </c>
      <c r="N21" s="38">
        <v>13</v>
      </c>
      <c r="O21" s="38">
        <v>14</v>
      </c>
      <c r="P21" s="38">
        <v>15</v>
      </c>
      <c r="Q21" s="38">
        <v>16</v>
      </c>
      <c r="R21" s="38">
        <v>17</v>
      </c>
      <c r="S21" s="38">
        <v>18</v>
      </c>
      <c r="T21" s="38">
        <v>19</v>
      </c>
      <c r="U21" s="38">
        <v>20</v>
      </c>
      <c r="V21" s="38">
        <v>21</v>
      </c>
      <c r="W21" s="38">
        <v>22</v>
      </c>
      <c r="X21" s="38">
        <v>23</v>
      </c>
      <c r="Y21" s="38">
        <v>24</v>
      </c>
      <c r="AA21" s="35"/>
      <c r="AB21" s="38">
        <v>1</v>
      </c>
      <c r="AC21" s="38">
        <v>2</v>
      </c>
      <c r="AD21" s="38">
        <v>3</v>
      </c>
      <c r="AE21" s="38">
        <v>4</v>
      </c>
      <c r="AF21" s="38">
        <v>5</v>
      </c>
      <c r="AG21" s="38">
        <v>6</v>
      </c>
      <c r="AH21" s="38">
        <v>7</v>
      </c>
      <c r="AI21" s="38">
        <v>8</v>
      </c>
      <c r="AJ21" s="38">
        <v>9</v>
      </c>
      <c r="AK21" s="38">
        <v>10</v>
      </c>
      <c r="AL21" s="38">
        <v>11</v>
      </c>
      <c r="AM21" s="38">
        <v>12</v>
      </c>
      <c r="AN21" s="38">
        <v>13</v>
      </c>
      <c r="AO21" s="38">
        <v>14</v>
      </c>
      <c r="AP21" s="38">
        <v>15</v>
      </c>
      <c r="AQ21" s="38">
        <v>16</v>
      </c>
      <c r="AR21" s="38">
        <v>17</v>
      </c>
      <c r="AS21" s="38">
        <v>18</v>
      </c>
      <c r="AT21" s="38">
        <v>19</v>
      </c>
      <c r="AU21" s="38">
        <v>20</v>
      </c>
      <c r="AV21" s="38">
        <v>21</v>
      </c>
      <c r="AW21" s="38">
        <v>22</v>
      </c>
      <c r="AX21" s="38">
        <v>23</v>
      </c>
      <c r="AY21" s="38">
        <v>24</v>
      </c>
    </row>
    <row r="22" spans="1:51" ht="15.6" x14ac:dyDescent="0.3">
      <c r="A22" s="35" t="s">
        <v>393</v>
      </c>
      <c r="B22" s="89" t="s">
        <v>438</v>
      </c>
      <c r="C22" s="90"/>
      <c r="D22" s="89" t="s">
        <v>439</v>
      </c>
      <c r="E22" s="90"/>
      <c r="F22" s="89" t="s">
        <v>440</v>
      </c>
      <c r="G22" s="90"/>
      <c r="H22" s="95" t="s">
        <v>480</v>
      </c>
      <c r="I22" s="96"/>
      <c r="J22" s="95" t="s">
        <v>481</v>
      </c>
      <c r="K22" s="96"/>
      <c r="L22" s="95" t="s">
        <v>482</v>
      </c>
      <c r="M22" s="96"/>
      <c r="N22" s="95" t="s">
        <v>483</v>
      </c>
      <c r="O22" s="96"/>
      <c r="P22" s="95" t="s">
        <v>484</v>
      </c>
      <c r="Q22" s="96"/>
      <c r="R22" s="95" t="s">
        <v>485</v>
      </c>
      <c r="S22" s="96"/>
      <c r="T22" s="95" t="s">
        <v>486</v>
      </c>
      <c r="U22" s="96"/>
      <c r="V22" s="95" t="s">
        <v>487</v>
      </c>
      <c r="W22" s="96"/>
      <c r="X22" s="95" t="s">
        <v>488</v>
      </c>
      <c r="Y22" s="96"/>
      <c r="AA22" s="35" t="s">
        <v>393</v>
      </c>
      <c r="AB22" s="89" t="s">
        <v>438</v>
      </c>
      <c r="AC22" s="90"/>
      <c r="AD22" s="89" t="s">
        <v>439</v>
      </c>
      <c r="AE22" s="90"/>
      <c r="AF22" s="89" t="s">
        <v>440</v>
      </c>
      <c r="AG22" s="90"/>
      <c r="AH22" s="95" t="s">
        <v>489</v>
      </c>
      <c r="AI22" s="96"/>
      <c r="AJ22" s="95" t="s">
        <v>490</v>
      </c>
      <c r="AK22" s="96"/>
      <c r="AL22" s="95" t="s">
        <v>491</v>
      </c>
      <c r="AM22" s="96"/>
      <c r="AN22" s="95" t="s">
        <v>492</v>
      </c>
      <c r="AO22" s="96"/>
      <c r="AP22" s="95" t="s">
        <v>493</v>
      </c>
      <c r="AQ22" s="96"/>
      <c r="AR22" s="95" t="s">
        <v>494</v>
      </c>
      <c r="AS22" s="96"/>
      <c r="AT22" s="95" t="s">
        <v>495</v>
      </c>
      <c r="AU22" s="96"/>
      <c r="AV22" s="95" t="s">
        <v>496</v>
      </c>
      <c r="AW22" s="96"/>
      <c r="AX22" s="95" t="s">
        <v>497</v>
      </c>
      <c r="AY22" s="96"/>
    </row>
    <row r="23" spans="1:51" ht="15.6" x14ac:dyDescent="0.3">
      <c r="A23" s="35" t="s">
        <v>394</v>
      </c>
      <c r="B23" s="91"/>
      <c r="C23" s="92"/>
      <c r="D23" s="91"/>
      <c r="E23" s="92"/>
      <c r="F23" s="91"/>
      <c r="G23" s="92"/>
      <c r="H23" s="97"/>
      <c r="I23" s="98"/>
      <c r="J23" s="97"/>
      <c r="K23" s="98"/>
      <c r="L23" s="97"/>
      <c r="M23" s="98"/>
      <c r="N23" s="97"/>
      <c r="O23" s="98"/>
      <c r="P23" s="97"/>
      <c r="Q23" s="98"/>
      <c r="R23" s="97"/>
      <c r="S23" s="98"/>
      <c r="T23" s="97"/>
      <c r="U23" s="98"/>
      <c r="V23" s="97"/>
      <c r="W23" s="98"/>
      <c r="X23" s="97"/>
      <c r="Y23" s="98"/>
      <c r="AA23" s="35" t="s">
        <v>394</v>
      </c>
      <c r="AB23" s="91"/>
      <c r="AC23" s="92"/>
      <c r="AD23" s="91"/>
      <c r="AE23" s="92"/>
      <c r="AF23" s="91"/>
      <c r="AG23" s="92"/>
      <c r="AH23" s="97"/>
      <c r="AI23" s="98"/>
      <c r="AJ23" s="97"/>
      <c r="AK23" s="98"/>
      <c r="AL23" s="97"/>
      <c r="AM23" s="98"/>
      <c r="AN23" s="97"/>
      <c r="AO23" s="98"/>
      <c r="AP23" s="97"/>
      <c r="AQ23" s="98"/>
      <c r="AR23" s="97"/>
      <c r="AS23" s="98"/>
      <c r="AT23" s="97"/>
      <c r="AU23" s="98"/>
      <c r="AV23" s="97"/>
      <c r="AW23" s="98"/>
      <c r="AX23" s="97"/>
      <c r="AY23" s="98"/>
    </row>
    <row r="24" spans="1:51" ht="15.6" x14ac:dyDescent="0.3">
      <c r="A24" s="35" t="s">
        <v>395</v>
      </c>
      <c r="B24" s="91"/>
      <c r="C24" s="92"/>
      <c r="D24" s="91"/>
      <c r="E24" s="92"/>
      <c r="F24" s="91"/>
      <c r="G24" s="92"/>
      <c r="H24" s="97"/>
      <c r="I24" s="98"/>
      <c r="J24" s="97"/>
      <c r="K24" s="98"/>
      <c r="L24" s="97"/>
      <c r="M24" s="98"/>
      <c r="N24" s="97"/>
      <c r="O24" s="98"/>
      <c r="P24" s="97"/>
      <c r="Q24" s="98"/>
      <c r="R24" s="97"/>
      <c r="S24" s="98"/>
      <c r="T24" s="97"/>
      <c r="U24" s="98"/>
      <c r="V24" s="97"/>
      <c r="W24" s="98"/>
      <c r="X24" s="97"/>
      <c r="Y24" s="98"/>
      <c r="AA24" s="35" t="s">
        <v>395</v>
      </c>
      <c r="AB24" s="91"/>
      <c r="AC24" s="92"/>
      <c r="AD24" s="91"/>
      <c r="AE24" s="92"/>
      <c r="AF24" s="91"/>
      <c r="AG24" s="92"/>
      <c r="AH24" s="97"/>
      <c r="AI24" s="98"/>
      <c r="AJ24" s="97"/>
      <c r="AK24" s="98"/>
      <c r="AL24" s="97"/>
      <c r="AM24" s="98"/>
      <c r="AN24" s="97"/>
      <c r="AO24" s="98"/>
      <c r="AP24" s="97"/>
      <c r="AQ24" s="98"/>
      <c r="AR24" s="97"/>
      <c r="AS24" s="98"/>
      <c r="AT24" s="97"/>
      <c r="AU24" s="98"/>
      <c r="AV24" s="97"/>
      <c r="AW24" s="98"/>
      <c r="AX24" s="97"/>
      <c r="AY24" s="98"/>
    </row>
    <row r="25" spans="1:51" ht="15.6" x14ac:dyDescent="0.3">
      <c r="A25" s="35" t="s">
        <v>396</v>
      </c>
      <c r="B25" s="91"/>
      <c r="C25" s="92"/>
      <c r="D25" s="91"/>
      <c r="E25" s="92"/>
      <c r="F25" s="91"/>
      <c r="G25" s="92"/>
      <c r="H25" s="97"/>
      <c r="I25" s="98"/>
      <c r="J25" s="97"/>
      <c r="K25" s="98"/>
      <c r="L25" s="97"/>
      <c r="M25" s="98"/>
      <c r="N25" s="97"/>
      <c r="O25" s="98"/>
      <c r="P25" s="97"/>
      <c r="Q25" s="98"/>
      <c r="R25" s="97"/>
      <c r="S25" s="98"/>
      <c r="T25" s="97"/>
      <c r="U25" s="98"/>
      <c r="V25" s="97"/>
      <c r="W25" s="98"/>
      <c r="X25" s="97"/>
      <c r="Y25" s="98"/>
      <c r="AA25" s="35" t="s">
        <v>396</v>
      </c>
      <c r="AB25" s="91"/>
      <c r="AC25" s="92"/>
      <c r="AD25" s="91"/>
      <c r="AE25" s="92"/>
      <c r="AF25" s="91"/>
      <c r="AG25" s="92"/>
      <c r="AH25" s="97"/>
      <c r="AI25" s="98"/>
      <c r="AJ25" s="97"/>
      <c r="AK25" s="98"/>
      <c r="AL25" s="97"/>
      <c r="AM25" s="98"/>
      <c r="AN25" s="97"/>
      <c r="AO25" s="98"/>
      <c r="AP25" s="97"/>
      <c r="AQ25" s="98"/>
      <c r="AR25" s="97"/>
      <c r="AS25" s="98"/>
      <c r="AT25" s="97"/>
      <c r="AU25" s="98"/>
      <c r="AV25" s="97"/>
      <c r="AW25" s="98"/>
      <c r="AX25" s="97"/>
      <c r="AY25" s="98"/>
    </row>
    <row r="26" spans="1:51" ht="15.6" x14ac:dyDescent="0.3">
      <c r="A26" s="35" t="s">
        <v>397</v>
      </c>
      <c r="B26" s="91"/>
      <c r="C26" s="92"/>
      <c r="D26" s="91"/>
      <c r="E26" s="92"/>
      <c r="F26" s="91"/>
      <c r="G26" s="92"/>
      <c r="H26" s="97"/>
      <c r="I26" s="98"/>
      <c r="J26" s="97"/>
      <c r="K26" s="98"/>
      <c r="L26" s="97"/>
      <c r="M26" s="98"/>
      <c r="N26" s="97"/>
      <c r="O26" s="98"/>
      <c r="P26" s="97"/>
      <c r="Q26" s="98"/>
      <c r="R26" s="97"/>
      <c r="S26" s="98"/>
      <c r="T26" s="97"/>
      <c r="U26" s="98"/>
      <c r="V26" s="97"/>
      <c r="W26" s="98"/>
      <c r="X26" s="97"/>
      <c r="Y26" s="98"/>
      <c r="AA26" s="35" t="s">
        <v>397</v>
      </c>
      <c r="AB26" s="91"/>
      <c r="AC26" s="92"/>
      <c r="AD26" s="91"/>
      <c r="AE26" s="92"/>
      <c r="AF26" s="91"/>
      <c r="AG26" s="92"/>
      <c r="AH26" s="97"/>
      <c r="AI26" s="98"/>
      <c r="AJ26" s="97"/>
      <c r="AK26" s="98"/>
      <c r="AL26" s="97"/>
      <c r="AM26" s="98"/>
      <c r="AN26" s="97"/>
      <c r="AO26" s="98"/>
      <c r="AP26" s="97"/>
      <c r="AQ26" s="98"/>
      <c r="AR26" s="97"/>
      <c r="AS26" s="98"/>
      <c r="AT26" s="97"/>
      <c r="AU26" s="98"/>
      <c r="AV26" s="97"/>
      <c r="AW26" s="98"/>
      <c r="AX26" s="97"/>
      <c r="AY26" s="98"/>
    </row>
    <row r="27" spans="1:51" ht="15.6" x14ac:dyDescent="0.3">
      <c r="A27" s="35" t="s">
        <v>398</v>
      </c>
      <c r="B27" s="91"/>
      <c r="C27" s="92"/>
      <c r="D27" s="91"/>
      <c r="E27" s="92"/>
      <c r="F27" s="91"/>
      <c r="G27" s="92"/>
      <c r="H27" s="97"/>
      <c r="I27" s="98"/>
      <c r="J27" s="97"/>
      <c r="K27" s="98"/>
      <c r="L27" s="97"/>
      <c r="M27" s="98"/>
      <c r="N27" s="97"/>
      <c r="O27" s="98"/>
      <c r="P27" s="97"/>
      <c r="Q27" s="98"/>
      <c r="R27" s="97"/>
      <c r="S27" s="98"/>
      <c r="T27" s="97"/>
      <c r="U27" s="98"/>
      <c r="V27" s="97"/>
      <c r="W27" s="98"/>
      <c r="X27" s="97"/>
      <c r="Y27" s="98"/>
      <c r="AA27" s="35" t="s">
        <v>398</v>
      </c>
      <c r="AB27" s="91"/>
      <c r="AC27" s="92"/>
      <c r="AD27" s="91"/>
      <c r="AE27" s="92"/>
      <c r="AF27" s="91"/>
      <c r="AG27" s="92"/>
      <c r="AH27" s="97"/>
      <c r="AI27" s="98"/>
      <c r="AJ27" s="97"/>
      <c r="AK27" s="98"/>
      <c r="AL27" s="97"/>
      <c r="AM27" s="98"/>
      <c r="AN27" s="97"/>
      <c r="AO27" s="98"/>
      <c r="AP27" s="97"/>
      <c r="AQ27" s="98"/>
      <c r="AR27" s="97"/>
      <c r="AS27" s="98"/>
      <c r="AT27" s="97"/>
      <c r="AU27" s="98"/>
      <c r="AV27" s="97"/>
      <c r="AW27" s="98"/>
      <c r="AX27" s="97"/>
      <c r="AY27" s="98"/>
    </row>
    <row r="28" spans="1:51" ht="15.6" x14ac:dyDescent="0.3">
      <c r="A28" s="35" t="s">
        <v>399</v>
      </c>
      <c r="B28" s="91"/>
      <c r="C28" s="92"/>
      <c r="D28" s="91"/>
      <c r="E28" s="92"/>
      <c r="F28" s="91"/>
      <c r="G28" s="92"/>
      <c r="H28" s="97"/>
      <c r="I28" s="98"/>
      <c r="J28" s="97"/>
      <c r="K28" s="98"/>
      <c r="L28" s="97"/>
      <c r="M28" s="98"/>
      <c r="N28" s="97"/>
      <c r="O28" s="98"/>
      <c r="P28" s="97"/>
      <c r="Q28" s="98"/>
      <c r="R28" s="97"/>
      <c r="S28" s="98"/>
      <c r="T28" s="97"/>
      <c r="U28" s="98"/>
      <c r="V28" s="97"/>
      <c r="W28" s="98"/>
      <c r="X28" s="97"/>
      <c r="Y28" s="98"/>
      <c r="AA28" s="35" t="s">
        <v>399</v>
      </c>
      <c r="AB28" s="91"/>
      <c r="AC28" s="92"/>
      <c r="AD28" s="91"/>
      <c r="AE28" s="92"/>
      <c r="AF28" s="91"/>
      <c r="AG28" s="92"/>
      <c r="AH28" s="97"/>
      <c r="AI28" s="98"/>
      <c r="AJ28" s="97"/>
      <c r="AK28" s="98"/>
      <c r="AL28" s="97"/>
      <c r="AM28" s="98"/>
      <c r="AN28" s="97"/>
      <c r="AO28" s="98"/>
      <c r="AP28" s="97"/>
      <c r="AQ28" s="98"/>
      <c r="AR28" s="97"/>
      <c r="AS28" s="98"/>
      <c r="AT28" s="97"/>
      <c r="AU28" s="98"/>
      <c r="AV28" s="97"/>
      <c r="AW28" s="98"/>
      <c r="AX28" s="97"/>
      <c r="AY28" s="98"/>
    </row>
    <row r="29" spans="1:51" ht="16.2" thickBot="1" x14ac:dyDescent="0.35">
      <c r="A29" s="35" t="s">
        <v>400</v>
      </c>
      <c r="B29" s="93"/>
      <c r="C29" s="94"/>
      <c r="D29" s="93"/>
      <c r="E29" s="94"/>
      <c r="F29" s="93"/>
      <c r="G29" s="94"/>
      <c r="H29" s="99"/>
      <c r="I29" s="100"/>
      <c r="J29" s="99"/>
      <c r="K29" s="100"/>
      <c r="L29" s="99"/>
      <c r="M29" s="100"/>
      <c r="N29" s="99"/>
      <c r="O29" s="100"/>
      <c r="P29" s="99"/>
      <c r="Q29" s="100"/>
      <c r="R29" s="99"/>
      <c r="S29" s="100"/>
      <c r="T29" s="99"/>
      <c r="U29" s="100"/>
      <c r="V29" s="99"/>
      <c r="W29" s="100"/>
      <c r="X29" s="99"/>
      <c r="Y29" s="100"/>
      <c r="AA29" s="35" t="s">
        <v>400</v>
      </c>
      <c r="AB29" s="93"/>
      <c r="AC29" s="94"/>
      <c r="AD29" s="93"/>
      <c r="AE29" s="94"/>
      <c r="AF29" s="93"/>
      <c r="AG29" s="94"/>
      <c r="AH29" s="99"/>
      <c r="AI29" s="100"/>
      <c r="AJ29" s="99"/>
      <c r="AK29" s="100"/>
      <c r="AL29" s="99"/>
      <c r="AM29" s="100"/>
      <c r="AN29" s="99"/>
      <c r="AO29" s="100"/>
      <c r="AP29" s="99"/>
      <c r="AQ29" s="100"/>
      <c r="AR29" s="99"/>
      <c r="AS29" s="100"/>
      <c r="AT29" s="99"/>
      <c r="AU29" s="100"/>
      <c r="AV29" s="99"/>
      <c r="AW29" s="100"/>
      <c r="AX29" s="99"/>
      <c r="AY29" s="100"/>
    </row>
    <row r="30" spans="1:51" ht="16.05" customHeight="1" x14ac:dyDescent="0.3">
      <c r="A30" s="35" t="s">
        <v>401</v>
      </c>
      <c r="B30" s="89" t="s">
        <v>438</v>
      </c>
      <c r="C30" s="90"/>
      <c r="D30" s="89" t="s">
        <v>439</v>
      </c>
      <c r="E30" s="90"/>
      <c r="F30" s="89" t="s">
        <v>440</v>
      </c>
      <c r="G30" s="90"/>
      <c r="H30" s="95" t="s">
        <v>498</v>
      </c>
      <c r="I30" s="96"/>
      <c r="J30" s="95" t="s">
        <v>499</v>
      </c>
      <c r="K30" s="96"/>
      <c r="L30" s="95" t="s">
        <v>500</v>
      </c>
      <c r="M30" s="96"/>
      <c r="N30" s="95" t="s">
        <v>501</v>
      </c>
      <c r="O30" s="96"/>
      <c r="P30" s="95" t="s">
        <v>502</v>
      </c>
      <c r="Q30" s="96"/>
      <c r="R30" s="95" t="s">
        <v>503</v>
      </c>
      <c r="S30" s="96"/>
      <c r="T30" s="95" t="s">
        <v>504</v>
      </c>
      <c r="U30" s="96"/>
      <c r="V30" s="95" t="s">
        <v>505</v>
      </c>
      <c r="W30" s="96"/>
      <c r="X30" s="95" t="s">
        <v>506</v>
      </c>
      <c r="Y30" s="96"/>
      <c r="AA30" s="35" t="s">
        <v>401</v>
      </c>
      <c r="AB30" s="89" t="s">
        <v>438</v>
      </c>
      <c r="AC30" s="90"/>
      <c r="AD30" s="89" t="s">
        <v>439</v>
      </c>
      <c r="AE30" s="90"/>
      <c r="AF30" s="89" t="s">
        <v>440</v>
      </c>
      <c r="AG30" s="90"/>
      <c r="AH30" s="95" t="s">
        <v>507</v>
      </c>
      <c r="AI30" s="96"/>
      <c r="AJ30" s="95" t="s">
        <v>508</v>
      </c>
      <c r="AK30" s="96"/>
      <c r="AL30" s="95" t="s">
        <v>509</v>
      </c>
      <c r="AM30" s="96"/>
      <c r="AN30" s="95" t="s">
        <v>510</v>
      </c>
      <c r="AO30" s="96"/>
      <c r="AP30" s="95" t="s">
        <v>511</v>
      </c>
      <c r="AQ30" s="96"/>
      <c r="AR30" s="95" t="s">
        <v>512</v>
      </c>
      <c r="AS30" s="96"/>
      <c r="AT30" s="95" t="s">
        <v>513</v>
      </c>
      <c r="AU30" s="96"/>
      <c r="AV30" s="95" t="s">
        <v>514</v>
      </c>
      <c r="AW30" s="96"/>
      <c r="AX30" s="95" t="s">
        <v>515</v>
      </c>
      <c r="AY30" s="96"/>
    </row>
    <row r="31" spans="1:51" ht="15.6" x14ac:dyDescent="0.3">
      <c r="A31" s="35" t="s">
        <v>402</v>
      </c>
      <c r="B31" s="91"/>
      <c r="C31" s="92"/>
      <c r="D31" s="91"/>
      <c r="E31" s="92"/>
      <c r="F31" s="91"/>
      <c r="G31" s="92"/>
      <c r="H31" s="97"/>
      <c r="I31" s="98"/>
      <c r="J31" s="97"/>
      <c r="K31" s="98"/>
      <c r="L31" s="97"/>
      <c r="M31" s="98"/>
      <c r="N31" s="97"/>
      <c r="O31" s="98"/>
      <c r="P31" s="97"/>
      <c r="Q31" s="98"/>
      <c r="R31" s="97"/>
      <c r="S31" s="98"/>
      <c r="T31" s="97"/>
      <c r="U31" s="98"/>
      <c r="V31" s="97"/>
      <c r="W31" s="98"/>
      <c r="X31" s="97"/>
      <c r="Y31" s="98"/>
      <c r="AA31" s="35" t="s">
        <v>402</v>
      </c>
      <c r="AB31" s="91"/>
      <c r="AC31" s="92"/>
      <c r="AD31" s="91"/>
      <c r="AE31" s="92"/>
      <c r="AF31" s="91"/>
      <c r="AG31" s="92"/>
      <c r="AH31" s="97"/>
      <c r="AI31" s="98"/>
      <c r="AJ31" s="97"/>
      <c r="AK31" s="98"/>
      <c r="AL31" s="97"/>
      <c r="AM31" s="98"/>
      <c r="AN31" s="97"/>
      <c r="AO31" s="98"/>
      <c r="AP31" s="97"/>
      <c r="AQ31" s="98"/>
      <c r="AR31" s="97"/>
      <c r="AS31" s="98"/>
      <c r="AT31" s="97"/>
      <c r="AU31" s="98"/>
      <c r="AV31" s="97"/>
      <c r="AW31" s="98"/>
      <c r="AX31" s="97"/>
      <c r="AY31" s="98"/>
    </row>
    <row r="32" spans="1:51" ht="15.6" x14ac:dyDescent="0.3">
      <c r="A32" s="35" t="s">
        <v>403</v>
      </c>
      <c r="B32" s="91"/>
      <c r="C32" s="92"/>
      <c r="D32" s="91"/>
      <c r="E32" s="92"/>
      <c r="F32" s="91"/>
      <c r="G32" s="92"/>
      <c r="H32" s="97"/>
      <c r="I32" s="98"/>
      <c r="J32" s="97"/>
      <c r="K32" s="98"/>
      <c r="L32" s="97"/>
      <c r="M32" s="98"/>
      <c r="N32" s="97"/>
      <c r="O32" s="98"/>
      <c r="P32" s="97"/>
      <c r="Q32" s="98"/>
      <c r="R32" s="97"/>
      <c r="S32" s="98"/>
      <c r="T32" s="97"/>
      <c r="U32" s="98"/>
      <c r="V32" s="97"/>
      <c r="W32" s="98"/>
      <c r="X32" s="97"/>
      <c r="Y32" s="98"/>
      <c r="AA32" s="35" t="s">
        <v>403</v>
      </c>
      <c r="AB32" s="91"/>
      <c r="AC32" s="92"/>
      <c r="AD32" s="91"/>
      <c r="AE32" s="92"/>
      <c r="AF32" s="91"/>
      <c r="AG32" s="92"/>
      <c r="AH32" s="97"/>
      <c r="AI32" s="98"/>
      <c r="AJ32" s="97"/>
      <c r="AK32" s="98"/>
      <c r="AL32" s="97"/>
      <c r="AM32" s="98"/>
      <c r="AN32" s="97"/>
      <c r="AO32" s="98"/>
      <c r="AP32" s="97"/>
      <c r="AQ32" s="98"/>
      <c r="AR32" s="97"/>
      <c r="AS32" s="98"/>
      <c r="AT32" s="97"/>
      <c r="AU32" s="98"/>
      <c r="AV32" s="97"/>
      <c r="AW32" s="98"/>
      <c r="AX32" s="97"/>
      <c r="AY32" s="98"/>
    </row>
    <row r="33" spans="1:51" ht="15.6" x14ac:dyDescent="0.3">
      <c r="A33" s="35" t="s">
        <v>404</v>
      </c>
      <c r="B33" s="91"/>
      <c r="C33" s="92"/>
      <c r="D33" s="91"/>
      <c r="E33" s="92"/>
      <c r="F33" s="91"/>
      <c r="G33" s="92"/>
      <c r="H33" s="97"/>
      <c r="I33" s="98"/>
      <c r="J33" s="97"/>
      <c r="K33" s="98"/>
      <c r="L33" s="97"/>
      <c r="M33" s="98"/>
      <c r="N33" s="97"/>
      <c r="O33" s="98"/>
      <c r="P33" s="97"/>
      <c r="Q33" s="98"/>
      <c r="R33" s="97"/>
      <c r="S33" s="98"/>
      <c r="T33" s="97"/>
      <c r="U33" s="98"/>
      <c r="V33" s="97"/>
      <c r="W33" s="98"/>
      <c r="X33" s="97"/>
      <c r="Y33" s="98"/>
      <c r="AA33" s="35" t="s">
        <v>404</v>
      </c>
      <c r="AB33" s="91"/>
      <c r="AC33" s="92"/>
      <c r="AD33" s="91"/>
      <c r="AE33" s="92"/>
      <c r="AF33" s="91"/>
      <c r="AG33" s="92"/>
      <c r="AH33" s="97"/>
      <c r="AI33" s="98"/>
      <c r="AJ33" s="97"/>
      <c r="AK33" s="98"/>
      <c r="AL33" s="97"/>
      <c r="AM33" s="98"/>
      <c r="AN33" s="97"/>
      <c r="AO33" s="98"/>
      <c r="AP33" s="97"/>
      <c r="AQ33" s="98"/>
      <c r="AR33" s="97"/>
      <c r="AS33" s="98"/>
      <c r="AT33" s="97"/>
      <c r="AU33" s="98"/>
      <c r="AV33" s="97"/>
      <c r="AW33" s="98"/>
      <c r="AX33" s="97"/>
      <c r="AY33" s="98"/>
    </row>
    <row r="34" spans="1:51" ht="15.6" x14ac:dyDescent="0.3">
      <c r="A34" s="35" t="s">
        <v>405</v>
      </c>
      <c r="B34" s="91"/>
      <c r="C34" s="92"/>
      <c r="D34" s="91"/>
      <c r="E34" s="92"/>
      <c r="F34" s="91"/>
      <c r="G34" s="92"/>
      <c r="H34" s="97"/>
      <c r="I34" s="98"/>
      <c r="J34" s="97"/>
      <c r="K34" s="98"/>
      <c r="L34" s="97"/>
      <c r="M34" s="98"/>
      <c r="N34" s="97"/>
      <c r="O34" s="98"/>
      <c r="P34" s="97"/>
      <c r="Q34" s="98"/>
      <c r="R34" s="97"/>
      <c r="S34" s="98"/>
      <c r="T34" s="97"/>
      <c r="U34" s="98"/>
      <c r="V34" s="97"/>
      <c r="W34" s="98"/>
      <c r="X34" s="97"/>
      <c r="Y34" s="98"/>
      <c r="AA34" s="35" t="s">
        <v>405</v>
      </c>
      <c r="AB34" s="91"/>
      <c r="AC34" s="92"/>
      <c r="AD34" s="91"/>
      <c r="AE34" s="92"/>
      <c r="AF34" s="91"/>
      <c r="AG34" s="92"/>
      <c r="AH34" s="97"/>
      <c r="AI34" s="98"/>
      <c r="AJ34" s="97"/>
      <c r="AK34" s="98"/>
      <c r="AL34" s="97"/>
      <c r="AM34" s="98"/>
      <c r="AN34" s="97"/>
      <c r="AO34" s="98"/>
      <c r="AP34" s="97"/>
      <c r="AQ34" s="98"/>
      <c r="AR34" s="97"/>
      <c r="AS34" s="98"/>
      <c r="AT34" s="97"/>
      <c r="AU34" s="98"/>
      <c r="AV34" s="97"/>
      <c r="AW34" s="98"/>
      <c r="AX34" s="97"/>
      <c r="AY34" s="98"/>
    </row>
    <row r="35" spans="1:51" ht="15.6" x14ac:dyDescent="0.3">
      <c r="A35" s="35" t="s">
        <v>406</v>
      </c>
      <c r="B35" s="91"/>
      <c r="C35" s="92"/>
      <c r="D35" s="91"/>
      <c r="E35" s="92"/>
      <c r="F35" s="91"/>
      <c r="G35" s="92"/>
      <c r="H35" s="97"/>
      <c r="I35" s="98"/>
      <c r="J35" s="97"/>
      <c r="K35" s="98"/>
      <c r="L35" s="97"/>
      <c r="M35" s="98"/>
      <c r="N35" s="97"/>
      <c r="O35" s="98"/>
      <c r="P35" s="97"/>
      <c r="Q35" s="98"/>
      <c r="R35" s="97"/>
      <c r="S35" s="98"/>
      <c r="T35" s="97"/>
      <c r="U35" s="98"/>
      <c r="V35" s="97"/>
      <c r="W35" s="98"/>
      <c r="X35" s="97"/>
      <c r="Y35" s="98"/>
      <c r="AA35" s="35" t="s">
        <v>406</v>
      </c>
      <c r="AB35" s="91"/>
      <c r="AC35" s="92"/>
      <c r="AD35" s="91"/>
      <c r="AE35" s="92"/>
      <c r="AF35" s="91"/>
      <c r="AG35" s="92"/>
      <c r="AH35" s="97"/>
      <c r="AI35" s="98"/>
      <c r="AJ35" s="97"/>
      <c r="AK35" s="98"/>
      <c r="AL35" s="97"/>
      <c r="AM35" s="98"/>
      <c r="AN35" s="97"/>
      <c r="AO35" s="98"/>
      <c r="AP35" s="97"/>
      <c r="AQ35" s="98"/>
      <c r="AR35" s="97"/>
      <c r="AS35" s="98"/>
      <c r="AT35" s="97"/>
      <c r="AU35" s="98"/>
      <c r="AV35" s="97"/>
      <c r="AW35" s="98"/>
      <c r="AX35" s="97"/>
      <c r="AY35" s="98"/>
    </row>
    <row r="36" spans="1:51" ht="15.6" x14ac:dyDescent="0.3">
      <c r="A36" s="35" t="s">
        <v>407</v>
      </c>
      <c r="B36" s="91"/>
      <c r="C36" s="92"/>
      <c r="D36" s="91"/>
      <c r="E36" s="92"/>
      <c r="F36" s="91"/>
      <c r="G36" s="92"/>
      <c r="H36" s="97"/>
      <c r="I36" s="98"/>
      <c r="J36" s="97"/>
      <c r="K36" s="98"/>
      <c r="L36" s="97"/>
      <c r="M36" s="98"/>
      <c r="N36" s="97"/>
      <c r="O36" s="98"/>
      <c r="P36" s="97"/>
      <c r="Q36" s="98"/>
      <c r="R36" s="97"/>
      <c r="S36" s="98"/>
      <c r="T36" s="97"/>
      <c r="U36" s="98"/>
      <c r="V36" s="97"/>
      <c r="W36" s="98"/>
      <c r="X36" s="97"/>
      <c r="Y36" s="98"/>
      <c r="AA36" s="35" t="s">
        <v>407</v>
      </c>
      <c r="AB36" s="91"/>
      <c r="AC36" s="92"/>
      <c r="AD36" s="91"/>
      <c r="AE36" s="92"/>
      <c r="AF36" s="91"/>
      <c r="AG36" s="92"/>
      <c r="AH36" s="97"/>
      <c r="AI36" s="98"/>
      <c r="AJ36" s="97"/>
      <c r="AK36" s="98"/>
      <c r="AL36" s="97"/>
      <c r="AM36" s="98"/>
      <c r="AN36" s="97"/>
      <c r="AO36" s="98"/>
      <c r="AP36" s="97"/>
      <c r="AQ36" s="98"/>
      <c r="AR36" s="97"/>
      <c r="AS36" s="98"/>
      <c r="AT36" s="97"/>
      <c r="AU36" s="98"/>
      <c r="AV36" s="97"/>
      <c r="AW36" s="98"/>
      <c r="AX36" s="97"/>
      <c r="AY36" s="98"/>
    </row>
    <row r="37" spans="1:51" ht="16.2" thickBot="1" x14ac:dyDescent="0.35">
      <c r="A37" s="35" t="s">
        <v>408</v>
      </c>
      <c r="B37" s="93"/>
      <c r="C37" s="94"/>
      <c r="D37" s="93"/>
      <c r="E37" s="94"/>
      <c r="F37" s="93"/>
      <c r="G37" s="94"/>
      <c r="H37" s="99"/>
      <c r="I37" s="100"/>
      <c r="J37" s="99"/>
      <c r="K37" s="100"/>
      <c r="L37" s="99"/>
      <c r="M37" s="100"/>
      <c r="N37" s="99"/>
      <c r="O37" s="100"/>
      <c r="P37" s="99"/>
      <c r="Q37" s="100"/>
      <c r="R37" s="99"/>
      <c r="S37" s="100"/>
      <c r="T37" s="99"/>
      <c r="U37" s="100"/>
      <c r="V37" s="99"/>
      <c r="W37" s="100"/>
      <c r="X37" s="99"/>
      <c r="Y37" s="100"/>
      <c r="AA37" s="35" t="s">
        <v>408</v>
      </c>
      <c r="AB37" s="93"/>
      <c r="AC37" s="94"/>
      <c r="AD37" s="93"/>
      <c r="AE37" s="94"/>
      <c r="AF37" s="93"/>
      <c r="AG37" s="94"/>
      <c r="AH37" s="99"/>
      <c r="AI37" s="100"/>
      <c r="AJ37" s="99"/>
      <c r="AK37" s="100"/>
      <c r="AL37" s="99"/>
      <c r="AM37" s="100"/>
      <c r="AN37" s="99"/>
      <c r="AO37" s="100"/>
      <c r="AP37" s="99"/>
      <c r="AQ37" s="100"/>
      <c r="AR37" s="99"/>
      <c r="AS37" s="100"/>
      <c r="AT37" s="99"/>
      <c r="AU37" s="100"/>
      <c r="AV37" s="99"/>
      <c r="AW37" s="100"/>
      <c r="AX37" s="99"/>
      <c r="AY37" s="100"/>
    </row>
    <row r="49" customFormat="1" ht="16.05" customHeight="1" x14ac:dyDescent="0.3"/>
    <row r="68" customFormat="1" ht="16.05" customHeight="1" x14ac:dyDescent="0.3"/>
  </sheetData>
  <mergeCells count="96">
    <mergeCell ref="AX30:AY37"/>
    <mergeCell ref="AB30:AC37"/>
    <mergeCell ref="AD30:AE37"/>
    <mergeCell ref="AF30:AG37"/>
    <mergeCell ref="AH30:AI37"/>
    <mergeCell ref="AJ30:AK37"/>
    <mergeCell ref="AL30:AM37"/>
    <mergeCell ref="AN30:AO37"/>
    <mergeCell ref="AP30:AQ37"/>
    <mergeCell ref="AR30:AS37"/>
    <mergeCell ref="AT30:AU37"/>
    <mergeCell ref="AV30:AW37"/>
    <mergeCell ref="X30:Y37"/>
    <mergeCell ref="B30:C37"/>
    <mergeCell ref="D30:E37"/>
    <mergeCell ref="F30:G37"/>
    <mergeCell ref="H30:I37"/>
    <mergeCell ref="J30:K37"/>
    <mergeCell ref="L30:M37"/>
    <mergeCell ref="N30:O37"/>
    <mergeCell ref="P30:Q37"/>
    <mergeCell ref="R30:S37"/>
    <mergeCell ref="T30:U37"/>
    <mergeCell ref="V30:W37"/>
    <mergeCell ref="AX22:AY29"/>
    <mergeCell ref="AB22:AC29"/>
    <mergeCell ref="AD22:AE29"/>
    <mergeCell ref="AF22:AG29"/>
    <mergeCell ref="AH22:AI29"/>
    <mergeCell ref="AJ22:AK29"/>
    <mergeCell ref="AL22:AM29"/>
    <mergeCell ref="AN22:AO29"/>
    <mergeCell ref="AP22:AQ29"/>
    <mergeCell ref="AR22:AS29"/>
    <mergeCell ref="AT22:AU29"/>
    <mergeCell ref="AV22:AW29"/>
    <mergeCell ref="X22:Y29"/>
    <mergeCell ref="B22:C29"/>
    <mergeCell ref="D22:E29"/>
    <mergeCell ref="F22:G29"/>
    <mergeCell ref="H22:I29"/>
    <mergeCell ref="J22:K29"/>
    <mergeCell ref="L22:M29"/>
    <mergeCell ref="N22:O29"/>
    <mergeCell ref="P22:Q29"/>
    <mergeCell ref="R22:S29"/>
    <mergeCell ref="T22:U29"/>
    <mergeCell ref="V22:W29"/>
    <mergeCell ref="AX11:AY18"/>
    <mergeCell ref="AB11:AC18"/>
    <mergeCell ref="AD11:AE18"/>
    <mergeCell ref="AF11:AG18"/>
    <mergeCell ref="AH11:AI18"/>
    <mergeCell ref="AJ11:AK18"/>
    <mergeCell ref="AL11:AM18"/>
    <mergeCell ref="AN11:AO18"/>
    <mergeCell ref="AP11:AQ18"/>
    <mergeCell ref="AR11:AS18"/>
    <mergeCell ref="AT11:AU18"/>
    <mergeCell ref="AV11:AW18"/>
    <mergeCell ref="X11:Y18"/>
    <mergeCell ref="B11:C18"/>
    <mergeCell ref="D11:E18"/>
    <mergeCell ref="F11:G18"/>
    <mergeCell ref="H11:I18"/>
    <mergeCell ref="J11:K18"/>
    <mergeCell ref="L11:M18"/>
    <mergeCell ref="N11:O18"/>
    <mergeCell ref="P11:Q18"/>
    <mergeCell ref="R11:S18"/>
    <mergeCell ref="T11:U18"/>
    <mergeCell ref="V11:W18"/>
    <mergeCell ref="AX3:AY10"/>
    <mergeCell ref="AB3:AC10"/>
    <mergeCell ref="AD3:AE10"/>
    <mergeCell ref="AF3:AG10"/>
    <mergeCell ref="AH3:AI10"/>
    <mergeCell ref="AJ3:AK10"/>
    <mergeCell ref="AL3:AM10"/>
    <mergeCell ref="AN3:AO10"/>
    <mergeCell ref="AP3:AQ10"/>
    <mergeCell ref="AR3:AS10"/>
    <mergeCell ref="AT3:AU10"/>
    <mergeCell ref="AV3:AW10"/>
    <mergeCell ref="X3:Y10"/>
    <mergeCell ref="B3:C10"/>
    <mergeCell ref="D3:E10"/>
    <mergeCell ref="F3:G10"/>
    <mergeCell ref="H3:I10"/>
    <mergeCell ref="J3:K10"/>
    <mergeCell ref="L3:M10"/>
    <mergeCell ref="N3:O10"/>
    <mergeCell ref="P3:Q10"/>
    <mergeCell ref="R3:S10"/>
    <mergeCell ref="T3:U10"/>
    <mergeCell ref="V3:W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A146C-D19B-44A5-A194-A94ADEFEB505}">
  <dimension ref="B1:Q31"/>
  <sheetViews>
    <sheetView zoomScale="70" zoomScaleNormal="70" workbookViewId="0">
      <selection activeCell="L26" sqref="L26"/>
    </sheetView>
  </sheetViews>
  <sheetFormatPr defaultColWidth="9.109375" defaultRowHeight="15.6" x14ac:dyDescent="0.3"/>
  <cols>
    <col min="1" max="1" width="4" style="10" customWidth="1"/>
    <col min="2" max="2" width="10" style="10" customWidth="1"/>
    <col min="3" max="3" width="30" style="10" customWidth="1"/>
    <col min="4" max="4" width="28.88671875" style="10" customWidth="1"/>
    <col min="5" max="5" width="17.88671875" style="38" customWidth="1"/>
    <col min="6" max="6" width="3" style="10" customWidth="1"/>
    <col min="7" max="7" width="29" style="10" customWidth="1"/>
    <col min="8" max="8" width="21.109375" style="10" customWidth="1"/>
    <col min="9" max="9" width="17.44140625" style="38" customWidth="1"/>
    <col min="10" max="10" width="4.44140625" style="38" customWidth="1"/>
    <col min="11" max="11" width="15.88671875" style="10" customWidth="1"/>
    <col min="12" max="12" width="19.44140625" style="10" customWidth="1"/>
    <col min="13" max="13" width="23.5546875" style="10" customWidth="1"/>
    <col min="14" max="14" width="22.77734375" style="10" customWidth="1"/>
    <col min="15" max="15" width="28.21875" style="10" customWidth="1"/>
    <col min="16" max="16" width="12.5546875" style="10" customWidth="1"/>
    <col min="17" max="17" width="17.44140625" style="10" customWidth="1"/>
    <col min="18" max="16384" width="9.109375" style="10"/>
  </cols>
  <sheetData>
    <row r="1" spans="2:15" ht="16.2" thickBot="1" x14ac:dyDescent="0.35">
      <c r="E1" s="38" t="s">
        <v>516</v>
      </c>
      <c r="I1" s="38" t="s">
        <v>516</v>
      </c>
      <c r="L1" s="10" t="s">
        <v>516</v>
      </c>
    </row>
    <row r="2" spans="2:15" x14ac:dyDescent="0.3">
      <c r="B2" s="39" t="s">
        <v>517</v>
      </c>
      <c r="C2" s="40" t="s">
        <v>518</v>
      </c>
      <c r="D2" s="41" t="s">
        <v>519</v>
      </c>
      <c r="E2" s="42"/>
      <c r="G2" s="43" t="s">
        <v>520</v>
      </c>
      <c r="H2" s="41" t="s">
        <v>521</v>
      </c>
      <c r="I2" s="42"/>
      <c r="K2" s="43" t="s">
        <v>522</v>
      </c>
      <c r="L2" s="44"/>
      <c r="N2" s="43" t="s">
        <v>523</v>
      </c>
      <c r="O2" s="44" t="s">
        <v>519</v>
      </c>
    </row>
    <row r="3" spans="2:15" ht="16.2" thickBot="1" x14ac:dyDescent="0.35">
      <c r="B3" s="101" t="s">
        <v>393</v>
      </c>
      <c r="C3" s="45" t="s">
        <v>524</v>
      </c>
      <c r="D3" s="46"/>
      <c r="E3" s="47">
        <v>7</v>
      </c>
      <c r="F3" s="48"/>
      <c r="G3" s="49" t="s">
        <v>525</v>
      </c>
      <c r="H3" s="50"/>
      <c r="I3" s="47">
        <v>7</v>
      </c>
      <c r="J3" s="51"/>
      <c r="K3" s="52" t="s">
        <v>526</v>
      </c>
      <c r="L3" s="53">
        <v>7</v>
      </c>
      <c r="N3" s="49" t="s">
        <v>527</v>
      </c>
      <c r="O3" s="54"/>
    </row>
    <row r="4" spans="2:15" x14ac:dyDescent="0.3">
      <c r="B4" s="101"/>
      <c r="C4" s="46" t="s">
        <v>528</v>
      </c>
      <c r="D4" s="55"/>
      <c r="E4" s="47"/>
      <c r="F4" s="48"/>
      <c r="G4" s="56" t="s">
        <v>529</v>
      </c>
      <c r="H4" s="50"/>
      <c r="I4" s="47"/>
      <c r="J4" s="51"/>
      <c r="N4" s="56" t="s">
        <v>530</v>
      </c>
      <c r="O4" s="57"/>
    </row>
    <row r="5" spans="2:15" x14ac:dyDescent="0.3">
      <c r="B5" s="58" t="s">
        <v>394</v>
      </c>
      <c r="C5" s="46" t="s">
        <v>526</v>
      </c>
      <c r="D5" s="102" t="s">
        <v>531</v>
      </c>
      <c r="E5" s="47">
        <v>7</v>
      </c>
      <c r="F5" s="48"/>
      <c r="G5" s="56" t="s">
        <v>526</v>
      </c>
      <c r="H5" s="102" t="s">
        <v>531</v>
      </c>
      <c r="I5" s="47">
        <v>7</v>
      </c>
      <c r="J5" s="51"/>
      <c r="N5" s="56" t="s">
        <v>526</v>
      </c>
      <c r="O5" s="104" t="s">
        <v>531</v>
      </c>
    </row>
    <row r="6" spans="2:15" x14ac:dyDescent="0.3">
      <c r="B6" s="58" t="s">
        <v>395</v>
      </c>
      <c r="C6" s="46" t="s">
        <v>526</v>
      </c>
      <c r="D6" s="102"/>
      <c r="E6" s="47">
        <v>7</v>
      </c>
      <c r="F6" s="48"/>
      <c r="G6" s="56" t="s">
        <v>526</v>
      </c>
      <c r="H6" s="102"/>
      <c r="I6" s="47">
        <v>7</v>
      </c>
      <c r="J6" s="51"/>
      <c r="N6" s="56" t="s">
        <v>526</v>
      </c>
      <c r="O6" s="104"/>
    </row>
    <row r="7" spans="2:15" x14ac:dyDescent="0.3">
      <c r="B7" s="58" t="s">
        <v>396</v>
      </c>
      <c r="C7" s="46" t="s">
        <v>526</v>
      </c>
      <c r="D7" s="102"/>
      <c r="E7" s="47">
        <v>7</v>
      </c>
      <c r="F7" s="48"/>
      <c r="G7" s="56" t="s">
        <v>526</v>
      </c>
      <c r="H7" s="102"/>
      <c r="I7" s="47">
        <v>7</v>
      </c>
      <c r="J7" s="51"/>
      <c r="N7" s="56" t="s">
        <v>526</v>
      </c>
      <c r="O7" s="104"/>
    </row>
    <row r="8" spans="2:15" x14ac:dyDescent="0.3">
      <c r="B8" s="58" t="s">
        <v>397</v>
      </c>
      <c r="C8" s="46" t="s">
        <v>526</v>
      </c>
      <c r="D8" s="102"/>
      <c r="E8" s="47">
        <v>7</v>
      </c>
      <c r="F8" s="48"/>
      <c r="G8" s="56" t="s">
        <v>526</v>
      </c>
      <c r="H8" s="102"/>
      <c r="I8" s="47">
        <v>7</v>
      </c>
      <c r="J8" s="51"/>
      <c r="N8" s="56" t="s">
        <v>526</v>
      </c>
      <c r="O8" s="104"/>
    </row>
    <row r="9" spans="2:15" x14ac:dyDescent="0.3">
      <c r="B9" s="58" t="s">
        <v>398</v>
      </c>
      <c r="C9" s="46" t="s">
        <v>526</v>
      </c>
      <c r="D9" s="102"/>
      <c r="E9" s="47">
        <v>7</v>
      </c>
      <c r="F9" s="48"/>
      <c r="G9" s="56" t="s">
        <v>526</v>
      </c>
      <c r="H9" s="102"/>
      <c r="I9" s="47">
        <v>7</v>
      </c>
      <c r="J9" s="51"/>
      <c r="N9" s="56" t="s">
        <v>526</v>
      </c>
      <c r="O9" s="104"/>
    </row>
    <row r="10" spans="2:15" x14ac:dyDescent="0.3">
      <c r="B10" s="58" t="s">
        <v>399</v>
      </c>
      <c r="C10" s="46" t="s">
        <v>526</v>
      </c>
      <c r="D10" s="102"/>
      <c r="E10" s="47">
        <v>7</v>
      </c>
      <c r="F10" s="48"/>
      <c r="G10" s="56" t="s">
        <v>526</v>
      </c>
      <c r="H10" s="102"/>
      <c r="I10" s="47">
        <v>7</v>
      </c>
      <c r="J10" s="51"/>
      <c r="N10" s="56" t="s">
        <v>526</v>
      </c>
      <c r="O10" s="104"/>
    </row>
    <row r="11" spans="2:15" ht="16.2" thickBot="1" x14ac:dyDescent="0.35">
      <c r="B11" s="59" t="s">
        <v>400</v>
      </c>
      <c r="C11" s="60" t="s">
        <v>526</v>
      </c>
      <c r="D11" s="103"/>
      <c r="E11" s="61">
        <v>7</v>
      </c>
      <c r="F11" s="48"/>
      <c r="G11" s="52" t="s">
        <v>526</v>
      </c>
      <c r="H11" s="103"/>
      <c r="I11" s="61">
        <v>7</v>
      </c>
      <c r="J11" s="51"/>
      <c r="N11" s="52" t="s">
        <v>526</v>
      </c>
      <c r="O11" s="105"/>
    </row>
    <row r="12" spans="2:15" ht="16.2" thickBot="1" x14ac:dyDescent="0.35"/>
    <row r="13" spans="2:15" x14ac:dyDescent="0.3">
      <c r="G13" s="62" t="s">
        <v>532</v>
      </c>
      <c r="H13" s="63">
        <v>8800000</v>
      </c>
      <c r="I13" s="64" t="s">
        <v>533</v>
      </c>
      <c r="J13" s="64"/>
      <c r="K13" s="64" t="s">
        <v>534</v>
      </c>
      <c r="L13" s="65" t="s">
        <v>535</v>
      </c>
      <c r="M13" s="65" t="s">
        <v>536</v>
      </c>
      <c r="N13" s="66" t="s">
        <v>537</v>
      </c>
    </row>
    <row r="14" spans="2:15" ht="16.2" thickBot="1" x14ac:dyDescent="0.35">
      <c r="C14" s="10" t="s">
        <v>538</v>
      </c>
      <c r="D14" s="10" t="s">
        <v>539</v>
      </c>
      <c r="G14" s="67" t="s">
        <v>540</v>
      </c>
      <c r="H14" s="68">
        <v>2</v>
      </c>
      <c r="I14" s="69">
        <f>(H14*6000)/$H$13</f>
        <v>1.3636363636363637E-3</v>
      </c>
      <c r="J14" s="69"/>
      <c r="K14" s="69">
        <f>I14*1000</f>
        <v>1.3636363636363638</v>
      </c>
      <c r="L14" s="70">
        <f>K14*1.2</f>
        <v>1.6363636363636365</v>
      </c>
      <c r="M14" s="70">
        <f>L14*2</f>
        <v>3.2727272727272729</v>
      </c>
      <c r="N14" s="71">
        <f>7-M14</f>
        <v>3.7272727272727271</v>
      </c>
    </row>
    <row r="15" spans="2:15" ht="16.2" thickBot="1" x14ac:dyDescent="0.35">
      <c r="C15" s="13" t="s">
        <v>541</v>
      </c>
    </row>
    <row r="16" spans="2:15" x14ac:dyDescent="0.3">
      <c r="C16" s="10" t="s">
        <v>542</v>
      </c>
      <c r="D16" s="72">
        <v>44475.688194444447</v>
      </c>
      <c r="I16" s="4"/>
      <c r="J16" s="4"/>
      <c r="M16" s="73" t="s">
        <v>543</v>
      </c>
      <c r="N16" s="44"/>
    </row>
    <row r="17" spans="3:17" x14ac:dyDescent="0.3">
      <c r="G17" s="16"/>
      <c r="H17" s="74"/>
      <c r="I17" s="4"/>
      <c r="J17" s="4"/>
      <c r="M17" s="75" t="s">
        <v>536</v>
      </c>
      <c r="N17" s="76" t="s">
        <v>537</v>
      </c>
    </row>
    <row r="18" spans="3:17" ht="16.2" thickBot="1" x14ac:dyDescent="0.35">
      <c r="C18" s="10" t="s">
        <v>544</v>
      </c>
      <c r="D18" s="10" t="s">
        <v>545</v>
      </c>
      <c r="G18" s="16" t="s">
        <v>546</v>
      </c>
      <c r="H18" s="74">
        <v>704</v>
      </c>
      <c r="I18" s="4"/>
      <c r="J18" s="4"/>
      <c r="M18" s="77">
        <f>M14*900</f>
        <v>2945.4545454545455</v>
      </c>
      <c r="N18" s="78">
        <f>N14*900</f>
        <v>3354.5454545454545</v>
      </c>
      <c r="Q18" s="4"/>
    </row>
    <row r="19" spans="3:17" x14ac:dyDescent="0.3">
      <c r="C19" s="10" t="s">
        <v>547</v>
      </c>
      <c r="D19" s="72">
        <v>44475.75</v>
      </c>
      <c r="F19" s="72"/>
      <c r="G19" s="16"/>
      <c r="H19" s="74"/>
      <c r="I19" s="4"/>
      <c r="J19" s="4"/>
      <c r="Q19" s="4"/>
    </row>
    <row r="20" spans="3:17" x14ac:dyDescent="0.3">
      <c r="C20" s="38"/>
      <c r="D20" s="72">
        <v>44477.386111111111</v>
      </c>
      <c r="F20" s="72"/>
      <c r="H20" s="38"/>
      <c r="J20" s="10"/>
      <c r="P20" s="4"/>
    </row>
    <row r="21" spans="3:17" x14ac:dyDescent="0.3">
      <c r="F21" s="72"/>
      <c r="H21" s="38"/>
      <c r="J21" s="10"/>
      <c r="P21" s="4"/>
    </row>
    <row r="22" spans="3:17" x14ac:dyDescent="0.3">
      <c r="C22" s="106" t="s">
        <v>548</v>
      </c>
      <c r="D22" s="106"/>
      <c r="F22" s="72"/>
      <c r="I22" s="10"/>
      <c r="J22" s="10"/>
      <c r="P22" s="4"/>
    </row>
    <row r="23" spans="3:17" x14ac:dyDescent="0.3">
      <c r="C23" s="13" t="s">
        <v>549</v>
      </c>
      <c r="D23" s="37" t="s">
        <v>550</v>
      </c>
      <c r="E23" s="10" t="s">
        <v>551</v>
      </c>
      <c r="F23" s="72"/>
      <c r="G23" s="79">
        <v>0.39930555555555558</v>
      </c>
      <c r="I23" s="10"/>
      <c r="J23" s="10"/>
      <c r="P23" s="4"/>
    </row>
    <row r="24" spans="3:17" x14ac:dyDescent="0.3">
      <c r="C24" s="13" t="s">
        <v>552</v>
      </c>
      <c r="D24" s="37" t="s">
        <v>550</v>
      </c>
      <c r="E24" s="10" t="s">
        <v>551</v>
      </c>
      <c r="F24" s="72"/>
      <c r="G24" s="79">
        <v>0.44513888888888892</v>
      </c>
      <c r="H24" s="80"/>
      <c r="I24" s="80"/>
      <c r="J24" s="10"/>
      <c r="P24" s="4"/>
    </row>
    <row r="25" spans="3:17" x14ac:dyDescent="0.3">
      <c r="C25" s="13" t="s">
        <v>553</v>
      </c>
      <c r="D25" s="37" t="s">
        <v>550</v>
      </c>
      <c r="E25" s="10" t="s">
        <v>554</v>
      </c>
      <c r="F25" s="37"/>
      <c r="G25" s="79">
        <v>0.49444444444444446</v>
      </c>
      <c r="H25" s="80"/>
      <c r="I25" s="80"/>
      <c r="J25" s="10"/>
      <c r="P25" s="4"/>
    </row>
    <row r="26" spans="3:17" x14ac:dyDescent="0.3">
      <c r="H26" s="38"/>
      <c r="J26" s="10"/>
    </row>
    <row r="27" spans="3:17" x14ac:dyDescent="0.3">
      <c r="H27" s="38"/>
      <c r="J27" s="10"/>
    </row>
    <row r="28" spans="3:17" x14ac:dyDescent="0.3">
      <c r="H28" s="38"/>
      <c r="J28" s="10"/>
    </row>
    <row r="29" spans="3:17" x14ac:dyDescent="0.3">
      <c r="H29" s="38"/>
      <c r="J29" s="10"/>
    </row>
    <row r="30" spans="3:17" x14ac:dyDescent="0.3">
      <c r="H30" s="38"/>
      <c r="J30" s="10"/>
    </row>
    <row r="31" spans="3:17" x14ac:dyDescent="0.3">
      <c r="H31" s="38"/>
      <c r="J31" s="10"/>
    </row>
  </sheetData>
  <mergeCells count="5">
    <mergeCell ref="B3:B4"/>
    <mergeCell ref="D5:D11"/>
    <mergeCell ref="H5:H11"/>
    <mergeCell ref="O5:O11"/>
    <mergeCell ref="C22:D2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74E41-E552-40EB-8F9F-62DF7EE2E980}">
  <sheetPr codeName="Sheet2"/>
  <dimension ref="A1:AR386"/>
  <sheetViews>
    <sheetView zoomScale="70" zoomScaleNormal="70" workbookViewId="0">
      <selection activeCell="A3" sqref="A3:A20"/>
    </sheetView>
  </sheetViews>
  <sheetFormatPr defaultColWidth="8.88671875" defaultRowHeight="15.6" x14ac:dyDescent="0.3"/>
  <cols>
    <col min="1" max="38" width="8.88671875" style="10"/>
    <col min="39" max="39" width="19.21875" style="10" bestFit="1" customWidth="1"/>
    <col min="40" max="40" width="13.77734375" style="10" bestFit="1" customWidth="1"/>
    <col min="41" max="41" width="17.33203125" style="10" bestFit="1" customWidth="1"/>
    <col min="42" max="42" width="20.33203125" style="10" bestFit="1" customWidth="1"/>
    <col min="43" max="43" width="38.44140625" style="10" bestFit="1" customWidth="1"/>
    <col min="44" max="44" width="43.44140625" style="10" bestFit="1" customWidth="1"/>
    <col min="45" max="45" width="6.88671875" style="10" customWidth="1"/>
    <col min="46" max="46" width="4.21875" style="10" customWidth="1"/>
    <col min="47" max="48" width="11.21875" style="10" customWidth="1"/>
    <col min="49" max="49" width="8.77734375" style="10" customWidth="1"/>
    <col min="50" max="51" width="11.88671875" style="10" customWidth="1"/>
    <col min="52" max="52" width="8.77734375" style="10" customWidth="1"/>
    <col min="53" max="54" width="11.5546875" style="10" customWidth="1"/>
    <col min="55" max="82" width="8.77734375" style="10" customWidth="1"/>
    <col min="83" max="16384" width="8.88671875" style="10"/>
  </cols>
  <sheetData>
    <row r="1" spans="1:44" x14ac:dyDescent="0.3">
      <c r="B1" s="9" t="s">
        <v>387</v>
      </c>
      <c r="AM1" s="9" t="s">
        <v>390</v>
      </c>
      <c r="AN1" s="9"/>
      <c r="AO1" s="9"/>
      <c r="AP1" s="9"/>
      <c r="AQ1" s="9"/>
      <c r="AR1" s="9"/>
    </row>
    <row r="2" spans="1:44" ht="16.2" thickBot="1" x14ac:dyDescent="0.35">
      <c r="B2" s="109" t="s">
        <v>409</v>
      </c>
      <c r="C2" s="109"/>
      <c r="D2" s="13" t="s">
        <v>431</v>
      </c>
      <c r="E2" s="109" t="s">
        <v>410</v>
      </c>
      <c r="F2" s="109"/>
      <c r="G2" s="13" t="s">
        <v>431</v>
      </c>
      <c r="H2" s="109" t="s">
        <v>411</v>
      </c>
      <c r="I2" s="109"/>
      <c r="J2" s="13" t="s">
        <v>431</v>
      </c>
      <c r="K2" s="109" t="s">
        <v>412</v>
      </c>
      <c r="L2" s="109"/>
      <c r="M2" s="13" t="s">
        <v>431</v>
      </c>
      <c r="N2" s="109" t="s">
        <v>413</v>
      </c>
      <c r="O2" s="109"/>
      <c r="P2" s="13" t="s">
        <v>431</v>
      </c>
      <c r="Q2" s="109" t="s">
        <v>414</v>
      </c>
      <c r="R2" s="109"/>
      <c r="S2" s="13" t="s">
        <v>431</v>
      </c>
      <c r="T2" s="109" t="s">
        <v>415</v>
      </c>
      <c r="U2" s="109"/>
      <c r="V2" s="13" t="s">
        <v>431</v>
      </c>
      <c r="W2" s="109" t="s">
        <v>416</v>
      </c>
      <c r="X2" s="109"/>
      <c r="Y2" s="13" t="s">
        <v>431</v>
      </c>
      <c r="Z2" s="109" t="s">
        <v>417</v>
      </c>
      <c r="AA2" s="109"/>
      <c r="AB2" s="13" t="s">
        <v>431</v>
      </c>
      <c r="AC2" s="109" t="s">
        <v>418</v>
      </c>
      <c r="AD2" s="109"/>
      <c r="AE2" s="13" t="s">
        <v>431</v>
      </c>
      <c r="AF2" s="109" t="s">
        <v>419</v>
      </c>
      <c r="AG2" s="109"/>
      <c r="AH2" s="13" t="s">
        <v>431</v>
      </c>
      <c r="AI2" s="109" t="s">
        <v>420</v>
      </c>
      <c r="AJ2" s="109"/>
      <c r="AK2" s="13" t="s">
        <v>431</v>
      </c>
      <c r="AM2" s="9" t="s">
        <v>0</v>
      </c>
      <c r="AN2" s="9" t="s">
        <v>385</v>
      </c>
      <c r="AO2" s="9" t="s">
        <v>386</v>
      </c>
      <c r="AP2" s="9" t="s">
        <v>387</v>
      </c>
      <c r="AQ2" s="9" t="s">
        <v>388</v>
      </c>
      <c r="AR2" s="9" t="s">
        <v>389</v>
      </c>
    </row>
    <row r="3" spans="1:44" ht="16.2" thickBot="1" x14ac:dyDescent="0.35">
      <c r="A3" s="10" t="s">
        <v>393</v>
      </c>
      <c r="B3" s="14">
        <v>0</v>
      </c>
      <c r="C3" s="14">
        <v>1.712325E-2</v>
      </c>
      <c r="D3" s="14">
        <f>STDEV(B3:C3)/AVERAGE(B3:C3)*100</f>
        <v>141.42135623730951</v>
      </c>
      <c r="E3" s="14">
        <v>94.477281500000004</v>
      </c>
      <c r="F3" s="14">
        <v>94.780725500000003</v>
      </c>
      <c r="G3" s="14">
        <f>STDEV(E3:F3)/AVERAGE(E3:F3)*100</f>
        <v>0.22674582017591463</v>
      </c>
      <c r="H3" s="14">
        <v>2.1518419999999998</v>
      </c>
      <c r="I3" s="14">
        <v>1.5123664999999999</v>
      </c>
      <c r="J3" s="14">
        <f>STDEV(H3:I3)/AVERAGE(H3:I3)*100</f>
        <v>24.680771438233208</v>
      </c>
      <c r="K3" s="14">
        <v>92.498605749999896</v>
      </c>
      <c r="L3" s="14">
        <v>91.812036250000006</v>
      </c>
      <c r="M3" s="14">
        <f>STDEV(K3:L3)/AVERAGE(K3:L3)*100</f>
        <v>0.52680403468594106</v>
      </c>
      <c r="N3" s="14">
        <v>93.738778999999894</v>
      </c>
      <c r="O3" s="14">
        <v>93.970521999999903</v>
      </c>
      <c r="P3" s="14">
        <f>STDEV(N3:O3)/AVERAGE(N3:O3)*100</f>
        <v>0.17459661926131237</v>
      </c>
      <c r="Q3" s="14">
        <v>92.230008999999896</v>
      </c>
      <c r="R3" s="14">
        <v>92.582525250000003</v>
      </c>
      <c r="S3" s="14">
        <f>STDEV(Q3:R3)/AVERAGE(Q3:R3)*100</f>
        <v>0.26975078488598603</v>
      </c>
      <c r="T3" s="14">
        <v>90.264842999999999</v>
      </c>
      <c r="U3" s="14">
        <v>88.036388500000001</v>
      </c>
      <c r="V3" s="14">
        <f>STDEV(T3:U3)/AVERAGE(T3:U3)*100</f>
        <v>1.7675203645642523</v>
      </c>
      <c r="W3" s="14">
        <v>93.2079545</v>
      </c>
      <c r="X3" s="14">
        <v>91.553316249999895</v>
      </c>
      <c r="Y3" s="14">
        <f>STDEV(W3:X3)/AVERAGE(W3:X3)*100</f>
        <v>1.2665056071938892</v>
      </c>
      <c r="Z3" s="14">
        <v>93.755241249999898</v>
      </c>
      <c r="AA3" s="14">
        <v>94.464782749999898</v>
      </c>
      <c r="AB3" s="14">
        <f>STDEV(Z3:AA3)/AVERAGE(Z3:AA3)*100</f>
        <v>0.53312245479606934</v>
      </c>
      <c r="AC3" s="14">
        <v>91.117605249999897</v>
      </c>
      <c r="AD3" s="14">
        <v>93.395551499999996</v>
      </c>
      <c r="AE3" s="14">
        <f>STDEV(AC3:AD3)/AVERAGE(AC3:AD3)*100</f>
        <v>1.7459473014555502</v>
      </c>
      <c r="AF3" s="14">
        <v>93.841682249999906</v>
      </c>
      <c r="AG3" s="19">
        <v>0</v>
      </c>
      <c r="AH3" s="14">
        <f>STDEV(AF3:AG3)/AVERAGE(AF3:AG3)*100</f>
        <v>141.42135623730948</v>
      </c>
      <c r="AI3" s="14">
        <v>91.676561250000006</v>
      </c>
      <c r="AJ3" s="14">
        <v>94.631467749999999</v>
      </c>
      <c r="AK3" s="14">
        <f>STDEV(AI3:AJ3)/AVERAGE(AI3:AJ3)*100</f>
        <v>2.242989134861388</v>
      </c>
      <c r="AM3" s="11" t="s">
        <v>1</v>
      </c>
      <c r="AN3" s="11">
        <v>1385.25</v>
      </c>
      <c r="AO3" s="11">
        <v>0</v>
      </c>
      <c r="AP3" s="11">
        <v>0</v>
      </c>
      <c r="AQ3" s="11">
        <v>12102.83154325</v>
      </c>
      <c r="AR3" s="11">
        <v>0</v>
      </c>
    </row>
    <row r="4" spans="1:44" ht="16.2" thickBot="1" x14ac:dyDescent="0.35">
      <c r="A4" s="10" t="s">
        <v>394</v>
      </c>
      <c r="B4" s="14">
        <v>0</v>
      </c>
      <c r="C4" s="14">
        <v>0</v>
      </c>
      <c r="D4" s="14" t="e">
        <f t="shared" ref="D4:D10" si="0">STDEV(B4:C4)/AVERAGE(B4:C4)*100</f>
        <v>#DIV/0!</v>
      </c>
      <c r="E4" s="14">
        <v>94.141946750000002</v>
      </c>
      <c r="F4" s="14">
        <v>94.171518249999906</v>
      </c>
      <c r="G4" s="14">
        <f t="shared" ref="G4:G10" si="1">STDEV(E4:F4)/AVERAGE(E4:F4)*100</f>
        <v>2.2207873642800594E-2</v>
      </c>
      <c r="H4" s="14">
        <v>0.77022325000000003</v>
      </c>
      <c r="I4" s="14">
        <v>0.71760199999999896</v>
      </c>
      <c r="J4" s="14">
        <f t="shared" ref="J4:J10" si="2">STDEV(H4:I4)/AVERAGE(H4:I4)*100</f>
        <v>5.0017759423713759</v>
      </c>
      <c r="K4" s="14">
        <v>90.315414250000003</v>
      </c>
      <c r="L4" s="14">
        <v>88.252011999999993</v>
      </c>
      <c r="M4" s="14">
        <f t="shared" ref="M4:M10" si="3">STDEV(K4:L4)/AVERAGE(K4:L4)*100</f>
        <v>1.634167836689181</v>
      </c>
      <c r="N4" s="14">
        <v>93.574373499999894</v>
      </c>
      <c r="O4" s="14">
        <v>79.468851000000001</v>
      </c>
      <c r="P4" s="14">
        <f t="shared" ref="P4:P10" si="4">STDEV(N4:O4)/AVERAGE(N4:O4)*100</f>
        <v>11.527883441549431</v>
      </c>
      <c r="Q4" s="14">
        <v>90.969429000000005</v>
      </c>
      <c r="R4" s="14">
        <v>89.900195999999895</v>
      </c>
      <c r="S4" s="14">
        <f t="shared" ref="S4:S10" si="5">STDEV(Q4:R4)/AVERAGE(Q4:R4)*100</f>
        <v>0.83602971473901655</v>
      </c>
      <c r="T4" s="14">
        <v>90.312553500000007</v>
      </c>
      <c r="U4" s="14">
        <v>91.230686250000005</v>
      </c>
      <c r="V4" s="14">
        <f t="shared" ref="V4:V10" si="6">STDEV(T4:U4)/AVERAGE(T4:U4)*100</f>
        <v>0.7152212271285654</v>
      </c>
      <c r="W4" s="14">
        <v>94.067394249999893</v>
      </c>
      <c r="X4" s="14">
        <v>94.183528999999893</v>
      </c>
      <c r="Y4" s="14">
        <f t="shared" ref="Y4:Y10" si="7">STDEV(W4:X4)/AVERAGE(W4:X4)*100</f>
        <v>8.7244904660944186E-2</v>
      </c>
      <c r="Z4" s="14">
        <v>93.116048749999905</v>
      </c>
      <c r="AA4" s="14">
        <v>92.582737249999894</v>
      </c>
      <c r="AB4" s="14">
        <f t="shared" ref="AB4:AB10" si="8">STDEV(Z4:AA4)/AVERAGE(Z4:AA4)*100</f>
        <v>0.40615039684188065</v>
      </c>
      <c r="AC4" s="14">
        <v>94.679084750000001</v>
      </c>
      <c r="AD4" s="14">
        <v>92.6312254999999</v>
      </c>
      <c r="AE4" s="14">
        <f t="shared" ref="AE4:AE10" si="9">STDEV(AC4:AD4)/AVERAGE(AC4:AD4)*100</f>
        <v>1.5461563868619665</v>
      </c>
      <c r="AF4" s="14">
        <v>94.014002000000005</v>
      </c>
      <c r="AG4" s="14">
        <v>74.31561275</v>
      </c>
      <c r="AH4" s="14">
        <f t="shared" ref="AH4:AH10" si="10">STDEV(AF4:AG4)/AVERAGE(AF4:AG4)*100</f>
        <v>16.549511668299168</v>
      </c>
      <c r="AI4" s="14">
        <v>92.635355250000003</v>
      </c>
      <c r="AJ4" s="14">
        <v>94.111840999999899</v>
      </c>
      <c r="AK4" s="14">
        <f t="shared" ref="AK4:AK10" si="11">STDEV(AI4:AJ4)/AVERAGE(AI4:AJ4)*100</f>
        <v>1.1181245096205639</v>
      </c>
      <c r="AM4" s="11" t="s">
        <v>2</v>
      </c>
      <c r="AN4" s="11">
        <v>1540.75</v>
      </c>
      <c r="AO4" s="11">
        <v>0.25</v>
      </c>
      <c r="AP4" s="11">
        <v>1.712325E-2</v>
      </c>
      <c r="AQ4" s="11">
        <v>12657.431640749999</v>
      </c>
      <c r="AR4" s="11">
        <v>1062.4250487500001</v>
      </c>
    </row>
    <row r="5" spans="1:44" ht="16.2" thickBot="1" x14ac:dyDescent="0.35">
      <c r="A5" s="10" t="s">
        <v>395</v>
      </c>
      <c r="B5" s="14">
        <v>0</v>
      </c>
      <c r="C5" s="14">
        <v>0</v>
      </c>
      <c r="D5" s="14" t="e">
        <f t="shared" si="0"/>
        <v>#DIV/0!</v>
      </c>
      <c r="E5" s="14">
        <v>93.374595499999899</v>
      </c>
      <c r="F5" s="14">
        <v>93.7409382499999</v>
      </c>
      <c r="G5" s="14">
        <f t="shared" si="1"/>
        <v>0.27688074589213962</v>
      </c>
      <c r="H5" s="14">
        <v>0.18430250000000001</v>
      </c>
      <c r="I5" s="14">
        <v>0.40296500000000002</v>
      </c>
      <c r="J5" s="14">
        <f t="shared" si="2"/>
        <v>52.656663800126346</v>
      </c>
      <c r="K5" s="14">
        <v>90.854816249999899</v>
      </c>
      <c r="L5" s="14">
        <v>88.697074999999899</v>
      </c>
      <c r="M5" s="14">
        <f t="shared" si="3"/>
        <v>1.6995125579563504</v>
      </c>
      <c r="N5" s="14">
        <v>94.929632249999898</v>
      </c>
      <c r="O5" s="14">
        <v>93.288457750000006</v>
      </c>
      <c r="P5" s="14">
        <f t="shared" si="4"/>
        <v>1.2331286732963505</v>
      </c>
      <c r="Q5" s="14">
        <v>91.74368475</v>
      </c>
      <c r="R5" s="18">
        <v>0</v>
      </c>
      <c r="S5" s="14">
        <f t="shared" si="5"/>
        <v>141.42135623730948</v>
      </c>
      <c r="T5" s="14">
        <v>92.073297249999897</v>
      </c>
      <c r="U5" s="14">
        <v>92.586597249999897</v>
      </c>
      <c r="V5" s="14">
        <f t="shared" si="6"/>
        <v>0.39310962650101156</v>
      </c>
      <c r="W5" s="14">
        <v>93.723301000000006</v>
      </c>
      <c r="X5" s="14">
        <v>90.819577999999893</v>
      </c>
      <c r="Y5" s="14">
        <f t="shared" si="7"/>
        <v>2.2252196726457552</v>
      </c>
      <c r="Z5" s="19">
        <v>0</v>
      </c>
      <c r="AA5" s="14">
        <v>93.1725732499999</v>
      </c>
      <c r="AB5" s="14">
        <f t="shared" si="8"/>
        <v>141.42135623730951</v>
      </c>
      <c r="AC5" s="14">
        <v>93.406412000000003</v>
      </c>
      <c r="AD5" s="14">
        <v>93.49598125</v>
      </c>
      <c r="AE5" s="14">
        <f t="shared" si="9"/>
        <v>6.7773368718798743E-2</v>
      </c>
      <c r="AF5" s="14">
        <v>94.120298249999905</v>
      </c>
      <c r="AG5" s="14">
        <v>93.279111749999899</v>
      </c>
      <c r="AH5" s="14">
        <f t="shared" si="10"/>
        <v>0.63480314947905414</v>
      </c>
      <c r="AI5" s="14">
        <v>94.607215999999994</v>
      </c>
      <c r="AJ5" s="14">
        <v>94.246236749999994</v>
      </c>
      <c r="AK5" s="14">
        <f t="shared" si="11"/>
        <v>0.27031634510863761</v>
      </c>
      <c r="AM5" s="11" t="s">
        <v>3</v>
      </c>
      <c r="AN5" s="11">
        <v>1600.25</v>
      </c>
      <c r="AO5" s="11">
        <v>1512</v>
      </c>
      <c r="AP5" s="11">
        <v>94.477281500000004</v>
      </c>
      <c r="AQ5" s="11">
        <v>15933.479248</v>
      </c>
      <c r="AR5" s="11">
        <v>18666.6206055</v>
      </c>
    </row>
    <row r="6" spans="1:44" x14ac:dyDescent="0.3">
      <c r="A6" s="10" t="s">
        <v>396</v>
      </c>
      <c r="B6" s="14">
        <v>2.9516000000000001E-2</v>
      </c>
      <c r="C6" s="14">
        <v>0</v>
      </c>
      <c r="D6" s="14">
        <f t="shared" si="0"/>
        <v>141.42135623730951</v>
      </c>
      <c r="E6" s="14">
        <v>94.655414749999906</v>
      </c>
      <c r="F6" s="14">
        <v>95.016986750000001</v>
      </c>
      <c r="G6" s="14">
        <f t="shared" si="1"/>
        <v>0.26959115935193079</v>
      </c>
      <c r="H6" s="14">
        <v>1.2866500000000001</v>
      </c>
      <c r="I6" s="14">
        <v>2.30961325</v>
      </c>
      <c r="J6" s="14">
        <f t="shared" si="2"/>
        <v>40.227547356530685</v>
      </c>
      <c r="K6" s="14">
        <v>92.470498999999904</v>
      </c>
      <c r="L6" s="14">
        <v>93.017389249999994</v>
      </c>
      <c r="M6" s="14">
        <f t="shared" si="3"/>
        <v>0.41696501910535899</v>
      </c>
      <c r="N6" s="14">
        <v>95.711335999999903</v>
      </c>
      <c r="O6" s="14">
        <v>95.943399249999899</v>
      </c>
      <c r="P6" s="14">
        <f t="shared" si="4"/>
        <v>0.17123865739621619</v>
      </c>
      <c r="Q6" s="14">
        <v>93.400239999999897</v>
      </c>
      <c r="R6" s="14">
        <v>91.335205000000002</v>
      </c>
      <c r="S6" s="14">
        <f t="shared" si="5"/>
        <v>1.5808555330434706</v>
      </c>
      <c r="T6" s="14">
        <v>93.758424750000003</v>
      </c>
      <c r="U6" s="14">
        <v>95.236618249999907</v>
      </c>
      <c r="V6" s="14">
        <f t="shared" si="6"/>
        <v>1.1061037698812126</v>
      </c>
      <c r="W6" s="14">
        <v>94.1884402499999</v>
      </c>
      <c r="X6" s="14">
        <v>94.201501750000006</v>
      </c>
      <c r="Y6" s="14">
        <f t="shared" si="7"/>
        <v>9.8050619098793233E-3</v>
      </c>
      <c r="Z6" s="14">
        <v>94.866931999999906</v>
      </c>
      <c r="AA6" s="14">
        <v>94.439745000000002</v>
      </c>
      <c r="AB6" s="14">
        <f t="shared" si="8"/>
        <v>0.31912960421852415</v>
      </c>
      <c r="AC6" s="14">
        <v>93.752353499999899</v>
      </c>
      <c r="AD6" s="14">
        <v>93.850732499999907</v>
      </c>
      <c r="AE6" s="14">
        <f t="shared" si="9"/>
        <v>7.4161315263606489E-2</v>
      </c>
      <c r="AF6" s="14">
        <v>93.867597750000002</v>
      </c>
      <c r="AG6" s="14">
        <v>95.267881500000001</v>
      </c>
      <c r="AH6" s="14">
        <f t="shared" si="10"/>
        <v>1.0470273891886186</v>
      </c>
      <c r="AI6" s="14">
        <v>93.565830249999905</v>
      </c>
      <c r="AJ6" s="14">
        <v>94.574636499999997</v>
      </c>
      <c r="AK6" s="14">
        <f t="shared" si="11"/>
        <v>0.75829910768352726</v>
      </c>
      <c r="AM6" s="11" t="s">
        <v>4</v>
      </c>
      <c r="AN6" s="11">
        <v>1573.5</v>
      </c>
      <c r="AO6" s="11">
        <v>1491.25</v>
      </c>
      <c r="AP6" s="11">
        <v>94.780725500000003</v>
      </c>
      <c r="AQ6" s="11">
        <v>14675.77001975</v>
      </c>
      <c r="AR6" s="11">
        <v>17574.489745999901</v>
      </c>
    </row>
    <row r="7" spans="1:44" x14ac:dyDescent="0.3">
      <c r="A7" s="10" t="s">
        <v>397</v>
      </c>
      <c r="B7" s="14">
        <v>0</v>
      </c>
      <c r="C7" s="14">
        <v>0</v>
      </c>
      <c r="D7" s="14" t="e">
        <f t="shared" si="0"/>
        <v>#DIV/0!</v>
      </c>
      <c r="E7" s="14">
        <v>93.599073250000004</v>
      </c>
      <c r="F7" s="14">
        <v>95.244266249999896</v>
      </c>
      <c r="G7" s="14">
        <f t="shared" si="1"/>
        <v>1.2320552366217441</v>
      </c>
      <c r="H7" s="14">
        <v>26.204193</v>
      </c>
      <c r="I7" s="14">
        <v>37.627585500000002</v>
      </c>
      <c r="J7" s="14">
        <f t="shared" si="2"/>
        <v>25.308893127286243</v>
      </c>
      <c r="K7" s="14">
        <v>96.099546500000002</v>
      </c>
      <c r="L7" s="14">
        <v>94.890129000000002</v>
      </c>
      <c r="M7" s="14">
        <f t="shared" si="3"/>
        <v>0.89553250802364115</v>
      </c>
      <c r="N7" s="14">
        <v>94.9781782499999</v>
      </c>
      <c r="O7" s="14">
        <v>95.338083499999897</v>
      </c>
      <c r="P7" s="14">
        <f t="shared" si="4"/>
        <v>0.26744056500430696</v>
      </c>
      <c r="Q7" s="14">
        <v>94.994591</v>
      </c>
      <c r="R7" s="14">
        <v>95.137946749999898</v>
      </c>
      <c r="S7" s="14">
        <f t="shared" si="5"/>
        <v>0.10662859092565977</v>
      </c>
      <c r="T7" s="14">
        <v>95.498945000000006</v>
      </c>
      <c r="U7" s="14">
        <v>95.503540000000001</v>
      </c>
      <c r="V7" s="14">
        <f t="shared" si="6"/>
        <v>3.4022129707354403E-3</v>
      </c>
      <c r="W7" s="14">
        <v>95.447570499999898</v>
      </c>
      <c r="X7" s="14">
        <v>94.662614750000003</v>
      </c>
      <c r="Y7" s="14">
        <f t="shared" si="7"/>
        <v>0.58392193245869062</v>
      </c>
      <c r="Z7" s="14">
        <v>93.746351250000004</v>
      </c>
      <c r="AA7" s="14">
        <v>94.883451499999893</v>
      </c>
      <c r="AB7" s="14">
        <f t="shared" si="8"/>
        <v>0.85251777390605454</v>
      </c>
      <c r="AC7" s="14">
        <v>96.087018999999898</v>
      </c>
      <c r="AD7" s="14">
        <v>94.465110999999894</v>
      </c>
      <c r="AE7" s="14">
        <f t="shared" si="9"/>
        <v>1.2037253482925807</v>
      </c>
      <c r="AF7" s="14">
        <v>95.496593499999904</v>
      </c>
      <c r="AG7" s="14">
        <v>95.822761499999899</v>
      </c>
      <c r="AH7" s="14">
        <f t="shared" si="10"/>
        <v>0.24110012769596778</v>
      </c>
      <c r="AI7" s="14">
        <v>95.919515750000002</v>
      </c>
      <c r="AJ7" s="14">
        <v>94.987678500000001</v>
      </c>
      <c r="AK7" s="14">
        <f t="shared" si="11"/>
        <v>0.69029188871149616</v>
      </c>
      <c r="AM7" s="11" t="s">
        <v>5</v>
      </c>
      <c r="AN7" s="11">
        <v>1540.25</v>
      </c>
      <c r="AO7" s="11">
        <v>33.25</v>
      </c>
      <c r="AP7" s="11">
        <v>2.1518419999999998</v>
      </c>
      <c r="AQ7" s="11">
        <v>13082.64794925</v>
      </c>
      <c r="AR7" s="11">
        <v>3576.3688965000001</v>
      </c>
    </row>
    <row r="8" spans="1:44" x14ac:dyDescent="0.3">
      <c r="A8" s="10" t="s">
        <v>398</v>
      </c>
      <c r="B8" s="14">
        <v>0</v>
      </c>
      <c r="C8" s="14">
        <v>0</v>
      </c>
      <c r="D8" s="14" t="e">
        <f t="shared" si="0"/>
        <v>#DIV/0!</v>
      </c>
      <c r="E8" s="14">
        <v>94.420225499999901</v>
      </c>
      <c r="F8" s="14">
        <v>95.231537000000003</v>
      </c>
      <c r="G8" s="14">
        <f t="shared" si="1"/>
        <v>0.60498658777790359</v>
      </c>
      <c r="H8" s="14">
        <v>81.960932</v>
      </c>
      <c r="I8" s="14">
        <v>80.982219749999899</v>
      </c>
      <c r="J8" s="14">
        <f t="shared" si="2"/>
        <v>0.84944235013597602</v>
      </c>
      <c r="K8" s="14">
        <v>95.417215249999899</v>
      </c>
      <c r="L8" s="14">
        <v>94.251905249999893</v>
      </c>
      <c r="M8" s="14">
        <f t="shared" si="3"/>
        <v>0.86888008022845264</v>
      </c>
      <c r="N8" s="14">
        <v>94.656387499999994</v>
      </c>
      <c r="O8" s="14">
        <v>95.149518999999898</v>
      </c>
      <c r="P8" s="14">
        <f t="shared" si="4"/>
        <v>0.36742442223906951</v>
      </c>
      <c r="Q8" s="14">
        <v>90.603185749999895</v>
      </c>
      <c r="R8" s="14">
        <v>93.032100749999998</v>
      </c>
      <c r="S8" s="14">
        <f t="shared" si="5"/>
        <v>1.8705579958629541</v>
      </c>
      <c r="T8" s="14">
        <v>95.590356999999898</v>
      </c>
      <c r="U8" s="14">
        <v>94.243404499999997</v>
      </c>
      <c r="V8" s="14">
        <f t="shared" si="6"/>
        <v>1.0034455822402315</v>
      </c>
      <c r="W8" s="14">
        <v>95.175731749999997</v>
      </c>
      <c r="X8" s="14">
        <v>95.932542749999897</v>
      </c>
      <c r="Y8" s="14">
        <f t="shared" si="7"/>
        <v>0.56004502324832772</v>
      </c>
      <c r="Z8" s="14">
        <v>94.623466500000006</v>
      </c>
      <c r="AA8" s="14">
        <v>95.024003749999906</v>
      </c>
      <c r="AB8" s="14">
        <f t="shared" si="8"/>
        <v>0.29868324129964585</v>
      </c>
      <c r="AC8" s="14">
        <v>94.847631499999906</v>
      </c>
      <c r="AD8" s="14">
        <v>96.074682499999994</v>
      </c>
      <c r="AE8" s="14">
        <f t="shared" si="9"/>
        <v>0.90891008471832913</v>
      </c>
      <c r="AF8" s="14">
        <v>95.700576749999996</v>
      </c>
      <c r="AG8" s="14">
        <v>95.043115499999899</v>
      </c>
      <c r="AH8" s="14">
        <f t="shared" si="10"/>
        <v>0.48745549879902006</v>
      </c>
      <c r="AI8" s="14">
        <v>94.755782999999994</v>
      </c>
      <c r="AJ8" s="14">
        <v>94.438443999999905</v>
      </c>
      <c r="AK8" s="14">
        <f t="shared" si="11"/>
        <v>0.23720867427421141</v>
      </c>
      <c r="AM8" s="11" t="s">
        <v>6</v>
      </c>
      <c r="AN8" s="11">
        <v>1451</v>
      </c>
      <c r="AO8" s="11">
        <v>22</v>
      </c>
      <c r="AP8" s="11">
        <v>1.5123664999999999</v>
      </c>
      <c r="AQ8" s="11">
        <v>13020.08032225</v>
      </c>
      <c r="AR8" s="11">
        <v>2138.52801525</v>
      </c>
    </row>
    <row r="9" spans="1:44" ht="16.2" thickBot="1" x14ac:dyDescent="0.35">
      <c r="A9" s="10" t="s">
        <v>399</v>
      </c>
      <c r="B9" s="14">
        <v>0</v>
      </c>
      <c r="C9" s="14">
        <v>0</v>
      </c>
      <c r="D9" s="14" t="e">
        <f t="shared" si="0"/>
        <v>#DIV/0!</v>
      </c>
      <c r="E9" s="14">
        <v>91.986690499999995</v>
      </c>
      <c r="F9" s="14">
        <v>94.3095227499999</v>
      </c>
      <c r="G9" s="14">
        <f t="shared" si="1"/>
        <v>1.7633105975477898</v>
      </c>
      <c r="H9" s="14">
        <v>92.989620000000002</v>
      </c>
      <c r="I9" s="14">
        <v>94.091062750000006</v>
      </c>
      <c r="J9" s="14">
        <f t="shared" si="2"/>
        <v>0.83262218863562698</v>
      </c>
      <c r="K9" s="14">
        <v>94.237449749999897</v>
      </c>
      <c r="L9" s="14">
        <v>95.884052249999897</v>
      </c>
      <c r="M9" s="14">
        <f t="shared" si="3"/>
        <v>1.2248207398116637</v>
      </c>
      <c r="N9" s="14">
        <v>95.328391999999994</v>
      </c>
      <c r="O9" s="14">
        <v>93.566366000000002</v>
      </c>
      <c r="P9" s="14">
        <f t="shared" si="4"/>
        <v>1.3191901632622349</v>
      </c>
      <c r="Q9" s="14">
        <v>94.510745999999898</v>
      </c>
      <c r="R9" s="14">
        <v>95.214429999999894</v>
      </c>
      <c r="S9" s="14">
        <f t="shared" si="5"/>
        <v>0.5245268326565915</v>
      </c>
      <c r="T9" s="14">
        <v>95.229286000000002</v>
      </c>
      <c r="U9" s="14">
        <v>94.8527277499999</v>
      </c>
      <c r="V9" s="14">
        <f t="shared" si="6"/>
        <v>0.28016000760283538</v>
      </c>
      <c r="W9" s="14">
        <v>86.422392000000002</v>
      </c>
      <c r="X9" s="14">
        <v>94.092910500000002</v>
      </c>
      <c r="Y9" s="14">
        <f t="shared" si="7"/>
        <v>6.0093250505085178</v>
      </c>
      <c r="Z9" s="14">
        <v>95.861659750000001</v>
      </c>
      <c r="AA9" s="14">
        <v>95.397950999999907</v>
      </c>
      <c r="AB9" s="14">
        <f t="shared" si="8"/>
        <v>0.34287594786460102</v>
      </c>
      <c r="AC9" s="14">
        <v>95.302640749999895</v>
      </c>
      <c r="AD9" s="14">
        <v>95.269939500000007</v>
      </c>
      <c r="AE9" s="14">
        <f t="shared" si="9"/>
        <v>2.4267159103228724E-2</v>
      </c>
      <c r="AF9" s="14">
        <v>95.044319249999901</v>
      </c>
      <c r="AG9" s="14">
        <v>96.072776750000003</v>
      </c>
      <c r="AH9" s="14">
        <f t="shared" si="10"/>
        <v>0.76103005710408633</v>
      </c>
      <c r="AI9" s="14">
        <v>95.223784999999907</v>
      </c>
      <c r="AJ9" s="14">
        <v>95.189886250000001</v>
      </c>
      <c r="AK9" s="14">
        <f t="shared" si="11"/>
        <v>2.517680147788369E-2</v>
      </c>
      <c r="AM9" s="11" t="s">
        <v>7</v>
      </c>
      <c r="AN9" s="11">
        <v>1372.25</v>
      </c>
      <c r="AO9" s="11">
        <v>1269</v>
      </c>
      <c r="AP9" s="11">
        <v>92.498605749999896</v>
      </c>
      <c r="AQ9" s="11">
        <v>14538.875244250001</v>
      </c>
      <c r="AR9" s="11">
        <v>17665.1987305</v>
      </c>
    </row>
    <row r="10" spans="1:44" ht="16.2" thickBot="1" x14ac:dyDescent="0.35">
      <c r="A10" s="10" t="s">
        <v>400</v>
      </c>
      <c r="B10" s="14">
        <v>1.6372000000000001E-2</v>
      </c>
      <c r="C10" s="14">
        <v>0</v>
      </c>
      <c r="D10" s="14">
        <f t="shared" si="0"/>
        <v>141.42135623730948</v>
      </c>
      <c r="E10" s="14">
        <v>94.357099499999904</v>
      </c>
      <c r="F10" s="14">
        <v>93.54193875</v>
      </c>
      <c r="G10" s="14">
        <f t="shared" si="1"/>
        <v>0.61352702967551753</v>
      </c>
      <c r="H10" s="14">
        <v>93.679738999999898</v>
      </c>
      <c r="I10" s="14">
        <v>93.526622500000002</v>
      </c>
      <c r="J10" s="14">
        <f t="shared" si="2"/>
        <v>0.11566884222732655</v>
      </c>
      <c r="K10" s="14">
        <v>94.154756249999906</v>
      </c>
      <c r="L10" s="14">
        <v>95.411842249999907</v>
      </c>
      <c r="M10" s="14">
        <f t="shared" si="3"/>
        <v>0.93781714940111027</v>
      </c>
      <c r="N10" s="14">
        <v>95.435237999999899</v>
      </c>
      <c r="O10" s="14">
        <v>95.413196499999898</v>
      </c>
      <c r="P10" s="14">
        <f t="shared" si="4"/>
        <v>1.6333059433635014E-2</v>
      </c>
      <c r="Q10" s="14">
        <v>95.154186249999995</v>
      </c>
      <c r="R10" s="14">
        <v>94.840875749999995</v>
      </c>
      <c r="S10" s="14">
        <f t="shared" si="5"/>
        <v>0.23321024960843229</v>
      </c>
      <c r="T10" s="14">
        <v>95.018604249999896</v>
      </c>
      <c r="U10" s="14">
        <v>54.261154249999898</v>
      </c>
      <c r="V10" s="14">
        <f t="shared" si="6"/>
        <v>38.611891616734766</v>
      </c>
      <c r="W10" s="14">
        <v>95.392097500000006</v>
      </c>
      <c r="X10" s="14">
        <v>96.331737500000003</v>
      </c>
      <c r="Y10" s="14">
        <f t="shared" si="7"/>
        <v>0.6931071620532997</v>
      </c>
      <c r="Z10" s="19">
        <v>0</v>
      </c>
      <c r="AA10" s="14">
        <v>95.577766249999897</v>
      </c>
      <c r="AB10" s="14">
        <f t="shared" si="8"/>
        <v>141.42135623730948</v>
      </c>
      <c r="AC10" s="14">
        <v>95.959842499999894</v>
      </c>
      <c r="AD10" s="14">
        <v>95.610752250000004</v>
      </c>
      <c r="AE10" s="14">
        <f t="shared" si="9"/>
        <v>0.2577056080482093</v>
      </c>
      <c r="AF10" s="14">
        <v>96.106362999999902</v>
      </c>
      <c r="AG10" s="14">
        <v>95.301530499999899</v>
      </c>
      <c r="AH10" s="14">
        <f t="shared" si="10"/>
        <v>0.59464895419198049</v>
      </c>
      <c r="AI10" s="14">
        <v>95.360790249999894</v>
      </c>
      <c r="AJ10" s="14">
        <v>94.261161999999899</v>
      </c>
      <c r="AK10" s="14">
        <f t="shared" si="11"/>
        <v>0.82011031226400988</v>
      </c>
      <c r="AM10" s="11" t="s">
        <v>8</v>
      </c>
      <c r="AN10" s="11">
        <v>1420.5</v>
      </c>
      <c r="AO10" s="11">
        <v>1303.25</v>
      </c>
      <c r="AP10" s="11">
        <v>91.812036250000006</v>
      </c>
      <c r="AQ10" s="11">
        <v>14720.882079999899</v>
      </c>
      <c r="AR10" s="11">
        <v>17587.732422000001</v>
      </c>
    </row>
    <row r="11" spans="1:44" x14ac:dyDescent="0.3">
      <c r="AM11" s="11" t="s">
        <v>9</v>
      </c>
      <c r="AN11" s="11">
        <v>1475.5</v>
      </c>
      <c r="AO11" s="11">
        <v>1382.25</v>
      </c>
      <c r="AP11" s="11">
        <v>93.738778999999894</v>
      </c>
      <c r="AQ11" s="11">
        <v>15234.493652249899</v>
      </c>
      <c r="AR11" s="11">
        <v>16325.489013750001</v>
      </c>
    </row>
    <row r="12" spans="1:44" x14ac:dyDescent="0.3">
      <c r="B12" s="109" t="s">
        <v>421</v>
      </c>
      <c r="C12" s="109"/>
      <c r="D12" s="13" t="s">
        <v>431</v>
      </c>
      <c r="E12" s="109" t="s">
        <v>410</v>
      </c>
      <c r="F12" s="109"/>
      <c r="G12" s="13" t="s">
        <v>431</v>
      </c>
      <c r="H12" s="109" t="s">
        <v>411</v>
      </c>
      <c r="I12" s="109"/>
      <c r="J12" s="13" t="s">
        <v>431</v>
      </c>
      <c r="K12" s="109" t="s">
        <v>422</v>
      </c>
      <c r="L12" s="109"/>
      <c r="M12" s="13" t="s">
        <v>431</v>
      </c>
      <c r="N12" s="109" t="s">
        <v>423</v>
      </c>
      <c r="O12" s="109"/>
      <c r="P12" s="13" t="s">
        <v>431</v>
      </c>
      <c r="Q12" s="109" t="s">
        <v>424</v>
      </c>
      <c r="R12" s="109"/>
      <c r="S12" s="13" t="s">
        <v>431</v>
      </c>
      <c r="T12" s="109" t="s">
        <v>425</v>
      </c>
      <c r="U12" s="109"/>
      <c r="V12" s="13" t="s">
        <v>431</v>
      </c>
      <c r="W12" s="109" t="s">
        <v>426</v>
      </c>
      <c r="X12" s="109"/>
      <c r="Y12" s="13" t="s">
        <v>431</v>
      </c>
      <c r="Z12" s="109" t="s">
        <v>427</v>
      </c>
      <c r="AA12" s="109"/>
      <c r="AB12" s="13" t="s">
        <v>431</v>
      </c>
      <c r="AC12" s="109" t="s">
        <v>428</v>
      </c>
      <c r="AD12" s="109"/>
      <c r="AE12" s="13" t="s">
        <v>431</v>
      </c>
      <c r="AF12" s="109" t="s">
        <v>429</v>
      </c>
      <c r="AG12" s="109"/>
      <c r="AH12" s="13" t="s">
        <v>431</v>
      </c>
      <c r="AI12" s="109" t="s">
        <v>430</v>
      </c>
      <c r="AJ12" s="109"/>
      <c r="AK12" s="13" t="s">
        <v>431</v>
      </c>
      <c r="AM12" s="11" t="s">
        <v>10</v>
      </c>
      <c r="AN12" s="11">
        <v>1417.5</v>
      </c>
      <c r="AO12" s="11">
        <v>1332</v>
      </c>
      <c r="AP12" s="11">
        <v>93.970521999999903</v>
      </c>
      <c r="AQ12" s="11">
        <v>14305.45800775</v>
      </c>
      <c r="AR12" s="11">
        <v>17446.109375</v>
      </c>
    </row>
    <row r="13" spans="1:44" x14ac:dyDescent="0.3">
      <c r="A13" s="10" t="s">
        <v>401</v>
      </c>
      <c r="B13" s="14">
        <v>1.4340044999999999</v>
      </c>
      <c r="C13" s="14">
        <v>1.35421849999999</v>
      </c>
      <c r="D13" s="14">
        <f>STDEV(B13:C13)/AVERAGE(B13:C13)*100</f>
        <v>4.0468227716188476</v>
      </c>
      <c r="E13" s="14">
        <v>93.788999750000002</v>
      </c>
      <c r="F13" s="14">
        <v>93.287803499999896</v>
      </c>
      <c r="G13" s="14">
        <f>STDEV(E13:F13)/AVERAGE(E13:F13)*100</f>
        <v>0.37888103808011103</v>
      </c>
      <c r="H13" s="14">
        <v>1.68120799999999</v>
      </c>
      <c r="I13" s="14">
        <v>1.7271190000000001</v>
      </c>
      <c r="J13" s="14">
        <f>STDEV(H13:I13)/AVERAGE(H13:I13)*100</f>
        <v>1.904980327947569</v>
      </c>
      <c r="K13" s="14">
        <v>94.182368999999994</v>
      </c>
      <c r="L13" s="14">
        <v>89.456398250000007</v>
      </c>
      <c r="M13" s="14">
        <f>STDEV(K13:L13)/AVERAGE(K13:L13)*100</f>
        <v>3.6394994532553038</v>
      </c>
      <c r="N13" s="14">
        <v>85.623598000000001</v>
      </c>
      <c r="O13" s="14">
        <v>80.714435249999994</v>
      </c>
      <c r="P13" s="14">
        <f>STDEV(N13:O13)/AVERAGE(N13:O13)*100</f>
        <v>4.1737926109252044</v>
      </c>
      <c r="Q13" s="14">
        <v>90.085125000000005</v>
      </c>
      <c r="R13" s="14">
        <v>84.195308749999896</v>
      </c>
      <c r="S13" s="14">
        <f>STDEV(Q13:R13)/AVERAGE(Q13:R13)*100</f>
        <v>4.7793420302040088</v>
      </c>
      <c r="T13" s="14">
        <v>92.0874405</v>
      </c>
      <c r="U13" s="14">
        <v>88.93164075</v>
      </c>
      <c r="V13" s="14">
        <f>STDEV(T13:U13)/AVERAGE(T13:U13)*100</f>
        <v>2.4654720241453121</v>
      </c>
      <c r="W13" s="14">
        <v>89.967866999999998</v>
      </c>
      <c r="X13" s="14">
        <v>84.068247</v>
      </c>
      <c r="Y13" s="14">
        <f>STDEV(W13:X13)/AVERAGE(W13:X13)*100</f>
        <v>4.7940179914885697</v>
      </c>
      <c r="Z13" s="14">
        <v>91.914840749999897</v>
      </c>
      <c r="AA13" s="14">
        <v>88.264947999999904</v>
      </c>
      <c r="AB13" s="14">
        <f>STDEV(Z13:AA13)/AVERAGE(Z13:AA13)*100</f>
        <v>2.8647651682060413</v>
      </c>
      <c r="AC13" s="14">
        <v>93.033164999999897</v>
      </c>
      <c r="AD13" s="14">
        <v>91.086616749999905</v>
      </c>
      <c r="AE13" s="14">
        <f>STDEV(AC13:AD13)/AVERAGE(AC13:AD13)*100</f>
        <v>1.4951326298558392</v>
      </c>
      <c r="AF13" s="14">
        <v>90.474660749999899</v>
      </c>
      <c r="AG13" s="14">
        <v>84.090497999999897</v>
      </c>
      <c r="AH13" s="14">
        <f>STDEV(AF13:AG13)/AVERAGE(AF13:AG13)*100</f>
        <v>5.1720341046847809</v>
      </c>
      <c r="AI13" s="14">
        <v>92.133327750000007</v>
      </c>
      <c r="AJ13" s="14">
        <v>92.394647750000004</v>
      </c>
      <c r="AK13" s="14">
        <f>STDEV(AI13:AJ13)/AVERAGE(AI13:AJ13)*100</f>
        <v>0.20027439585675941</v>
      </c>
      <c r="AM13" s="11" t="s">
        <v>11</v>
      </c>
      <c r="AN13" s="11">
        <v>1337.75</v>
      </c>
      <c r="AO13" s="11">
        <v>1234.75</v>
      </c>
      <c r="AP13" s="11">
        <v>92.230008999999896</v>
      </c>
      <c r="AQ13" s="11">
        <v>14105.814209</v>
      </c>
      <c r="AR13" s="11">
        <v>19193.5307619999</v>
      </c>
    </row>
    <row r="14" spans="1:44" x14ac:dyDescent="0.3">
      <c r="A14" s="10" t="s">
        <v>402</v>
      </c>
      <c r="B14" s="14">
        <v>24.199353250000001</v>
      </c>
      <c r="C14" s="14">
        <v>24.446396</v>
      </c>
      <c r="D14" s="14">
        <f t="shared" ref="D14:D20" si="12">STDEV(B14:C14)/AVERAGE(B14:C14)*100</f>
        <v>0.71819473010983348</v>
      </c>
      <c r="E14" s="14">
        <v>93.663782249999898</v>
      </c>
      <c r="F14" s="14">
        <v>94.373146250000005</v>
      </c>
      <c r="G14" s="14">
        <f t="shared" ref="G14:G20" si="13">STDEV(E14:F14)/AVERAGE(E14:F14)*100</f>
        <v>0.53350807070823891</v>
      </c>
      <c r="H14" s="14">
        <v>0.81855149999999899</v>
      </c>
      <c r="I14" s="14">
        <v>0.95984274999999897</v>
      </c>
      <c r="J14" s="14">
        <f t="shared" ref="J14:J20" si="14">STDEV(H14:I14)/AVERAGE(H14:I14)*100</f>
        <v>11.235753938961945</v>
      </c>
      <c r="K14" s="14">
        <v>93.597951499999894</v>
      </c>
      <c r="L14" s="14">
        <v>92.078615499999898</v>
      </c>
      <c r="M14" s="14">
        <f t="shared" ref="M14:M20" si="15">STDEV(K14:L14)/AVERAGE(K14:L14)*100</f>
        <v>1.1572088022295699</v>
      </c>
      <c r="N14" s="14">
        <v>88.240943999999899</v>
      </c>
      <c r="O14" s="14">
        <v>86.766763749999896</v>
      </c>
      <c r="P14" s="14">
        <f t="shared" ref="P14:P20" si="16">STDEV(N14:O14)/AVERAGE(N14:O14)*100</f>
        <v>1.1912650761135219</v>
      </c>
      <c r="Q14" s="14">
        <v>90.333858500000005</v>
      </c>
      <c r="R14" s="14">
        <v>89.457084499999993</v>
      </c>
      <c r="S14" s="14">
        <f t="shared" ref="S14:S20" si="17">STDEV(Q14:R14)/AVERAGE(Q14:R14)*100</f>
        <v>0.68965970212199434</v>
      </c>
      <c r="T14" s="14">
        <v>91.287010249999895</v>
      </c>
      <c r="U14" s="14">
        <v>92.386329500000002</v>
      </c>
      <c r="V14" s="14">
        <f t="shared" ref="V14:V20" si="18">STDEV(T14:U14)/AVERAGE(T14:U14)*100</f>
        <v>0.84643323568028683</v>
      </c>
      <c r="W14" s="14">
        <v>93.461263750000001</v>
      </c>
      <c r="X14" s="14">
        <v>92.459296999999907</v>
      </c>
      <c r="Y14" s="14">
        <f t="shared" ref="Y14:Y20" si="19">STDEV(W14:X14)/AVERAGE(W14:X14)*100</f>
        <v>0.76215076007779592</v>
      </c>
      <c r="Z14" s="14">
        <v>94.372461250000001</v>
      </c>
      <c r="AA14" s="14">
        <v>92.346284749999896</v>
      </c>
      <c r="AB14" s="14">
        <f t="shared" ref="AB14:AB20" si="20">STDEV(Z14:AA14)/AVERAGE(Z14:AA14)*100</f>
        <v>1.5346323534444686</v>
      </c>
      <c r="AC14" s="14">
        <v>88.043945249999993</v>
      </c>
      <c r="AD14" s="14">
        <v>93.408260499999898</v>
      </c>
      <c r="AE14" s="14">
        <f t="shared" ref="AE14:AE20" si="21">STDEV(AC14:AD14)/AVERAGE(AC14:AD14)*100</f>
        <v>4.1808736069303407</v>
      </c>
      <c r="AF14" s="14">
        <v>93.638039000000006</v>
      </c>
      <c r="AG14" s="14">
        <v>90.999868249999906</v>
      </c>
      <c r="AH14" s="14">
        <f t="shared" ref="AH14:AH20" si="22">STDEV(AF14:AG14)/AVERAGE(AF14:AG14)*100</f>
        <v>2.0206776116967409</v>
      </c>
      <c r="AI14" s="14">
        <v>92.134853249999907</v>
      </c>
      <c r="AJ14" s="14">
        <v>92.637054500000005</v>
      </c>
      <c r="AK14" s="14">
        <f t="shared" ref="AK14:AK20" si="23">STDEV(AI14:AJ14)/AVERAGE(AI14:AJ14)*100</f>
        <v>0.38437651450338539</v>
      </c>
      <c r="AM14" s="11" t="s">
        <v>12</v>
      </c>
      <c r="AN14" s="11">
        <v>1417.25</v>
      </c>
      <c r="AO14" s="11">
        <v>1312.25</v>
      </c>
      <c r="AP14" s="11">
        <v>92.582525250000003</v>
      </c>
      <c r="AQ14" s="11">
        <v>14825.860839999999</v>
      </c>
      <c r="AR14" s="11">
        <v>17000.1879884999</v>
      </c>
    </row>
    <row r="15" spans="1:44" x14ac:dyDescent="0.3">
      <c r="A15" s="10" t="s">
        <v>403</v>
      </c>
      <c r="B15" s="14">
        <v>66.666114750000006</v>
      </c>
      <c r="C15" s="14">
        <v>68.497608</v>
      </c>
      <c r="D15" s="14">
        <f t="shared" si="12"/>
        <v>1.916285332222968</v>
      </c>
      <c r="E15" s="14">
        <v>92.468627999999896</v>
      </c>
      <c r="F15" s="14">
        <v>92.807948749999994</v>
      </c>
      <c r="G15" s="14">
        <f t="shared" si="13"/>
        <v>0.25900306183455524</v>
      </c>
      <c r="H15" s="14">
        <v>1.217365</v>
      </c>
      <c r="I15" s="14">
        <v>0.70943224999999899</v>
      </c>
      <c r="J15" s="14">
        <f t="shared" si="14"/>
        <v>37.280797646117882</v>
      </c>
      <c r="K15" s="14">
        <v>92.852936</v>
      </c>
      <c r="L15" s="14">
        <v>94.869741500000003</v>
      </c>
      <c r="M15" s="14">
        <f t="shared" si="15"/>
        <v>1.5193655496250082</v>
      </c>
      <c r="N15" s="14">
        <v>89.708324500000003</v>
      </c>
      <c r="O15" s="14">
        <v>89.4085749999999</v>
      </c>
      <c r="P15" s="14">
        <f t="shared" si="16"/>
        <v>0.23666656211559822</v>
      </c>
      <c r="Q15" s="14">
        <v>91.974391999999895</v>
      </c>
      <c r="R15" s="14">
        <v>91.560625000000002</v>
      </c>
      <c r="S15" s="14">
        <f t="shared" si="17"/>
        <v>0.31882466497511919</v>
      </c>
      <c r="T15" s="14">
        <v>90.7140444999999</v>
      </c>
      <c r="U15" s="14">
        <v>92.686260250000004</v>
      </c>
      <c r="V15" s="14">
        <f t="shared" si="18"/>
        <v>1.5207904181936605</v>
      </c>
      <c r="W15" s="14">
        <v>94.775278</v>
      </c>
      <c r="X15" s="14">
        <v>94.476484249999899</v>
      </c>
      <c r="Y15" s="14">
        <f t="shared" si="19"/>
        <v>0.22327832965923097</v>
      </c>
      <c r="Z15" s="14">
        <v>95.377202999999895</v>
      </c>
      <c r="AA15" s="14">
        <v>95.360605000000007</v>
      </c>
      <c r="AB15" s="14">
        <f t="shared" si="20"/>
        <v>1.2306483415239067E-2</v>
      </c>
      <c r="AC15" s="14">
        <v>81.204236999999907</v>
      </c>
      <c r="AD15" s="14">
        <v>93.492729249999897</v>
      </c>
      <c r="AE15" s="14">
        <f t="shared" si="21"/>
        <v>9.947827242859562</v>
      </c>
      <c r="AF15" s="14">
        <v>93.458681249999898</v>
      </c>
      <c r="AG15" s="14">
        <v>93.915212499999896</v>
      </c>
      <c r="AH15" s="14">
        <f t="shared" si="22"/>
        <v>0.34456917795526104</v>
      </c>
      <c r="AI15" s="14">
        <v>92.251554499999898</v>
      </c>
      <c r="AJ15" s="14">
        <v>91.131515500000006</v>
      </c>
      <c r="AK15" s="14">
        <f t="shared" si="23"/>
        <v>0.86375167794205143</v>
      </c>
      <c r="AM15" s="11" t="s">
        <v>13</v>
      </c>
      <c r="AN15" s="11">
        <v>1555.75</v>
      </c>
      <c r="AO15" s="11">
        <v>1404.25</v>
      </c>
      <c r="AP15" s="11">
        <v>90.264842999999999</v>
      </c>
      <c r="AQ15" s="11">
        <v>15181.39355475</v>
      </c>
      <c r="AR15" s="11">
        <v>17125.373291</v>
      </c>
    </row>
    <row r="16" spans="1:44" ht="16.2" thickBot="1" x14ac:dyDescent="0.35">
      <c r="A16" s="10" t="s">
        <v>404</v>
      </c>
      <c r="B16" s="14">
        <v>87.391067750000005</v>
      </c>
      <c r="C16" s="14">
        <v>88.227758249999994</v>
      </c>
      <c r="D16" s="14">
        <f t="shared" si="12"/>
        <v>0.67376549516890083</v>
      </c>
      <c r="E16" s="14">
        <v>91.821844249999899</v>
      </c>
      <c r="F16" s="14">
        <v>93.361654250000001</v>
      </c>
      <c r="G16" s="14">
        <f t="shared" si="13"/>
        <v>1.1759256106060991</v>
      </c>
      <c r="H16" s="14">
        <v>1.9798307500000001</v>
      </c>
      <c r="I16" s="14">
        <v>2.3333344999999901</v>
      </c>
      <c r="J16" s="14">
        <f t="shared" si="14"/>
        <v>11.590787011922044</v>
      </c>
      <c r="K16" s="14">
        <v>94.869859750000003</v>
      </c>
      <c r="L16" s="14">
        <v>93.672151749999998</v>
      </c>
      <c r="M16" s="14">
        <f t="shared" si="15"/>
        <v>0.89837531905336809</v>
      </c>
      <c r="N16" s="14">
        <v>93.754119750000001</v>
      </c>
      <c r="O16" s="14">
        <v>93.999364499999899</v>
      </c>
      <c r="P16" s="14">
        <f t="shared" si="16"/>
        <v>0.18472544088121512</v>
      </c>
      <c r="Q16" s="14">
        <v>92.802774499999899</v>
      </c>
      <c r="R16" s="14">
        <v>93.120996499999904</v>
      </c>
      <c r="S16" s="14">
        <f t="shared" si="17"/>
        <v>0.24205289394947765</v>
      </c>
      <c r="T16" s="14">
        <v>91.367757749999996</v>
      </c>
      <c r="U16" s="14">
        <v>92.1546799999999</v>
      </c>
      <c r="V16" s="14">
        <f t="shared" si="18"/>
        <v>0.6063978509260054</v>
      </c>
      <c r="W16" s="14">
        <v>94.285955250000001</v>
      </c>
      <c r="X16" s="14">
        <v>89.148017749999994</v>
      </c>
      <c r="Y16" s="14">
        <f t="shared" si="19"/>
        <v>3.9611751172861123</v>
      </c>
      <c r="Z16" s="14">
        <v>96.261106249999997</v>
      </c>
      <c r="AA16" s="14">
        <v>95.460178249999998</v>
      </c>
      <c r="AB16" s="14">
        <f t="shared" si="20"/>
        <v>0.59079681373841242</v>
      </c>
      <c r="AC16" s="14">
        <v>96.643913249999898</v>
      </c>
      <c r="AD16" s="14">
        <v>93.630565500000003</v>
      </c>
      <c r="AE16" s="14">
        <f t="shared" si="21"/>
        <v>2.2396683381776463</v>
      </c>
      <c r="AF16" s="14">
        <v>94.338089249999996</v>
      </c>
      <c r="AG16" s="14">
        <v>94.690548000000007</v>
      </c>
      <c r="AH16" s="14">
        <f t="shared" si="22"/>
        <v>0.26369123307377784</v>
      </c>
      <c r="AI16" s="14">
        <v>93.93004775</v>
      </c>
      <c r="AJ16" s="14">
        <v>94.064962249999994</v>
      </c>
      <c r="AK16" s="14">
        <f t="shared" si="23"/>
        <v>0.10149094683990596</v>
      </c>
      <c r="AM16" s="11" t="s">
        <v>14</v>
      </c>
      <c r="AN16" s="11">
        <v>1458.25</v>
      </c>
      <c r="AO16" s="11">
        <v>1282.75</v>
      </c>
      <c r="AP16" s="11">
        <v>88.036388500000001</v>
      </c>
      <c r="AQ16" s="11">
        <v>13773.467285250001</v>
      </c>
      <c r="AR16" s="11">
        <v>18399.95263675</v>
      </c>
    </row>
    <row r="17" spans="1:44" ht="16.2" thickBot="1" x14ac:dyDescent="0.35">
      <c r="A17" s="10" t="s">
        <v>405</v>
      </c>
      <c r="B17" s="18">
        <v>0</v>
      </c>
      <c r="C17" s="14">
        <v>92.767946249999895</v>
      </c>
      <c r="D17" s="14">
        <f t="shared" si="12"/>
        <v>141.42135623730948</v>
      </c>
      <c r="E17" s="14">
        <v>94.166965750000003</v>
      </c>
      <c r="F17" s="14">
        <v>94.347883499999995</v>
      </c>
      <c r="G17" s="14">
        <f t="shared" si="13"/>
        <v>0.13572211247120819</v>
      </c>
      <c r="H17" s="14">
        <v>40.907951499999903</v>
      </c>
      <c r="I17" s="14">
        <v>38.7584655</v>
      </c>
      <c r="J17" s="14">
        <f t="shared" si="14"/>
        <v>3.8157009789092964</v>
      </c>
      <c r="K17" s="14">
        <v>93.225288249999906</v>
      </c>
      <c r="L17" s="14">
        <v>95.326355000000007</v>
      </c>
      <c r="M17" s="14">
        <f t="shared" si="15"/>
        <v>1.5758850159484381</v>
      </c>
      <c r="N17" s="14">
        <v>94.98264125</v>
      </c>
      <c r="O17" s="14">
        <v>94.511804749999897</v>
      </c>
      <c r="P17" s="14">
        <f t="shared" si="16"/>
        <v>0.35138938265263298</v>
      </c>
      <c r="Q17" s="14">
        <v>93.362310500000007</v>
      </c>
      <c r="R17" s="14">
        <v>95.098651999999902</v>
      </c>
      <c r="S17" s="14">
        <f t="shared" si="17"/>
        <v>1.3029529647080607</v>
      </c>
      <c r="T17" s="14">
        <v>95.168191750000005</v>
      </c>
      <c r="U17" s="14">
        <v>94.491252750000001</v>
      </c>
      <c r="V17" s="14">
        <f t="shared" si="18"/>
        <v>0.50476595944015157</v>
      </c>
      <c r="W17" s="14">
        <v>94.9378604999999</v>
      </c>
      <c r="X17" s="14">
        <v>95.216762500000002</v>
      </c>
      <c r="Y17" s="14">
        <f t="shared" si="19"/>
        <v>0.20742435011591853</v>
      </c>
      <c r="Z17" s="14">
        <v>95.8773137499999</v>
      </c>
      <c r="AA17" s="14">
        <v>95.709917000000004</v>
      </c>
      <c r="AB17" s="14">
        <f t="shared" si="20"/>
        <v>0.12356499607008925</v>
      </c>
      <c r="AC17" s="14">
        <v>95.499967749999897</v>
      </c>
      <c r="AD17" s="14">
        <v>93.837230750000003</v>
      </c>
      <c r="AE17" s="14">
        <f t="shared" si="21"/>
        <v>1.2419457109794532</v>
      </c>
      <c r="AF17" s="14">
        <v>91.833581999999893</v>
      </c>
      <c r="AG17" s="14">
        <v>95.113607500000001</v>
      </c>
      <c r="AH17" s="14">
        <f t="shared" si="22"/>
        <v>2.4812657304108585</v>
      </c>
      <c r="AI17" s="14">
        <v>93.411230000000003</v>
      </c>
      <c r="AJ17" s="14">
        <v>94.069204499999898</v>
      </c>
      <c r="AK17" s="14">
        <f t="shared" si="23"/>
        <v>0.49632723760062986</v>
      </c>
      <c r="AM17" s="11" t="s">
        <v>15</v>
      </c>
      <c r="AN17" s="11">
        <v>1420</v>
      </c>
      <c r="AO17" s="11">
        <v>1322.25</v>
      </c>
      <c r="AP17" s="11">
        <v>93.2079545</v>
      </c>
      <c r="AQ17" s="11">
        <v>13330.928222500001</v>
      </c>
      <c r="AR17" s="11">
        <v>17634.702636999999</v>
      </c>
    </row>
    <row r="18" spans="1:44" x14ac:dyDescent="0.3">
      <c r="A18" s="10" t="s">
        <v>406</v>
      </c>
      <c r="B18" s="14">
        <v>92.962959249999898</v>
      </c>
      <c r="C18" s="14">
        <v>92.144512000000006</v>
      </c>
      <c r="D18" s="14">
        <f t="shared" si="12"/>
        <v>0.62529037494849948</v>
      </c>
      <c r="E18" s="14">
        <v>94.307235750000004</v>
      </c>
      <c r="F18" s="14">
        <v>95.131460250000003</v>
      </c>
      <c r="G18" s="14">
        <f t="shared" si="13"/>
        <v>0.61530695203908226</v>
      </c>
      <c r="H18" s="14">
        <v>89.197469749999996</v>
      </c>
      <c r="I18" s="14">
        <v>87.603027249999897</v>
      </c>
      <c r="J18" s="14">
        <f t="shared" si="14"/>
        <v>1.2753822790012888</v>
      </c>
      <c r="K18" s="14">
        <v>94.853334500000003</v>
      </c>
      <c r="L18" s="14">
        <v>96.618314749999897</v>
      </c>
      <c r="M18" s="14">
        <f t="shared" si="15"/>
        <v>1.3036180639001351</v>
      </c>
      <c r="N18" s="14">
        <v>95.666341750000001</v>
      </c>
      <c r="O18" s="14">
        <v>94.889602499999896</v>
      </c>
      <c r="P18" s="14">
        <f t="shared" si="16"/>
        <v>0.57645810321010515</v>
      </c>
      <c r="Q18" s="14">
        <v>94.651803999999899</v>
      </c>
      <c r="R18" s="14">
        <v>95.867973499999906</v>
      </c>
      <c r="S18" s="14">
        <f t="shared" si="17"/>
        <v>0.90275320683938809</v>
      </c>
      <c r="T18" s="14">
        <v>94.968231250000002</v>
      </c>
      <c r="U18" s="14">
        <v>94.923692750000001</v>
      </c>
      <c r="V18" s="14">
        <f t="shared" si="18"/>
        <v>3.3169894443618543E-2</v>
      </c>
      <c r="W18" s="14">
        <v>95.284146999999905</v>
      </c>
      <c r="X18" s="14">
        <v>96.124179749999897</v>
      </c>
      <c r="Y18" s="14">
        <f t="shared" si="19"/>
        <v>0.62065518677209652</v>
      </c>
      <c r="Z18" s="14">
        <v>95.490289750000002</v>
      </c>
      <c r="AA18" s="14">
        <v>95.752479499999893</v>
      </c>
      <c r="AB18" s="14">
        <f t="shared" si="20"/>
        <v>0.1938856573867862</v>
      </c>
      <c r="AC18" s="14">
        <v>96.003948249999894</v>
      </c>
      <c r="AD18" s="14">
        <v>95.669961749999899</v>
      </c>
      <c r="AE18" s="14">
        <f t="shared" si="21"/>
        <v>0.24642281150810491</v>
      </c>
      <c r="AF18" s="14">
        <v>93.949623000000003</v>
      </c>
      <c r="AG18" s="14">
        <v>95.185810000000004</v>
      </c>
      <c r="AH18" s="14">
        <f t="shared" si="22"/>
        <v>0.92432834678275788</v>
      </c>
      <c r="AI18" s="14">
        <v>94.6095047499999</v>
      </c>
      <c r="AJ18" s="14">
        <v>94.974489250000005</v>
      </c>
      <c r="AK18" s="14">
        <f t="shared" si="23"/>
        <v>0.27226245162664509</v>
      </c>
      <c r="AM18" s="11" t="s">
        <v>16</v>
      </c>
      <c r="AN18" s="11">
        <v>1367</v>
      </c>
      <c r="AO18" s="11">
        <v>1250</v>
      </c>
      <c r="AP18" s="11">
        <v>91.553316249999895</v>
      </c>
      <c r="AQ18" s="11">
        <v>13175.33496075</v>
      </c>
      <c r="AR18" s="11">
        <v>18081.845703250001</v>
      </c>
    </row>
    <row r="19" spans="1:44" ht="16.2" thickBot="1" x14ac:dyDescent="0.35">
      <c r="A19" s="10" t="s">
        <v>407</v>
      </c>
      <c r="B19" s="14">
        <v>93.863429749999895</v>
      </c>
      <c r="C19" s="14">
        <v>89.322359000000006</v>
      </c>
      <c r="D19" s="14">
        <f t="shared" si="12"/>
        <v>3.5057543962157434</v>
      </c>
      <c r="E19" s="14">
        <v>92.363996499999899</v>
      </c>
      <c r="F19" s="14">
        <v>92.60592475</v>
      </c>
      <c r="G19" s="14">
        <f t="shared" si="13"/>
        <v>0.18496964801585586</v>
      </c>
      <c r="H19" s="14">
        <v>93.145208249999897</v>
      </c>
      <c r="I19" s="14">
        <v>92.893180999999899</v>
      </c>
      <c r="J19" s="14">
        <f t="shared" si="14"/>
        <v>0.19158430497838316</v>
      </c>
      <c r="K19" s="14">
        <v>93.775362000000001</v>
      </c>
      <c r="L19" s="14">
        <v>92.797937499999904</v>
      </c>
      <c r="M19" s="14">
        <f t="shared" si="15"/>
        <v>0.74088145935151861</v>
      </c>
      <c r="N19" s="14">
        <v>95.019077499999995</v>
      </c>
      <c r="O19" s="14">
        <v>94.150325749999993</v>
      </c>
      <c r="P19" s="14">
        <f t="shared" si="16"/>
        <v>0.64947104874126227</v>
      </c>
      <c r="Q19" s="14">
        <v>95.759040749999897</v>
      </c>
      <c r="R19" s="14">
        <v>95.475416249999896</v>
      </c>
      <c r="S19" s="14">
        <f t="shared" si="17"/>
        <v>0.20974547203137719</v>
      </c>
      <c r="T19" s="14">
        <v>94.7520884999999</v>
      </c>
      <c r="U19" s="14">
        <v>95.374809499999898</v>
      </c>
      <c r="V19" s="14">
        <f t="shared" si="18"/>
        <v>0.46319615637685035</v>
      </c>
      <c r="W19" s="14">
        <v>94.402513749999898</v>
      </c>
      <c r="X19" s="14">
        <v>96.26954825</v>
      </c>
      <c r="Y19" s="14">
        <f t="shared" si="19"/>
        <v>1.3847783905114617</v>
      </c>
      <c r="Z19" s="14">
        <v>94.827739500000007</v>
      </c>
      <c r="AA19" s="14">
        <v>95.631465750000004</v>
      </c>
      <c r="AB19" s="14">
        <f t="shared" si="20"/>
        <v>0.5967895128477988</v>
      </c>
      <c r="AC19" s="14">
        <v>95.033046749999897</v>
      </c>
      <c r="AD19" s="14">
        <v>95.752483499999997</v>
      </c>
      <c r="AE19" s="14">
        <f t="shared" si="21"/>
        <v>0.53328845630302335</v>
      </c>
      <c r="AF19" s="14">
        <v>95.367526999999896</v>
      </c>
      <c r="AG19" s="14">
        <v>95.308542499999902</v>
      </c>
      <c r="AH19" s="14">
        <f t="shared" si="22"/>
        <v>4.3747849475042504E-2</v>
      </c>
      <c r="AI19" s="14">
        <v>95.110449000000003</v>
      </c>
      <c r="AJ19" s="14">
        <v>95.808021499999995</v>
      </c>
      <c r="AK19" s="14">
        <f t="shared" si="23"/>
        <v>0.51672134584720308</v>
      </c>
      <c r="AM19" s="11" t="s">
        <v>17</v>
      </c>
      <c r="AN19" s="11">
        <v>1434.25</v>
      </c>
      <c r="AO19" s="11">
        <v>1344.5</v>
      </c>
      <c r="AP19" s="11">
        <v>93.755241249999898</v>
      </c>
      <c r="AQ19" s="11">
        <v>14121.499755749899</v>
      </c>
      <c r="AR19" s="11">
        <v>16393.213379000001</v>
      </c>
    </row>
    <row r="20" spans="1:44" ht="16.2" thickBot="1" x14ac:dyDescent="0.35">
      <c r="A20" s="10" t="s">
        <v>408</v>
      </c>
      <c r="B20" s="14">
        <v>92.742586249999903</v>
      </c>
      <c r="C20" s="14">
        <v>92.425014249999904</v>
      </c>
      <c r="D20" s="14">
        <f t="shared" si="12"/>
        <v>0.24254493130397653</v>
      </c>
      <c r="E20" s="14">
        <v>93.279542999999904</v>
      </c>
      <c r="F20" s="14">
        <v>94.164722499999996</v>
      </c>
      <c r="G20" s="14">
        <f t="shared" si="13"/>
        <v>0.66784270550798241</v>
      </c>
      <c r="H20" s="14">
        <v>93.299848749999896</v>
      </c>
      <c r="I20" s="14">
        <v>92.991117500000001</v>
      </c>
      <c r="J20" s="14">
        <f t="shared" si="14"/>
        <v>0.23437095725421389</v>
      </c>
      <c r="K20" s="14">
        <v>94.496284250000002</v>
      </c>
      <c r="L20" s="14">
        <v>94.634060000000005</v>
      </c>
      <c r="M20" s="14">
        <f t="shared" si="15"/>
        <v>0.10302119154321221</v>
      </c>
      <c r="N20" s="14">
        <v>94.542340999999993</v>
      </c>
      <c r="O20" s="14">
        <v>94.532951249999996</v>
      </c>
      <c r="P20" s="14">
        <f t="shared" si="16"/>
        <v>7.0231872389388515E-3</v>
      </c>
      <c r="Q20" s="14">
        <v>95.132442249999897</v>
      </c>
      <c r="R20" s="14">
        <v>96.016064</v>
      </c>
      <c r="S20" s="14">
        <f t="shared" si="17"/>
        <v>0.6537481706624606</v>
      </c>
      <c r="T20" s="14">
        <v>95.79882825</v>
      </c>
      <c r="U20" s="14">
        <v>94.558782499999893</v>
      </c>
      <c r="V20" s="14">
        <f t="shared" si="18"/>
        <v>0.92126052155404492</v>
      </c>
      <c r="W20" s="18">
        <v>3.65384625</v>
      </c>
      <c r="X20" s="14">
        <v>96.595582750000005</v>
      </c>
      <c r="Y20" s="14">
        <f t="shared" si="19"/>
        <v>131.11243184118933</v>
      </c>
      <c r="Z20" s="14">
        <v>95.519258499999907</v>
      </c>
      <c r="AA20" s="14">
        <v>95.453950749999905</v>
      </c>
      <c r="AB20" s="14">
        <f t="shared" si="20"/>
        <v>4.8362336340679629E-2</v>
      </c>
      <c r="AC20" s="14">
        <v>96.186708499999995</v>
      </c>
      <c r="AD20" s="14">
        <v>95.518505000000005</v>
      </c>
      <c r="AE20" s="14">
        <f t="shared" si="21"/>
        <v>0.49293518672362874</v>
      </c>
      <c r="AF20" s="14">
        <v>96.111753249999893</v>
      </c>
      <c r="AG20" s="14">
        <v>94.902423749999897</v>
      </c>
      <c r="AH20" s="14">
        <f t="shared" si="22"/>
        <v>0.89535248489847408</v>
      </c>
      <c r="AI20" s="14">
        <v>94.389570249999906</v>
      </c>
      <c r="AJ20" s="14">
        <v>94.875719000000004</v>
      </c>
      <c r="AK20" s="14">
        <f t="shared" si="23"/>
        <v>0.36325633628082998</v>
      </c>
      <c r="AM20" s="11" t="s">
        <v>18</v>
      </c>
      <c r="AN20" s="11">
        <v>1456.5</v>
      </c>
      <c r="AO20" s="11">
        <v>1375.75</v>
      </c>
      <c r="AP20" s="11">
        <v>94.464782749999898</v>
      </c>
      <c r="AQ20" s="11">
        <v>13401.29565425</v>
      </c>
      <c r="AR20" s="11">
        <v>16323.404296750001</v>
      </c>
    </row>
    <row r="21" spans="1:44" x14ac:dyDescent="0.3">
      <c r="AM21" s="11" t="s">
        <v>19</v>
      </c>
      <c r="AN21" s="11">
        <v>1529.75</v>
      </c>
      <c r="AO21" s="11">
        <v>1394.25</v>
      </c>
      <c r="AP21" s="11">
        <v>91.117605249999897</v>
      </c>
      <c r="AQ21" s="11">
        <v>14114.739013750001</v>
      </c>
      <c r="AR21" s="11">
        <v>15487.67138675</v>
      </c>
    </row>
    <row r="22" spans="1:44" x14ac:dyDescent="0.3">
      <c r="B22" s="107" t="s">
        <v>385</v>
      </c>
      <c r="C22" s="107"/>
      <c r="D22" s="12"/>
      <c r="G22" s="12"/>
      <c r="J22" s="12"/>
      <c r="M22" s="12"/>
      <c r="P22" s="12"/>
      <c r="S22" s="12"/>
      <c r="V22" s="12"/>
      <c r="Y22" s="12"/>
      <c r="AB22" s="12"/>
      <c r="AE22" s="12"/>
      <c r="AH22" s="12"/>
      <c r="AK22" s="12"/>
      <c r="AM22" s="11" t="s">
        <v>20</v>
      </c>
      <c r="AN22" s="11">
        <v>1585</v>
      </c>
      <c r="AO22" s="11">
        <v>1480.5</v>
      </c>
      <c r="AP22" s="11">
        <v>93.395551499999996</v>
      </c>
      <c r="AQ22" s="11">
        <v>14495.96655275</v>
      </c>
      <c r="AR22" s="11">
        <v>15391.662109249901</v>
      </c>
    </row>
    <row r="23" spans="1:44" x14ac:dyDescent="0.3">
      <c r="B23" s="108" t="s">
        <v>409</v>
      </c>
      <c r="C23" s="108"/>
      <c r="D23" s="30" t="s">
        <v>431</v>
      </c>
      <c r="E23" s="108" t="s">
        <v>410</v>
      </c>
      <c r="F23" s="108"/>
      <c r="G23" s="30" t="s">
        <v>431</v>
      </c>
      <c r="H23" s="108" t="s">
        <v>411</v>
      </c>
      <c r="I23" s="108"/>
      <c r="J23" s="30" t="s">
        <v>431</v>
      </c>
      <c r="K23" s="108" t="s">
        <v>412</v>
      </c>
      <c r="L23" s="108"/>
      <c r="M23" s="30" t="s">
        <v>431</v>
      </c>
      <c r="N23" s="108" t="s">
        <v>413</v>
      </c>
      <c r="O23" s="108"/>
      <c r="P23" s="30" t="s">
        <v>431</v>
      </c>
      <c r="Q23" s="108" t="s">
        <v>414</v>
      </c>
      <c r="R23" s="108"/>
      <c r="S23" s="30" t="s">
        <v>431</v>
      </c>
      <c r="T23" s="108" t="s">
        <v>415</v>
      </c>
      <c r="U23" s="108"/>
      <c r="V23" s="30" t="s">
        <v>431</v>
      </c>
      <c r="W23" s="108" t="s">
        <v>416</v>
      </c>
      <c r="X23" s="108"/>
      <c r="Y23" s="30" t="s">
        <v>431</v>
      </c>
      <c r="Z23" s="108" t="s">
        <v>417</v>
      </c>
      <c r="AA23" s="108"/>
      <c r="AB23" s="30" t="s">
        <v>431</v>
      </c>
      <c r="AC23" s="108" t="s">
        <v>418</v>
      </c>
      <c r="AD23" s="108"/>
      <c r="AE23" s="30" t="s">
        <v>431</v>
      </c>
      <c r="AF23" s="108" t="s">
        <v>419</v>
      </c>
      <c r="AG23" s="108"/>
      <c r="AH23" s="30" t="s">
        <v>431</v>
      </c>
      <c r="AI23" s="108" t="s">
        <v>420</v>
      </c>
      <c r="AJ23" s="108"/>
      <c r="AK23" s="30" t="s">
        <v>431</v>
      </c>
      <c r="AM23" s="11" t="s">
        <v>21</v>
      </c>
      <c r="AN23" s="11">
        <v>1485.25</v>
      </c>
      <c r="AO23" s="11">
        <v>1393.75</v>
      </c>
      <c r="AP23" s="11">
        <v>93.841682249999906</v>
      </c>
      <c r="AQ23" s="11">
        <v>13629.613525500001</v>
      </c>
      <c r="AR23" s="11">
        <v>15375.460205249999</v>
      </c>
    </row>
    <row r="24" spans="1:44" x14ac:dyDescent="0.3">
      <c r="A24" s="10" t="s">
        <v>393</v>
      </c>
      <c r="B24" s="29">
        <v>1385.25</v>
      </c>
      <c r="C24" s="29">
        <v>1540.75</v>
      </c>
      <c r="D24" s="31">
        <f>STDEV(B24:C24)/AVERAGE(B24:C24)*100</f>
        <v>7.5157282620989845</v>
      </c>
      <c r="E24" s="29">
        <v>1600.25</v>
      </c>
      <c r="F24" s="29">
        <v>1573.5</v>
      </c>
      <c r="G24" s="31">
        <f>STDEV(E24:F24)/AVERAGE(E24:F24)*100</f>
        <v>1.1919720454818525</v>
      </c>
      <c r="H24" s="29">
        <v>1540.25</v>
      </c>
      <c r="I24" s="29">
        <v>1451</v>
      </c>
      <c r="J24" s="31">
        <f>STDEV(H24:I24)/AVERAGE(H24:I24)*100</f>
        <v>4.2195924928307145</v>
      </c>
      <c r="K24" s="29">
        <v>1372.25</v>
      </c>
      <c r="L24" s="29">
        <v>1420.5</v>
      </c>
      <c r="M24" s="31">
        <f>STDEV(K24:L24)/AVERAGE(K24:L24)*100</f>
        <v>2.4433194659207529</v>
      </c>
      <c r="N24" s="29">
        <v>1475.5</v>
      </c>
      <c r="O24" s="29">
        <v>1417.5</v>
      </c>
      <c r="P24" s="31">
        <f>STDEV(N24:O24)/AVERAGE(N24:O24)*100</f>
        <v>2.8352708820476842</v>
      </c>
      <c r="Q24" s="29">
        <v>1337.75</v>
      </c>
      <c r="R24" s="29">
        <v>1417.25</v>
      </c>
      <c r="S24" s="31">
        <f>STDEV(Q24:R24)/AVERAGE(Q24:R24)*100</f>
        <v>4.0809429476827965</v>
      </c>
      <c r="T24" s="29">
        <v>1555.75</v>
      </c>
      <c r="U24" s="29">
        <v>1458.25</v>
      </c>
      <c r="V24" s="31">
        <f>STDEV(T24:U24)/AVERAGE(T24:U24)*100</f>
        <v>4.5748448019700323</v>
      </c>
      <c r="W24" s="29">
        <v>1420</v>
      </c>
      <c r="X24" s="29">
        <v>1367</v>
      </c>
      <c r="Y24" s="31">
        <f>STDEV(W24:X24)/AVERAGE(W24:X24)*100</f>
        <v>2.6893906998842492</v>
      </c>
      <c r="Z24" s="29">
        <v>1434.25</v>
      </c>
      <c r="AA24" s="29">
        <v>1456.5</v>
      </c>
      <c r="AB24" s="31">
        <f>STDEV(Z24:AA24)/AVERAGE(Z24:AA24)*100</f>
        <v>1.0885151522200593</v>
      </c>
      <c r="AC24" s="29">
        <v>1529.75</v>
      </c>
      <c r="AD24" s="29">
        <v>1585</v>
      </c>
      <c r="AE24" s="31">
        <f>STDEV(AC24:AD24)/AVERAGE(AC24:AD24)*100</f>
        <v>2.5085576473589697</v>
      </c>
      <c r="AF24" s="29">
        <v>1485.25</v>
      </c>
      <c r="AG24" s="29">
        <v>51.25</v>
      </c>
      <c r="AH24" s="31">
        <f>STDEV(AF24:AG24)/AVERAGE(AF24:AG24)*100</f>
        <v>131.98712973921369</v>
      </c>
      <c r="AI24" s="29">
        <v>1434</v>
      </c>
      <c r="AJ24" s="29">
        <v>1426.25</v>
      </c>
      <c r="AK24" s="31">
        <f>STDEV(AI24:AJ24)/AVERAGE(AI24:AJ24)*100</f>
        <v>0.38318871107041297</v>
      </c>
      <c r="AM24" s="11" t="s">
        <v>22</v>
      </c>
      <c r="AN24" s="11">
        <v>51.25</v>
      </c>
      <c r="AO24" s="11">
        <v>0</v>
      </c>
      <c r="AP24" s="11">
        <v>0</v>
      </c>
      <c r="AQ24" s="11">
        <v>15282.71215825</v>
      </c>
      <c r="AR24" s="11">
        <v>0</v>
      </c>
    </row>
    <row r="25" spans="1:44" x14ac:dyDescent="0.3">
      <c r="A25" s="10" t="s">
        <v>394</v>
      </c>
      <c r="B25" s="29">
        <v>1331.5</v>
      </c>
      <c r="C25" s="29">
        <v>1434</v>
      </c>
      <c r="D25" s="31">
        <f t="shared" ref="D25:D31" si="24">STDEV(B25:C25)/AVERAGE(B25:C25)*100</f>
        <v>5.2416159878228976</v>
      </c>
      <c r="E25" s="29">
        <v>1520.75</v>
      </c>
      <c r="F25" s="29">
        <v>1446</v>
      </c>
      <c r="G25" s="31">
        <f t="shared" ref="G25:G31" si="25">STDEV(E25:F25)/AVERAGE(E25:F25)*100</f>
        <v>3.563241384929261</v>
      </c>
      <c r="H25" s="29">
        <v>1470.5</v>
      </c>
      <c r="I25" s="29">
        <v>1447.25</v>
      </c>
      <c r="J25" s="31">
        <f t="shared" ref="J25:J31" si="26">STDEV(H25:I25)/AVERAGE(H25:I25)*100</f>
        <v>1.1269116725276143</v>
      </c>
      <c r="K25" s="29">
        <v>1576.5</v>
      </c>
      <c r="L25" s="29">
        <v>1709</v>
      </c>
      <c r="M25" s="31">
        <f t="shared" ref="M25:M31" si="27">STDEV(K25:L25)/AVERAGE(K25:L25)*100</f>
        <v>5.7033418662132132</v>
      </c>
      <c r="N25" s="29">
        <v>1428.5</v>
      </c>
      <c r="O25" s="29">
        <v>1616.25</v>
      </c>
      <c r="P25" s="31">
        <f t="shared" ref="P25:P31" si="28">STDEV(N25:O25)/AVERAGE(N25:O25)*100</f>
        <v>8.7205385117184857</v>
      </c>
      <c r="Q25" s="29">
        <v>1641.5</v>
      </c>
      <c r="R25" s="29">
        <v>1674.5</v>
      </c>
      <c r="S25" s="31">
        <f t="shared" ref="S25:S31" si="29">STDEV(Q25:R25)/AVERAGE(Q25:R25)*100</f>
        <v>1.4073898539901126</v>
      </c>
      <c r="T25" s="29">
        <v>1722</v>
      </c>
      <c r="U25" s="29">
        <v>1627.5</v>
      </c>
      <c r="V25" s="31">
        <f t="shared" ref="V25:V31" si="30">STDEV(T25:U25)/AVERAGE(T25:U25)*100</f>
        <v>3.9899442198613966</v>
      </c>
      <c r="W25" s="29">
        <v>1635.5</v>
      </c>
      <c r="X25" s="29">
        <v>1483</v>
      </c>
      <c r="Y25" s="31">
        <f t="shared" ref="Y25:Y31" si="31">STDEV(W25:X25)/AVERAGE(W25:X25)*100</f>
        <v>6.9157469380117682</v>
      </c>
      <c r="Z25" s="29">
        <v>1551</v>
      </c>
      <c r="AA25" s="29">
        <v>1537</v>
      </c>
      <c r="AB25" s="31">
        <f t="shared" ref="AB25:AB31" si="32">STDEV(Z25:AA25)/AVERAGE(Z25:AA25)*100</f>
        <v>0.64115899848521141</v>
      </c>
      <c r="AC25" s="29">
        <v>1534.5</v>
      </c>
      <c r="AD25" s="29">
        <v>1535.25</v>
      </c>
      <c r="AE25" s="31">
        <f t="shared" ref="AE25:AE31" si="33">STDEV(AC25:AD25)/AVERAGE(AC25:AD25)*100</f>
        <v>3.4552004944370752E-2</v>
      </c>
      <c r="AF25" s="29">
        <v>1420.75</v>
      </c>
      <c r="AG25" s="29">
        <v>1178</v>
      </c>
      <c r="AH25" s="31">
        <f t="shared" ref="AH25:AH31" si="34">STDEV(AF25:AG25)/AVERAGE(AF25:AG25)*100</f>
        <v>13.210210380608709</v>
      </c>
      <c r="AI25" s="29">
        <v>1579</v>
      </c>
      <c r="AJ25" s="29">
        <v>1486.25</v>
      </c>
      <c r="AK25" s="31">
        <f t="shared" ref="AK25:AK31" si="35">STDEV(AI25:AJ25)/AVERAGE(AI25:AJ25)*100</f>
        <v>4.2792042381569066</v>
      </c>
      <c r="AM25" s="11" t="s">
        <v>23</v>
      </c>
      <c r="AN25" s="11">
        <v>1434</v>
      </c>
      <c r="AO25" s="11">
        <v>1314.75</v>
      </c>
      <c r="AP25" s="11">
        <v>91.676561250000006</v>
      </c>
      <c r="AQ25" s="11">
        <v>14638.588378750001</v>
      </c>
      <c r="AR25" s="11">
        <v>16648.5832522499</v>
      </c>
    </row>
    <row r="26" spans="1:44" x14ac:dyDescent="0.3">
      <c r="A26" s="10" t="s">
        <v>395</v>
      </c>
      <c r="B26" s="29">
        <v>2052.75</v>
      </c>
      <c r="C26" s="29">
        <v>1504.25</v>
      </c>
      <c r="D26" s="31">
        <f t="shared" si="24"/>
        <v>21.80759457300092</v>
      </c>
      <c r="E26" s="29">
        <v>1615.5</v>
      </c>
      <c r="F26" s="29">
        <v>1541.5</v>
      </c>
      <c r="G26" s="31">
        <f t="shared" si="25"/>
        <v>3.3149130065127985</v>
      </c>
      <c r="H26" s="29">
        <v>1522.25</v>
      </c>
      <c r="I26" s="29">
        <v>1575</v>
      </c>
      <c r="J26" s="31">
        <f t="shared" si="26"/>
        <v>2.4085806898113091</v>
      </c>
      <c r="K26" s="29">
        <v>1854</v>
      </c>
      <c r="L26" s="29">
        <v>1680</v>
      </c>
      <c r="M26" s="31">
        <f t="shared" si="27"/>
        <v>6.96302093528349</v>
      </c>
      <c r="N26" s="29">
        <v>1500.25</v>
      </c>
      <c r="O26" s="29">
        <v>1578.25</v>
      </c>
      <c r="P26" s="31">
        <f t="shared" si="28"/>
        <v>3.5831949931817904</v>
      </c>
      <c r="Q26" s="29">
        <v>1541.5</v>
      </c>
      <c r="R26" s="29">
        <v>3.75</v>
      </c>
      <c r="S26" s="31">
        <f t="shared" si="29"/>
        <v>140.73495586728538</v>
      </c>
      <c r="T26" s="29">
        <v>1650.25</v>
      </c>
      <c r="U26" s="29">
        <v>1725</v>
      </c>
      <c r="V26" s="31">
        <f t="shared" si="30"/>
        <v>3.1319891500596655</v>
      </c>
      <c r="W26" s="29">
        <v>1617.25</v>
      </c>
      <c r="X26" s="29">
        <v>1502</v>
      </c>
      <c r="Y26" s="31">
        <f t="shared" si="31"/>
        <v>5.2252340486815489</v>
      </c>
      <c r="Z26" s="29">
        <v>9</v>
      </c>
      <c r="AA26" s="29">
        <v>1518.75</v>
      </c>
      <c r="AB26" s="31">
        <f t="shared" si="32"/>
        <v>139.75512523598624</v>
      </c>
      <c r="AC26" s="29">
        <v>1581.75</v>
      </c>
      <c r="AD26" s="29">
        <v>1543</v>
      </c>
      <c r="AE26" s="31">
        <f t="shared" si="33"/>
        <v>1.7537651185521221</v>
      </c>
      <c r="AF26" s="29">
        <v>1522</v>
      </c>
      <c r="AG26" s="29">
        <v>1573.5</v>
      </c>
      <c r="AH26" s="31">
        <f t="shared" si="34"/>
        <v>2.3528347104575804</v>
      </c>
      <c r="AI26" s="29">
        <v>1553</v>
      </c>
      <c r="AJ26" s="29">
        <v>1544.5</v>
      </c>
      <c r="AK26" s="31">
        <f t="shared" si="35"/>
        <v>0.3880812035567815</v>
      </c>
      <c r="AM26" s="11" t="s">
        <v>24</v>
      </c>
      <c r="AN26" s="11">
        <v>1426.25</v>
      </c>
      <c r="AO26" s="11">
        <v>1349.75</v>
      </c>
      <c r="AP26" s="11">
        <v>94.631467749999999</v>
      </c>
      <c r="AQ26" s="11">
        <v>13411.405517749899</v>
      </c>
      <c r="AR26" s="11">
        <v>17357.6882322499</v>
      </c>
    </row>
    <row r="27" spans="1:44" x14ac:dyDescent="0.3">
      <c r="A27" s="10" t="s">
        <v>396</v>
      </c>
      <c r="B27" s="29">
        <v>415.25</v>
      </c>
      <c r="C27" s="29">
        <v>1466.25</v>
      </c>
      <c r="D27" s="31">
        <f t="shared" si="24"/>
        <v>78.997526125650964</v>
      </c>
      <c r="E27" s="29">
        <v>1491.5</v>
      </c>
      <c r="F27" s="29">
        <v>1522.75</v>
      </c>
      <c r="G27" s="31">
        <f t="shared" si="25"/>
        <v>1.4661747971853438</v>
      </c>
      <c r="H27" s="29">
        <v>1523.5</v>
      </c>
      <c r="I27" s="29">
        <v>1526.75</v>
      </c>
      <c r="J27" s="31">
        <f t="shared" si="26"/>
        <v>0.1506825367662506</v>
      </c>
      <c r="K27" s="29">
        <v>1637</v>
      </c>
      <c r="L27" s="29">
        <v>1458.5</v>
      </c>
      <c r="M27" s="31">
        <f t="shared" si="27"/>
        <v>8.1549707925568544</v>
      </c>
      <c r="N27" s="29">
        <v>1537.75</v>
      </c>
      <c r="O27" s="29">
        <v>1560.75</v>
      </c>
      <c r="P27" s="31">
        <f t="shared" si="28"/>
        <v>1.0497631736188859</v>
      </c>
      <c r="Q27" s="29">
        <v>1555</v>
      </c>
      <c r="R27" s="29">
        <v>1548.25</v>
      </c>
      <c r="S27" s="31">
        <f t="shared" si="29"/>
        <v>0.30761110274771264</v>
      </c>
      <c r="T27" s="29">
        <v>1621.75</v>
      </c>
      <c r="U27" s="29">
        <v>1621.5</v>
      </c>
      <c r="V27" s="31">
        <f t="shared" si="30"/>
        <v>1.090120683244504E-2</v>
      </c>
      <c r="W27" s="29">
        <v>1574.5</v>
      </c>
      <c r="X27" s="29">
        <v>1506.75</v>
      </c>
      <c r="Y27" s="31">
        <f t="shared" si="31"/>
        <v>3.1095486848122418</v>
      </c>
      <c r="Z27" s="29">
        <v>1515.5</v>
      </c>
      <c r="AA27" s="29">
        <v>1528</v>
      </c>
      <c r="AB27" s="31">
        <f t="shared" si="32"/>
        <v>0.58083356430634758</v>
      </c>
      <c r="AC27" s="29">
        <v>1501.5</v>
      </c>
      <c r="AD27" s="29">
        <v>1502.25</v>
      </c>
      <c r="AE27" s="31">
        <f t="shared" si="33"/>
        <v>3.5311200059253305E-2</v>
      </c>
      <c r="AF27" s="29">
        <v>1539.5</v>
      </c>
      <c r="AG27" s="29">
        <v>1436.75</v>
      </c>
      <c r="AH27" s="31">
        <f t="shared" si="34"/>
        <v>4.8823332560717523</v>
      </c>
      <c r="AI27" s="29">
        <v>1505.5</v>
      </c>
      <c r="AJ27" s="29">
        <v>1477</v>
      </c>
      <c r="AK27" s="31">
        <f t="shared" si="35"/>
        <v>1.3513859690740389</v>
      </c>
      <c r="AM27" s="11" t="s">
        <v>25</v>
      </c>
      <c r="AN27" s="11">
        <v>1331.5</v>
      </c>
      <c r="AO27" s="11">
        <v>0</v>
      </c>
      <c r="AP27" s="11">
        <v>0</v>
      </c>
      <c r="AQ27" s="11">
        <v>11975.1975095</v>
      </c>
      <c r="AR27" s="11">
        <v>0</v>
      </c>
    </row>
    <row r="28" spans="1:44" x14ac:dyDescent="0.3">
      <c r="A28" s="10" t="s">
        <v>397</v>
      </c>
      <c r="B28" s="29">
        <v>1439.75</v>
      </c>
      <c r="C28" s="29">
        <v>1428</v>
      </c>
      <c r="D28" s="31">
        <f t="shared" si="24"/>
        <v>0.5794441411519089</v>
      </c>
      <c r="E28" s="29">
        <v>1495.75</v>
      </c>
      <c r="F28" s="29">
        <v>1438.25</v>
      </c>
      <c r="G28" s="31">
        <f t="shared" si="25"/>
        <v>2.7715500966752886</v>
      </c>
      <c r="H28" s="29">
        <v>1544.25</v>
      </c>
      <c r="I28" s="29">
        <v>1533.25</v>
      </c>
      <c r="J28" s="31">
        <f t="shared" si="26"/>
        <v>0.50548656981654083</v>
      </c>
      <c r="K28" s="29">
        <v>1495.75</v>
      </c>
      <c r="L28" s="29">
        <v>1512.5</v>
      </c>
      <c r="M28" s="31">
        <f t="shared" si="27"/>
        <v>0.78743712024430623</v>
      </c>
      <c r="N28" s="29">
        <v>1456.5</v>
      </c>
      <c r="O28" s="29">
        <v>1454.5</v>
      </c>
      <c r="P28" s="31">
        <f t="shared" si="28"/>
        <v>9.7163418919484379E-2</v>
      </c>
      <c r="Q28" s="29">
        <v>1459</v>
      </c>
      <c r="R28" s="29">
        <v>1498.75</v>
      </c>
      <c r="S28" s="31">
        <f t="shared" si="29"/>
        <v>1.9005997499562346</v>
      </c>
      <c r="T28" s="29">
        <v>1552.5</v>
      </c>
      <c r="U28" s="29">
        <v>1588.75</v>
      </c>
      <c r="V28" s="31">
        <f t="shared" si="30"/>
        <v>1.6320013254603964</v>
      </c>
      <c r="W28" s="29">
        <v>1568.75</v>
      </c>
      <c r="X28" s="29">
        <v>1455.25</v>
      </c>
      <c r="Y28" s="31">
        <f t="shared" si="31"/>
        <v>5.3079774910498108</v>
      </c>
      <c r="Z28" s="29">
        <v>1487.75</v>
      </c>
      <c r="AA28" s="29">
        <v>1505.25</v>
      </c>
      <c r="AB28" s="31">
        <f t="shared" si="32"/>
        <v>0.82688731511958458</v>
      </c>
      <c r="AC28" s="29">
        <v>1484</v>
      </c>
      <c r="AD28" s="29">
        <v>1472.5</v>
      </c>
      <c r="AE28" s="31">
        <f t="shared" si="33"/>
        <v>0.55009152603722622</v>
      </c>
      <c r="AF28" s="29">
        <v>1376</v>
      </c>
      <c r="AG28" s="29">
        <v>1502</v>
      </c>
      <c r="AH28" s="31">
        <f t="shared" si="34"/>
        <v>6.1914839770330072</v>
      </c>
      <c r="AI28" s="29">
        <v>1456.75</v>
      </c>
      <c r="AJ28" s="29">
        <v>1563.5</v>
      </c>
      <c r="AK28" s="31">
        <f t="shared" si="35"/>
        <v>4.9985033617524346</v>
      </c>
      <c r="AM28" s="11" t="s">
        <v>26</v>
      </c>
      <c r="AN28" s="11">
        <v>1434</v>
      </c>
      <c r="AO28" s="11">
        <v>0</v>
      </c>
      <c r="AP28" s="11">
        <v>0</v>
      </c>
      <c r="AQ28" s="11">
        <v>11992.081787249999</v>
      </c>
      <c r="AR28" s="11">
        <v>0</v>
      </c>
    </row>
    <row r="29" spans="1:44" x14ac:dyDescent="0.3">
      <c r="A29" s="10" t="s">
        <v>398</v>
      </c>
      <c r="B29" s="29">
        <v>1433</v>
      </c>
      <c r="C29" s="29">
        <v>1396.25</v>
      </c>
      <c r="D29" s="31">
        <f t="shared" si="24"/>
        <v>1.8369655709891755</v>
      </c>
      <c r="E29" s="29">
        <v>1526</v>
      </c>
      <c r="F29" s="29">
        <v>1477.75</v>
      </c>
      <c r="G29" s="31">
        <f t="shared" si="25"/>
        <v>2.2716872038119629</v>
      </c>
      <c r="H29" s="29">
        <v>1547</v>
      </c>
      <c r="I29" s="29">
        <v>1533.75</v>
      </c>
      <c r="J29" s="31">
        <f t="shared" si="26"/>
        <v>0.60823921776981282</v>
      </c>
      <c r="K29" s="29">
        <v>1464.25</v>
      </c>
      <c r="L29" s="29">
        <v>1422.25</v>
      </c>
      <c r="M29" s="31">
        <f t="shared" si="27"/>
        <v>2.0577505497893638</v>
      </c>
      <c r="N29" s="29">
        <v>1519</v>
      </c>
      <c r="O29" s="29">
        <v>1548.5</v>
      </c>
      <c r="P29" s="31">
        <f t="shared" si="28"/>
        <v>1.3600423827222921</v>
      </c>
      <c r="Q29" s="29">
        <v>1649.5</v>
      </c>
      <c r="R29" s="29">
        <v>1540.5</v>
      </c>
      <c r="S29" s="31">
        <f t="shared" si="29"/>
        <v>4.8322657773876916</v>
      </c>
      <c r="T29" s="29">
        <v>1522.75</v>
      </c>
      <c r="U29" s="29">
        <v>1596.25</v>
      </c>
      <c r="V29" s="31">
        <f t="shared" si="30"/>
        <v>3.3326289462783745</v>
      </c>
      <c r="W29" s="29">
        <v>1479.75</v>
      </c>
      <c r="X29" s="29">
        <v>1569.75</v>
      </c>
      <c r="Y29" s="31">
        <f t="shared" si="31"/>
        <v>4.1737734255969352</v>
      </c>
      <c r="Z29" s="29">
        <v>1494.5</v>
      </c>
      <c r="AA29" s="29">
        <v>1485</v>
      </c>
      <c r="AB29" s="31">
        <f t="shared" si="32"/>
        <v>0.45091555101676128</v>
      </c>
      <c r="AC29" s="29">
        <v>1472.25</v>
      </c>
      <c r="AD29" s="29">
        <v>1462.25</v>
      </c>
      <c r="AE29" s="31">
        <f t="shared" si="33"/>
        <v>0.48192658455378945</v>
      </c>
      <c r="AF29" s="29">
        <v>1432.75</v>
      </c>
      <c r="AG29" s="29">
        <v>1417.25</v>
      </c>
      <c r="AH29" s="31">
        <f t="shared" si="34"/>
        <v>0.76913369181694646</v>
      </c>
      <c r="AI29" s="29">
        <v>1531.75</v>
      </c>
      <c r="AJ29" s="29">
        <v>1560.25</v>
      </c>
      <c r="AK29" s="31">
        <f t="shared" si="35"/>
        <v>1.3035280248264298</v>
      </c>
      <c r="AM29" s="11" t="s">
        <v>27</v>
      </c>
      <c r="AN29" s="11">
        <v>1520.75</v>
      </c>
      <c r="AO29" s="11">
        <v>1432</v>
      </c>
      <c r="AP29" s="11">
        <v>94.141946750000002</v>
      </c>
      <c r="AQ29" s="11">
        <v>16022.10449225</v>
      </c>
      <c r="AR29" s="11">
        <v>16768.343505749901</v>
      </c>
    </row>
    <row r="30" spans="1:44" x14ac:dyDescent="0.3">
      <c r="A30" s="10" t="s">
        <v>399</v>
      </c>
      <c r="B30" s="29">
        <v>1486.25</v>
      </c>
      <c r="C30" s="29">
        <v>1350.75</v>
      </c>
      <c r="D30" s="31">
        <f t="shared" si="24"/>
        <v>6.7545272365722386</v>
      </c>
      <c r="E30" s="29">
        <v>1468.75</v>
      </c>
      <c r="F30" s="29">
        <v>1480.25</v>
      </c>
      <c r="G30" s="31">
        <f t="shared" si="25"/>
        <v>0.55149053805664949</v>
      </c>
      <c r="H30" s="29">
        <v>1470.25</v>
      </c>
      <c r="I30" s="29">
        <v>1519.25</v>
      </c>
      <c r="J30" s="31">
        <f t="shared" si="26"/>
        <v>2.3179951348480237</v>
      </c>
      <c r="K30" s="29">
        <v>1452.25</v>
      </c>
      <c r="L30" s="29">
        <v>1474.75</v>
      </c>
      <c r="M30" s="31">
        <f t="shared" si="27"/>
        <v>1.0871132611340841</v>
      </c>
      <c r="N30" s="29">
        <v>1493.25</v>
      </c>
      <c r="O30" s="29">
        <v>1542</v>
      </c>
      <c r="P30" s="31">
        <f t="shared" si="28"/>
        <v>2.2714079949160162</v>
      </c>
      <c r="Q30" s="29">
        <v>1550</v>
      </c>
      <c r="R30" s="29">
        <v>1590.75</v>
      </c>
      <c r="S30" s="31">
        <f t="shared" si="29"/>
        <v>1.8348866565853259</v>
      </c>
      <c r="T30" s="29">
        <v>1575.5</v>
      </c>
      <c r="U30" s="29">
        <v>1646.75</v>
      </c>
      <c r="V30" s="31">
        <f t="shared" si="30"/>
        <v>3.1270918246282267</v>
      </c>
      <c r="W30" s="29">
        <v>1570</v>
      </c>
      <c r="X30" s="29">
        <v>1512.25</v>
      </c>
      <c r="Y30" s="31">
        <f t="shared" si="31"/>
        <v>2.6497147611986778</v>
      </c>
      <c r="Z30" s="29">
        <v>1527.5</v>
      </c>
      <c r="AA30" s="29">
        <v>1531</v>
      </c>
      <c r="AB30" s="31">
        <f t="shared" si="32"/>
        <v>0.16183578447951064</v>
      </c>
      <c r="AC30" s="29">
        <v>1576.5</v>
      </c>
      <c r="AD30" s="29">
        <v>1484</v>
      </c>
      <c r="AE30" s="31">
        <f t="shared" si="33"/>
        <v>4.2742935637807973</v>
      </c>
      <c r="AF30" s="29">
        <v>1507.25</v>
      </c>
      <c r="AG30" s="29">
        <v>1440.75</v>
      </c>
      <c r="AH30" s="31">
        <f t="shared" si="34"/>
        <v>3.1901357495865272</v>
      </c>
      <c r="AI30" s="29">
        <v>1462</v>
      </c>
      <c r="AJ30" s="29">
        <v>1485</v>
      </c>
      <c r="AK30" s="31">
        <f t="shared" si="35"/>
        <v>1.1037296211259309</v>
      </c>
      <c r="AM30" s="11" t="s">
        <v>28</v>
      </c>
      <c r="AN30" s="11">
        <v>1446</v>
      </c>
      <c r="AO30" s="11">
        <v>1362.25</v>
      </c>
      <c r="AP30" s="11">
        <v>94.171518249999906</v>
      </c>
      <c r="AQ30" s="11">
        <v>15036.48535175</v>
      </c>
      <c r="AR30" s="11">
        <v>16995.228515499901</v>
      </c>
    </row>
    <row r="31" spans="1:44" x14ac:dyDescent="0.3">
      <c r="A31" s="10" t="s">
        <v>400</v>
      </c>
      <c r="B31" s="29">
        <v>1441.25</v>
      </c>
      <c r="C31" s="29">
        <v>1279</v>
      </c>
      <c r="D31" s="31">
        <f t="shared" si="24"/>
        <v>8.4351125997623253</v>
      </c>
      <c r="E31" s="29">
        <v>1556.25</v>
      </c>
      <c r="F31" s="29">
        <v>1398.75</v>
      </c>
      <c r="G31" s="31">
        <f t="shared" si="25"/>
        <v>7.537686499958121</v>
      </c>
      <c r="H31" s="29">
        <v>1497.5</v>
      </c>
      <c r="I31" s="29">
        <v>1514.5</v>
      </c>
      <c r="J31" s="31">
        <f t="shared" si="26"/>
        <v>0.79819490572186647</v>
      </c>
      <c r="K31" s="29">
        <v>1531.5</v>
      </c>
      <c r="L31" s="29">
        <v>1457.75</v>
      </c>
      <c r="M31" s="31">
        <f t="shared" si="27"/>
        <v>3.4891109885428042</v>
      </c>
      <c r="N31" s="29">
        <v>1607.5</v>
      </c>
      <c r="O31" s="29">
        <v>1631.75</v>
      </c>
      <c r="P31" s="31">
        <f t="shared" si="28"/>
        <v>1.0587228181692538</v>
      </c>
      <c r="Q31" s="29">
        <v>1531.5</v>
      </c>
      <c r="R31" s="29">
        <v>1570.5</v>
      </c>
      <c r="S31" s="31">
        <f t="shared" si="29"/>
        <v>1.7780247882833882</v>
      </c>
      <c r="T31" s="29">
        <v>1500.25</v>
      </c>
      <c r="U31" s="29">
        <v>1355</v>
      </c>
      <c r="V31" s="31">
        <f t="shared" si="30"/>
        <v>7.1942744045072091</v>
      </c>
      <c r="W31" s="29">
        <v>1549.75</v>
      </c>
      <c r="X31" s="29">
        <v>1508.25</v>
      </c>
      <c r="Y31" s="31">
        <f t="shared" si="31"/>
        <v>1.919223768426535</v>
      </c>
      <c r="Z31" s="29">
        <v>1.75</v>
      </c>
      <c r="AA31" s="29">
        <v>1473</v>
      </c>
      <c r="AB31" s="31">
        <f t="shared" si="32"/>
        <v>141.08572325081647</v>
      </c>
      <c r="AC31" s="29">
        <v>1468</v>
      </c>
      <c r="AD31" s="29">
        <v>1498.75</v>
      </c>
      <c r="AE31" s="31">
        <f t="shared" si="33"/>
        <v>1.4658150178805991</v>
      </c>
      <c r="AF31" s="29">
        <v>1487.75</v>
      </c>
      <c r="AG31" s="29">
        <v>1529.75</v>
      </c>
      <c r="AH31" s="31">
        <f t="shared" si="34"/>
        <v>1.9684165574041421</v>
      </c>
      <c r="AI31" s="29">
        <v>1563.75</v>
      </c>
      <c r="AJ31" s="29">
        <v>1537</v>
      </c>
      <c r="AK31" s="31">
        <f t="shared" si="35"/>
        <v>1.220034275368227</v>
      </c>
      <c r="AM31" s="11" t="s">
        <v>29</v>
      </c>
      <c r="AN31" s="11">
        <v>1470.5</v>
      </c>
      <c r="AO31" s="11">
        <v>11</v>
      </c>
      <c r="AP31" s="11">
        <v>0.77022325000000003</v>
      </c>
      <c r="AQ31" s="11">
        <v>12657.842285250001</v>
      </c>
      <c r="AR31" s="11">
        <v>10762.592651249999</v>
      </c>
    </row>
    <row r="32" spans="1:44" x14ac:dyDescent="0.3"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  <c r="AG32" s="32"/>
      <c r="AH32" s="32"/>
      <c r="AI32" s="32"/>
      <c r="AJ32" s="32"/>
      <c r="AK32" s="32"/>
      <c r="AM32" s="11" t="s">
        <v>30</v>
      </c>
      <c r="AN32" s="11">
        <v>1447.25</v>
      </c>
      <c r="AO32" s="11">
        <v>10.25</v>
      </c>
      <c r="AP32" s="11">
        <v>0.71760199999999896</v>
      </c>
      <c r="AQ32" s="11">
        <v>13231.42285175</v>
      </c>
      <c r="AR32" s="11">
        <v>9195.2984622499898</v>
      </c>
    </row>
    <row r="33" spans="1:44" x14ac:dyDescent="0.3">
      <c r="B33" s="108" t="s">
        <v>421</v>
      </c>
      <c r="C33" s="108"/>
      <c r="D33" s="30" t="s">
        <v>431</v>
      </c>
      <c r="E33" s="108" t="s">
        <v>410</v>
      </c>
      <c r="F33" s="108"/>
      <c r="G33" s="30" t="s">
        <v>431</v>
      </c>
      <c r="H33" s="108" t="s">
        <v>411</v>
      </c>
      <c r="I33" s="108"/>
      <c r="J33" s="30" t="s">
        <v>431</v>
      </c>
      <c r="K33" s="108" t="s">
        <v>422</v>
      </c>
      <c r="L33" s="108"/>
      <c r="M33" s="30" t="s">
        <v>431</v>
      </c>
      <c r="N33" s="108" t="s">
        <v>423</v>
      </c>
      <c r="O33" s="108"/>
      <c r="P33" s="30" t="s">
        <v>431</v>
      </c>
      <c r="Q33" s="108" t="s">
        <v>424</v>
      </c>
      <c r="R33" s="108"/>
      <c r="S33" s="30" t="s">
        <v>431</v>
      </c>
      <c r="T33" s="108" t="s">
        <v>425</v>
      </c>
      <c r="U33" s="108"/>
      <c r="V33" s="30" t="s">
        <v>431</v>
      </c>
      <c r="W33" s="108" t="s">
        <v>426</v>
      </c>
      <c r="X33" s="108"/>
      <c r="Y33" s="30" t="s">
        <v>431</v>
      </c>
      <c r="Z33" s="108" t="s">
        <v>427</v>
      </c>
      <c r="AA33" s="108"/>
      <c r="AB33" s="30" t="s">
        <v>431</v>
      </c>
      <c r="AC33" s="108" t="s">
        <v>428</v>
      </c>
      <c r="AD33" s="108"/>
      <c r="AE33" s="30" t="s">
        <v>431</v>
      </c>
      <c r="AF33" s="108" t="s">
        <v>429</v>
      </c>
      <c r="AG33" s="108"/>
      <c r="AH33" s="30" t="s">
        <v>431</v>
      </c>
      <c r="AI33" s="108" t="s">
        <v>430</v>
      </c>
      <c r="AJ33" s="108"/>
      <c r="AK33" s="30" t="s">
        <v>431</v>
      </c>
      <c r="AM33" s="11" t="s">
        <v>31</v>
      </c>
      <c r="AN33" s="11">
        <v>1576.5</v>
      </c>
      <c r="AO33" s="11">
        <v>1426</v>
      </c>
      <c r="AP33" s="11">
        <v>90.315414250000003</v>
      </c>
      <c r="AQ33" s="11">
        <v>15975.10449225</v>
      </c>
      <c r="AR33" s="11">
        <v>16113.566162249999</v>
      </c>
    </row>
    <row r="34" spans="1:44" x14ac:dyDescent="0.3">
      <c r="A34" s="10" t="s">
        <v>401</v>
      </c>
      <c r="B34" s="29">
        <v>1528.75</v>
      </c>
      <c r="C34" s="29">
        <v>1525.5</v>
      </c>
      <c r="D34" s="31">
        <f>STDEV(B34:C34)/AVERAGE(B34:C34)*100</f>
        <v>0.15048519530858831</v>
      </c>
      <c r="E34" s="29">
        <v>1583.5</v>
      </c>
      <c r="F34" s="29">
        <v>1426</v>
      </c>
      <c r="G34" s="31">
        <f>STDEV(E34:F34)/AVERAGE(E34:F34)*100</f>
        <v>7.4011841194139381</v>
      </c>
      <c r="H34" s="29">
        <v>1577.5</v>
      </c>
      <c r="I34" s="29">
        <v>1583.75</v>
      </c>
      <c r="J34" s="31">
        <f>STDEV(H34:I34)/AVERAGE(H34:I34)*100</f>
        <v>0.27959935989978152</v>
      </c>
      <c r="K34" s="29">
        <v>1384.5</v>
      </c>
      <c r="L34" s="29">
        <v>1378.75</v>
      </c>
      <c r="M34" s="31">
        <f>STDEV(K34:L34)/AVERAGE(K34:L34)*100</f>
        <v>0.29428129860292396</v>
      </c>
      <c r="N34" s="29">
        <v>1349.75</v>
      </c>
      <c r="O34" s="29">
        <v>1395.25</v>
      </c>
      <c r="P34" s="31">
        <f>STDEV(N34:O34)/AVERAGE(N34:O34)*100</f>
        <v>2.3441426990155128</v>
      </c>
      <c r="Q34" s="29">
        <v>1412.75</v>
      </c>
      <c r="R34" s="29">
        <v>1523.75</v>
      </c>
      <c r="S34" s="31">
        <f>STDEV(Q34:R34)/AVERAGE(Q34:R34)*100</f>
        <v>5.3457417137208765</v>
      </c>
      <c r="T34" s="29">
        <v>1448.75</v>
      </c>
      <c r="U34" s="29">
        <v>1526.75</v>
      </c>
      <c r="V34" s="31">
        <f>STDEV(T34:U34)/AVERAGE(T34:U34)*100</f>
        <v>3.7072309818551981</v>
      </c>
      <c r="W34" s="29">
        <v>1461.25</v>
      </c>
      <c r="X34" s="29">
        <v>1394.25</v>
      </c>
      <c r="Y34" s="31">
        <f>STDEV(W34:X34)/AVERAGE(W34:X34)*100</f>
        <v>3.3182387910697728</v>
      </c>
      <c r="Z34" s="29">
        <v>1354.5</v>
      </c>
      <c r="AA34" s="29">
        <v>1337</v>
      </c>
      <c r="AB34" s="31">
        <f>STDEV(Z34:AA34)/AVERAGE(Z34:AA34)*100</f>
        <v>0.91951466994349484</v>
      </c>
      <c r="AC34" s="29">
        <v>1354.5</v>
      </c>
      <c r="AD34" s="29">
        <v>1439.25</v>
      </c>
      <c r="AE34" s="31">
        <f>STDEV(AC34:AD34)/AVERAGE(AC34:AD34)*100</f>
        <v>4.2900975180714029</v>
      </c>
      <c r="AF34" s="29">
        <v>1324</v>
      </c>
      <c r="AG34" s="29">
        <v>1378</v>
      </c>
      <c r="AH34" s="31">
        <f>STDEV(AF34:AG34)/AVERAGE(AF34:AG34)*100</f>
        <v>2.8263335443429733</v>
      </c>
      <c r="AI34" s="29">
        <v>1367.75</v>
      </c>
      <c r="AJ34" s="29">
        <v>1439.5</v>
      </c>
      <c r="AK34" s="31">
        <f>STDEV(AI34:AJ34)/AVERAGE(AI34:AJ34)*100</f>
        <v>3.614563116938982</v>
      </c>
      <c r="AM34" s="11" t="s">
        <v>32</v>
      </c>
      <c r="AN34" s="11">
        <v>1709</v>
      </c>
      <c r="AO34" s="11">
        <v>1506.75</v>
      </c>
      <c r="AP34" s="11">
        <v>88.252011999999993</v>
      </c>
      <c r="AQ34" s="11">
        <v>17565.92480475</v>
      </c>
      <c r="AR34" s="11">
        <v>16396.94921875</v>
      </c>
    </row>
    <row r="35" spans="1:44" x14ac:dyDescent="0.3">
      <c r="A35" s="10" t="s">
        <v>402</v>
      </c>
      <c r="B35" s="29">
        <v>1534.5</v>
      </c>
      <c r="C35" s="29">
        <v>1540</v>
      </c>
      <c r="D35" s="31">
        <f t="shared" ref="D35:D41" si="36">STDEV(B35:C35)/AVERAGE(B35:C35)*100</f>
        <v>0.25298990382345171</v>
      </c>
      <c r="E35" s="29">
        <v>1440</v>
      </c>
      <c r="F35" s="29">
        <v>1444.25</v>
      </c>
      <c r="G35" s="31">
        <f t="shared" ref="G35:G41" si="37">STDEV(E35:F35)/AVERAGE(E35:F35)*100</f>
        <v>0.20838719390086344</v>
      </c>
      <c r="H35" s="29">
        <v>1520</v>
      </c>
      <c r="I35" s="29">
        <v>1506.25</v>
      </c>
      <c r="J35" s="31">
        <f t="shared" ref="J35:J41" si="38">STDEV(H35:I35)/AVERAGE(H35:I35)*100</f>
        <v>0.64255882635704442</v>
      </c>
      <c r="K35" s="29">
        <v>1519</v>
      </c>
      <c r="L35" s="29">
        <v>1578.5</v>
      </c>
      <c r="M35" s="31">
        <f t="shared" ref="M35:M41" si="39">STDEV(K35:L35)/AVERAGE(K35:L35)*100</f>
        <v>2.7165684248974706</v>
      </c>
      <c r="N35" s="29">
        <v>1567.5</v>
      </c>
      <c r="O35" s="29">
        <v>1573.5</v>
      </c>
      <c r="P35" s="31">
        <f t="shared" ref="P35:P41" si="40">STDEV(N35:O35)/AVERAGE(N35:O35)*100</f>
        <v>0.27014585718683765</v>
      </c>
      <c r="Q35" s="29">
        <v>1650.75</v>
      </c>
      <c r="R35" s="29">
        <v>1553.75</v>
      </c>
      <c r="S35" s="31">
        <f t="shared" ref="S35:S41" si="41">STDEV(Q35:R35)/AVERAGE(Q35:R35)*100</f>
        <v>4.2808149648990552</v>
      </c>
      <c r="T35" s="29">
        <v>1648.5</v>
      </c>
      <c r="U35" s="29">
        <v>1621.25</v>
      </c>
      <c r="V35" s="31">
        <f t="shared" ref="V35:V41" si="42">STDEV(T35:U35)/AVERAGE(T35:U35)*100</f>
        <v>1.1786014091189492</v>
      </c>
      <c r="W35" s="29">
        <v>1573.75</v>
      </c>
      <c r="X35" s="29">
        <v>1503</v>
      </c>
      <c r="Y35" s="31">
        <f t="shared" ref="Y35:Y41" si="43">STDEV(W35:X35)/AVERAGE(W35:X35)*100</f>
        <v>3.2519902344323217</v>
      </c>
      <c r="Z35" s="29">
        <v>1474.5</v>
      </c>
      <c r="AA35" s="29">
        <v>1459.25</v>
      </c>
      <c r="AB35" s="31">
        <f t="shared" ref="AB35:AB41" si="44">STDEV(Z35:AA35)/AVERAGE(Z35:AA35)*100</f>
        <v>0.73512592505120411</v>
      </c>
      <c r="AC35" s="29">
        <v>1521.75</v>
      </c>
      <c r="AD35" s="29">
        <v>1444.25</v>
      </c>
      <c r="AE35" s="31">
        <f t="shared" ref="AE35:AE41" si="45">STDEV(AC35:AD35)/AVERAGE(AC35:AD35)*100</f>
        <v>3.6952647027617962</v>
      </c>
      <c r="AF35" s="29">
        <v>1493</v>
      </c>
      <c r="AG35" s="29">
        <v>1620.75</v>
      </c>
      <c r="AH35" s="31">
        <f t="shared" ref="AH35:AH41" si="46">STDEV(AF35:AG35)/AVERAGE(AF35:AG35)*100</f>
        <v>5.8021929375564163</v>
      </c>
      <c r="AI35" s="29">
        <v>1516.5</v>
      </c>
      <c r="AJ35" s="29">
        <v>1510.25</v>
      </c>
      <c r="AK35" s="31">
        <f t="shared" ref="AK35:AK41" si="47">STDEV(AI35:AJ35)/AVERAGE(AI35:AJ35)*100</f>
        <v>0.2920239453153331</v>
      </c>
      <c r="AM35" s="11" t="s">
        <v>33</v>
      </c>
      <c r="AN35" s="11">
        <v>1428.5</v>
      </c>
      <c r="AO35" s="11">
        <v>1337.25</v>
      </c>
      <c r="AP35" s="11">
        <v>93.574373499999894</v>
      </c>
      <c r="AQ35" s="11">
        <v>14398.572265749999</v>
      </c>
      <c r="AR35" s="11">
        <v>16764.90136725</v>
      </c>
    </row>
    <row r="36" spans="1:44" x14ac:dyDescent="0.3">
      <c r="A36" s="10" t="s">
        <v>403</v>
      </c>
      <c r="B36" s="29">
        <v>1519.5</v>
      </c>
      <c r="C36" s="29">
        <v>1529</v>
      </c>
      <c r="D36" s="31">
        <f t="shared" si="36"/>
        <v>0.44070949130865683</v>
      </c>
      <c r="E36" s="29">
        <v>1426.25</v>
      </c>
      <c r="F36" s="29">
        <v>1495.5</v>
      </c>
      <c r="G36" s="31">
        <f t="shared" si="37"/>
        <v>3.351905166230404</v>
      </c>
      <c r="H36" s="29">
        <v>1449</v>
      </c>
      <c r="I36" s="29">
        <v>1518</v>
      </c>
      <c r="J36" s="31">
        <f t="shared" si="38"/>
        <v>3.2888687497048723</v>
      </c>
      <c r="K36" s="29">
        <v>1561.75</v>
      </c>
      <c r="L36" s="29">
        <v>1433.75</v>
      </c>
      <c r="M36" s="31">
        <f t="shared" si="39"/>
        <v>6.0430424297698604</v>
      </c>
      <c r="N36" s="29">
        <v>1466.75</v>
      </c>
      <c r="O36" s="29">
        <v>1560.75</v>
      </c>
      <c r="P36" s="31">
        <f t="shared" si="40"/>
        <v>4.3909521011749275</v>
      </c>
      <c r="Q36" s="29">
        <v>1546</v>
      </c>
      <c r="R36" s="29">
        <v>1587</v>
      </c>
      <c r="S36" s="31">
        <f t="shared" si="41"/>
        <v>1.8507103752728022</v>
      </c>
      <c r="T36" s="29">
        <v>1628.75</v>
      </c>
      <c r="U36" s="29">
        <v>1576.75</v>
      </c>
      <c r="V36" s="31">
        <f t="shared" si="42"/>
        <v>2.2941539617345481</v>
      </c>
      <c r="W36" s="29">
        <v>1479.5</v>
      </c>
      <c r="X36" s="29">
        <v>1498</v>
      </c>
      <c r="Y36" s="31">
        <f t="shared" si="43"/>
        <v>0.87868852741905157</v>
      </c>
      <c r="Z36" s="29">
        <v>1471.25</v>
      </c>
      <c r="AA36" s="29">
        <v>1378.75</v>
      </c>
      <c r="AB36" s="31">
        <f t="shared" si="44"/>
        <v>4.589991386649519</v>
      </c>
      <c r="AC36" s="29">
        <v>1330.5</v>
      </c>
      <c r="AD36" s="29">
        <v>1355.5</v>
      </c>
      <c r="AE36" s="31">
        <f t="shared" si="45"/>
        <v>1.3162821689995301</v>
      </c>
      <c r="AF36" s="29">
        <v>1467.5</v>
      </c>
      <c r="AG36" s="29">
        <v>1398.5</v>
      </c>
      <c r="AH36" s="31">
        <f t="shared" si="46"/>
        <v>3.4047709631452747</v>
      </c>
      <c r="AI36" s="29">
        <v>1439.75</v>
      </c>
      <c r="AJ36" s="29">
        <v>1497.5</v>
      </c>
      <c r="AK36" s="31">
        <f t="shared" si="47"/>
        <v>2.7805203243525827</v>
      </c>
      <c r="AM36" s="11" t="s">
        <v>34</v>
      </c>
      <c r="AN36" s="11">
        <v>1616.25</v>
      </c>
      <c r="AO36" s="11">
        <v>1280.5</v>
      </c>
      <c r="AP36" s="11">
        <v>79.468851000000001</v>
      </c>
      <c r="AQ36" s="11">
        <v>17020.787109249901</v>
      </c>
      <c r="AR36" s="11">
        <v>18925.84667975</v>
      </c>
    </row>
    <row r="37" spans="1:44" x14ac:dyDescent="0.3">
      <c r="A37" s="10" t="s">
        <v>404</v>
      </c>
      <c r="B37" s="29">
        <v>1463</v>
      </c>
      <c r="C37" s="29">
        <v>1419.75</v>
      </c>
      <c r="D37" s="31">
        <f t="shared" si="36"/>
        <v>2.1217495992589144</v>
      </c>
      <c r="E37" s="29">
        <v>1418.75</v>
      </c>
      <c r="F37" s="29">
        <v>1480.75</v>
      </c>
      <c r="G37" s="31">
        <f t="shared" si="37"/>
        <v>3.0240124458400377</v>
      </c>
      <c r="H37" s="29">
        <v>1494.5</v>
      </c>
      <c r="I37" s="29">
        <v>1479.5</v>
      </c>
      <c r="J37" s="31">
        <f t="shared" si="38"/>
        <v>0.71328861585731096</v>
      </c>
      <c r="K37" s="29">
        <v>1535.5</v>
      </c>
      <c r="L37" s="29">
        <v>1481.5</v>
      </c>
      <c r="M37" s="31">
        <f t="shared" si="39"/>
        <v>2.5312407148872103</v>
      </c>
      <c r="N37" s="29">
        <v>1552.5</v>
      </c>
      <c r="O37" s="29">
        <v>1544.5</v>
      </c>
      <c r="P37" s="31">
        <f t="shared" si="40"/>
        <v>0.36531186628946599</v>
      </c>
      <c r="Q37" s="29">
        <v>1516</v>
      </c>
      <c r="R37" s="29">
        <v>1593.25</v>
      </c>
      <c r="S37" s="31">
        <f t="shared" si="41"/>
        <v>3.5136446954513656</v>
      </c>
      <c r="T37" s="29">
        <v>1570.75</v>
      </c>
      <c r="U37" s="29">
        <v>1539.25</v>
      </c>
      <c r="V37" s="31">
        <f t="shared" si="42"/>
        <v>1.4324028043328776</v>
      </c>
      <c r="W37" s="29">
        <v>1503.25</v>
      </c>
      <c r="X37" s="29">
        <v>1507.25</v>
      </c>
      <c r="Y37" s="31">
        <f t="shared" si="43"/>
        <v>0.18790414381306694</v>
      </c>
      <c r="Z37" s="29">
        <v>1397.25</v>
      </c>
      <c r="AA37" s="29">
        <v>1429.5</v>
      </c>
      <c r="AB37" s="31">
        <f t="shared" si="44"/>
        <v>1.6134567042197689</v>
      </c>
      <c r="AC37" s="29">
        <v>1345.25</v>
      </c>
      <c r="AD37" s="29">
        <v>1320.5</v>
      </c>
      <c r="AE37" s="31">
        <f t="shared" si="45"/>
        <v>1.3130183126224928</v>
      </c>
      <c r="AF37" s="29">
        <v>1359.5</v>
      </c>
      <c r="AG37" s="29">
        <v>1408.75</v>
      </c>
      <c r="AH37" s="31">
        <f t="shared" si="46"/>
        <v>2.5160306311523497</v>
      </c>
      <c r="AI37" s="29">
        <v>1392.75</v>
      </c>
      <c r="AJ37" s="29">
        <v>1467.75</v>
      </c>
      <c r="AK37" s="31">
        <f t="shared" si="47"/>
        <v>3.7079537555665842</v>
      </c>
      <c r="AM37" s="11" t="s">
        <v>35</v>
      </c>
      <c r="AN37" s="11">
        <v>1641.5</v>
      </c>
      <c r="AO37" s="11">
        <v>1495</v>
      </c>
      <c r="AP37" s="11">
        <v>90.969429000000005</v>
      </c>
      <c r="AQ37" s="11">
        <v>16363.08715825</v>
      </c>
      <c r="AR37" s="11">
        <v>16300.04736325</v>
      </c>
    </row>
    <row r="38" spans="1:44" x14ac:dyDescent="0.3">
      <c r="A38" s="10" t="s">
        <v>405</v>
      </c>
      <c r="B38" s="29">
        <v>76.75</v>
      </c>
      <c r="C38" s="29">
        <v>1471</v>
      </c>
      <c r="D38" s="31">
        <f t="shared" si="36"/>
        <v>127.39572019632936</v>
      </c>
      <c r="E38" s="29">
        <v>1443.5</v>
      </c>
      <c r="F38" s="29">
        <v>1430.25</v>
      </c>
      <c r="G38" s="31">
        <f t="shared" si="37"/>
        <v>0.65205149026336695</v>
      </c>
      <c r="H38" s="29">
        <v>1569.75</v>
      </c>
      <c r="I38" s="29">
        <v>1545.75</v>
      </c>
      <c r="J38" s="31">
        <f t="shared" si="38"/>
        <v>1.0894278766475454</v>
      </c>
      <c r="K38" s="29">
        <v>1459.5</v>
      </c>
      <c r="L38" s="29">
        <v>1503.5</v>
      </c>
      <c r="M38" s="31">
        <f t="shared" si="39"/>
        <v>2.1000808891129323</v>
      </c>
      <c r="N38" s="29">
        <v>1527.5</v>
      </c>
      <c r="O38" s="29">
        <v>1501.25</v>
      </c>
      <c r="P38" s="31">
        <f t="shared" si="40"/>
        <v>1.2256906648714403</v>
      </c>
      <c r="Q38" s="29">
        <v>1538.75</v>
      </c>
      <c r="R38" s="29">
        <v>1522.75</v>
      </c>
      <c r="S38" s="31">
        <f t="shared" si="41"/>
        <v>0.73909576998103943</v>
      </c>
      <c r="T38" s="29">
        <v>1498.25</v>
      </c>
      <c r="U38" s="29">
        <v>1556</v>
      </c>
      <c r="V38" s="31">
        <f t="shared" si="42"/>
        <v>2.6740061627910698</v>
      </c>
      <c r="W38" s="29">
        <v>1453.5</v>
      </c>
      <c r="X38" s="29">
        <v>1456.75</v>
      </c>
      <c r="Y38" s="31">
        <f t="shared" si="43"/>
        <v>0.15793124569066433</v>
      </c>
      <c r="Z38" s="29">
        <v>1383.75</v>
      </c>
      <c r="AA38" s="29">
        <v>1449</v>
      </c>
      <c r="AB38" s="31">
        <f t="shared" si="44"/>
        <v>3.2575213112644765</v>
      </c>
      <c r="AC38" s="29">
        <v>1401.75</v>
      </c>
      <c r="AD38" s="29">
        <v>1465.5</v>
      </c>
      <c r="AE38" s="31">
        <f t="shared" si="45"/>
        <v>3.1443409050932014</v>
      </c>
      <c r="AF38" s="29">
        <v>1392</v>
      </c>
      <c r="AG38" s="29">
        <v>1375.5</v>
      </c>
      <c r="AH38" s="31">
        <f t="shared" si="46"/>
        <v>0.84316255751241442</v>
      </c>
      <c r="AI38" s="29">
        <v>1461</v>
      </c>
      <c r="AJ38" s="29">
        <v>1366.5</v>
      </c>
      <c r="AK38" s="31">
        <f t="shared" si="47"/>
        <v>4.7265493066050395</v>
      </c>
      <c r="AM38" s="11" t="s">
        <v>36</v>
      </c>
      <c r="AN38" s="11">
        <v>1674.5</v>
      </c>
      <c r="AO38" s="11">
        <v>1506</v>
      </c>
      <c r="AP38" s="11">
        <v>89.900195999999895</v>
      </c>
      <c r="AQ38" s="11">
        <v>15436.563232500001</v>
      </c>
      <c r="AR38" s="11">
        <v>16115.433837999901</v>
      </c>
    </row>
    <row r="39" spans="1:44" x14ac:dyDescent="0.3">
      <c r="A39" s="10" t="s">
        <v>406</v>
      </c>
      <c r="B39" s="29">
        <v>1388.25</v>
      </c>
      <c r="C39" s="29">
        <v>1399.5</v>
      </c>
      <c r="D39" s="31">
        <f t="shared" si="36"/>
        <v>0.57070765228938469</v>
      </c>
      <c r="E39" s="29">
        <v>1503.5</v>
      </c>
      <c r="F39" s="29">
        <v>1472.5</v>
      </c>
      <c r="G39" s="31">
        <f t="shared" si="37"/>
        <v>1.4731391274719741</v>
      </c>
      <c r="H39" s="29">
        <v>1489</v>
      </c>
      <c r="I39" s="29">
        <v>1490.25</v>
      </c>
      <c r="J39" s="31">
        <f t="shared" si="38"/>
        <v>5.9335972240207056E-2</v>
      </c>
      <c r="K39" s="29">
        <v>1489.75</v>
      </c>
      <c r="L39" s="29">
        <v>1490</v>
      </c>
      <c r="M39" s="31">
        <f t="shared" si="39"/>
        <v>1.1865203140977391E-2</v>
      </c>
      <c r="N39" s="29">
        <v>1526.75</v>
      </c>
      <c r="O39" s="29">
        <v>1526</v>
      </c>
      <c r="P39" s="31">
        <f t="shared" si="40"/>
        <v>3.4744416404219845E-2</v>
      </c>
      <c r="Q39" s="29">
        <v>1549</v>
      </c>
      <c r="R39" s="29">
        <v>1511.5</v>
      </c>
      <c r="S39" s="31">
        <f t="shared" si="41"/>
        <v>1.732821715046269</v>
      </c>
      <c r="T39" s="29">
        <v>1573.75</v>
      </c>
      <c r="U39" s="29">
        <v>1496.25</v>
      </c>
      <c r="V39" s="31">
        <f t="shared" si="42"/>
        <v>3.5700830971959236</v>
      </c>
      <c r="W39" s="29">
        <v>1558.75</v>
      </c>
      <c r="X39" s="29">
        <v>1585.5</v>
      </c>
      <c r="Y39" s="31">
        <f t="shared" si="43"/>
        <v>1.2031553722980137</v>
      </c>
      <c r="Z39" s="29">
        <v>1407.5</v>
      </c>
      <c r="AA39" s="29">
        <v>1468.5</v>
      </c>
      <c r="AB39" s="31">
        <f t="shared" si="44"/>
        <v>2.9995489327106677</v>
      </c>
      <c r="AC39" s="29">
        <v>1531</v>
      </c>
      <c r="AD39" s="29">
        <v>1487.75</v>
      </c>
      <c r="AE39" s="31">
        <f t="shared" si="45"/>
        <v>2.0261610458844341</v>
      </c>
      <c r="AF39" s="29">
        <v>1479.25</v>
      </c>
      <c r="AG39" s="29">
        <v>1510.75</v>
      </c>
      <c r="AH39" s="31">
        <f t="shared" si="46"/>
        <v>1.4898905422994144</v>
      </c>
      <c r="AI39" s="29">
        <v>1469</v>
      </c>
      <c r="AJ39" s="29">
        <v>1446.5</v>
      </c>
      <c r="AK39" s="31">
        <f t="shared" si="47"/>
        <v>1.0914013086398435</v>
      </c>
      <c r="AM39" s="11" t="s">
        <v>37</v>
      </c>
      <c r="AN39" s="11">
        <v>1722</v>
      </c>
      <c r="AO39" s="11">
        <v>1555.25</v>
      </c>
      <c r="AP39" s="11">
        <v>90.312553500000007</v>
      </c>
      <c r="AQ39" s="11">
        <v>14887.265869249901</v>
      </c>
      <c r="AR39" s="11">
        <v>16629.564453499901</v>
      </c>
    </row>
    <row r="40" spans="1:44" x14ac:dyDescent="0.3">
      <c r="A40" s="10" t="s">
        <v>407</v>
      </c>
      <c r="B40" s="29">
        <v>1407.5</v>
      </c>
      <c r="C40" s="29">
        <v>1403</v>
      </c>
      <c r="D40" s="31">
        <f t="shared" si="36"/>
        <v>0.22643519055964875</v>
      </c>
      <c r="E40" s="29">
        <v>1407.25</v>
      </c>
      <c r="F40" s="29">
        <v>1422.5</v>
      </c>
      <c r="G40" s="31">
        <f t="shared" si="37"/>
        <v>0.76214354010741936</v>
      </c>
      <c r="H40" s="29">
        <v>1484.75</v>
      </c>
      <c r="I40" s="29">
        <v>1543.25</v>
      </c>
      <c r="J40" s="31">
        <f t="shared" si="38"/>
        <v>2.7322157661435291</v>
      </c>
      <c r="K40" s="29">
        <v>1504.5</v>
      </c>
      <c r="L40" s="29">
        <v>1433.25</v>
      </c>
      <c r="M40" s="31">
        <f t="shared" si="39"/>
        <v>3.4299282212265516</v>
      </c>
      <c r="N40" s="29">
        <v>1552.25</v>
      </c>
      <c r="O40" s="29">
        <v>1505.25</v>
      </c>
      <c r="P40" s="31">
        <f t="shared" si="40"/>
        <v>2.1739341760109716</v>
      </c>
      <c r="Q40" s="29">
        <v>1480.25</v>
      </c>
      <c r="R40" s="29">
        <v>1588.5</v>
      </c>
      <c r="S40" s="31">
        <f t="shared" si="41"/>
        <v>4.9886311405910408</v>
      </c>
      <c r="T40" s="29">
        <v>1600.5</v>
      </c>
      <c r="U40" s="29">
        <v>1511.75</v>
      </c>
      <c r="V40" s="31">
        <f t="shared" si="42"/>
        <v>4.0328204244714341</v>
      </c>
      <c r="W40" s="29">
        <v>1571</v>
      </c>
      <c r="X40" s="29">
        <v>1566.75</v>
      </c>
      <c r="Y40" s="31">
        <f t="shared" si="43"/>
        <v>0.19155151430437906</v>
      </c>
      <c r="Z40" s="29">
        <v>1522.25</v>
      </c>
      <c r="AA40" s="29">
        <v>1444</v>
      </c>
      <c r="AB40" s="31">
        <f t="shared" si="44"/>
        <v>3.7307108725055098</v>
      </c>
      <c r="AC40" s="29">
        <v>1460.25</v>
      </c>
      <c r="AD40" s="29">
        <v>1509.5</v>
      </c>
      <c r="AE40" s="31">
        <f t="shared" si="45"/>
        <v>2.3453158665502118</v>
      </c>
      <c r="AF40" s="29">
        <v>1489.75</v>
      </c>
      <c r="AG40" s="29">
        <v>1447.75</v>
      </c>
      <c r="AH40" s="31">
        <f t="shared" si="46"/>
        <v>2.022024497690893</v>
      </c>
      <c r="AI40" s="29">
        <v>1497.5</v>
      </c>
      <c r="AJ40" s="29">
        <v>1549.5</v>
      </c>
      <c r="AK40" s="31">
        <f t="shared" si="47"/>
        <v>2.4134921313882818</v>
      </c>
      <c r="AM40" s="11" t="s">
        <v>38</v>
      </c>
      <c r="AN40" s="11">
        <v>1627.5</v>
      </c>
      <c r="AO40" s="11">
        <v>1485</v>
      </c>
      <c r="AP40" s="11">
        <v>91.230686250000005</v>
      </c>
      <c r="AQ40" s="11">
        <v>14086.638671749901</v>
      </c>
      <c r="AR40" s="11">
        <v>16660.385497750001</v>
      </c>
    </row>
    <row r="41" spans="1:44" x14ac:dyDescent="0.3">
      <c r="A41" s="10" t="s">
        <v>408</v>
      </c>
      <c r="B41" s="29">
        <v>1483.5</v>
      </c>
      <c r="C41" s="29">
        <v>1425.75</v>
      </c>
      <c r="D41" s="31">
        <f t="shared" si="36"/>
        <v>2.8072813689798486</v>
      </c>
      <c r="E41" s="29">
        <v>1419.25</v>
      </c>
      <c r="F41" s="29">
        <v>1388.25</v>
      </c>
      <c r="G41" s="31">
        <f t="shared" si="37"/>
        <v>1.5615537109017257</v>
      </c>
      <c r="H41" s="29">
        <v>1451.25</v>
      </c>
      <c r="I41" s="29">
        <v>1480</v>
      </c>
      <c r="J41" s="31">
        <f t="shared" si="38"/>
        <v>1.3870751358030358</v>
      </c>
      <c r="K41" s="29">
        <v>1441</v>
      </c>
      <c r="L41" s="29">
        <v>1543.25</v>
      </c>
      <c r="M41" s="31">
        <f t="shared" si="39"/>
        <v>4.8455503645019338</v>
      </c>
      <c r="N41" s="29">
        <v>1557.75</v>
      </c>
      <c r="O41" s="29">
        <v>1480.25</v>
      </c>
      <c r="P41" s="31">
        <f t="shared" si="40"/>
        <v>3.6076876591150384</v>
      </c>
      <c r="Q41" s="29">
        <v>1509</v>
      </c>
      <c r="R41" s="29">
        <v>1497</v>
      </c>
      <c r="S41" s="31">
        <f t="shared" si="41"/>
        <v>0.5645563123245888</v>
      </c>
      <c r="T41" s="29">
        <v>1524.5</v>
      </c>
      <c r="U41" s="29">
        <v>1500</v>
      </c>
      <c r="V41" s="31">
        <f t="shared" si="42"/>
        <v>1.1455854613371079</v>
      </c>
      <c r="W41" s="29">
        <v>129.75</v>
      </c>
      <c r="X41" s="29">
        <v>1482.5</v>
      </c>
      <c r="Y41" s="31">
        <f t="shared" si="43"/>
        <v>118.65885541945755</v>
      </c>
      <c r="Z41" s="29">
        <v>1484.75</v>
      </c>
      <c r="AA41" s="29">
        <v>1452.5</v>
      </c>
      <c r="AB41" s="31">
        <f t="shared" si="44"/>
        <v>1.5527581032098841</v>
      </c>
      <c r="AC41" s="29">
        <v>1523.5</v>
      </c>
      <c r="AD41" s="29">
        <v>1498.75</v>
      </c>
      <c r="AE41" s="31">
        <f t="shared" si="45"/>
        <v>1.1581366752827893</v>
      </c>
      <c r="AF41" s="29">
        <v>1515.5</v>
      </c>
      <c r="AG41" s="29">
        <v>1412.75</v>
      </c>
      <c r="AH41" s="31">
        <f t="shared" si="46"/>
        <v>4.9623646728877491</v>
      </c>
      <c r="AI41" s="29">
        <v>1416.25</v>
      </c>
      <c r="AJ41" s="29">
        <v>1459.5</v>
      </c>
      <c r="AK41" s="31">
        <f t="shared" si="47"/>
        <v>2.1269142509827472</v>
      </c>
      <c r="AM41" s="11" t="s">
        <v>39</v>
      </c>
      <c r="AN41" s="11">
        <v>1635.5</v>
      </c>
      <c r="AO41" s="11">
        <v>1539.25</v>
      </c>
      <c r="AP41" s="11">
        <v>94.067394249999893</v>
      </c>
      <c r="AQ41" s="11">
        <v>13848.845703249999</v>
      </c>
      <c r="AR41" s="11">
        <v>15339.0769045</v>
      </c>
    </row>
    <row r="42" spans="1:44" ht="16.2" thickBot="1" x14ac:dyDescent="0.35"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  <c r="AG42" s="32"/>
      <c r="AH42" s="32"/>
      <c r="AI42" s="32"/>
      <c r="AJ42" s="32"/>
      <c r="AK42" s="32"/>
      <c r="AM42" s="11" t="s">
        <v>40</v>
      </c>
      <c r="AN42" s="11">
        <v>1483</v>
      </c>
      <c r="AO42" s="11">
        <v>1396.75</v>
      </c>
      <c r="AP42" s="11">
        <v>94.183528999999893</v>
      </c>
      <c r="AQ42" s="11">
        <v>13162.97778325</v>
      </c>
      <c r="AR42" s="11">
        <v>16393.678955250001</v>
      </c>
    </row>
    <row r="43" spans="1:44" x14ac:dyDescent="0.3">
      <c r="B43" s="20" t="s">
        <v>432</v>
      </c>
      <c r="C43" s="21"/>
      <c r="D43" s="22"/>
      <c r="AM43" s="11" t="s">
        <v>41</v>
      </c>
      <c r="AN43" s="11">
        <v>1551</v>
      </c>
      <c r="AO43" s="11">
        <v>1444.5</v>
      </c>
      <c r="AP43" s="11">
        <v>93.116048749999905</v>
      </c>
      <c r="AQ43" s="11">
        <v>14241.77465825</v>
      </c>
      <c r="AR43" s="11">
        <v>15476.998535499901</v>
      </c>
    </row>
    <row r="44" spans="1:44" x14ac:dyDescent="0.3">
      <c r="B44" s="23" t="s">
        <v>433</v>
      </c>
      <c r="C44" s="28">
        <f>AVERAGE(AN3:AN386)</f>
        <v>1472.8365885416667</v>
      </c>
      <c r="D44" s="24"/>
      <c r="AM44" s="11" t="s">
        <v>42</v>
      </c>
      <c r="AN44" s="11">
        <v>1537</v>
      </c>
      <c r="AO44" s="11">
        <v>1423.5</v>
      </c>
      <c r="AP44" s="11">
        <v>92.582737249999894</v>
      </c>
      <c r="AQ44" s="11">
        <v>13960.214599499899</v>
      </c>
      <c r="AR44" s="11">
        <v>15624.951171749901</v>
      </c>
    </row>
    <row r="45" spans="1:44" x14ac:dyDescent="0.3">
      <c r="B45" s="23" t="s">
        <v>434</v>
      </c>
      <c r="C45" s="28">
        <f>STDEV(AN4:AN387)</f>
        <v>205.33024649582711</v>
      </c>
      <c r="D45" s="24"/>
      <c r="AM45" s="11" t="s">
        <v>43</v>
      </c>
      <c r="AN45" s="11">
        <v>1534.5</v>
      </c>
      <c r="AO45" s="11">
        <v>1452.75</v>
      </c>
      <c r="AP45" s="11">
        <v>94.679084750000001</v>
      </c>
      <c r="AQ45" s="11">
        <v>14140.302002</v>
      </c>
      <c r="AR45" s="11">
        <v>15515.25488275</v>
      </c>
    </row>
    <row r="46" spans="1:44" ht="16.2" thickBot="1" x14ac:dyDescent="0.35">
      <c r="B46" s="25" t="s">
        <v>435</v>
      </c>
      <c r="C46" s="26">
        <f>C44-2*C45</f>
        <v>1062.1760955500126</v>
      </c>
      <c r="D46" s="27">
        <f>C44+2*C45</f>
        <v>1883.4970815333209</v>
      </c>
      <c r="AM46" s="11" t="s">
        <v>44</v>
      </c>
      <c r="AN46" s="11">
        <v>1535.25</v>
      </c>
      <c r="AO46" s="11">
        <v>1421.5</v>
      </c>
      <c r="AP46" s="11">
        <v>92.6312254999999</v>
      </c>
      <c r="AQ46" s="11">
        <v>15067.26684575</v>
      </c>
      <c r="AR46" s="11">
        <v>15581.01049825</v>
      </c>
    </row>
    <row r="47" spans="1:44" x14ac:dyDescent="0.3">
      <c r="AM47" s="11" t="s">
        <v>45</v>
      </c>
      <c r="AN47" s="11">
        <v>1420.75</v>
      </c>
      <c r="AO47" s="11">
        <v>1336</v>
      </c>
      <c r="AP47" s="11">
        <v>94.014002000000005</v>
      </c>
      <c r="AQ47" s="11">
        <v>13854.797119499901</v>
      </c>
      <c r="AR47" s="11">
        <v>15491.223633</v>
      </c>
    </row>
    <row r="48" spans="1:44" x14ac:dyDescent="0.3">
      <c r="AM48" s="11" t="s">
        <v>46</v>
      </c>
      <c r="AN48" s="11">
        <v>1178</v>
      </c>
      <c r="AO48" s="11">
        <v>873</v>
      </c>
      <c r="AP48" s="11">
        <v>74.31561275</v>
      </c>
      <c r="AQ48" s="11">
        <v>17965.41894525</v>
      </c>
      <c r="AR48" s="11">
        <v>20234.44140625</v>
      </c>
    </row>
    <row r="49" spans="39:44" x14ac:dyDescent="0.3">
      <c r="AM49" s="11" t="s">
        <v>47</v>
      </c>
      <c r="AN49" s="11">
        <v>1579</v>
      </c>
      <c r="AO49" s="11">
        <v>1462.25</v>
      </c>
      <c r="AP49" s="11">
        <v>92.635355250000003</v>
      </c>
      <c r="AQ49" s="11">
        <v>14452.573486249899</v>
      </c>
      <c r="AR49" s="11">
        <v>16085.155273749901</v>
      </c>
    </row>
    <row r="50" spans="39:44" x14ac:dyDescent="0.3">
      <c r="AM50" s="11" t="s">
        <v>48</v>
      </c>
      <c r="AN50" s="11">
        <v>1486.25</v>
      </c>
      <c r="AO50" s="11">
        <v>1398.75</v>
      </c>
      <c r="AP50" s="11">
        <v>94.111840999999899</v>
      </c>
      <c r="AQ50" s="11">
        <v>13803.157714749999</v>
      </c>
      <c r="AR50" s="11">
        <v>16619.088378749901</v>
      </c>
    </row>
    <row r="51" spans="39:44" x14ac:dyDescent="0.3">
      <c r="AM51" s="11" t="s">
        <v>49</v>
      </c>
      <c r="AN51" s="11">
        <v>2052.75</v>
      </c>
      <c r="AO51" s="11">
        <v>0</v>
      </c>
      <c r="AP51" s="11">
        <v>0</v>
      </c>
      <c r="AQ51" s="11">
        <v>16931.5771485</v>
      </c>
      <c r="AR51" s="11">
        <v>0</v>
      </c>
    </row>
    <row r="52" spans="39:44" x14ac:dyDescent="0.3">
      <c r="AM52" s="11" t="s">
        <v>50</v>
      </c>
      <c r="AN52" s="11">
        <v>1504.25</v>
      </c>
      <c r="AO52" s="11">
        <v>0</v>
      </c>
      <c r="AP52" s="11">
        <v>0</v>
      </c>
      <c r="AQ52" s="11">
        <v>12115.26440425</v>
      </c>
      <c r="AR52" s="11">
        <v>0</v>
      </c>
    </row>
    <row r="53" spans="39:44" x14ac:dyDescent="0.3">
      <c r="AM53" s="11" t="s">
        <v>51</v>
      </c>
      <c r="AN53" s="11">
        <v>1615.5</v>
      </c>
      <c r="AO53" s="11">
        <v>1506.5</v>
      </c>
      <c r="AP53" s="11">
        <v>93.374595499999899</v>
      </c>
      <c r="AQ53" s="11">
        <v>15181.2199704999</v>
      </c>
      <c r="AR53" s="11">
        <v>16832.525390750001</v>
      </c>
    </row>
    <row r="54" spans="39:44" x14ac:dyDescent="0.3">
      <c r="AM54" s="11" t="s">
        <v>52</v>
      </c>
      <c r="AN54" s="11">
        <v>1541.5</v>
      </c>
      <c r="AO54" s="11">
        <v>1441</v>
      </c>
      <c r="AP54" s="11">
        <v>93.7409382499999</v>
      </c>
      <c r="AQ54" s="11">
        <v>14649.9658205</v>
      </c>
      <c r="AR54" s="11">
        <v>16499.515136999999</v>
      </c>
    </row>
    <row r="55" spans="39:44" x14ac:dyDescent="0.3">
      <c r="AM55" s="11" t="s">
        <v>53</v>
      </c>
      <c r="AN55" s="11">
        <v>1522.25</v>
      </c>
      <c r="AO55" s="11">
        <v>2.75</v>
      </c>
      <c r="AP55" s="11">
        <v>0.18430250000000001</v>
      </c>
      <c r="AQ55" s="11">
        <v>13014.81127925</v>
      </c>
      <c r="AR55" s="11">
        <v>24901.921631000001</v>
      </c>
    </row>
    <row r="56" spans="39:44" x14ac:dyDescent="0.3">
      <c r="AM56" s="11" t="s">
        <v>54</v>
      </c>
      <c r="AN56" s="11">
        <v>1575</v>
      </c>
      <c r="AO56" s="11">
        <v>6.25</v>
      </c>
      <c r="AP56" s="11">
        <v>0.40296500000000002</v>
      </c>
      <c r="AQ56" s="11">
        <v>13151.188964749899</v>
      </c>
      <c r="AR56" s="11">
        <v>41323.70800775</v>
      </c>
    </row>
    <row r="57" spans="39:44" x14ac:dyDescent="0.3">
      <c r="AM57" s="11" t="s">
        <v>55</v>
      </c>
      <c r="AN57" s="11">
        <v>1854</v>
      </c>
      <c r="AO57" s="11">
        <v>1680</v>
      </c>
      <c r="AP57" s="11">
        <v>90.854816249999899</v>
      </c>
      <c r="AQ57" s="11">
        <v>18094.297119250001</v>
      </c>
      <c r="AR57" s="11">
        <v>16310.074463000001</v>
      </c>
    </row>
    <row r="58" spans="39:44" x14ac:dyDescent="0.3">
      <c r="AM58" s="11" t="s">
        <v>56</v>
      </c>
      <c r="AN58" s="11">
        <v>1680</v>
      </c>
      <c r="AO58" s="11">
        <v>1488.5</v>
      </c>
      <c r="AP58" s="11">
        <v>88.697074999999899</v>
      </c>
      <c r="AQ58" s="11">
        <v>15830.938964999899</v>
      </c>
      <c r="AR58" s="11">
        <v>17435.3125</v>
      </c>
    </row>
    <row r="59" spans="39:44" x14ac:dyDescent="0.3">
      <c r="AM59" s="11" t="s">
        <v>57</v>
      </c>
      <c r="AN59" s="11">
        <v>1500.25</v>
      </c>
      <c r="AO59" s="11">
        <v>1424.25</v>
      </c>
      <c r="AP59" s="11">
        <v>94.929632249999898</v>
      </c>
      <c r="AQ59" s="11">
        <v>14545.754883</v>
      </c>
      <c r="AR59" s="11">
        <v>16320.906494000001</v>
      </c>
    </row>
    <row r="60" spans="39:44" x14ac:dyDescent="0.3">
      <c r="AM60" s="11" t="s">
        <v>58</v>
      </c>
      <c r="AN60" s="11">
        <v>1578.25</v>
      </c>
      <c r="AO60" s="11">
        <v>1473</v>
      </c>
      <c r="AP60" s="11">
        <v>93.288457750000006</v>
      </c>
      <c r="AQ60" s="11">
        <v>14562.926758</v>
      </c>
      <c r="AR60" s="11">
        <v>15738.83642575</v>
      </c>
    </row>
    <row r="61" spans="39:44" x14ac:dyDescent="0.3">
      <c r="AM61" s="11" t="s">
        <v>59</v>
      </c>
      <c r="AN61" s="11">
        <v>1541.5</v>
      </c>
      <c r="AO61" s="11">
        <v>1416.75</v>
      </c>
      <c r="AP61" s="11">
        <v>91.74368475</v>
      </c>
      <c r="AQ61" s="11">
        <v>14856.49951175</v>
      </c>
      <c r="AR61" s="11">
        <v>16274.324707</v>
      </c>
    </row>
    <row r="62" spans="39:44" x14ac:dyDescent="0.3">
      <c r="AM62" s="11" t="s">
        <v>60</v>
      </c>
      <c r="AN62" s="11">
        <v>3.75</v>
      </c>
      <c r="AO62" s="11">
        <v>0</v>
      </c>
      <c r="AP62" s="11">
        <v>0</v>
      </c>
      <c r="AQ62" s="11">
        <v>9061.5432130000008</v>
      </c>
      <c r="AR62" s="11">
        <v>0</v>
      </c>
    </row>
    <row r="63" spans="39:44" x14ac:dyDescent="0.3">
      <c r="AM63" s="11" t="s">
        <v>61</v>
      </c>
      <c r="AN63" s="11">
        <v>1650.25</v>
      </c>
      <c r="AO63" s="11">
        <v>1519.25</v>
      </c>
      <c r="AP63" s="11">
        <v>92.073297249999897</v>
      </c>
      <c r="AQ63" s="11">
        <v>14668.159668</v>
      </c>
      <c r="AR63" s="11">
        <v>14915.14794925</v>
      </c>
    </row>
    <row r="64" spans="39:44" x14ac:dyDescent="0.3">
      <c r="AM64" s="11" t="s">
        <v>62</v>
      </c>
      <c r="AN64" s="11">
        <v>1725</v>
      </c>
      <c r="AO64" s="11">
        <v>1596.75</v>
      </c>
      <c r="AP64" s="11">
        <v>92.586597249999897</v>
      </c>
      <c r="AQ64" s="11">
        <v>14569.971923749899</v>
      </c>
      <c r="AR64" s="11">
        <v>15495.817627</v>
      </c>
    </row>
    <row r="65" spans="39:44" x14ac:dyDescent="0.3">
      <c r="AM65" s="11" t="s">
        <v>63</v>
      </c>
      <c r="AN65" s="11">
        <v>1617.25</v>
      </c>
      <c r="AO65" s="11">
        <v>1515.75</v>
      </c>
      <c r="AP65" s="11">
        <v>93.723301000000006</v>
      </c>
      <c r="AQ65" s="11">
        <v>13916.832275499901</v>
      </c>
      <c r="AR65" s="11">
        <v>14258.3210447499</v>
      </c>
    </row>
    <row r="66" spans="39:44" x14ac:dyDescent="0.3">
      <c r="AM66" s="11" t="s">
        <v>64</v>
      </c>
      <c r="AN66" s="11">
        <v>1502</v>
      </c>
      <c r="AO66" s="11">
        <v>1371</v>
      </c>
      <c r="AP66" s="11">
        <v>90.819577999999893</v>
      </c>
      <c r="AQ66" s="11">
        <v>12911.904296749901</v>
      </c>
      <c r="AR66" s="11">
        <v>14124.765868999901</v>
      </c>
    </row>
    <row r="67" spans="39:44" x14ac:dyDescent="0.3">
      <c r="AM67" s="11" t="s">
        <v>65</v>
      </c>
      <c r="AN67" s="11">
        <v>9</v>
      </c>
      <c r="AO67" s="11">
        <v>0</v>
      </c>
      <c r="AP67" s="11">
        <v>0</v>
      </c>
      <c r="AQ67" s="11">
        <v>13874.747558499899</v>
      </c>
      <c r="AR67" s="11">
        <v>0</v>
      </c>
    </row>
    <row r="68" spans="39:44" x14ac:dyDescent="0.3">
      <c r="AM68" s="11" t="s">
        <v>66</v>
      </c>
      <c r="AN68" s="11">
        <v>1518.75</v>
      </c>
      <c r="AO68" s="11">
        <v>1415.25</v>
      </c>
      <c r="AP68" s="11">
        <v>93.1725732499999</v>
      </c>
      <c r="AQ68" s="11">
        <v>14141.323486249899</v>
      </c>
      <c r="AR68" s="11">
        <v>15328.06689475</v>
      </c>
    </row>
    <row r="69" spans="39:44" x14ac:dyDescent="0.3">
      <c r="AM69" s="11" t="s">
        <v>67</v>
      </c>
      <c r="AN69" s="11">
        <v>1581.75</v>
      </c>
      <c r="AO69" s="11">
        <v>1477.25</v>
      </c>
      <c r="AP69" s="11">
        <v>93.406412000000003</v>
      </c>
      <c r="AQ69" s="11">
        <v>14217.833495999899</v>
      </c>
      <c r="AR69" s="11">
        <v>15570.2026369999</v>
      </c>
    </row>
    <row r="70" spans="39:44" x14ac:dyDescent="0.3">
      <c r="AM70" s="11" t="s">
        <v>68</v>
      </c>
      <c r="AN70" s="11">
        <v>1543</v>
      </c>
      <c r="AO70" s="11">
        <v>1442.75</v>
      </c>
      <c r="AP70" s="11">
        <v>93.49598125</v>
      </c>
      <c r="AQ70" s="11">
        <v>14074.145996249899</v>
      </c>
      <c r="AR70" s="11">
        <v>16276.41967775</v>
      </c>
    </row>
    <row r="71" spans="39:44" x14ac:dyDescent="0.3">
      <c r="AM71" s="11" t="s">
        <v>69</v>
      </c>
      <c r="AN71" s="11">
        <v>1522</v>
      </c>
      <c r="AO71" s="11">
        <v>1432.25</v>
      </c>
      <c r="AP71" s="11">
        <v>94.120298249999905</v>
      </c>
      <c r="AQ71" s="11">
        <v>14095.645995999899</v>
      </c>
      <c r="AR71" s="11">
        <v>15446.14233425</v>
      </c>
    </row>
    <row r="72" spans="39:44" x14ac:dyDescent="0.3">
      <c r="AM72" s="11" t="s">
        <v>70</v>
      </c>
      <c r="AN72" s="11">
        <v>1573.5</v>
      </c>
      <c r="AO72" s="11">
        <v>1467.5</v>
      </c>
      <c r="AP72" s="11">
        <v>93.279111749999899</v>
      </c>
      <c r="AQ72" s="11">
        <v>14101.347411999899</v>
      </c>
      <c r="AR72" s="11">
        <v>16441.52465825</v>
      </c>
    </row>
    <row r="73" spans="39:44" x14ac:dyDescent="0.3">
      <c r="AM73" s="11" t="s">
        <v>71</v>
      </c>
      <c r="AN73" s="11">
        <v>1553</v>
      </c>
      <c r="AO73" s="11">
        <v>1469.75</v>
      </c>
      <c r="AP73" s="11">
        <v>94.607215999999994</v>
      </c>
      <c r="AQ73" s="11">
        <v>13686.969482500001</v>
      </c>
      <c r="AR73" s="11">
        <v>14996.847411999999</v>
      </c>
    </row>
    <row r="74" spans="39:44" x14ac:dyDescent="0.3">
      <c r="AM74" s="11" t="s">
        <v>72</v>
      </c>
      <c r="AN74" s="11">
        <v>1544.5</v>
      </c>
      <c r="AO74" s="11">
        <v>1455.5</v>
      </c>
      <c r="AP74" s="11">
        <v>94.246236749999994</v>
      </c>
      <c r="AQ74" s="11">
        <v>13499.307617</v>
      </c>
      <c r="AR74" s="11">
        <v>15197.95800775</v>
      </c>
    </row>
    <row r="75" spans="39:44" x14ac:dyDescent="0.3">
      <c r="AM75" s="11" t="s">
        <v>73</v>
      </c>
      <c r="AN75" s="11">
        <v>415.25</v>
      </c>
      <c r="AO75" s="11">
        <v>0.25</v>
      </c>
      <c r="AP75" s="11">
        <v>2.9516000000000001E-2</v>
      </c>
      <c r="AQ75" s="11">
        <v>21389.907715000001</v>
      </c>
      <c r="AR75" s="11">
        <v>866.07934575000002</v>
      </c>
    </row>
    <row r="76" spans="39:44" x14ac:dyDescent="0.3">
      <c r="AM76" s="11" t="s">
        <v>74</v>
      </c>
      <c r="AN76" s="11">
        <v>1466.25</v>
      </c>
      <c r="AO76" s="11">
        <v>0</v>
      </c>
      <c r="AP76" s="11">
        <v>0</v>
      </c>
      <c r="AQ76" s="11">
        <v>12344.696045000001</v>
      </c>
      <c r="AR76" s="11">
        <v>0</v>
      </c>
    </row>
    <row r="77" spans="39:44" x14ac:dyDescent="0.3">
      <c r="AM77" s="11" t="s">
        <v>75</v>
      </c>
      <c r="AN77" s="11">
        <v>1491.5</v>
      </c>
      <c r="AO77" s="11">
        <v>1411.25</v>
      </c>
      <c r="AP77" s="11">
        <v>94.655414749999906</v>
      </c>
      <c r="AQ77" s="11">
        <v>14937.76464825</v>
      </c>
      <c r="AR77" s="11">
        <v>18395.67578125</v>
      </c>
    </row>
    <row r="78" spans="39:44" x14ac:dyDescent="0.3">
      <c r="AM78" s="11" t="s">
        <v>76</v>
      </c>
      <c r="AN78" s="11">
        <v>1522.75</v>
      </c>
      <c r="AO78" s="11">
        <v>1445.5</v>
      </c>
      <c r="AP78" s="11">
        <v>95.016986750000001</v>
      </c>
      <c r="AQ78" s="11">
        <v>14469.53417975</v>
      </c>
      <c r="AR78" s="11">
        <v>18508.984375</v>
      </c>
    </row>
    <row r="79" spans="39:44" x14ac:dyDescent="0.3">
      <c r="AM79" s="11" t="s">
        <v>77</v>
      </c>
      <c r="AN79" s="11">
        <v>1523.5</v>
      </c>
      <c r="AO79" s="11">
        <v>19.5</v>
      </c>
      <c r="AP79" s="11">
        <v>1.2866500000000001</v>
      </c>
      <c r="AQ79" s="11">
        <v>12811.0251465</v>
      </c>
      <c r="AR79" s="11">
        <v>42269.004883000001</v>
      </c>
    </row>
    <row r="80" spans="39:44" x14ac:dyDescent="0.3">
      <c r="AM80" s="11" t="s">
        <v>78</v>
      </c>
      <c r="AN80" s="11">
        <v>1526.75</v>
      </c>
      <c r="AO80" s="11">
        <v>34.5</v>
      </c>
      <c r="AP80" s="11">
        <v>2.30961325</v>
      </c>
      <c r="AQ80" s="11">
        <v>12731.530517499899</v>
      </c>
      <c r="AR80" s="11">
        <v>41341.730469000002</v>
      </c>
    </row>
    <row r="81" spans="39:44" x14ac:dyDescent="0.3">
      <c r="AM81" s="11" t="s">
        <v>79</v>
      </c>
      <c r="AN81" s="11">
        <v>1637</v>
      </c>
      <c r="AO81" s="11">
        <v>1514.75</v>
      </c>
      <c r="AP81" s="11">
        <v>92.470498999999904</v>
      </c>
      <c r="AQ81" s="11">
        <v>15653.472411999899</v>
      </c>
      <c r="AR81" s="11">
        <v>16801.735840000001</v>
      </c>
    </row>
    <row r="82" spans="39:44" x14ac:dyDescent="0.3">
      <c r="AM82" s="11" t="s">
        <v>80</v>
      </c>
      <c r="AN82" s="11">
        <v>1458.5</v>
      </c>
      <c r="AO82" s="11">
        <v>1358.75</v>
      </c>
      <c r="AP82" s="11">
        <v>93.017389249999994</v>
      </c>
      <c r="AQ82" s="11">
        <v>14672.475829999899</v>
      </c>
      <c r="AR82" s="11">
        <v>17067.380370999901</v>
      </c>
    </row>
    <row r="83" spans="39:44" x14ac:dyDescent="0.3">
      <c r="AM83" s="11" t="s">
        <v>81</v>
      </c>
      <c r="AN83" s="11">
        <v>1537.75</v>
      </c>
      <c r="AO83" s="11">
        <v>1471.5</v>
      </c>
      <c r="AP83" s="11">
        <v>95.711335999999903</v>
      </c>
      <c r="AQ83" s="11">
        <v>14563.31811525</v>
      </c>
      <c r="AR83" s="11">
        <v>16227.768798749899</v>
      </c>
    </row>
    <row r="84" spans="39:44" x14ac:dyDescent="0.3">
      <c r="AM84" s="11" t="s">
        <v>82</v>
      </c>
      <c r="AN84" s="11">
        <v>1560.75</v>
      </c>
      <c r="AO84" s="11">
        <v>1497.5</v>
      </c>
      <c r="AP84" s="11">
        <v>95.943399249999899</v>
      </c>
      <c r="AQ84" s="11">
        <v>15123.259765749999</v>
      </c>
      <c r="AR84" s="11">
        <v>15511.151611499899</v>
      </c>
    </row>
    <row r="85" spans="39:44" x14ac:dyDescent="0.3">
      <c r="AM85" s="11" t="s">
        <v>83</v>
      </c>
      <c r="AN85" s="11">
        <v>1555</v>
      </c>
      <c r="AO85" s="11">
        <v>1453</v>
      </c>
      <c r="AP85" s="11">
        <v>93.400239999999897</v>
      </c>
      <c r="AQ85" s="11">
        <v>14654.718505749899</v>
      </c>
      <c r="AR85" s="11">
        <v>16428.3151857499</v>
      </c>
    </row>
    <row r="86" spans="39:44" x14ac:dyDescent="0.3">
      <c r="AM86" s="11" t="s">
        <v>84</v>
      </c>
      <c r="AN86" s="11">
        <v>1548.25</v>
      </c>
      <c r="AO86" s="11">
        <v>1415.25</v>
      </c>
      <c r="AP86" s="11">
        <v>91.335205000000002</v>
      </c>
      <c r="AQ86" s="11">
        <v>14960.20263675</v>
      </c>
      <c r="AR86" s="11">
        <v>16596.228027249901</v>
      </c>
    </row>
    <row r="87" spans="39:44" x14ac:dyDescent="0.3">
      <c r="AM87" s="11" t="s">
        <v>85</v>
      </c>
      <c r="AN87" s="11">
        <v>1621.75</v>
      </c>
      <c r="AO87" s="11">
        <v>1520.5</v>
      </c>
      <c r="AP87" s="11">
        <v>93.758424750000003</v>
      </c>
      <c r="AQ87" s="11">
        <v>14605.15502925</v>
      </c>
      <c r="AR87" s="11">
        <v>14353.248291</v>
      </c>
    </row>
    <row r="88" spans="39:44" x14ac:dyDescent="0.3">
      <c r="AM88" s="11" t="s">
        <v>86</v>
      </c>
      <c r="AN88" s="11">
        <v>1621.5</v>
      </c>
      <c r="AO88" s="11">
        <v>1544.25</v>
      </c>
      <c r="AP88" s="11">
        <v>95.236618249999907</v>
      </c>
      <c r="AQ88" s="11">
        <v>14064.33544925</v>
      </c>
      <c r="AR88" s="11">
        <v>15100.123046749901</v>
      </c>
    </row>
    <row r="89" spans="39:44" x14ac:dyDescent="0.3">
      <c r="AM89" s="11" t="s">
        <v>87</v>
      </c>
      <c r="AN89" s="11">
        <v>1574.5</v>
      </c>
      <c r="AO89" s="11">
        <v>1483</v>
      </c>
      <c r="AP89" s="11">
        <v>94.1884402499999</v>
      </c>
      <c r="AQ89" s="11">
        <v>13624.994873</v>
      </c>
      <c r="AR89" s="11">
        <v>14078.077392749999</v>
      </c>
    </row>
    <row r="90" spans="39:44" x14ac:dyDescent="0.3">
      <c r="AM90" s="11" t="s">
        <v>88</v>
      </c>
      <c r="AN90" s="11">
        <v>1506.75</v>
      </c>
      <c r="AO90" s="11">
        <v>1419.5</v>
      </c>
      <c r="AP90" s="11">
        <v>94.201501750000006</v>
      </c>
      <c r="AQ90" s="11">
        <v>13473.212402249899</v>
      </c>
      <c r="AR90" s="11">
        <v>14795.385498</v>
      </c>
    </row>
    <row r="91" spans="39:44" x14ac:dyDescent="0.3">
      <c r="AM91" s="11" t="s">
        <v>89</v>
      </c>
      <c r="AN91" s="11">
        <v>1515.5</v>
      </c>
      <c r="AO91" s="11">
        <v>1438</v>
      </c>
      <c r="AP91" s="11">
        <v>94.866931999999906</v>
      </c>
      <c r="AQ91" s="11">
        <v>14063.63281275</v>
      </c>
      <c r="AR91" s="11">
        <v>14786.189941500001</v>
      </c>
    </row>
    <row r="92" spans="39:44" x14ac:dyDescent="0.3">
      <c r="AM92" s="11" t="s">
        <v>90</v>
      </c>
      <c r="AN92" s="11">
        <v>1528</v>
      </c>
      <c r="AO92" s="11">
        <v>1443.25</v>
      </c>
      <c r="AP92" s="11">
        <v>94.439745000000002</v>
      </c>
      <c r="AQ92" s="11">
        <v>13993.13159175</v>
      </c>
      <c r="AR92" s="11">
        <v>15955.394043</v>
      </c>
    </row>
    <row r="93" spans="39:44" x14ac:dyDescent="0.3">
      <c r="AM93" s="11" t="s">
        <v>91</v>
      </c>
      <c r="AN93" s="11">
        <v>1501.5</v>
      </c>
      <c r="AO93" s="11">
        <v>1407.75</v>
      </c>
      <c r="AP93" s="11">
        <v>93.752353499999899</v>
      </c>
      <c r="AQ93" s="11">
        <v>13964.86938475</v>
      </c>
      <c r="AR93" s="11">
        <v>15087.210693499899</v>
      </c>
    </row>
    <row r="94" spans="39:44" x14ac:dyDescent="0.3">
      <c r="AM94" s="11" t="s">
        <v>92</v>
      </c>
      <c r="AN94" s="11">
        <v>1502.25</v>
      </c>
      <c r="AO94" s="11">
        <v>1409.75</v>
      </c>
      <c r="AP94" s="11">
        <v>93.850732499999907</v>
      </c>
      <c r="AQ94" s="11">
        <v>14025.919921749901</v>
      </c>
      <c r="AR94" s="11">
        <v>16354.219238</v>
      </c>
    </row>
    <row r="95" spans="39:44" x14ac:dyDescent="0.3">
      <c r="AM95" s="11" t="s">
        <v>93</v>
      </c>
      <c r="AN95" s="11">
        <v>1539.5</v>
      </c>
      <c r="AO95" s="11">
        <v>1445</v>
      </c>
      <c r="AP95" s="11">
        <v>93.867597750000002</v>
      </c>
      <c r="AQ95" s="11">
        <v>14209.191650500001</v>
      </c>
      <c r="AR95" s="11">
        <v>14706.07812525</v>
      </c>
    </row>
    <row r="96" spans="39:44" x14ac:dyDescent="0.3">
      <c r="AM96" s="11" t="s">
        <v>94</v>
      </c>
      <c r="AN96" s="11">
        <v>1436.75</v>
      </c>
      <c r="AO96" s="11">
        <v>1369</v>
      </c>
      <c r="AP96" s="11">
        <v>95.267881500000001</v>
      </c>
      <c r="AQ96" s="11">
        <v>13053.894775249901</v>
      </c>
      <c r="AR96" s="11">
        <v>16261.570068499999</v>
      </c>
    </row>
    <row r="97" spans="39:44" x14ac:dyDescent="0.3">
      <c r="AM97" s="11" t="s">
        <v>95</v>
      </c>
      <c r="AN97" s="11">
        <v>1505.5</v>
      </c>
      <c r="AO97" s="11">
        <v>1408.25</v>
      </c>
      <c r="AP97" s="11">
        <v>93.565830249999905</v>
      </c>
      <c r="AQ97" s="11">
        <v>13258.322754000001</v>
      </c>
      <c r="AR97" s="11">
        <v>15258.98999025</v>
      </c>
    </row>
    <row r="98" spans="39:44" x14ac:dyDescent="0.3">
      <c r="AM98" s="11" t="s">
        <v>96</v>
      </c>
      <c r="AN98" s="11">
        <v>1477</v>
      </c>
      <c r="AO98" s="11">
        <v>1397.25</v>
      </c>
      <c r="AP98" s="11">
        <v>94.574636499999997</v>
      </c>
      <c r="AQ98" s="11">
        <v>13251.5612795</v>
      </c>
      <c r="AR98" s="11">
        <v>15257.2333985</v>
      </c>
    </row>
    <row r="99" spans="39:44" x14ac:dyDescent="0.3">
      <c r="AM99" s="11" t="s">
        <v>97</v>
      </c>
      <c r="AN99" s="11">
        <v>1439.75</v>
      </c>
      <c r="AO99" s="11">
        <v>0</v>
      </c>
      <c r="AP99" s="11">
        <v>0</v>
      </c>
      <c r="AQ99" s="11">
        <v>12010.19751</v>
      </c>
      <c r="AR99" s="11">
        <v>0</v>
      </c>
    </row>
    <row r="100" spans="39:44" x14ac:dyDescent="0.3">
      <c r="AM100" s="11" t="s">
        <v>98</v>
      </c>
      <c r="AN100" s="11">
        <v>1428</v>
      </c>
      <c r="AO100" s="11">
        <v>0</v>
      </c>
      <c r="AP100" s="11">
        <v>0</v>
      </c>
      <c r="AQ100" s="11">
        <v>12154.45800775</v>
      </c>
      <c r="AR100" s="11">
        <v>0</v>
      </c>
    </row>
    <row r="101" spans="39:44" x14ac:dyDescent="0.3">
      <c r="AM101" s="11" t="s">
        <v>99</v>
      </c>
      <c r="AN101" s="11">
        <v>1495.75</v>
      </c>
      <c r="AO101" s="11">
        <v>1400</v>
      </c>
      <c r="AP101" s="11">
        <v>93.599073250000004</v>
      </c>
      <c r="AQ101" s="11">
        <v>14989.06201175</v>
      </c>
      <c r="AR101" s="11">
        <v>18757.753418249999</v>
      </c>
    </row>
    <row r="102" spans="39:44" x14ac:dyDescent="0.3">
      <c r="AM102" s="11" t="s">
        <v>100</v>
      </c>
      <c r="AN102" s="11">
        <v>1438.25</v>
      </c>
      <c r="AO102" s="11">
        <v>1369.25</v>
      </c>
      <c r="AP102" s="11">
        <v>95.244266249999896</v>
      </c>
      <c r="AQ102" s="11">
        <v>14399.279053</v>
      </c>
      <c r="AR102" s="11">
        <v>19835.2216794999</v>
      </c>
    </row>
    <row r="103" spans="39:44" x14ac:dyDescent="0.3">
      <c r="AM103" s="11" t="s">
        <v>101</v>
      </c>
      <c r="AN103" s="11">
        <v>1544.25</v>
      </c>
      <c r="AO103" s="11">
        <v>403.75</v>
      </c>
      <c r="AP103" s="11">
        <v>26.204193</v>
      </c>
      <c r="AQ103" s="11">
        <v>13785.8063965</v>
      </c>
      <c r="AR103" s="11">
        <v>33545.931152500001</v>
      </c>
    </row>
    <row r="104" spans="39:44" x14ac:dyDescent="0.3">
      <c r="AM104" s="11" t="s">
        <v>102</v>
      </c>
      <c r="AN104" s="11">
        <v>1533.25</v>
      </c>
      <c r="AO104" s="11">
        <v>577</v>
      </c>
      <c r="AP104" s="11">
        <v>37.627585500000002</v>
      </c>
      <c r="AQ104" s="11">
        <v>13679.988036999899</v>
      </c>
      <c r="AR104" s="11">
        <v>28591.70019525</v>
      </c>
    </row>
    <row r="105" spans="39:44" x14ac:dyDescent="0.3">
      <c r="AM105" s="11" t="s">
        <v>103</v>
      </c>
      <c r="AN105" s="11">
        <v>1495.75</v>
      </c>
      <c r="AO105" s="11">
        <v>1437.5</v>
      </c>
      <c r="AP105" s="11">
        <v>96.099546500000002</v>
      </c>
      <c r="AQ105" s="11">
        <v>15156.91455075</v>
      </c>
      <c r="AR105" s="11">
        <v>17868.004883000001</v>
      </c>
    </row>
    <row r="106" spans="39:44" x14ac:dyDescent="0.3">
      <c r="AM106" s="11" t="s">
        <v>104</v>
      </c>
      <c r="AN106" s="11">
        <v>1512.5</v>
      </c>
      <c r="AO106" s="11">
        <v>1435</v>
      </c>
      <c r="AP106" s="11">
        <v>94.890129000000002</v>
      </c>
      <c r="AQ106" s="11">
        <v>14305.548828499899</v>
      </c>
      <c r="AR106" s="11">
        <v>17055.2712404999</v>
      </c>
    </row>
    <row r="107" spans="39:44" x14ac:dyDescent="0.3">
      <c r="AM107" s="11" t="s">
        <v>105</v>
      </c>
      <c r="AN107" s="11">
        <v>1456.5</v>
      </c>
      <c r="AO107" s="11">
        <v>1383.5</v>
      </c>
      <c r="AP107" s="11">
        <v>94.9781782499999</v>
      </c>
      <c r="AQ107" s="11">
        <v>14061.943359499999</v>
      </c>
      <c r="AR107" s="11">
        <v>17355.9887695</v>
      </c>
    </row>
    <row r="108" spans="39:44" x14ac:dyDescent="0.3">
      <c r="AM108" s="11" t="s">
        <v>106</v>
      </c>
      <c r="AN108" s="11">
        <v>1454.5</v>
      </c>
      <c r="AO108" s="11">
        <v>1386.5</v>
      </c>
      <c r="AP108" s="11">
        <v>95.338083499999897</v>
      </c>
      <c r="AQ108" s="11">
        <v>14909.8757322499</v>
      </c>
      <c r="AR108" s="11">
        <v>17460.782959</v>
      </c>
    </row>
    <row r="109" spans="39:44" x14ac:dyDescent="0.3">
      <c r="AM109" s="11" t="s">
        <v>107</v>
      </c>
      <c r="AN109" s="11">
        <v>1459</v>
      </c>
      <c r="AO109" s="11">
        <v>1386.75</v>
      </c>
      <c r="AP109" s="11">
        <v>94.994591</v>
      </c>
      <c r="AQ109" s="11">
        <v>14556.973633</v>
      </c>
      <c r="AR109" s="11">
        <v>17962.925293249999</v>
      </c>
    </row>
    <row r="110" spans="39:44" x14ac:dyDescent="0.3">
      <c r="AM110" s="11" t="s">
        <v>108</v>
      </c>
      <c r="AN110" s="11">
        <v>1498.75</v>
      </c>
      <c r="AO110" s="11">
        <v>1426.75</v>
      </c>
      <c r="AP110" s="11">
        <v>95.137946749999898</v>
      </c>
      <c r="AQ110" s="11">
        <v>14808.5322265</v>
      </c>
      <c r="AR110" s="11">
        <v>17493.716308749899</v>
      </c>
    </row>
    <row r="111" spans="39:44" x14ac:dyDescent="0.3">
      <c r="AM111" s="11" t="s">
        <v>109</v>
      </c>
      <c r="AN111" s="11">
        <v>1552.5</v>
      </c>
      <c r="AO111" s="11">
        <v>1482.5</v>
      </c>
      <c r="AP111" s="11">
        <v>95.498945000000006</v>
      </c>
      <c r="AQ111" s="11">
        <v>13863.355224749999</v>
      </c>
      <c r="AR111" s="11">
        <v>15132.161620999899</v>
      </c>
    </row>
    <row r="112" spans="39:44" x14ac:dyDescent="0.3">
      <c r="AM112" s="11" t="s">
        <v>110</v>
      </c>
      <c r="AN112" s="11">
        <v>1588.75</v>
      </c>
      <c r="AO112" s="11">
        <v>1517</v>
      </c>
      <c r="AP112" s="11">
        <v>95.503540000000001</v>
      </c>
      <c r="AQ112" s="11">
        <v>14023.91845725</v>
      </c>
      <c r="AR112" s="11">
        <v>16122.817627</v>
      </c>
    </row>
    <row r="113" spans="39:44" x14ac:dyDescent="0.3">
      <c r="AM113" s="11" t="s">
        <v>111</v>
      </c>
      <c r="AN113" s="11">
        <v>1568.75</v>
      </c>
      <c r="AO113" s="11">
        <v>1497</v>
      </c>
      <c r="AP113" s="11">
        <v>95.447570499999898</v>
      </c>
      <c r="AQ113" s="11">
        <v>13757.654296500001</v>
      </c>
      <c r="AR113" s="11">
        <v>14183.712890749901</v>
      </c>
    </row>
    <row r="114" spans="39:44" x14ac:dyDescent="0.3">
      <c r="AM114" s="11" t="s">
        <v>112</v>
      </c>
      <c r="AN114" s="11">
        <v>1455.25</v>
      </c>
      <c r="AO114" s="11">
        <v>1378</v>
      </c>
      <c r="AP114" s="11">
        <v>94.662614750000003</v>
      </c>
      <c r="AQ114" s="11">
        <v>13265.4230955</v>
      </c>
      <c r="AR114" s="11">
        <v>15059.7526855</v>
      </c>
    </row>
    <row r="115" spans="39:44" x14ac:dyDescent="0.3">
      <c r="AM115" s="11" t="s">
        <v>113</v>
      </c>
      <c r="AN115" s="11">
        <v>1487.75</v>
      </c>
      <c r="AO115" s="11">
        <v>1395</v>
      </c>
      <c r="AP115" s="11">
        <v>93.746351250000004</v>
      </c>
      <c r="AQ115" s="11">
        <v>13656.3483884999</v>
      </c>
      <c r="AR115" s="11">
        <v>14850.660888750001</v>
      </c>
    </row>
    <row r="116" spans="39:44" x14ac:dyDescent="0.3">
      <c r="AM116" s="11" t="s">
        <v>114</v>
      </c>
      <c r="AN116" s="11">
        <v>1505.25</v>
      </c>
      <c r="AO116" s="11">
        <v>1428.25</v>
      </c>
      <c r="AP116" s="11">
        <v>94.883451499999893</v>
      </c>
      <c r="AQ116" s="11">
        <v>13854.918701250001</v>
      </c>
      <c r="AR116" s="11">
        <v>15792.90917975</v>
      </c>
    </row>
    <row r="117" spans="39:44" x14ac:dyDescent="0.3">
      <c r="AM117" s="11" t="s">
        <v>115</v>
      </c>
      <c r="AN117" s="11">
        <v>1484</v>
      </c>
      <c r="AO117" s="11">
        <v>1426</v>
      </c>
      <c r="AP117" s="11">
        <v>96.087018999999898</v>
      </c>
      <c r="AQ117" s="11">
        <v>13817.529296749901</v>
      </c>
      <c r="AR117" s="11">
        <v>15090.691650749901</v>
      </c>
    </row>
    <row r="118" spans="39:44" x14ac:dyDescent="0.3">
      <c r="AM118" s="11" t="s">
        <v>116</v>
      </c>
      <c r="AN118" s="11">
        <v>1472.5</v>
      </c>
      <c r="AO118" s="11">
        <v>1391</v>
      </c>
      <c r="AP118" s="11">
        <v>94.465110999999894</v>
      </c>
      <c r="AQ118" s="11">
        <v>13942.252441500001</v>
      </c>
      <c r="AR118" s="11">
        <v>16766.488037249899</v>
      </c>
    </row>
    <row r="119" spans="39:44" x14ac:dyDescent="0.3">
      <c r="AM119" s="11" t="s">
        <v>117</v>
      </c>
      <c r="AN119" s="11">
        <v>1376</v>
      </c>
      <c r="AO119" s="11">
        <v>1314.25</v>
      </c>
      <c r="AP119" s="11">
        <v>95.496593499999904</v>
      </c>
      <c r="AQ119" s="11">
        <v>13463.297119250001</v>
      </c>
      <c r="AR119" s="11">
        <v>16018.537597499901</v>
      </c>
    </row>
    <row r="120" spans="39:44" x14ac:dyDescent="0.3">
      <c r="AM120" s="11" t="s">
        <v>118</v>
      </c>
      <c r="AN120" s="11">
        <v>1502</v>
      </c>
      <c r="AO120" s="11">
        <v>1439.5</v>
      </c>
      <c r="AP120" s="11">
        <v>95.822761499999899</v>
      </c>
      <c r="AQ120" s="11">
        <v>13646.694336</v>
      </c>
      <c r="AR120" s="11">
        <v>16020.490234249901</v>
      </c>
    </row>
    <row r="121" spans="39:44" x14ac:dyDescent="0.3">
      <c r="AM121" s="11" t="s">
        <v>119</v>
      </c>
      <c r="AN121" s="11">
        <v>1456.75</v>
      </c>
      <c r="AO121" s="11">
        <v>1397.5</v>
      </c>
      <c r="AP121" s="11">
        <v>95.919515750000002</v>
      </c>
      <c r="AQ121" s="11">
        <v>13017.7214355</v>
      </c>
      <c r="AR121" s="11">
        <v>15365.37451175</v>
      </c>
    </row>
    <row r="122" spans="39:44" x14ac:dyDescent="0.3">
      <c r="AM122" s="11" t="s">
        <v>120</v>
      </c>
      <c r="AN122" s="11">
        <v>1563.5</v>
      </c>
      <c r="AO122" s="11">
        <v>1485</v>
      </c>
      <c r="AP122" s="11">
        <v>94.987678500000001</v>
      </c>
      <c r="AQ122" s="11">
        <v>13734.816650749901</v>
      </c>
      <c r="AR122" s="11">
        <v>14887.784911999899</v>
      </c>
    </row>
    <row r="123" spans="39:44" x14ac:dyDescent="0.3">
      <c r="AM123" s="11" t="s">
        <v>121</v>
      </c>
      <c r="AN123" s="11">
        <v>1433</v>
      </c>
      <c r="AO123" s="11">
        <v>0</v>
      </c>
      <c r="AP123" s="11">
        <v>0</v>
      </c>
      <c r="AQ123" s="11">
        <v>11984.430420250001</v>
      </c>
      <c r="AR123" s="11">
        <v>0</v>
      </c>
    </row>
    <row r="124" spans="39:44" x14ac:dyDescent="0.3">
      <c r="AM124" s="11" t="s">
        <v>122</v>
      </c>
      <c r="AN124" s="11">
        <v>1396.25</v>
      </c>
      <c r="AO124" s="11">
        <v>0</v>
      </c>
      <c r="AP124" s="11">
        <v>0</v>
      </c>
      <c r="AQ124" s="11">
        <v>11893.572265749901</v>
      </c>
      <c r="AR124" s="11">
        <v>0</v>
      </c>
    </row>
    <row r="125" spans="39:44" x14ac:dyDescent="0.3">
      <c r="AM125" s="11" t="s">
        <v>123</v>
      </c>
      <c r="AN125" s="11">
        <v>1526</v>
      </c>
      <c r="AO125" s="11">
        <v>1440.5</v>
      </c>
      <c r="AP125" s="11">
        <v>94.420225499999901</v>
      </c>
      <c r="AQ125" s="11">
        <v>14989.058349749999</v>
      </c>
      <c r="AR125" s="11">
        <v>20456.318359500001</v>
      </c>
    </row>
    <row r="126" spans="39:44" x14ac:dyDescent="0.3">
      <c r="AM126" s="11" t="s">
        <v>124</v>
      </c>
      <c r="AN126" s="11">
        <v>1477.75</v>
      </c>
      <c r="AO126" s="11">
        <v>1407.25</v>
      </c>
      <c r="AP126" s="11">
        <v>95.231537000000003</v>
      </c>
      <c r="AQ126" s="11">
        <v>14194.239502</v>
      </c>
      <c r="AR126" s="11">
        <v>22609.703125</v>
      </c>
    </row>
    <row r="127" spans="39:44" x14ac:dyDescent="0.3">
      <c r="AM127" s="11" t="s">
        <v>125</v>
      </c>
      <c r="AN127" s="11">
        <v>1547</v>
      </c>
      <c r="AO127" s="11">
        <v>1265.25</v>
      </c>
      <c r="AP127" s="11">
        <v>81.960932</v>
      </c>
      <c r="AQ127" s="11">
        <v>14555.070556999901</v>
      </c>
      <c r="AR127" s="11">
        <v>21223.881347750001</v>
      </c>
    </row>
    <row r="128" spans="39:44" x14ac:dyDescent="0.3">
      <c r="AM128" s="11" t="s">
        <v>126</v>
      </c>
      <c r="AN128" s="11">
        <v>1533.75</v>
      </c>
      <c r="AO128" s="11">
        <v>1240.75</v>
      </c>
      <c r="AP128" s="11">
        <v>80.982219749999899</v>
      </c>
      <c r="AQ128" s="11">
        <v>14375.0085447499</v>
      </c>
      <c r="AR128" s="11">
        <v>19584.1088864999</v>
      </c>
    </row>
    <row r="129" spans="39:44" x14ac:dyDescent="0.3">
      <c r="AM129" s="11" t="s">
        <v>127</v>
      </c>
      <c r="AN129" s="11">
        <v>1464.25</v>
      </c>
      <c r="AO129" s="11">
        <v>1396.75</v>
      </c>
      <c r="AP129" s="11">
        <v>95.417215249999899</v>
      </c>
      <c r="AQ129" s="11">
        <v>14679.84106475</v>
      </c>
      <c r="AR129" s="11">
        <v>17101.72875975</v>
      </c>
    </row>
    <row r="130" spans="39:44" x14ac:dyDescent="0.3">
      <c r="AM130" s="11" t="s">
        <v>128</v>
      </c>
      <c r="AN130" s="11">
        <v>1422.25</v>
      </c>
      <c r="AO130" s="11">
        <v>1340.75</v>
      </c>
      <c r="AP130" s="11">
        <v>94.251905249999893</v>
      </c>
      <c r="AQ130" s="11">
        <v>14344.858642499899</v>
      </c>
      <c r="AR130" s="11">
        <v>16612.509765750001</v>
      </c>
    </row>
    <row r="131" spans="39:44" x14ac:dyDescent="0.3">
      <c r="AM131" s="11" t="s">
        <v>129</v>
      </c>
      <c r="AN131" s="11">
        <v>1519</v>
      </c>
      <c r="AO131" s="11">
        <v>1438</v>
      </c>
      <c r="AP131" s="11">
        <v>94.656387499999994</v>
      </c>
      <c r="AQ131" s="11">
        <v>14574.6149902499</v>
      </c>
      <c r="AR131" s="11">
        <v>16916.538818500001</v>
      </c>
    </row>
    <row r="132" spans="39:44" x14ac:dyDescent="0.3">
      <c r="AM132" s="11" t="s">
        <v>130</v>
      </c>
      <c r="AN132" s="11">
        <v>1548.5</v>
      </c>
      <c r="AO132" s="11">
        <v>1473.25</v>
      </c>
      <c r="AP132" s="11">
        <v>95.149518999999898</v>
      </c>
      <c r="AQ132" s="11">
        <v>14304.3342285</v>
      </c>
      <c r="AR132" s="11">
        <v>16922.11840825</v>
      </c>
    </row>
    <row r="133" spans="39:44" x14ac:dyDescent="0.3">
      <c r="AM133" s="11" t="s">
        <v>131</v>
      </c>
      <c r="AN133" s="11">
        <v>1649.5</v>
      </c>
      <c r="AO133" s="11">
        <v>1492</v>
      </c>
      <c r="AP133" s="11">
        <v>90.603185749999895</v>
      </c>
      <c r="AQ133" s="11">
        <v>15063.350829999899</v>
      </c>
      <c r="AR133" s="11">
        <v>16706.1362305</v>
      </c>
    </row>
    <row r="134" spans="39:44" x14ac:dyDescent="0.3">
      <c r="AM134" s="11" t="s">
        <v>132</v>
      </c>
      <c r="AN134" s="11">
        <v>1540.5</v>
      </c>
      <c r="AO134" s="11">
        <v>1433.25</v>
      </c>
      <c r="AP134" s="11">
        <v>93.032100749999998</v>
      </c>
      <c r="AQ134" s="11">
        <v>15292.357910250001</v>
      </c>
      <c r="AR134" s="11">
        <v>16124.439209</v>
      </c>
    </row>
    <row r="135" spans="39:44" x14ac:dyDescent="0.3">
      <c r="AM135" s="11" t="s">
        <v>133</v>
      </c>
      <c r="AN135" s="11">
        <v>1522.75</v>
      </c>
      <c r="AO135" s="11">
        <v>1455.25</v>
      </c>
      <c r="AP135" s="11">
        <v>95.590356999999898</v>
      </c>
      <c r="AQ135" s="11">
        <v>13841.144287499899</v>
      </c>
      <c r="AR135" s="11">
        <v>14543.193359499999</v>
      </c>
    </row>
    <row r="136" spans="39:44" x14ac:dyDescent="0.3">
      <c r="AM136" s="11" t="s">
        <v>134</v>
      </c>
      <c r="AN136" s="11">
        <v>1596.25</v>
      </c>
      <c r="AO136" s="11">
        <v>1504</v>
      </c>
      <c r="AP136" s="11">
        <v>94.243404499999997</v>
      </c>
      <c r="AQ136" s="11">
        <v>14185.916504249901</v>
      </c>
      <c r="AR136" s="11">
        <v>16257.1801759999</v>
      </c>
    </row>
    <row r="137" spans="39:44" x14ac:dyDescent="0.3">
      <c r="AM137" s="11" t="s">
        <v>135</v>
      </c>
      <c r="AN137" s="11">
        <v>1479.75</v>
      </c>
      <c r="AO137" s="11">
        <v>1408.5</v>
      </c>
      <c r="AP137" s="11">
        <v>95.175731749999997</v>
      </c>
      <c r="AQ137" s="11">
        <v>13579.499755999999</v>
      </c>
      <c r="AR137" s="11">
        <v>14649.98559575</v>
      </c>
    </row>
    <row r="138" spans="39:44" x14ac:dyDescent="0.3">
      <c r="AM138" s="11" t="s">
        <v>136</v>
      </c>
      <c r="AN138" s="11">
        <v>1569.75</v>
      </c>
      <c r="AO138" s="11">
        <v>1506</v>
      </c>
      <c r="AP138" s="11">
        <v>95.932542749999897</v>
      </c>
      <c r="AQ138" s="11">
        <v>13671.416503749901</v>
      </c>
      <c r="AR138" s="11">
        <v>14201.89013675</v>
      </c>
    </row>
    <row r="139" spans="39:44" x14ac:dyDescent="0.3">
      <c r="AM139" s="11" t="s">
        <v>137</v>
      </c>
      <c r="AN139" s="11">
        <v>1494.5</v>
      </c>
      <c r="AO139" s="11">
        <v>1414.5</v>
      </c>
      <c r="AP139" s="11">
        <v>94.623466500000006</v>
      </c>
      <c r="AQ139" s="11">
        <v>13590.687256249899</v>
      </c>
      <c r="AR139" s="11">
        <v>14693.201660000001</v>
      </c>
    </row>
    <row r="140" spans="39:44" x14ac:dyDescent="0.3">
      <c r="AM140" s="11" t="s">
        <v>138</v>
      </c>
      <c r="AN140" s="11">
        <v>1485</v>
      </c>
      <c r="AO140" s="11">
        <v>1410.5</v>
      </c>
      <c r="AP140" s="11">
        <v>95.024003749999906</v>
      </c>
      <c r="AQ140" s="11">
        <v>13533.718994250001</v>
      </c>
      <c r="AR140" s="11">
        <v>15620.2902835</v>
      </c>
    </row>
    <row r="141" spans="39:44" x14ac:dyDescent="0.3">
      <c r="AM141" s="11" t="s">
        <v>139</v>
      </c>
      <c r="AN141" s="11">
        <v>1472.25</v>
      </c>
      <c r="AO141" s="11">
        <v>1396.5</v>
      </c>
      <c r="AP141" s="11">
        <v>94.847631499999906</v>
      </c>
      <c r="AQ141" s="11">
        <v>14010.7099607499</v>
      </c>
      <c r="AR141" s="11">
        <v>15139.602295000001</v>
      </c>
    </row>
    <row r="142" spans="39:44" x14ac:dyDescent="0.3">
      <c r="AM142" s="11" t="s">
        <v>140</v>
      </c>
      <c r="AN142" s="11">
        <v>1462.25</v>
      </c>
      <c r="AO142" s="11">
        <v>1404.75</v>
      </c>
      <c r="AP142" s="11">
        <v>96.074682499999994</v>
      </c>
      <c r="AQ142" s="11">
        <v>13364.956298999999</v>
      </c>
      <c r="AR142" s="11">
        <v>15492.46606425</v>
      </c>
    </row>
    <row r="143" spans="39:44" x14ac:dyDescent="0.3">
      <c r="AM143" s="11" t="s">
        <v>141</v>
      </c>
      <c r="AN143" s="11">
        <v>1432.75</v>
      </c>
      <c r="AO143" s="11">
        <v>1370.75</v>
      </c>
      <c r="AP143" s="11">
        <v>95.700576749999996</v>
      </c>
      <c r="AQ143" s="11">
        <v>13625.79907225</v>
      </c>
      <c r="AR143" s="11">
        <v>15460.121826250001</v>
      </c>
    </row>
    <row r="144" spans="39:44" x14ac:dyDescent="0.3">
      <c r="AM144" s="11" t="s">
        <v>142</v>
      </c>
      <c r="AN144" s="11">
        <v>1417.25</v>
      </c>
      <c r="AO144" s="11">
        <v>1347.25</v>
      </c>
      <c r="AP144" s="11">
        <v>95.043115499999899</v>
      </c>
      <c r="AQ144" s="11">
        <v>13090.2177735</v>
      </c>
      <c r="AR144" s="11">
        <v>16596.274902249901</v>
      </c>
    </row>
    <row r="145" spans="39:44" x14ac:dyDescent="0.3">
      <c r="AM145" s="11" t="s">
        <v>143</v>
      </c>
      <c r="AN145" s="11">
        <v>1531.75</v>
      </c>
      <c r="AO145" s="11">
        <v>1451.5</v>
      </c>
      <c r="AP145" s="11">
        <v>94.755782999999994</v>
      </c>
      <c r="AQ145" s="11">
        <v>13654.417724749899</v>
      </c>
      <c r="AR145" s="11">
        <v>14709.38330075</v>
      </c>
    </row>
    <row r="146" spans="39:44" x14ac:dyDescent="0.3">
      <c r="AM146" s="11" t="s">
        <v>144</v>
      </c>
      <c r="AN146" s="11">
        <v>1560.25</v>
      </c>
      <c r="AO146" s="11">
        <v>1473.25</v>
      </c>
      <c r="AP146" s="11">
        <v>94.438443999999905</v>
      </c>
      <c r="AQ146" s="11">
        <v>13703.60034175</v>
      </c>
      <c r="AR146" s="11">
        <v>15303.60034175</v>
      </c>
    </row>
    <row r="147" spans="39:44" x14ac:dyDescent="0.3">
      <c r="AM147" s="11" t="s">
        <v>145</v>
      </c>
      <c r="AN147" s="11">
        <v>1486.25</v>
      </c>
      <c r="AO147" s="11">
        <v>0</v>
      </c>
      <c r="AP147" s="11">
        <v>0</v>
      </c>
      <c r="AQ147" s="11">
        <v>13264.007079999899</v>
      </c>
      <c r="AR147" s="11">
        <v>0</v>
      </c>
    </row>
    <row r="148" spans="39:44" x14ac:dyDescent="0.3">
      <c r="AM148" s="11" t="s">
        <v>146</v>
      </c>
      <c r="AN148" s="11">
        <v>1350.75</v>
      </c>
      <c r="AO148" s="11">
        <v>0</v>
      </c>
      <c r="AP148" s="11">
        <v>0</v>
      </c>
      <c r="AQ148" s="11">
        <v>11750.5871579999</v>
      </c>
      <c r="AR148" s="11">
        <v>0</v>
      </c>
    </row>
    <row r="149" spans="39:44" x14ac:dyDescent="0.3">
      <c r="AM149" s="11" t="s">
        <v>147</v>
      </c>
      <c r="AN149" s="11">
        <v>1468.75</v>
      </c>
      <c r="AO149" s="11">
        <v>1352</v>
      </c>
      <c r="AP149" s="11">
        <v>91.986690499999995</v>
      </c>
      <c r="AQ149" s="11">
        <v>16161.89965825</v>
      </c>
      <c r="AR149" s="11">
        <v>17437.163818249999</v>
      </c>
    </row>
    <row r="150" spans="39:44" x14ac:dyDescent="0.3">
      <c r="AM150" s="11" t="s">
        <v>148</v>
      </c>
      <c r="AN150" s="11">
        <v>1480.25</v>
      </c>
      <c r="AO150" s="11">
        <v>1396.75</v>
      </c>
      <c r="AP150" s="11">
        <v>94.3095227499999</v>
      </c>
      <c r="AQ150" s="11">
        <v>14635.650390749999</v>
      </c>
      <c r="AR150" s="11">
        <v>17120.171630749901</v>
      </c>
    </row>
    <row r="151" spans="39:44" x14ac:dyDescent="0.3">
      <c r="AM151" s="11" t="s">
        <v>149</v>
      </c>
      <c r="AN151" s="11">
        <v>1470.25</v>
      </c>
      <c r="AO151" s="11">
        <v>1368</v>
      </c>
      <c r="AP151" s="11">
        <v>92.989620000000002</v>
      </c>
      <c r="AQ151" s="11">
        <v>14243.84936525</v>
      </c>
      <c r="AR151" s="11">
        <v>16274.82250975</v>
      </c>
    </row>
    <row r="152" spans="39:44" x14ac:dyDescent="0.3">
      <c r="AM152" s="11" t="s">
        <v>150</v>
      </c>
      <c r="AN152" s="11">
        <v>1519.25</v>
      </c>
      <c r="AO152" s="11">
        <v>1429</v>
      </c>
      <c r="AP152" s="11">
        <v>94.091062750000006</v>
      </c>
      <c r="AQ152" s="11">
        <v>13956.305420249901</v>
      </c>
      <c r="AR152" s="11">
        <v>16634.886474750001</v>
      </c>
    </row>
    <row r="153" spans="39:44" x14ac:dyDescent="0.3">
      <c r="AM153" s="11" t="s">
        <v>151</v>
      </c>
      <c r="AN153" s="11">
        <v>1452.25</v>
      </c>
      <c r="AO153" s="11">
        <v>1369.25</v>
      </c>
      <c r="AP153" s="11">
        <v>94.237449749999897</v>
      </c>
      <c r="AQ153" s="11">
        <v>13817.427734249901</v>
      </c>
      <c r="AR153" s="11">
        <v>16263.447753749901</v>
      </c>
    </row>
    <row r="154" spans="39:44" x14ac:dyDescent="0.3">
      <c r="AM154" s="11" t="s">
        <v>152</v>
      </c>
      <c r="AN154" s="11">
        <v>1474.75</v>
      </c>
      <c r="AO154" s="11">
        <v>1414</v>
      </c>
      <c r="AP154" s="11">
        <v>95.884052249999897</v>
      </c>
      <c r="AQ154" s="11">
        <v>13033.8359375</v>
      </c>
      <c r="AR154" s="11">
        <v>16353.902099749999</v>
      </c>
    </row>
    <row r="155" spans="39:44" x14ac:dyDescent="0.3">
      <c r="AM155" s="11" t="s">
        <v>153</v>
      </c>
      <c r="AN155" s="11">
        <v>1493.25</v>
      </c>
      <c r="AO155" s="11">
        <v>1423.25</v>
      </c>
      <c r="AP155" s="11">
        <v>95.328391999999994</v>
      </c>
      <c r="AQ155" s="11">
        <v>13020.486328249901</v>
      </c>
      <c r="AR155" s="11">
        <v>16591.2021485</v>
      </c>
    </row>
    <row r="156" spans="39:44" x14ac:dyDescent="0.3">
      <c r="AM156" s="11" t="s">
        <v>154</v>
      </c>
      <c r="AN156" s="11">
        <v>1542</v>
      </c>
      <c r="AO156" s="11">
        <v>1442.5</v>
      </c>
      <c r="AP156" s="11">
        <v>93.566366000000002</v>
      </c>
      <c r="AQ156" s="11">
        <v>12665.947753750001</v>
      </c>
      <c r="AR156" s="11">
        <v>16609.21655275</v>
      </c>
    </row>
    <row r="157" spans="39:44" x14ac:dyDescent="0.3">
      <c r="AM157" s="11" t="s">
        <v>155</v>
      </c>
      <c r="AN157" s="11">
        <v>1550</v>
      </c>
      <c r="AO157" s="11">
        <v>1465</v>
      </c>
      <c r="AP157" s="11">
        <v>94.510745999999898</v>
      </c>
      <c r="AQ157" s="11">
        <v>11560.77124025</v>
      </c>
      <c r="AR157" s="11">
        <v>16344.41967775</v>
      </c>
    </row>
    <row r="158" spans="39:44" x14ac:dyDescent="0.3">
      <c r="AM158" s="11" t="s">
        <v>156</v>
      </c>
      <c r="AN158" s="11">
        <v>1590.75</v>
      </c>
      <c r="AO158" s="11">
        <v>1514.5</v>
      </c>
      <c r="AP158" s="11">
        <v>95.214429999999894</v>
      </c>
      <c r="AQ158" s="11">
        <v>14429.199463000001</v>
      </c>
      <c r="AR158" s="11">
        <v>16166.742431750001</v>
      </c>
    </row>
    <row r="159" spans="39:44" x14ac:dyDescent="0.3">
      <c r="AM159" s="11" t="s">
        <v>157</v>
      </c>
      <c r="AN159" s="11">
        <v>1575.5</v>
      </c>
      <c r="AO159" s="11">
        <v>1500.25</v>
      </c>
      <c r="AP159" s="11">
        <v>95.229286000000002</v>
      </c>
      <c r="AQ159" s="11">
        <v>14037.493163749899</v>
      </c>
      <c r="AR159" s="11">
        <v>15424.693847500001</v>
      </c>
    </row>
    <row r="160" spans="39:44" x14ac:dyDescent="0.3">
      <c r="AM160" s="11" t="s">
        <v>158</v>
      </c>
      <c r="AN160" s="11">
        <v>1646.75</v>
      </c>
      <c r="AO160" s="11">
        <v>1561.25</v>
      </c>
      <c r="AP160" s="11">
        <v>94.8527277499999</v>
      </c>
      <c r="AQ160" s="11">
        <v>14144.70019525</v>
      </c>
      <c r="AR160" s="11">
        <v>15497.36206075</v>
      </c>
    </row>
    <row r="161" spans="39:44" x14ac:dyDescent="0.3">
      <c r="AM161" s="11" t="s">
        <v>159</v>
      </c>
      <c r="AN161" s="11">
        <v>1570</v>
      </c>
      <c r="AO161" s="11">
        <v>1353.5</v>
      </c>
      <c r="AP161" s="11">
        <v>86.422392000000002</v>
      </c>
      <c r="AQ161" s="11">
        <v>13536.048827999901</v>
      </c>
      <c r="AR161" s="11">
        <v>15646.095214499999</v>
      </c>
    </row>
    <row r="162" spans="39:44" x14ac:dyDescent="0.3">
      <c r="AM162" s="11" t="s">
        <v>160</v>
      </c>
      <c r="AN162" s="11">
        <v>1512.25</v>
      </c>
      <c r="AO162" s="11">
        <v>1422.25</v>
      </c>
      <c r="AP162" s="11">
        <v>94.092910500000002</v>
      </c>
      <c r="AQ162" s="11">
        <v>12825.991211</v>
      </c>
      <c r="AR162" s="11">
        <v>13784.803711</v>
      </c>
    </row>
    <row r="163" spans="39:44" x14ac:dyDescent="0.3">
      <c r="AM163" s="11" t="s">
        <v>161</v>
      </c>
      <c r="AN163" s="11">
        <v>1527.5</v>
      </c>
      <c r="AO163" s="11">
        <v>1464.25</v>
      </c>
      <c r="AP163" s="11">
        <v>95.861659750000001</v>
      </c>
      <c r="AQ163" s="11">
        <v>13603.65112325</v>
      </c>
      <c r="AR163" s="11">
        <v>14812.293457</v>
      </c>
    </row>
    <row r="164" spans="39:44" x14ac:dyDescent="0.3">
      <c r="AM164" s="11" t="s">
        <v>162</v>
      </c>
      <c r="AN164" s="11">
        <v>1531</v>
      </c>
      <c r="AO164" s="11">
        <v>1460.5</v>
      </c>
      <c r="AP164" s="11">
        <v>95.397950999999907</v>
      </c>
      <c r="AQ164" s="11">
        <v>13831.065673999999</v>
      </c>
      <c r="AR164" s="11">
        <v>14802.86767575</v>
      </c>
    </row>
    <row r="165" spans="39:44" x14ac:dyDescent="0.3">
      <c r="AM165" s="11" t="s">
        <v>163</v>
      </c>
      <c r="AN165" s="11">
        <v>1576.5</v>
      </c>
      <c r="AO165" s="11">
        <v>1502.75</v>
      </c>
      <c r="AP165" s="11">
        <v>95.302640749999895</v>
      </c>
      <c r="AQ165" s="11">
        <v>14024.454834</v>
      </c>
      <c r="AR165" s="11">
        <v>15175.403808999899</v>
      </c>
    </row>
    <row r="166" spans="39:44" x14ac:dyDescent="0.3">
      <c r="AM166" s="11" t="s">
        <v>164</v>
      </c>
      <c r="AN166" s="11">
        <v>1484</v>
      </c>
      <c r="AO166" s="11">
        <v>1414.25</v>
      </c>
      <c r="AP166" s="11">
        <v>95.269939500000007</v>
      </c>
      <c r="AQ166" s="11">
        <v>13460.82763675</v>
      </c>
      <c r="AR166" s="11">
        <v>16916.42919925</v>
      </c>
    </row>
    <row r="167" spans="39:44" x14ac:dyDescent="0.3">
      <c r="AM167" s="11" t="s">
        <v>165</v>
      </c>
      <c r="AN167" s="11">
        <v>1507.25</v>
      </c>
      <c r="AO167" s="11">
        <v>1432.75</v>
      </c>
      <c r="AP167" s="11">
        <v>95.044319249999901</v>
      </c>
      <c r="AQ167" s="11">
        <v>13757.473388750001</v>
      </c>
      <c r="AR167" s="11">
        <v>15810.314209</v>
      </c>
    </row>
    <row r="168" spans="39:44" x14ac:dyDescent="0.3">
      <c r="AM168" s="11" t="s">
        <v>166</v>
      </c>
      <c r="AN168" s="11">
        <v>1440.75</v>
      </c>
      <c r="AO168" s="11">
        <v>1384.25</v>
      </c>
      <c r="AP168" s="11">
        <v>96.072776750000003</v>
      </c>
      <c r="AQ168" s="11">
        <v>13029.019043</v>
      </c>
      <c r="AR168" s="11">
        <v>17192.156493999901</v>
      </c>
    </row>
    <row r="169" spans="39:44" x14ac:dyDescent="0.3">
      <c r="AM169" s="11" t="s">
        <v>167</v>
      </c>
      <c r="AN169" s="11">
        <v>1462</v>
      </c>
      <c r="AO169" s="11">
        <v>1392</v>
      </c>
      <c r="AP169" s="11">
        <v>95.223784999999907</v>
      </c>
      <c r="AQ169" s="11">
        <v>13267.847168</v>
      </c>
      <c r="AR169" s="11">
        <v>16073.485107500001</v>
      </c>
    </row>
    <row r="170" spans="39:44" x14ac:dyDescent="0.3">
      <c r="AM170" s="11" t="s">
        <v>168</v>
      </c>
      <c r="AN170" s="11">
        <v>1485</v>
      </c>
      <c r="AO170" s="11">
        <v>1413.5</v>
      </c>
      <c r="AP170" s="11">
        <v>95.189886250000001</v>
      </c>
      <c r="AQ170" s="11">
        <v>13305.54077125</v>
      </c>
      <c r="AR170" s="11">
        <v>15615.1306154999</v>
      </c>
    </row>
    <row r="171" spans="39:44" x14ac:dyDescent="0.3">
      <c r="AM171" s="11" t="s">
        <v>169</v>
      </c>
      <c r="AN171" s="11">
        <v>1441.25</v>
      </c>
      <c r="AO171" s="11">
        <v>0.25</v>
      </c>
      <c r="AP171" s="11">
        <v>1.6372000000000001E-2</v>
      </c>
      <c r="AQ171" s="11">
        <v>12462.196777249899</v>
      </c>
      <c r="AR171" s="11">
        <v>630.09155275000001</v>
      </c>
    </row>
    <row r="172" spans="39:44" x14ac:dyDescent="0.3">
      <c r="AM172" s="11" t="s">
        <v>170</v>
      </c>
      <c r="AN172" s="11">
        <v>1279</v>
      </c>
      <c r="AO172" s="11">
        <v>0</v>
      </c>
      <c r="AP172" s="11">
        <v>0</v>
      </c>
      <c r="AQ172" s="11">
        <v>11746.52050775</v>
      </c>
      <c r="AR172" s="11">
        <v>0</v>
      </c>
    </row>
    <row r="173" spans="39:44" x14ac:dyDescent="0.3">
      <c r="AM173" s="11" t="s">
        <v>171</v>
      </c>
      <c r="AN173" s="11">
        <v>1556.25</v>
      </c>
      <c r="AO173" s="11">
        <v>1469.25</v>
      </c>
      <c r="AP173" s="11">
        <v>94.357099499999904</v>
      </c>
      <c r="AQ173" s="11">
        <v>15571.584961</v>
      </c>
      <c r="AR173" s="11">
        <v>17086.333496250001</v>
      </c>
    </row>
    <row r="174" spans="39:44" x14ac:dyDescent="0.3">
      <c r="AM174" s="11" t="s">
        <v>172</v>
      </c>
      <c r="AN174" s="11">
        <v>1398.75</v>
      </c>
      <c r="AO174" s="11">
        <v>1309.5</v>
      </c>
      <c r="AP174" s="11">
        <v>93.54193875</v>
      </c>
      <c r="AQ174" s="11">
        <v>14766.938721</v>
      </c>
      <c r="AR174" s="11">
        <v>17857.595702999901</v>
      </c>
    </row>
    <row r="175" spans="39:44" x14ac:dyDescent="0.3">
      <c r="AM175" s="11" t="s">
        <v>173</v>
      </c>
      <c r="AN175" s="11">
        <v>1497.5</v>
      </c>
      <c r="AO175" s="11">
        <v>1403.25</v>
      </c>
      <c r="AP175" s="11">
        <v>93.679738999999898</v>
      </c>
      <c r="AQ175" s="11">
        <v>14508.008545000001</v>
      </c>
      <c r="AR175" s="11">
        <v>16282.52465825</v>
      </c>
    </row>
    <row r="176" spans="39:44" x14ac:dyDescent="0.3">
      <c r="AM176" s="11" t="s">
        <v>174</v>
      </c>
      <c r="AN176" s="11">
        <v>1514.5</v>
      </c>
      <c r="AO176" s="11">
        <v>1416.5</v>
      </c>
      <c r="AP176" s="11">
        <v>93.526622500000002</v>
      </c>
      <c r="AQ176" s="11">
        <v>14412.136963000001</v>
      </c>
      <c r="AR176" s="11">
        <v>16220.06982425</v>
      </c>
    </row>
    <row r="177" spans="39:44" x14ac:dyDescent="0.3">
      <c r="AM177" s="11" t="s">
        <v>175</v>
      </c>
      <c r="AN177" s="11">
        <v>1531.5</v>
      </c>
      <c r="AO177" s="11">
        <v>1442.75</v>
      </c>
      <c r="AP177" s="11">
        <v>94.154756249999906</v>
      </c>
      <c r="AQ177" s="11">
        <v>13774.195556750001</v>
      </c>
      <c r="AR177" s="11">
        <v>15769.951660249901</v>
      </c>
    </row>
    <row r="178" spans="39:44" x14ac:dyDescent="0.3">
      <c r="AM178" s="11" t="s">
        <v>176</v>
      </c>
      <c r="AN178" s="11">
        <v>1457.75</v>
      </c>
      <c r="AO178" s="11">
        <v>1391.25</v>
      </c>
      <c r="AP178" s="11">
        <v>95.411842249999907</v>
      </c>
      <c r="AQ178" s="11">
        <v>12665.313964749999</v>
      </c>
      <c r="AR178" s="11">
        <v>18165.5847169999</v>
      </c>
    </row>
    <row r="179" spans="39:44" x14ac:dyDescent="0.3">
      <c r="AM179" s="11" t="s">
        <v>177</v>
      </c>
      <c r="AN179" s="11">
        <v>1607.5</v>
      </c>
      <c r="AO179" s="11">
        <v>1534</v>
      </c>
      <c r="AP179" s="11">
        <v>95.435237999999899</v>
      </c>
      <c r="AQ179" s="11">
        <v>13096.28125</v>
      </c>
      <c r="AR179" s="11">
        <v>15182.149902249899</v>
      </c>
    </row>
    <row r="180" spans="39:44" x14ac:dyDescent="0.3">
      <c r="AM180" s="11" t="s">
        <v>178</v>
      </c>
      <c r="AN180" s="11">
        <v>1631.75</v>
      </c>
      <c r="AO180" s="11">
        <v>1556</v>
      </c>
      <c r="AP180" s="11">
        <v>95.413196499999898</v>
      </c>
      <c r="AQ180" s="11">
        <v>12437.5837399999</v>
      </c>
      <c r="AR180" s="11">
        <v>16268.68090825</v>
      </c>
    </row>
    <row r="181" spans="39:44" x14ac:dyDescent="0.3">
      <c r="AM181" s="11" t="s">
        <v>179</v>
      </c>
      <c r="AN181" s="11">
        <v>1531.5</v>
      </c>
      <c r="AO181" s="11">
        <v>1458</v>
      </c>
      <c r="AP181" s="11">
        <v>95.154186249999995</v>
      </c>
      <c r="AQ181" s="11">
        <v>12538.057128749901</v>
      </c>
      <c r="AR181" s="11">
        <v>15709.219482749901</v>
      </c>
    </row>
    <row r="182" spans="39:44" x14ac:dyDescent="0.3">
      <c r="AM182" s="11" t="s">
        <v>180</v>
      </c>
      <c r="AN182" s="11">
        <v>1570.5</v>
      </c>
      <c r="AO182" s="11">
        <v>1489.75</v>
      </c>
      <c r="AP182" s="11">
        <v>94.840875749999995</v>
      </c>
      <c r="AQ182" s="11">
        <v>13780.66357425</v>
      </c>
      <c r="AR182" s="11">
        <v>15765.242431750001</v>
      </c>
    </row>
    <row r="183" spans="39:44" x14ac:dyDescent="0.3">
      <c r="AM183" s="11" t="s">
        <v>181</v>
      </c>
      <c r="AN183" s="11">
        <v>1500.25</v>
      </c>
      <c r="AO183" s="11">
        <v>1425.75</v>
      </c>
      <c r="AP183" s="11">
        <v>95.018604249999896</v>
      </c>
      <c r="AQ183" s="11">
        <v>13805.696045000001</v>
      </c>
      <c r="AR183" s="11">
        <v>15558.303711</v>
      </c>
    </row>
    <row r="184" spans="39:44" x14ac:dyDescent="0.3">
      <c r="AM184" s="11" t="s">
        <v>182</v>
      </c>
      <c r="AN184" s="11">
        <v>1355</v>
      </c>
      <c r="AO184" s="11">
        <v>734.75</v>
      </c>
      <c r="AP184" s="11">
        <v>54.261154249999898</v>
      </c>
      <c r="AQ184" s="11">
        <v>14862.7021482499</v>
      </c>
      <c r="AR184" s="11">
        <v>22240.521484749999</v>
      </c>
    </row>
    <row r="185" spans="39:44" x14ac:dyDescent="0.3">
      <c r="AM185" s="11" t="s">
        <v>183</v>
      </c>
      <c r="AN185" s="11">
        <v>1549.75</v>
      </c>
      <c r="AO185" s="11">
        <v>1478.25</v>
      </c>
      <c r="AP185" s="11">
        <v>95.392097500000006</v>
      </c>
      <c r="AQ185" s="11">
        <v>13894.522705249999</v>
      </c>
      <c r="AR185" s="11">
        <v>14247.848633</v>
      </c>
    </row>
    <row r="186" spans="39:44" x14ac:dyDescent="0.3">
      <c r="AM186" s="11" t="s">
        <v>184</v>
      </c>
      <c r="AN186" s="11">
        <v>1508.25</v>
      </c>
      <c r="AO186" s="11">
        <v>1453</v>
      </c>
      <c r="AP186" s="11">
        <v>96.331737500000003</v>
      </c>
      <c r="AQ186" s="11">
        <v>13363.414306499901</v>
      </c>
      <c r="AR186" s="11">
        <v>14349.754150249901</v>
      </c>
    </row>
    <row r="187" spans="39:44" x14ac:dyDescent="0.3">
      <c r="AM187" s="11" t="s">
        <v>185</v>
      </c>
      <c r="AN187" s="11">
        <v>1.75</v>
      </c>
      <c r="AO187" s="11">
        <v>0</v>
      </c>
      <c r="AP187" s="11">
        <v>0</v>
      </c>
      <c r="AQ187" s="11">
        <v>8461.2709959999902</v>
      </c>
      <c r="AR187" s="11">
        <v>0</v>
      </c>
    </row>
    <row r="188" spans="39:44" x14ac:dyDescent="0.3">
      <c r="AM188" s="11" t="s">
        <v>186</v>
      </c>
      <c r="AN188" s="11">
        <v>1473</v>
      </c>
      <c r="AO188" s="11">
        <v>1408</v>
      </c>
      <c r="AP188" s="11">
        <v>95.577766249999897</v>
      </c>
      <c r="AQ188" s="11">
        <v>13499.13378925</v>
      </c>
      <c r="AR188" s="11">
        <v>15471.248535250001</v>
      </c>
    </row>
    <row r="189" spans="39:44" x14ac:dyDescent="0.3">
      <c r="AM189" s="11" t="s">
        <v>187</v>
      </c>
      <c r="AN189" s="11">
        <v>1468</v>
      </c>
      <c r="AO189" s="11">
        <v>1409</v>
      </c>
      <c r="AP189" s="11">
        <v>95.959842499999894</v>
      </c>
      <c r="AQ189" s="11">
        <v>13642.7802735</v>
      </c>
      <c r="AR189" s="11">
        <v>15485.85034175</v>
      </c>
    </row>
    <row r="190" spans="39:44" x14ac:dyDescent="0.3">
      <c r="AM190" s="11" t="s">
        <v>188</v>
      </c>
      <c r="AN190" s="11">
        <v>1498.75</v>
      </c>
      <c r="AO190" s="11">
        <v>1433</v>
      </c>
      <c r="AP190" s="11">
        <v>95.610752250000004</v>
      </c>
      <c r="AQ190" s="11">
        <v>13628.21582025</v>
      </c>
      <c r="AR190" s="11">
        <v>17095.951171749901</v>
      </c>
    </row>
    <row r="191" spans="39:44" x14ac:dyDescent="0.3">
      <c r="AM191" s="11" t="s">
        <v>189</v>
      </c>
      <c r="AN191" s="11">
        <v>1487.75</v>
      </c>
      <c r="AO191" s="11">
        <v>1429.75</v>
      </c>
      <c r="AP191" s="11">
        <v>96.106362999999902</v>
      </c>
      <c r="AQ191" s="11">
        <v>13414.820801</v>
      </c>
      <c r="AR191" s="11">
        <v>16107.04126</v>
      </c>
    </row>
    <row r="192" spans="39:44" x14ac:dyDescent="0.3">
      <c r="AM192" s="11" t="s">
        <v>190</v>
      </c>
      <c r="AN192" s="11">
        <v>1529.75</v>
      </c>
      <c r="AO192" s="11">
        <v>1457.75</v>
      </c>
      <c r="AP192" s="11">
        <v>95.301530499999899</v>
      </c>
      <c r="AQ192" s="11">
        <v>13161.908202999901</v>
      </c>
      <c r="AR192" s="11">
        <v>16532.623046749999</v>
      </c>
    </row>
    <row r="193" spans="39:44" x14ac:dyDescent="0.3">
      <c r="AM193" s="11" t="s">
        <v>191</v>
      </c>
      <c r="AN193" s="11">
        <v>1563.75</v>
      </c>
      <c r="AO193" s="11">
        <v>1491</v>
      </c>
      <c r="AP193" s="11">
        <v>95.360790249999894</v>
      </c>
      <c r="AQ193" s="11">
        <v>13614.625243999901</v>
      </c>
      <c r="AR193" s="11">
        <v>15029.1179197499</v>
      </c>
    </row>
    <row r="194" spans="39:44" x14ac:dyDescent="0.3">
      <c r="AM194" s="11" t="s">
        <v>192</v>
      </c>
      <c r="AN194" s="11">
        <v>1537</v>
      </c>
      <c r="AO194" s="11">
        <v>1448.5</v>
      </c>
      <c r="AP194" s="11">
        <v>94.261161999999899</v>
      </c>
      <c r="AQ194" s="11">
        <v>14100.493652249899</v>
      </c>
      <c r="AR194" s="11">
        <v>15915.224120999899</v>
      </c>
    </row>
    <row r="195" spans="39:44" x14ac:dyDescent="0.3">
      <c r="AM195" s="11" t="s">
        <v>193</v>
      </c>
      <c r="AN195" s="11">
        <v>1528.75</v>
      </c>
      <c r="AO195" s="11">
        <v>21.75</v>
      </c>
      <c r="AP195" s="11">
        <v>1.4340044999999999</v>
      </c>
      <c r="AQ195" s="11">
        <v>13529.506347750001</v>
      </c>
      <c r="AR195" s="11">
        <v>30953.704589749901</v>
      </c>
    </row>
    <row r="196" spans="39:44" x14ac:dyDescent="0.3">
      <c r="AM196" s="11" t="s">
        <v>194</v>
      </c>
      <c r="AN196" s="11">
        <v>1525.5</v>
      </c>
      <c r="AO196" s="11">
        <v>20.5</v>
      </c>
      <c r="AP196" s="11">
        <v>1.35421849999999</v>
      </c>
      <c r="AQ196" s="11">
        <v>12569.1115725</v>
      </c>
      <c r="AR196" s="11">
        <v>34197.199707250002</v>
      </c>
    </row>
    <row r="197" spans="39:44" x14ac:dyDescent="0.3">
      <c r="AM197" s="11" t="s">
        <v>195</v>
      </c>
      <c r="AN197" s="11">
        <v>1583.5</v>
      </c>
      <c r="AO197" s="11">
        <v>1486</v>
      </c>
      <c r="AP197" s="11">
        <v>93.788999750000002</v>
      </c>
      <c r="AQ197" s="11">
        <v>15929.884765749999</v>
      </c>
      <c r="AR197" s="11">
        <v>16261.63378925</v>
      </c>
    </row>
    <row r="198" spans="39:44" x14ac:dyDescent="0.3">
      <c r="AM198" s="11" t="s">
        <v>196</v>
      </c>
      <c r="AN198" s="11">
        <v>1426</v>
      </c>
      <c r="AO198" s="11">
        <v>1330.75</v>
      </c>
      <c r="AP198" s="11">
        <v>93.287803499999896</v>
      </c>
      <c r="AQ198" s="11">
        <v>14427.68749975</v>
      </c>
      <c r="AR198" s="11">
        <v>17025.266357500001</v>
      </c>
    </row>
    <row r="199" spans="39:44" x14ac:dyDescent="0.3">
      <c r="AM199" s="11" t="s">
        <v>197</v>
      </c>
      <c r="AN199" s="11">
        <v>1577.5</v>
      </c>
      <c r="AO199" s="11">
        <v>26.75</v>
      </c>
      <c r="AP199" s="11">
        <v>1.68120799999999</v>
      </c>
      <c r="AQ199" s="11">
        <v>13101.714111249899</v>
      </c>
      <c r="AR199" s="11">
        <v>2252.4056397499899</v>
      </c>
    </row>
    <row r="200" spans="39:44" x14ac:dyDescent="0.3">
      <c r="AM200" s="11" t="s">
        <v>198</v>
      </c>
      <c r="AN200" s="11">
        <v>1583.75</v>
      </c>
      <c r="AO200" s="11">
        <v>27.5</v>
      </c>
      <c r="AP200" s="11">
        <v>1.7271190000000001</v>
      </c>
      <c r="AQ200" s="11">
        <v>12741.285888500001</v>
      </c>
      <c r="AR200" s="11">
        <v>3247.80792224999</v>
      </c>
    </row>
    <row r="201" spans="39:44" x14ac:dyDescent="0.3">
      <c r="AM201" s="11" t="s">
        <v>199</v>
      </c>
      <c r="AN201" s="11">
        <v>1384.5</v>
      </c>
      <c r="AO201" s="11">
        <v>1302.75</v>
      </c>
      <c r="AP201" s="11">
        <v>94.182368999999994</v>
      </c>
      <c r="AQ201" s="11">
        <v>12986.12890625</v>
      </c>
      <c r="AR201" s="11">
        <v>17156.025390999901</v>
      </c>
    </row>
    <row r="202" spans="39:44" x14ac:dyDescent="0.3">
      <c r="AM202" s="11" t="s">
        <v>200</v>
      </c>
      <c r="AN202" s="11">
        <v>1378.75</v>
      </c>
      <c r="AO202" s="11">
        <v>1232</v>
      </c>
      <c r="AP202" s="11">
        <v>89.456398250000007</v>
      </c>
      <c r="AQ202" s="11">
        <v>12177.222900249901</v>
      </c>
      <c r="AR202" s="11">
        <v>17546.610839749901</v>
      </c>
    </row>
    <row r="203" spans="39:44" x14ac:dyDescent="0.3">
      <c r="AM203" s="11" t="s">
        <v>201</v>
      </c>
      <c r="AN203" s="11">
        <v>1349.75</v>
      </c>
      <c r="AO203" s="11">
        <v>1149.75</v>
      </c>
      <c r="AP203" s="11">
        <v>85.623598000000001</v>
      </c>
      <c r="AQ203" s="11">
        <v>12596.881347750001</v>
      </c>
      <c r="AR203" s="11">
        <v>18801.786133000001</v>
      </c>
    </row>
    <row r="204" spans="39:44" x14ac:dyDescent="0.3">
      <c r="AM204" s="11" t="s">
        <v>202</v>
      </c>
      <c r="AN204" s="11">
        <v>1395.25</v>
      </c>
      <c r="AO204" s="11">
        <v>1122</v>
      </c>
      <c r="AP204" s="11">
        <v>80.714435249999994</v>
      </c>
      <c r="AQ204" s="11">
        <v>12158.323486499999</v>
      </c>
      <c r="AR204" s="11">
        <v>18644.543457250002</v>
      </c>
    </row>
    <row r="205" spans="39:44" x14ac:dyDescent="0.3">
      <c r="AM205" s="11" t="s">
        <v>203</v>
      </c>
      <c r="AN205" s="11">
        <v>1412.75</v>
      </c>
      <c r="AO205" s="11">
        <v>1270</v>
      </c>
      <c r="AP205" s="11">
        <v>90.085125000000005</v>
      </c>
      <c r="AQ205" s="11">
        <v>13436.18701175</v>
      </c>
      <c r="AR205" s="11">
        <v>16555.186767749899</v>
      </c>
    </row>
    <row r="206" spans="39:44" x14ac:dyDescent="0.3">
      <c r="AM206" s="11" t="s">
        <v>204</v>
      </c>
      <c r="AN206" s="11">
        <v>1523.75</v>
      </c>
      <c r="AO206" s="11">
        <v>1277.75</v>
      </c>
      <c r="AP206" s="11">
        <v>84.195308749999896</v>
      </c>
      <c r="AQ206" s="11">
        <v>12963.368652249899</v>
      </c>
      <c r="AR206" s="11">
        <v>17560.91455075</v>
      </c>
    </row>
    <row r="207" spans="39:44" x14ac:dyDescent="0.3">
      <c r="AM207" s="11" t="s">
        <v>205</v>
      </c>
      <c r="AN207" s="11">
        <v>1448.75</v>
      </c>
      <c r="AO207" s="11">
        <v>1333</v>
      </c>
      <c r="AP207" s="11">
        <v>92.0874405</v>
      </c>
      <c r="AQ207" s="11">
        <v>13535.28784175</v>
      </c>
      <c r="AR207" s="11">
        <v>17650.227539</v>
      </c>
    </row>
    <row r="208" spans="39:44" x14ac:dyDescent="0.3">
      <c r="AM208" s="11" t="s">
        <v>206</v>
      </c>
      <c r="AN208" s="11">
        <v>1526.75</v>
      </c>
      <c r="AO208" s="11">
        <v>1353.75</v>
      </c>
      <c r="AP208" s="11">
        <v>88.93164075</v>
      </c>
      <c r="AQ208" s="11">
        <v>13767.54809575</v>
      </c>
      <c r="AR208" s="11">
        <v>16941.320068500001</v>
      </c>
    </row>
    <row r="209" spans="39:44" x14ac:dyDescent="0.3">
      <c r="AM209" s="11" t="s">
        <v>207</v>
      </c>
      <c r="AN209" s="11">
        <v>1461.25</v>
      </c>
      <c r="AO209" s="11">
        <v>1312.25</v>
      </c>
      <c r="AP209" s="11">
        <v>89.967866999999998</v>
      </c>
      <c r="AQ209" s="11">
        <v>13689.082031</v>
      </c>
      <c r="AR209" s="11">
        <v>15910.642577999901</v>
      </c>
    </row>
    <row r="210" spans="39:44" x14ac:dyDescent="0.3">
      <c r="AM210" s="11" t="s">
        <v>208</v>
      </c>
      <c r="AN210" s="11">
        <v>1394.25</v>
      </c>
      <c r="AO210" s="11">
        <v>1170.25</v>
      </c>
      <c r="AP210" s="11">
        <v>84.068247</v>
      </c>
      <c r="AQ210" s="11">
        <v>12714.985107500001</v>
      </c>
      <c r="AR210" s="11">
        <v>16148.555663749999</v>
      </c>
    </row>
    <row r="211" spans="39:44" x14ac:dyDescent="0.3">
      <c r="AM211" s="11" t="s">
        <v>209</v>
      </c>
      <c r="AN211" s="11">
        <v>1354.5</v>
      </c>
      <c r="AO211" s="11">
        <v>1244</v>
      </c>
      <c r="AP211" s="11">
        <v>91.914840749999897</v>
      </c>
      <c r="AQ211" s="11">
        <v>13167.8845215</v>
      </c>
      <c r="AR211" s="11">
        <v>16745.070801000002</v>
      </c>
    </row>
    <row r="212" spans="39:44" x14ac:dyDescent="0.3">
      <c r="AM212" s="11" t="s">
        <v>210</v>
      </c>
      <c r="AN212" s="11">
        <v>1337</v>
      </c>
      <c r="AO212" s="11">
        <v>1179.5</v>
      </c>
      <c r="AP212" s="11">
        <v>88.264947999999904</v>
      </c>
      <c r="AQ212" s="11">
        <v>12841.944336</v>
      </c>
      <c r="AR212" s="11">
        <v>17401.956543</v>
      </c>
    </row>
    <row r="213" spans="39:44" x14ac:dyDescent="0.3">
      <c r="AM213" s="11" t="s">
        <v>211</v>
      </c>
      <c r="AN213" s="11">
        <v>1354.5</v>
      </c>
      <c r="AO213" s="11">
        <v>1260</v>
      </c>
      <c r="AP213" s="11">
        <v>93.033164999999897</v>
      </c>
      <c r="AQ213" s="11">
        <v>12907.508056749901</v>
      </c>
      <c r="AR213" s="11">
        <v>16689.574707</v>
      </c>
    </row>
    <row r="214" spans="39:44" x14ac:dyDescent="0.3">
      <c r="AM214" s="11" t="s">
        <v>212</v>
      </c>
      <c r="AN214" s="11">
        <v>1439.25</v>
      </c>
      <c r="AO214" s="11">
        <v>1310.25</v>
      </c>
      <c r="AP214" s="11">
        <v>91.086616749999905</v>
      </c>
      <c r="AQ214" s="11">
        <v>13819.78686525</v>
      </c>
      <c r="AR214" s="11">
        <v>15506.820556750001</v>
      </c>
    </row>
    <row r="215" spans="39:44" x14ac:dyDescent="0.3">
      <c r="AM215" s="11" t="s">
        <v>213</v>
      </c>
      <c r="AN215" s="11">
        <v>1324</v>
      </c>
      <c r="AO215" s="11">
        <v>1198</v>
      </c>
      <c r="AP215" s="11">
        <v>90.474660749999899</v>
      </c>
      <c r="AQ215" s="11">
        <v>12680.265869000001</v>
      </c>
      <c r="AR215" s="11">
        <v>17929.225097499999</v>
      </c>
    </row>
    <row r="216" spans="39:44" x14ac:dyDescent="0.3">
      <c r="AM216" s="11" t="s">
        <v>214</v>
      </c>
      <c r="AN216" s="11">
        <v>1378</v>
      </c>
      <c r="AO216" s="11">
        <v>1159</v>
      </c>
      <c r="AP216" s="11">
        <v>84.090497999999897</v>
      </c>
      <c r="AQ216" s="11">
        <v>12621.40893525</v>
      </c>
      <c r="AR216" s="11">
        <v>18177.66113275</v>
      </c>
    </row>
    <row r="217" spans="39:44" x14ac:dyDescent="0.3">
      <c r="AM217" s="11" t="s">
        <v>215</v>
      </c>
      <c r="AN217" s="11">
        <v>1367.75</v>
      </c>
      <c r="AO217" s="11">
        <v>1260</v>
      </c>
      <c r="AP217" s="11">
        <v>92.133327750000007</v>
      </c>
      <c r="AQ217" s="11">
        <v>13065.043212749901</v>
      </c>
      <c r="AR217" s="11">
        <v>16012.9882815</v>
      </c>
    </row>
    <row r="218" spans="39:44" x14ac:dyDescent="0.3">
      <c r="AM218" s="11" t="s">
        <v>216</v>
      </c>
      <c r="AN218" s="11">
        <v>1439.5</v>
      </c>
      <c r="AO218" s="11">
        <v>1330</v>
      </c>
      <c r="AP218" s="11">
        <v>92.394647750000004</v>
      </c>
      <c r="AQ218" s="11">
        <v>14518.885254000001</v>
      </c>
      <c r="AR218" s="11">
        <v>15176.9448245</v>
      </c>
    </row>
    <row r="219" spans="39:44" x14ac:dyDescent="0.3">
      <c r="AM219" s="11" t="s">
        <v>217</v>
      </c>
      <c r="AN219" s="11">
        <v>1534.5</v>
      </c>
      <c r="AO219" s="11">
        <v>368</v>
      </c>
      <c r="AP219" s="11">
        <v>24.199353250000001</v>
      </c>
      <c r="AQ219" s="11">
        <v>14383.2404785</v>
      </c>
      <c r="AR219" s="11">
        <v>31359.493652500001</v>
      </c>
    </row>
    <row r="220" spans="39:44" x14ac:dyDescent="0.3">
      <c r="AM220" s="11" t="s">
        <v>218</v>
      </c>
      <c r="AN220" s="11">
        <v>1540</v>
      </c>
      <c r="AO220" s="11">
        <v>375.25</v>
      </c>
      <c r="AP220" s="11">
        <v>24.446396</v>
      </c>
      <c r="AQ220" s="11">
        <v>13782.590087749901</v>
      </c>
      <c r="AR220" s="11">
        <v>30508.330566749999</v>
      </c>
    </row>
    <row r="221" spans="39:44" x14ac:dyDescent="0.3">
      <c r="AM221" s="11" t="s">
        <v>219</v>
      </c>
      <c r="AN221" s="11">
        <v>1440</v>
      </c>
      <c r="AO221" s="11">
        <v>1349.75</v>
      </c>
      <c r="AP221" s="11">
        <v>93.663782249999898</v>
      </c>
      <c r="AQ221" s="11">
        <v>14947.958008</v>
      </c>
      <c r="AR221" s="11">
        <v>16585.358154500002</v>
      </c>
    </row>
    <row r="222" spans="39:44" x14ac:dyDescent="0.3">
      <c r="AM222" s="11" t="s">
        <v>220</v>
      </c>
      <c r="AN222" s="11">
        <v>1444.25</v>
      </c>
      <c r="AO222" s="11">
        <v>1363.25</v>
      </c>
      <c r="AP222" s="11">
        <v>94.373146250000005</v>
      </c>
      <c r="AQ222" s="11">
        <v>14533.458496249999</v>
      </c>
      <c r="AR222" s="11">
        <v>16309.3498535</v>
      </c>
    </row>
    <row r="223" spans="39:44" x14ac:dyDescent="0.3">
      <c r="AM223" s="11" t="s">
        <v>221</v>
      </c>
      <c r="AN223" s="11">
        <v>1520</v>
      </c>
      <c r="AO223" s="11">
        <v>12.5</v>
      </c>
      <c r="AP223" s="11">
        <v>0.81855149999999899</v>
      </c>
      <c r="AQ223" s="11">
        <v>12367.185303</v>
      </c>
      <c r="AR223" s="11">
        <v>10516.65576175</v>
      </c>
    </row>
    <row r="224" spans="39:44" x14ac:dyDescent="0.3">
      <c r="AM224" s="11" t="s">
        <v>222</v>
      </c>
      <c r="AN224" s="11">
        <v>1506.25</v>
      </c>
      <c r="AO224" s="11">
        <v>14.5</v>
      </c>
      <c r="AP224" s="11">
        <v>0.95984274999999897</v>
      </c>
      <c r="AQ224" s="11">
        <v>11603.73144525</v>
      </c>
      <c r="AR224" s="11">
        <v>13810.25781275</v>
      </c>
    </row>
    <row r="225" spans="39:44" x14ac:dyDescent="0.3">
      <c r="AM225" s="11" t="s">
        <v>223</v>
      </c>
      <c r="AN225" s="11">
        <v>1519</v>
      </c>
      <c r="AO225" s="11">
        <v>1423</v>
      </c>
      <c r="AP225" s="11">
        <v>93.597951499999894</v>
      </c>
      <c r="AQ225" s="11">
        <v>14074.72705075</v>
      </c>
      <c r="AR225" s="11">
        <v>15750.235839749899</v>
      </c>
    </row>
    <row r="226" spans="39:44" x14ac:dyDescent="0.3">
      <c r="AM226" s="11" t="s">
        <v>224</v>
      </c>
      <c r="AN226" s="11">
        <v>1578.5</v>
      </c>
      <c r="AO226" s="11">
        <v>1455</v>
      </c>
      <c r="AP226" s="11">
        <v>92.078615499999898</v>
      </c>
      <c r="AQ226" s="11">
        <v>13695.009765749999</v>
      </c>
      <c r="AR226" s="11">
        <v>15835.16357425</v>
      </c>
    </row>
    <row r="227" spans="39:44" x14ac:dyDescent="0.3">
      <c r="AM227" s="11" t="s">
        <v>225</v>
      </c>
      <c r="AN227" s="11">
        <v>1567.5</v>
      </c>
      <c r="AO227" s="11">
        <v>1387.75</v>
      </c>
      <c r="AP227" s="11">
        <v>88.240943999999899</v>
      </c>
      <c r="AQ227" s="11">
        <v>13587.77441425</v>
      </c>
      <c r="AR227" s="11">
        <v>16474.033691249901</v>
      </c>
    </row>
    <row r="228" spans="39:44" x14ac:dyDescent="0.3">
      <c r="AM228" s="11" t="s">
        <v>226</v>
      </c>
      <c r="AN228" s="11">
        <v>1573.5</v>
      </c>
      <c r="AO228" s="11">
        <v>1367.25</v>
      </c>
      <c r="AP228" s="11">
        <v>86.766763749999896</v>
      </c>
      <c r="AQ228" s="11">
        <v>12261.689941500001</v>
      </c>
      <c r="AR228" s="11">
        <v>16298.7253419999</v>
      </c>
    </row>
    <row r="229" spans="39:44" x14ac:dyDescent="0.3">
      <c r="AM229" s="11" t="s">
        <v>227</v>
      </c>
      <c r="AN229" s="11">
        <v>1650.75</v>
      </c>
      <c r="AO229" s="11">
        <v>1491.25</v>
      </c>
      <c r="AP229" s="11">
        <v>90.333858500000005</v>
      </c>
      <c r="AQ229" s="11">
        <v>13264.601318499899</v>
      </c>
      <c r="AR229" s="11">
        <v>15328.20410175</v>
      </c>
    </row>
    <row r="230" spans="39:44" x14ac:dyDescent="0.3">
      <c r="AM230" s="11" t="s">
        <v>228</v>
      </c>
      <c r="AN230" s="11">
        <v>1553.75</v>
      </c>
      <c r="AO230" s="11">
        <v>1392.75</v>
      </c>
      <c r="AP230" s="11">
        <v>89.457084499999993</v>
      </c>
      <c r="AQ230" s="11">
        <v>14145.4067385</v>
      </c>
      <c r="AR230" s="11">
        <v>16874.1240232499</v>
      </c>
    </row>
    <row r="231" spans="39:44" x14ac:dyDescent="0.3">
      <c r="AM231" s="11" t="s">
        <v>229</v>
      </c>
      <c r="AN231" s="11">
        <v>1648.5</v>
      </c>
      <c r="AO231" s="11">
        <v>1506</v>
      </c>
      <c r="AP231" s="11">
        <v>91.287010249999895</v>
      </c>
      <c r="AQ231" s="11">
        <v>15012.055420000001</v>
      </c>
      <c r="AR231" s="11">
        <v>16002.76000975</v>
      </c>
    </row>
    <row r="232" spans="39:44" x14ac:dyDescent="0.3">
      <c r="AM232" s="11" t="s">
        <v>230</v>
      </c>
      <c r="AN232" s="11">
        <v>1621.25</v>
      </c>
      <c r="AO232" s="11">
        <v>1499</v>
      </c>
      <c r="AP232" s="11">
        <v>92.386329500000002</v>
      </c>
      <c r="AQ232" s="11">
        <v>15063.915527249899</v>
      </c>
      <c r="AR232" s="11">
        <v>15729.22265625</v>
      </c>
    </row>
    <row r="233" spans="39:44" x14ac:dyDescent="0.3">
      <c r="AM233" s="11" t="s">
        <v>231</v>
      </c>
      <c r="AN233" s="11">
        <v>1573.75</v>
      </c>
      <c r="AO233" s="11">
        <v>1471.25</v>
      </c>
      <c r="AP233" s="11">
        <v>93.461263750000001</v>
      </c>
      <c r="AQ233" s="11">
        <v>13890.87451175</v>
      </c>
      <c r="AR233" s="11">
        <v>14910.524902499999</v>
      </c>
    </row>
    <row r="234" spans="39:44" x14ac:dyDescent="0.3">
      <c r="AM234" s="11" t="s">
        <v>232</v>
      </c>
      <c r="AN234" s="11">
        <v>1503</v>
      </c>
      <c r="AO234" s="11">
        <v>1389.5</v>
      </c>
      <c r="AP234" s="11">
        <v>92.459296999999907</v>
      </c>
      <c r="AQ234" s="11">
        <v>14040.16748025</v>
      </c>
      <c r="AR234" s="11">
        <v>15149.69311525</v>
      </c>
    </row>
    <row r="235" spans="39:44" x14ac:dyDescent="0.3">
      <c r="AM235" s="11" t="s">
        <v>233</v>
      </c>
      <c r="AN235" s="11">
        <v>1474.5</v>
      </c>
      <c r="AO235" s="11">
        <v>1392.75</v>
      </c>
      <c r="AP235" s="11">
        <v>94.372461250000001</v>
      </c>
      <c r="AQ235" s="11">
        <v>13745.721923749899</v>
      </c>
      <c r="AR235" s="11">
        <v>15555.09765625</v>
      </c>
    </row>
    <row r="236" spans="39:44" x14ac:dyDescent="0.3">
      <c r="AM236" s="11" t="s">
        <v>234</v>
      </c>
      <c r="AN236" s="11">
        <v>1459.25</v>
      </c>
      <c r="AO236" s="11">
        <v>1347.75</v>
      </c>
      <c r="AP236" s="11">
        <v>92.346284749999896</v>
      </c>
      <c r="AQ236" s="11">
        <v>13235.079589999999</v>
      </c>
      <c r="AR236" s="11">
        <v>18002.44042975</v>
      </c>
    </row>
    <row r="237" spans="39:44" x14ac:dyDescent="0.3">
      <c r="AM237" s="11" t="s">
        <v>235</v>
      </c>
      <c r="AN237" s="11">
        <v>1521.75</v>
      </c>
      <c r="AO237" s="11">
        <v>1338.75</v>
      </c>
      <c r="AP237" s="11">
        <v>88.043945249999993</v>
      </c>
      <c r="AQ237" s="11">
        <v>13658.8876955</v>
      </c>
      <c r="AR237" s="11">
        <v>16316.969238</v>
      </c>
    </row>
    <row r="238" spans="39:44" x14ac:dyDescent="0.3">
      <c r="AM238" s="11" t="s">
        <v>236</v>
      </c>
      <c r="AN238" s="11">
        <v>1444.25</v>
      </c>
      <c r="AO238" s="11">
        <v>1349.25</v>
      </c>
      <c r="AP238" s="11">
        <v>93.408260499999898</v>
      </c>
      <c r="AQ238" s="11">
        <v>13658.34765625</v>
      </c>
      <c r="AR238" s="11">
        <v>15389.089599749999</v>
      </c>
    </row>
    <row r="239" spans="39:44" x14ac:dyDescent="0.3">
      <c r="AM239" s="11" t="s">
        <v>237</v>
      </c>
      <c r="AN239" s="11">
        <v>1493</v>
      </c>
      <c r="AO239" s="11">
        <v>1398</v>
      </c>
      <c r="AP239" s="11">
        <v>93.638039000000006</v>
      </c>
      <c r="AQ239" s="11">
        <v>13607.728027249899</v>
      </c>
      <c r="AR239" s="11">
        <v>15195.4536135</v>
      </c>
    </row>
    <row r="240" spans="39:44" x14ac:dyDescent="0.3">
      <c r="AM240" s="11" t="s">
        <v>238</v>
      </c>
      <c r="AN240" s="11">
        <v>1620.75</v>
      </c>
      <c r="AO240" s="11">
        <v>1475.5</v>
      </c>
      <c r="AP240" s="11">
        <v>90.999868249999906</v>
      </c>
      <c r="AQ240" s="11">
        <v>13684.363281</v>
      </c>
      <c r="AR240" s="11">
        <v>15231.97094725</v>
      </c>
    </row>
    <row r="241" spans="39:44" x14ac:dyDescent="0.3">
      <c r="AM241" s="11" t="s">
        <v>239</v>
      </c>
      <c r="AN241" s="11">
        <v>1516.5</v>
      </c>
      <c r="AO241" s="11">
        <v>1397.5</v>
      </c>
      <c r="AP241" s="11">
        <v>92.134853249999907</v>
      </c>
      <c r="AQ241" s="11">
        <v>13795.49267575</v>
      </c>
      <c r="AR241" s="11">
        <v>13480.388916</v>
      </c>
    </row>
    <row r="242" spans="39:44" x14ac:dyDescent="0.3">
      <c r="AM242" s="11" t="s">
        <v>240</v>
      </c>
      <c r="AN242" s="11">
        <v>1510.25</v>
      </c>
      <c r="AO242" s="11">
        <v>1399.5</v>
      </c>
      <c r="AP242" s="11">
        <v>92.637054500000005</v>
      </c>
      <c r="AQ242" s="11">
        <v>15147.636474749999</v>
      </c>
      <c r="AR242" s="11">
        <v>13350.064453249901</v>
      </c>
    </row>
    <row r="243" spans="39:44" x14ac:dyDescent="0.3">
      <c r="AM243" s="11" t="s">
        <v>241</v>
      </c>
      <c r="AN243" s="11">
        <v>1519.5</v>
      </c>
      <c r="AO243" s="11">
        <v>1007.75</v>
      </c>
      <c r="AP243" s="11">
        <v>66.666114750000006</v>
      </c>
      <c r="AQ243" s="11">
        <v>14867.506592</v>
      </c>
      <c r="AR243" s="11">
        <v>20945.28173825</v>
      </c>
    </row>
    <row r="244" spans="39:44" x14ac:dyDescent="0.3">
      <c r="AM244" s="11" t="s">
        <v>242</v>
      </c>
      <c r="AN244" s="11">
        <v>1529</v>
      </c>
      <c r="AO244" s="11">
        <v>1046</v>
      </c>
      <c r="AP244" s="11">
        <v>68.497608</v>
      </c>
      <c r="AQ244" s="11">
        <v>14635.73388675</v>
      </c>
      <c r="AR244" s="11">
        <v>20086.0791015</v>
      </c>
    </row>
    <row r="245" spans="39:44" x14ac:dyDescent="0.3">
      <c r="AM245" s="11" t="s">
        <v>243</v>
      </c>
      <c r="AN245" s="11">
        <v>1426.25</v>
      </c>
      <c r="AO245" s="11">
        <v>1320.25</v>
      </c>
      <c r="AP245" s="11">
        <v>92.468627999999896</v>
      </c>
      <c r="AQ245" s="11">
        <v>16361.209961250001</v>
      </c>
      <c r="AR245" s="11">
        <v>15991.1223145</v>
      </c>
    </row>
    <row r="246" spans="39:44" x14ac:dyDescent="0.3">
      <c r="AM246" s="11" t="s">
        <v>244</v>
      </c>
      <c r="AN246" s="11">
        <v>1495.5</v>
      </c>
      <c r="AO246" s="11">
        <v>1389.5</v>
      </c>
      <c r="AP246" s="11">
        <v>92.807948749999994</v>
      </c>
      <c r="AQ246" s="11">
        <v>14815.9152829999</v>
      </c>
      <c r="AR246" s="11">
        <v>16205.890380749999</v>
      </c>
    </row>
    <row r="247" spans="39:44" x14ac:dyDescent="0.3">
      <c r="AM247" s="11" t="s">
        <v>245</v>
      </c>
      <c r="AN247" s="11">
        <v>1449</v>
      </c>
      <c r="AO247" s="11">
        <v>17.5</v>
      </c>
      <c r="AP247" s="11">
        <v>1.217365</v>
      </c>
      <c r="AQ247" s="11">
        <v>12928.96875</v>
      </c>
      <c r="AR247" s="11">
        <v>35636.800781500002</v>
      </c>
    </row>
    <row r="248" spans="39:44" x14ac:dyDescent="0.3">
      <c r="AM248" s="11" t="s">
        <v>246</v>
      </c>
      <c r="AN248" s="11">
        <v>1518</v>
      </c>
      <c r="AO248" s="11">
        <v>10.5</v>
      </c>
      <c r="AP248" s="11">
        <v>0.70943224999999899</v>
      </c>
      <c r="AQ248" s="11">
        <v>11950.547118999901</v>
      </c>
      <c r="AR248" s="11">
        <v>40707.113281500002</v>
      </c>
    </row>
    <row r="249" spans="39:44" x14ac:dyDescent="0.3">
      <c r="AM249" s="11" t="s">
        <v>247</v>
      </c>
      <c r="AN249" s="11">
        <v>1561.75</v>
      </c>
      <c r="AO249" s="11">
        <v>1452.75</v>
      </c>
      <c r="AP249" s="11">
        <v>92.852936</v>
      </c>
      <c r="AQ249" s="11">
        <v>13891.354736249899</v>
      </c>
      <c r="AR249" s="11">
        <v>16018.1027834999</v>
      </c>
    </row>
    <row r="250" spans="39:44" x14ac:dyDescent="0.3">
      <c r="AM250" s="11" t="s">
        <v>248</v>
      </c>
      <c r="AN250" s="11">
        <v>1433.75</v>
      </c>
      <c r="AO250" s="11">
        <v>1361</v>
      </c>
      <c r="AP250" s="11">
        <v>94.869741500000003</v>
      </c>
      <c r="AQ250" s="11">
        <v>13241.214599749999</v>
      </c>
      <c r="AR250" s="11">
        <v>16309.02563475</v>
      </c>
    </row>
    <row r="251" spans="39:44" x14ac:dyDescent="0.3">
      <c r="AM251" s="11" t="s">
        <v>249</v>
      </c>
      <c r="AN251" s="11">
        <v>1466.75</v>
      </c>
      <c r="AO251" s="11">
        <v>1320.25</v>
      </c>
      <c r="AP251" s="11">
        <v>89.708324500000003</v>
      </c>
      <c r="AQ251" s="11">
        <v>13121.136474999899</v>
      </c>
      <c r="AR251" s="11">
        <v>17654.24267575</v>
      </c>
    </row>
    <row r="252" spans="39:44" x14ac:dyDescent="0.3">
      <c r="AM252" s="11" t="s">
        <v>250</v>
      </c>
      <c r="AN252" s="11">
        <v>1560.75</v>
      </c>
      <c r="AO252" s="11">
        <v>1400.5</v>
      </c>
      <c r="AP252" s="11">
        <v>89.4085749999999</v>
      </c>
      <c r="AQ252" s="11">
        <v>13389.333984499999</v>
      </c>
      <c r="AR252" s="11">
        <v>15825.225097500001</v>
      </c>
    </row>
    <row r="253" spans="39:44" x14ac:dyDescent="0.3">
      <c r="AM253" s="11" t="s">
        <v>251</v>
      </c>
      <c r="AN253" s="11">
        <v>1546</v>
      </c>
      <c r="AO253" s="11">
        <v>1425</v>
      </c>
      <c r="AP253" s="11">
        <v>91.974391999999895</v>
      </c>
      <c r="AQ253" s="11">
        <v>13941.57202175</v>
      </c>
      <c r="AR253" s="11">
        <v>17714.38671875</v>
      </c>
    </row>
    <row r="254" spans="39:44" x14ac:dyDescent="0.3">
      <c r="AM254" s="11" t="s">
        <v>252</v>
      </c>
      <c r="AN254" s="11">
        <v>1587</v>
      </c>
      <c r="AO254" s="11">
        <v>1457</v>
      </c>
      <c r="AP254" s="11">
        <v>91.560625000000002</v>
      </c>
      <c r="AQ254" s="11">
        <v>14953.72436525</v>
      </c>
      <c r="AR254" s="11">
        <v>17621.645996250001</v>
      </c>
    </row>
    <row r="255" spans="39:44" x14ac:dyDescent="0.3">
      <c r="AM255" s="11" t="s">
        <v>253</v>
      </c>
      <c r="AN255" s="11">
        <v>1628.75</v>
      </c>
      <c r="AO255" s="11">
        <v>1479</v>
      </c>
      <c r="AP255" s="11">
        <v>90.7140444999999</v>
      </c>
      <c r="AQ255" s="11">
        <v>14607.486084</v>
      </c>
      <c r="AR255" s="11">
        <v>16011.873535000001</v>
      </c>
    </row>
    <row r="256" spans="39:44" x14ac:dyDescent="0.3">
      <c r="AM256" s="11" t="s">
        <v>254</v>
      </c>
      <c r="AN256" s="11">
        <v>1576.75</v>
      </c>
      <c r="AO256" s="11">
        <v>1463</v>
      </c>
      <c r="AP256" s="11">
        <v>92.686260250000004</v>
      </c>
      <c r="AQ256" s="11">
        <v>14058.73730475</v>
      </c>
      <c r="AR256" s="11">
        <v>16067.046142499999</v>
      </c>
    </row>
    <row r="257" spans="39:44" x14ac:dyDescent="0.3">
      <c r="AM257" s="11" t="s">
        <v>255</v>
      </c>
      <c r="AN257" s="11">
        <v>1479.5</v>
      </c>
      <c r="AO257" s="11">
        <v>1402.25</v>
      </c>
      <c r="AP257" s="11">
        <v>94.775278</v>
      </c>
      <c r="AQ257" s="11">
        <v>13689.785400249901</v>
      </c>
      <c r="AR257" s="11">
        <v>15831.991943499999</v>
      </c>
    </row>
    <row r="258" spans="39:44" x14ac:dyDescent="0.3">
      <c r="AM258" s="11" t="s">
        <v>256</v>
      </c>
      <c r="AN258" s="11">
        <v>1498</v>
      </c>
      <c r="AO258" s="11">
        <v>1415.5</v>
      </c>
      <c r="AP258" s="11">
        <v>94.476484249999899</v>
      </c>
      <c r="AQ258" s="11">
        <v>13666.3811035</v>
      </c>
      <c r="AR258" s="11">
        <v>15256.82910175</v>
      </c>
    </row>
    <row r="259" spans="39:44" x14ac:dyDescent="0.3">
      <c r="AM259" s="11" t="s">
        <v>257</v>
      </c>
      <c r="AN259" s="11">
        <v>1471.25</v>
      </c>
      <c r="AO259" s="11">
        <v>1403.5</v>
      </c>
      <c r="AP259" s="11">
        <v>95.377202999999895</v>
      </c>
      <c r="AQ259" s="11">
        <v>13887.321289</v>
      </c>
      <c r="AR259" s="11">
        <v>16232.6975099999</v>
      </c>
    </row>
    <row r="260" spans="39:44" x14ac:dyDescent="0.3">
      <c r="AM260" s="11" t="s">
        <v>258</v>
      </c>
      <c r="AN260" s="11">
        <v>1378.75</v>
      </c>
      <c r="AO260" s="11">
        <v>1314.75</v>
      </c>
      <c r="AP260" s="11">
        <v>95.360605000000007</v>
      </c>
      <c r="AQ260" s="11">
        <v>13345.311035250001</v>
      </c>
      <c r="AR260" s="11">
        <v>16516.52905275</v>
      </c>
    </row>
    <row r="261" spans="39:44" x14ac:dyDescent="0.3">
      <c r="AM261" s="11" t="s">
        <v>259</v>
      </c>
      <c r="AN261" s="11">
        <v>1330.5</v>
      </c>
      <c r="AO261" s="11">
        <v>1081.25</v>
      </c>
      <c r="AP261" s="11">
        <v>81.204236999999907</v>
      </c>
      <c r="AQ261" s="11">
        <v>14093.5908204999</v>
      </c>
      <c r="AR261" s="11">
        <v>17774.64965825</v>
      </c>
    </row>
    <row r="262" spans="39:44" x14ac:dyDescent="0.3">
      <c r="AM262" s="11" t="s">
        <v>260</v>
      </c>
      <c r="AN262" s="11">
        <v>1355.5</v>
      </c>
      <c r="AO262" s="11">
        <v>1267.25</v>
      </c>
      <c r="AP262" s="11">
        <v>93.492729249999897</v>
      </c>
      <c r="AQ262" s="11">
        <v>13435.7043455</v>
      </c>
      <c r="AR262" s="11">
        <v>16548.140625</v>
      </c>
    </row>
    <row r="263" spans="39:44" x14ac:dyDescent="0.3">
      <c r="AM263" s="11" t="s">
        <v>261</v>
      </c>
      <c r="AN263" s="11">
        <v>1467.5</v>
      </c>
      <c r="AO263" s="11">
        <v>1371.5</v>
      </c>
      <c r="AP263" s="11">
        <v>93.458681249999898</v>
      </c>
      <c r="AQ263" s="11">
        <v>13698.496582</v>
      </c>
      <c r="AR263" s="11">
        <v>15109.548584</v>
      </c>
    </row>
    <row r="264" spans="39:44" x14ac:dyDescent="0.3">
      <c r="AM264" s="11" t="s">
        <v>262</v>
      </c>
      <c r="AN264" s="11">
        <v>1398.5</v>
      </c>
      <c r="AO264" s="11">
        <v>1313.25</v>
      </c>
      <c r="AP264" s="11">
        <v>93.915212499999896</v>
      </c>
      <c r="AQ264" s="11">
        <v>12840.3740235</v>
      </c>
      <c r="AR264" s="11">
        <v>16433.597656499998</v>
      </c>
    </row>
    <row r="265" spans="39:44" x14ac:dyDescent="0.3">
      <c r="AM265" s="11" t="s">
        <v>263</v>
      </c>
      <c r="AN265" s="11">
        <v>1439.75</v>
      </c>
      <c r="AO265" s="11">
        <v>1328</v>
      </c>
      <c r="AP265" s="11">
        <v>92.251554499999898</v>
      </c>
      <c r="AQ265" s="11">
        <v>13707.62719725</v>
      </c>
      <c r="AR265" s="11">
        <v>15074.861572</v>
      </c>
    </row>
    <row r="266" spans="39:44" x14ac:dyDescent="0.3">
      <c r="AM266" s="11" t="s">
        <v>264</v>
      </c>
      <c r="AN266" s="11">
        <v>1497.5</v>
      </c>
      <c r="AO266" s="11">
        <v>1366.5</v>
      </c>
      <c r="AP266" s="11">
        <v>91.131515500000006</v>
      </c>
      <c r="AQ266" s="11">
        <v>15382.480469</v>
      </c>
      <c r="AR266" s="11">
        <v>13906.390625</v>
      </c>
    </row>
    <row r="267" spans="39:44" x14ac:dyDescent="0.3">
      <c r="AM267" s="11" t="s">
        <v>265</v>
      </c>
      <c r="AN267" s="11">
        <v>1463</v>
      </c>
      <c r="AO267" s="11">
        <v>1279.5</v>
      </c>
      <c r="AP267" s="11">
        <v>87.391067750000005</v>
      </c>
      <c r="AQ267" s="11">
        <v>14732.329589749899</v>
      </c>
      <c r="AR267" s="11">
        <v>18322.51855475</v>
      </c>
    </row>
    <row r="268" spans="39:44" x14ac:dyDescent="0.3">
      <c r="AM268" s="11" t="s">
        <v>266</v>
      </c>
      <c r="AN268" s="11">
        <v>1419.75</v>
      </c>
      <c r="AO268" s="11">
        <v>1251.5</v>
      </c>
      <c r="AP268" s="11">
        <v>88.227758249999994</v>
      </c>
      <c r="AQ268" s="11">
        <v>14402.1936035</v>
      </c>
      <c r="AR268" s="11">
        <v>19059.505371250001</v>
      </c>
    </row>
    <row r="269" spans="39:44" x14ac:dyDescent="0.3">
      <c r="AM269" s="11" t="s">
        <v>267</v>
      </c>
      <c r="AN269" s="11">
        <v>1418.75</v>
      </c>
      <c r="AO269" s="11">
        <v>1305</v>
      </c>
      <c r="AP269" s="11">
        <v>91.821844249999899</v>
      </c>
      <c r="AQ269" s="11">
        <v>16021.172607250001</v>
      </c>
      <c r="AR269" s="11">
        <v>16716.655273749901</v>
      </c>
    </row>
    <row r="270" spans="39:44" x14ac:dyDescent="0.3">
      <c r="AM270" s="11" t="s">
        <v>268</v>
      </c>
      <c r="AN270" s="11">
        <v>1480.75</v>
      </c>
      <c r="AO270" s="11">
        <v>1383.5</v>
      </c>
      <c r="AP270" s="11">
        <v>93.361654250000001</v>
      </c>
      <c r="AQ270" s="11">
        <v>14674.573974999899</v>
      </c>
      <c r="AR270" s="11">
        <v>16549.680664250001</v>
      </c>
    </row>
    <row r="271" spans="39:44" x14ac:dyDescent="0.3">
      <c r="AM271" s="11" t="s">
        <v>269</v>
      </c>
      <c r="AN271" s="11">
        <v>1494.5</v>
      </c>
      <c r="AO271" s="11">
        <v>29.25</v>
      </c>
      <c r="AP271" s="11">
        <v>1.9798307500000001</v>
      </c>
      <c r="AQ271" s="11">
        <v>12329.225586</v>
      </c>
      <c r="AR271" s="11">
        <v>38453.723633000001</v>
      </c>
    </row>
    <row r="272" spans="39:44" x14ac:dyDescent="0.3">
      <c r="AM272" s="11" t="s">
        <v>270</v>
      </c>
      <c r="AN272" s="11">
        <v>1479.5</v>
      </c>
      <c r="AO272" s="11">
        <v>34.25</v>
      </c>
      <c r="AP272" s="11">
        <v>2.3333344999999901</v>
      </c>
      <c r="AQ272" s="11">
        <v>11789.822265749999</v>
      </c>
      <c r="AR272" s="11">
        <v>38439.496094000002</v>
      </c>
    </row>
    <row r="273" spans="39:44" x14ac:dyDescent="0.3">
      <c r="AM273" s="11" t="s">
        <v>271</v>
      </c>
      <c r="AN273" s="11">
        <v>1535.5</v>
      </c>
      <c r="AO273" s="11">
        <v>1458.5</v>
      </c>
      <c r="AP273" s="11">
        <v>94.869859750000003</v>
      </c>
      <c r="AQ273" s="11">
        <v>13654.00219725</v>
      </c>
      <c r="AR273" s="11">
        <v>16113.77392575</v>
      </c>
    </row>
    <row r="274" spans="39:44" x14ac:dyDescent="0.3">
      <c r="AM274" s="11" t="s">
        <v>272</v>
      </c>
      <c r="AN274" s="11">
        <v>1481.5</v>
      </c>
      <c r="AO274" s="11">
        <v>1389.5</v>
      </c>
      <c r="AP274" s="11">
        <v>93.672151749999998</v>
      </c>
      <c r="AQ274" s="11">
        <v>13038.18798825</v>
      </c>
      <c r="AR274" s="11">
        <v>17072.2209469999</v>
      </c>
    </row>
    <row r="275" spans="39:44" x14ac:dyDescent="0.3">
      <c r="AM275" s="11" t="s">
        <v>273</v>
      </c>
      <c r="AN275" s="11">
        <v>1552.5</v>
      </c>
      <c r="AO275" s="11">
        <v>1456</v>
      </c>
      <c r="AP275" s="11">
        <v>93.754119750000001</v>
      </c>
      <c r="AQ275" s="11">
        <v>13531.0446779999</v>
      </c>
      <c r="AR275" s="11">
        <v>15112.023193249899</v>
      </c>
    </row>
    <row r="276" spans="39:44" x14ac:dyDescent="0.3">
      <c r="AM276" s="11" t="s">
        <v>274</v>
      </c>
      <c r="AN276" s="11">
        <v>1544.5</v>
      </c>
      <c r="AO276" s="11">
        <v>1452.25</v>
      </c>
      <c r="AP276" s="11">
        <v>93.999364499999899</v>
      </c>
      <c r="AQ276" s="11">
        <v>14053.1796875</v>
      </c>
      <c r="AR276" s="11">
        <v>16045.420654</v>
      </c>
    </row>
    <row r="277" spans="39:44" x14ac:dyDescent="0.3">
      <c r="AM277" s="11" t="s">
        <v>275</v>
      </c>
      <c r="AN277" s="11">
        <v>1516</v>
      </c>
      <c r="AO277" s="11">
        <v>1408.75</v>
      </c>
      <c r="AP277" s="11">
        <v>92.802774499999899</v>
      </c>
      <c r="AQ277" s="11">
        <v>14233.6965329999</v>
      </c>
      <c r="AR277" s="11">
        <v>17284.404785250001</v>
      </c>
    </row>
    <row r="278" spans="39:44" x14ac:dyDescent="0.3">
      <c r="AM278" s="11" t="s">
        <v>276</v>
      </c>
      <c r="AN278" s="11">
        <v>1593.25</v>
      </c>
      <c r="AO278" s="11">
        <v>1484.5</v>
      </c>
      <c r="AP278" s="11">
        <v>93.120996499999904</v>
      </c>
      <c r="AQ278" s="11">
        <v>14004.728027249899</v>
      </c>
      <c r="AR278" s="11">
        <v>17447.035156000002</v>
      </c>
    </row>
    <row r="279" spans="39:44" x14ac:dyDescent="0.3">
      <c r="AM279" s="11" t="s">
        <v>277</v>
      </c>
      <c r="AN279" s="11">
        <v>1570.75</v>
      </c>
      <c r="AO279" s="11">
        <v>1436.75</v>
      </c>
      <c r="AP279" s="11">
        <v>91.367757749999996</v>
      </c>
      <c r="AQ279" s="11">
        <v>14284.98095675</v>
      </c>
      <c r="AR279" s="11">
        <v>16239.636719</v>
      </c>
    </row>
    <row r="280" spans="39:44" x14ac:dyDescent="0.3">
      <c r="AM280" s="11" t="s">
        <v>278</v>
      </c>
      <c r="AN280" s="11">
        <v>1539.25</v>
      </c>
      <c r="AO280" s="11">
        <v>1420.25</v>
      </c>
      <c r="AP280" s="11">
        <v>92.1546799999999</v>
      </c>
      <c r="AQ280" s="11">
        <v>14043.755370999899</v>
      </c>
      <c r="AR280" s="11">
        <v>16134.215087749901</v>
      </c>
    </row>
    <row r="281" spans="39:44" x14ac:dyDescent="0.3">
      <c r="AM281" s="11" t="s">
        <v>279</v>
      </c>
      <c r="AN281" s="11">
        <v>1503.25</v>
      </c>
      <c r="AO281" s="11">
        <v>1418</v>
      </c>
      <c r="AP281" s="11">
        <v>94.285955250000001</v>
      </c>
      <c r="AQ281" s="11">
        <v>14409.4660645</v>
      </c>
      <c r="AR281" s="11">
        <v>15246.76074225</v>
      </c>
    </row>
    <row r="282" spans="39:44" x14ac:dyDescent="0.3">
      <c r="AM282" s="11" t="s">
        <v>280</v>
      </c>
      <c r="AN282" s="11">
        <v>1507.25</v>
      </c>
      <c r="AO282" s="11">
        <v>1342.5</v>
      </c>
      <c r="AP282" s="11">
        <v>89.148017749999994</v>
      </c>
      <c r="AQ282" s="11">
        <v>13314.554443249899</v>
      </c>
      <c r="AR282" s="11">
        <v>15692.29736325</v>
      </c>
    </row>
    <row r="283" spans="39:44" x14ac:dyDescent="0.3">
      <c r="AM283" s="11" t="s">
        <v>281</v>
      </c>
      <c r="AN283" s="11">
        <v>1397.25</v>
      </c>
      <c r="AO283" s="11">
        <v>1345</v>
      </c>
      <c r="AP283" s="11">
        <v>96.261106249999997</v>
      </c>
      <c r="AQ283" s="11">
        <v>13729.122558749899</v>
      </c>
      <c r="AR283" s="11">
        <v>15446.183349749999</v>
      </c>
    </row>
    <row r="284" spans="39:44" x14ac:dyDescent="0.3">
      <c r="AM284" s="11" t="s">
        <v>282</v>
      </c>
      <c r="AN284" s="11">
        <v>1429.5</v>
      </c>
      <c r="AO284" s="11">
        <v>1364.75</v>
      </c>
      <c r="AP284" s="11">
        <v>95.460178249999998</v>
      </c>
      <c r="AQ284" s="11">
        <v>13593.8549805</v>
      </c>
      <c r="AR284" s="11">
        <v>15710.284423999999</v>
      </c>
    </row>
    <row r="285" spans="39:44" x14ac:dyDescent="0.3">
      <c r="AM285" s="11" t="s">
        <v>283</v>
      </c>
      <c r="AN285" s="11">
        <v>1345.25</v>
      </c>
      <c r="AO285" s="11">
        <v>1299.75</v>
      </c>
      <c r="AP285" s="11">
        <v>96.643913249999898</v>
      </c>
      <c r="AQ285" s="11">
        <v>13047.315673749899</v>
      </c>
      <c r="AR285" s="11">
        <v>16840.447998</v>
      </c>
    </row>
    <row r="286" spans="39:44" x14ac:dyDescent="0.3">
      <c r="AM286" s="11" t="s">
        <v>284</v>
      </c>
      <c r="AN286" s="11">
        <v>1320.5</v>
      </c>
      <c r="AO286" s="11">
        <v>1236</v>
      </c>
      <c r="AP286" s="11">
        <v>93.630565500000003</v>
      </c>
      <c r="AQ286" s="11">
        <v>13230.187744249901</v>
      </c>
      <c r="AR286" s="11">
        <v>16721.653808499901</v>
      </c>
    </row>
    <row r="287" spans="39:44" x14ac:dyDescent="0.3">
      <c r="AM287" s="11" t="s">
        <v>285</v>
      </c>
      <c r="AN287" s="11">
        <v>1359.5</v>
      </c>
      <c r="AO287" s="11">
        <v>1282.5</v>
      </c>
      <c r="AP287" s="11">
        <v>94.338089249999996</v>
      </c>
      <c r="AQ287" s="11">
        <v>12921.696777249899</v>
      </c>
      <c r="AR287" s="11">
        <v>17761.160644750002</v>
      </c>
    </row>
    <row r="288" spans="39:44" x14ac:dyDescent="0.3">
      <c r="AM288" s="11" t="s">
        <v>286</v>
      </c>
      <c r="AN288" s="11">
        <v>1408.75</v>
      </c>
      <c r="AO288" s="11">
        <v>1334</v>
      </c>
      <c r="AP288" s="11">
        <v>94.690548000000007</v>
      </c>
      <c r="AQ288" s="11">
        <v>12684.332763500001</v>
      </c>
      <c r="AR288" s="11">
        <v>16302.770996249999</v>
      </c>
    </row>
    <row r="289" spans="39:44" x14ac:dyDescent="0.3">
      <c r="AM289" s="11" t="s">
        <v>287</v>
      </c>
      <c r="AN289" s="11">
        <v>1392.75</v>
      </c>
      <c r="AO289" s="11">
        <v>1308</v>
      </c>
      <c r="AP289" s="11">
        <v>93.93004775</v>
      </c>
      <c r="AQ289" s="11">
        <v>13080.443847750001</v>
      </c>
      <c r="AR289" s="11">
        <v>16278.681640499901</v>
      </c>
    </row>
    <row r="290" spans="39:44" x14ac:dyDescent="0.3">
      <c r="AM290" s="11" t="s">
        <v>288</v>
      </c>
      <c r="AN290" s="11">
        <v>1467.75</v>
      </c>
      <c r="AO290" s="11">
        <v>1380.75</v>
      </c>
      <c r="AP290" s="11">
        <v>94.064962249999994</v>
      </c>
      <c r="AQ290" s="11">
        <v>13341.050537249899</v>
      </c>
      <c r="AR290" s="11">
        <v>15316.1965334999</v>
      </c>
    </row>
    <row r="291" spans="39:44" x14ac:dyDescent="0.3">
      <c r="AM291" s="11" t="s">
        <v>289</v>
      </c>
      <c r="AN291" s="11">
        <v>76.75</v>
      </c>
      <c r="AO291" s="11">
        <v>0</v>
      </c>
      <c r="AP291" s="11">
        <v>0</v>
      </c>
      <c r="AQ291" s="11">
        <v>17227.83715825</v>
      </c>
      <c r="AR291" s="11">
        <v>0</v>
      </c>
    </row>
    <row r="292" spans="39:44" x14ac:dyDescent="0.3">
      <c r="AM292" s="11" t="s">
        <v>290</v>
      </c>
      <c r="AN292" s="11">
        <v>1471</v>
      </c>
      <c r="AO292" s="11">
        <v>1366</v>
      </c>
      <c r="AP292" s="11">
        <v>92.767946249999895</v>
      </c>
      <c r="AQ292" s="11">
        <v>14183.679443249899</v>
      </c>
      <c r="AR292" s="11">
        <v>17431.262451250001</v>
      </c>
    </row>
    <row r="293" spans="39:44" x14ac:dyDescent="0.3">
      <c r="AM293" s="11" t="s">
        <v>291</v>
      </c>
      <c r="AN293" s="11">
        <v>1443.5</v>
      </c>
      <c r="AO293" s="11">
        <v>1359.75</v>
      </c>
      <c r="AP293" s="11">
        <v>94.166965750000003</v>
      </c>
      <c r="AQ293" s="11">
        <v>13953.029296999999</v>
      </c>
      <c r="AR293" s="11">
        <v>16782.73999025</v>
      </c>
    </row>
    <row r="294" spans="39:44" x14ac:dyDescent="0.3">
      <c r="AM294" s="11" t="s">
        <v>292</v>
      </c>
      <c r="AN294" s="11">
        <v>1430.25</v>
      </c>
      <c r="AO294" s="11">
        <v>1350.5</v>
      </c>
      <c r="AP294" s="11">
        <v>94.347883499999995</v>
      </c>
      <c r="AQ294" s="11">
        <v>14078.35375975</v>
      </c>
      <c r="AR294" s="11">
        <v>16744.847168</v>
      </c>
    </row>
    <row r="295" spans="39:44" x14ac:dyDescent="0.3">
      <c r="AM295" s="11" t="s">
        <v>293</v>
      </c>
      <c r="AN295" s="11">
        <v>1569.75</v>
      </c>
      <c r="AO295" s="11">
        <v>642</v>
      </c>
      <c r="AP295" s="11">
        <v>40.907951499999903</v>
      </c>
      <c r="AQ295" s="11">
        <v>14624.923339999999</v>
      </c>
      <c r="AR295" s="11">
        <v>23273.946289250001</v>
      </c>
    </row>
    <row r="296" spans="39:44" x14ac:dyDescent="0.3">
      <c r="AM296" s="11" t="s">
        <v>294</v>
      </c>
      <c r="AN296" s="11">
        <v>1545.75</v>
      </c>
      <c r="AO296" s="11">
        <v>598.5</v>
      </c>
      <c r="AP296" s="11">
        <v>38.7584655</v>
      </c>
      <c r="AQ296" s="11">
        <v>13421.9313965</v>
      </c>
      <c r="AR296" s="11">
        <v>23330.36425775</v>
      </c>
    </row>
    <row r="297" spans="39:44" x14ac:dyDescent="0.3">
      <c r="AM297" s="11" t="s">
        <v>295</v>
      </c>
      <c r="AN297" s="11">
        <v>1459.5</v>
      </c>
      <c r="AO297" s="11">
        <v>1364</v>
      </c>
      <c r="AP297" s="11">
        <v>93.225288249999906</v>
      </c>
      <c r="AQ297" s="11">
        <v>14017.857909999901</v>
      </c>
      <c r="AR297" s="11">
        <v>15462.0668945</v>
      </c>
    </row>
    <row r="298" spans="39:44" x14ac:dyDescent="0.3">
      <c r="AM298" s="11" t="s">
        <v>296</v>
      </c>
      <c r="AN298" s="11">
        <v>1503.5</v>
      </c>
      <c r="AO298" s="11">
        <v>1433.5</v>
      </c>
      <c r="AP298" s="11">
        <v>95.326355000000007</v>
      </c>
      <c r="AQ298" s="11">
        <v>14339.66064475</v>
      </c>
      <c r="AR298" s="11">
        <v>15094.27734375</v>
      </c>
    </row>
    <row r="299" spans="39:44" x14ac:dyDescent="0.3">
      <c r="AM299" s="11" t="s">
        <v>297</v>
      </c>
      <c r="AN299" s="11">
        <v>1527.5</v>
      </c>
      <c r="AO299" s="11">
        <v>1451.5</v>
      </c>
      <c r="AP299" s="11">
        <v>94.98264125</v>
      </c>
      <c r="AQ299" s="11">
        <v>14427.7939455</v>
      </c>
      <c r="AR299" s="11">
        <v>15024.45141625</v>
      </c>
    </row>
    <row r="300" spans="39:44" x14ac:dyDescent="0.3">
      <c r="AM300" s="11" t="s">
        <v>298</v>
      </c>
      <c r="AN300" s="11">
        <v>1501.25</v>
      </c>
      <c r="AO300" s="11">
        <v>1420</v>
      </c>
      <c r="AP300" s="11">
        <v>94.511804749999897</v>
      </c>
      <c r="AQ300" s="11">
        <v>14212.086669999901</v>
      </c>
      <c r="AR300" s="11">
        <v>15738.56249975</v>
      </c>
    </row>
    <row r="301" spans="39:44" x14ac:dyDescent="0.3">
      <c r="AM301" s="11" t="s">
        <v>299</v>
      </c>
      <c r="AN301" s="11">
        <v>1538.75</v>
      </c>
      <c r="AO301" s="11">
        <v>1438.25</v>
      </c>
      <c r="AP301" s="11">
        <v>93.362310500000007</v>
      </c>
      <c r="AQ301" s="11">
        <v>14278.684082</v>
      </c>
      <c r="AR301" s="11">
        <v>16997.361084</v>
      </c>
    </row>
    <row r="302" spans="39:44" x14ac:dyDescent="0.3">
      <c r="AM302" s="11" t="s">
        <v>300</v>
      </c>
      <c r="AN302" s="11">
        <v>1522.75</v>
      </c>
      <c r="AO302" s="11">
        <v>1449</v>
      </c>
      <c r="AP302" s="11">
        <v>95.098651999999902</v>
      </c>
      <c r="AQ302" s="11">
        <v>13732.97778325</v>
      </c>
      <c r="AR302" s="11">
        <v>17818.3620605</v>
      </c>
    </row>
    <row r="303" spans="39:44" x14ac:dyDescent="0.3">
      <c r="AM303" s="11" t="s">
        <v>301</v>
      </c>
      <c r="AN303" s="11">
        <v>1498.25</v>
      </c>
      <c r="AO303" s="11">
        <v>1426</v>
      </c>
      <c r="AP303" s="11">
        <v>95.168191750000005</v>
      </c>
      <c r="AQ303" s="11">
        <v>13823.8583985</v>
      </c>
      <c r="AR303" s="11">
        <v>16661.213623</v>
      </c>
    </row>
    <row r="304" spans="39:44" x14ac:dyDescent="0.3">
      <c r="AM304" s="11" t="s">
        <v>302</v>
      </c>
      <c r="AN304" s="11">
        <v>1556</v>
      </c>
      <c r="AO304" s="11">
        <v>1470.5</v>
      </c>
      <c r="AP304" s="11">
        <v>94.491252750000001</v>
      </c>
      <c r="AQ304" s="11">
        <v>13931.644043</v>
      </c>
      <c r="AR304" s="11">
        <v>16665.856445500001</v>
      </c>
    </row>
    <row r="305" spans="39:44" x14ac:dyDescent="0.3">
      <c r="AM305" s="11" t="s">
        <v>303</v>
      </c>
      <c r="AN305" s="11">
        <v>1453.5</v>
      </c>
      <c r="AO305" s="11">
        <v>1380</v>
      </c>
      <c r="AP305" s="11">
        <v>94.9378604999999</v>
      </c>
      <c r="AQ305" s="11">
        <v>13296.5893555</v>
      </c>
      <c r="AR305" s="11">
        <v>16784.724853250002</v>
      </c>
    </row>
    <row r="306" spans="39:44" x14ac:dyDescent="0.3">
      <c r="AM306" s="11" t="s">
        <v>304</v>
      </c>
      <c r="AN306" s="11">
        <v>1456.75</v>
      </c>
      <c r="AO306" s="11">
        <v>1387.25</v>
      </c>
      <c r="AP306" s="11">
        <v>95.216762500000002</v>
      </c>
      <c r="AQ306" s="11">
        <v>13328.945556749901</v>
      </c>
      <c r="AR306" s="11">
        <v>15676.32592775</v>
      </c>
    </row>
    <row r="307" spans="39:44" x14ac:dyDescent="0.3">
      <c r="AM307" s="11" t="s">
        <v>305</v>
      </c>
      <c r="AN307" s="11">
        <v>1383.75</v>
      </c>
      <c r="AO307" s="11">
        <v>1326.25</v>
      </c>
      <c r="AP307" s="11">
        <v>95.8773137499999</v>
      </c>
      <c r="AQ307" s="11">
        <v>13289.837402249899</v>
      </c>
      <c r="AR307" s="11">
        <v>16012.864013750001</v>
      </c>
    </row>
    <row r="308" spans="39:44" x14ac:dyDescent="0.3">
      <c r="AM308" s="11" t="s">
        <v>306</v>
      </c>
      <c r="AN308" s="11">
        <v>1449</v>
      </c>
      <c r="AO308" s="11">
        <v>1387</v>
      </c>
      <c r="AP308" s="11">
        <v>95.709917000000004</v>
      </c>
      <c r="AQ308" s="11">
        <v>13231.3862305</v>
      </c>
      <c r="AR308" s="11">
        <v>16334.74877925</v>
      </c>
    </row>
    <row r="309" spans="39:44" x14ac:dyDescent="0.3">
      <c r="AM309" s="11" t="s">
        <v>307</v>
      </c>
      <c r="AN309" s="11">
        <v>1401.75</v>
      </c>
      <c r="AO309" s="11">
        <v>1338.75</v>
      </c>
      <c r="AP309" s="11">
        <v>95.499967749999897</v>
      </c>
      <c r="AQ309" s="11">
        <v>12951.572265499901</v>
      </c>
      <c r="AR309" s="11">
        <v>17540.69482425</v>
      </c>
    </row>
    <row r="310" spans="39:44" x14ac:dyDescent="0.3">
      <c r="AM310" s="11" t="s">
        <v>308</v>
      </c>
      <c r="AN310" s="11">
        <v>1465.5</v>
      </c>
      <c r="AO310" s="11">
        <v>1375.25</v>
      </c>
      <c r="AP310" s="11">
        <v>93.837230750000003</v>
      </c>
      <c r="AQ310" s="11">
        <v>13273.300293</v>
      </c>
      <c r="AR310" s="11">
        <v>17546.212890750001</v>
      </c>
    </row>
    <row r="311" spans="39:44" x14ac:dyDescent="0.3">
      <c r="AM311" s="11" t="s">
        <v>309</v>
      </c>
      <c r="AN311" s="11">
        <v>1392</v>
      </c>
      <c r="AO311" s="11">
        <v>1279.75</v>
      </c>
      <c r="AP311" s="11">
        <v>91.833581999999893</v>
      </c>
      <c r="AQ311" s="11">
        <v>13378.296630749899</v>
      </c>
      <c r="AR311" s="11">
        <v>16442.1350099999</v>
      </c>
    </row>
    <row r="312" spans="39:44" x14ac:dyDescent="0.3">
      <c r="AM312" s="11" t="s">
        <v>310</v>
      </c>
      <c r="AN312" s="11">
        <v>1375.5</v>
      </c>
      <c r="AO312" s="11">
        <v>1308.25</v>
      </c>
      <c r="AP312" s="11">
        <v>95.113607500000001</v>
      </c>
      <c r="AQ312" s="11">
        <v>12764.9731445</v>
      </c>
      <c r="AR312" s="11">
        <v>17648.497070500001</v>
      </c>
    </row>
    <row r="313" spans="39:44" x14ac:dyDescent="0.3">
      <c r="AM313" s="11" t="s">
        <v>311</v>
      </c>
      <c r="AN313" s="11">
        <v>1461</v>
      </c>
      <c r="AO313" s="11">
        <v>1365</v>
      </c>
      <c r="AP313" s="11">
        <v>93.411230000000003</v>
      </c>
      <c r="AQ313" s="11">
        <v>13214.32251</v>
      </c>
      <c r="AR313" s="11">
        <v>16435.265625</v>
      </c>
    </row>
    <row r="314" spans="39:44" x14ac:dyDescent="0.3">
      <c r="AM314" s="11" t="s">
        <v>312</v>
      </c>
      <c r="AN314" s="11">
        <v>1366.5</v>
      </c>
      <c r="AO314" s="11">
        <v>1286</v>
      </c>
      <c r="AP314" s="11">
        <v>94.069204499999898</v>
      </c>
      <c r="AQ314" s="11">
        <v>13044.81982425</v>
      </c>
      <c r="AR314" s="11">
        <v>17477.177002</v>
      </c>
    </row>
    <row r="315" spans="39:44" x14ac:dyDescent="0.3">
      <c r="AM315" s="11" t="s">
        <v>313</v>
      </c>
      <c r="AN315" s="11">
        <v>1388.25</v>
      </c>
      <c r="AO315" s="11">
        <v>1292.5</v>
      </c>
      <c r="AP315" s="11">
        <v>92.962959249999898</v>
      </c>
      <c r="AQ315" s="11">
        <v>14211.91699225</v>
      </c>
      <c r="AR315" s="11">
        <v>18057.155517499901</v>
      </c>
    </row>
    <row r="316" spans="39:44" x14ac:dyDescent="0.3">
      <c r="AM316" s="11" t="s">
        <v>314</v>
      </c>
      <c r="AN316" s="11">
        <v>1399.5</v>
      </c>
      <c r="AO316" s="11">
        <v>1291</v>
      </c>
      <c r="AP316" s="11">
        <v>92.144512000000006</v>
      </c>
      <c r="AQ316" s="11">
        <v>14313.94140625</v>
      </c>
      <c r="AR316" s="11">
        <v>17337.752441500001</v>
      </c>
    </row>
    <row r="317" spans="39:44" x14ac:dyDescent="0.3">
      <c r="AM317" s="11" t="s">
        <v>315</v>
      </c>
      <c r="AN317" s="11">
        <v>1503.5</v>
      </c>
      <c r="AO317" s="11">
        <v>1418.5</v>
      </c>
      <c r="AP317" s="11">
        <v>94.307235750000004</v>
      </c>
      <c r="AQ317" s="11">
        <v>14539.6845704999</v>
      </c>
      <c r="AR317" s="11">
        <v>16151.743164</v>
      </c>
    </row>
    <row r="318" spans="39:44" x14ac:dyDescent="0.3">
      <c r="AM318" s="11" t="s">
        <v>316</v>
      </c>
      <c r="AN318" s="11">
        <v>1472.5</v>
      </c>
      <c r="AO318" s="11">
        <v>1401.25</v>
      </c>
      <c r="AP318" s="11">
        <v>95.131460250000003</v>
      </c>
      <c r="AQ318" s="11">
        <v>14248.42236325</v>
      </c>
      <c r="AR318" s="11">
        <v>16071.527587750001</v>
      </c>
    </row>
    <row r="319" spans="39:44" x14ac:dyDescent="0.3">
      <c r="AM319" s="11" t="s">
        <v>317</v>
      </c>
      <c r="AN319" s="11">
        <v>1489</v>
      </c>
      <c r="AO319" s="11">
        <v>1327.5</v>
      </c>
      <c r="AP319" s="11">
        <v>89.197469749999996</v>
      </c>
      <c r="AQ319" s="11">
        <v>14184.3483884999</v>
      </c>
      <c r="AR319" s="11">
        <v>16657.416504000001</v>
      </c>
    </row>
    <row r="320" spans="39:44" x14ac:dyDescent="0.3">
      <c r="AM320" s="11" t="s">
        <v>318</v>
      </c>
      <c r="AN320" s="11">
        <v>1490.25</v>
      </c>
      <c r="AO320" s="11">
        <v>1304.5</v>
      </c>
      <c r="AP320" s="11">
        <v>87.603027249999897</v>
      </c>
      <c r="AQ320" s="11">
        <v>14070.506836</v>
      </c>
      <c r="AR320" s="11">
        <v>16140.687255999999</v>
      </c>
    </row>
    <row r="321" spans="39:44" x14ac:dyDescent="0.3">
      <c r="AM321" s="11" t="s">
        <v>319</v>
      </c>
      <c r="AN321" s="11">
        <v>1489.75</v>
      </c>
      <c r="AO321" s="11">
        <v>1414.5</v>
      </c>
      <c r="AP321" s="11">
        <v>94.853334500000003</v>
      </c>
      <c r="AQ321" s="11">
        <v>14194.580566500001</v>
      </c>
      <c r="AR321" s="11">
        <v>14837.53002925</v>
      </c>
    </row>
    <row r="322" spans="39:44" x14ac:dyDescent="0.3">
      <c r="AM322" s="11" t="s">
        <v>320</v>
      </c>
      <c r="AN322" s="11">
        <v>1490</v>
      </c>
      <c r="AO322" s="11">
        <v>1439</v>
      </c>
      <c r="AP322" s="11">
        <v>96.618314749999897</v>
      </c>
      <c r="AQ322" s="11">
        <v>14191.409668</v>
      </c>
      <c r="AR322" s="11">
        <v>14709.239013750001</v>
      </c>
    </row>
    <row r="323" spans="39:44" x14ac:dyDescent="0.3">
      <c r="AM323" s="11" t="s">
        <v>321</v>
      </c>
      <c r="AN323" s="11">
        <v>1526.75</v>
      </c>
      <c r="AO323" s="11">
        <v>1460.75</v>
      </c>
      <c r="AP323" s="11">
        <v>95.666341750000001</v>
      </c>
      <c r="AQ323" s="11">
        <v>14313.1992185</v>
      </c>
      <c r="AR323" s="11">
        <v>15699.39013675</v>
      </c>
    </row>
    <row r="324" spans="39:44" x14ac:dyDescent="0.3">
      <c r="AM324" s="11" t="s">
        <v>322</v>
      </c>
      <c r="AN324" s="11">
        <v>1526</v>
      </c>
      <c r="AO324" s="11">
        <v>1447.75</v>
      </c>
      <c r="AP324" s="11">
        <v>94.889602499999896</v>
      </c>
      <c r="AQ324" s="11">
        <v>14444.116943499999</v>
      </c>
      <c r="AR324" s="11">
        <v>15610.499267249999</v>
      </c>
    </row>
    <row r="325" spans="39:44" x14ac:dyDescent="0.3">
      <c r="AM325" s="11" t="s">
        <v>323</v>
      </c>
      <c r="AN325" s="11">
        <v>1549</v>
      </c>
      <c r="AO325" s="11">
        <v>1467</v>
      </c>
      <c r="AP325" s="11">
        <v>94.651803999999899</v>
      </c>
      <c r="AQ325" s="11">
        <v>14170.8737795</v>
      </c>
      <c r="AR325" s="11">
        <v>16778.7785645</v>
      </c>
    </row>
    <row r="326" spans="39:44" x14ac:dyDescent="0.3">
      <c r="AM326" s="11" t="s">
        <v>324</v>
      </c>
      <c r="AN326" s="11">
        <v>1511.5</v>
      </c>
      <c r="AO326" s="11">
        <v>1448.5</v>
      </c>
      <c r="AP326" s="11">
        <v>95.867973499999906</v>
      </c>
      <c r="AQ326" s="11">
        <v>13838.87890625</v>
      </c>
      <c r="AR326" s="11">
        <v>15548.057373</v>
      </c>
    </row>
    <row r="327" spans="39:44" x14ac:dyDescent="0.3">
      <c r="AM327" s="11" t="s">
        <v>325</v>
      </c>
      <c r="AN327" s="11">
        <v>1573.75</v>
      </c>
      <c r="AO327" s="11">
        <v>1495.25</v>
      </c>
      <c r="AP327" s="11">
        <v>94.968231250000002</v>
      </c>
      <c r="AQ327" s="11">
        <v>14066.56372075</v>
      </c>
      <c r="AR327" s="11">
        <v>16286.965087750001</v>
      </c>
    </row>
    <row r="328" spans="39:44" x14ac:dyDescent="0.3">
      <c r="AM328" s="11" t="s">
        <v>326</v>
      </c>
      <c r="AN328" s="11">
        <v>1496.25</v>
      </c>
      <c r="AO328" s="11">
        <v>1420.75</v>
      </c>
      <c r="AP328" s="11">
        <v>94.923692750000001</v>
      </c>
      <c r="AQ328" s="11">
        <v>13797.0576169999</v>
      </c>
      <c r="AR328" s="11">
        <v>15871.66455075</v>
      </c>
    </row>
    <row r="329" spans="39:44" x14ac:dyDescent="0.3">
      <c r="AM329" s="11" t="s">
        <v>327</v>
      </c>
      <c r="AN329" s="11">
        <v>1558.75</v>
      </c>
      <c r="AO329" s="11">
        <v>1484.75</v>
      </c>
      <c r="AP329" s="11">
        <v>95.284146999999905</v>
      </c>
      <c r="AQ329" s="11">
        <v>13823.808349499999</v>
      </c>
      <c r="AR329" s="11">
        <v>16259.6049807499</v>
      </c>
    </row>
    <row r="330" spans="39:44" x14ac:dyDescent="0.3">
      <c r="AM330" s="11" t="s">
        <v>328</v>
      </c>
      <c r="AN330" s="11">
        <v>1585.5</v>
      </c>
      <c r="AO330" s="11">
        <v>1524.25</v>
      </c>
      <c r="AP330" s="11">
        <v>96.124179749999897</v>
      </c>
      <c r="AQ330" s="11">
        <v>13877.1137695</v>
      </c>
      <c r="AR330" s="11">
        <v>16286.616211249901</v>
      </c>
    </row>
    <row r="331" spans="39:44" x14ac:dyDescent="0.3">
      <c r="AM331" s="11" t="s">
        <v>329</v>
      </c>
      <c r="AN331" s="11">
        <v>1407.5</v>
      </c>
      <c r="AO331" s="11">
        <v>1344</v>
      </c>
      <c r="AP331" s="11">
        <v>95.490289750000002</v>
      </c>
      <c r="AQ331" s="11">
        <v>13565.392089999999</v>
      </c>
      <c r="AR331" s="11">
        <v>16390.309081750001</v>
      </c>
    </row>
    <row r="332" spans="39:44" x14ac:dyDescent="0.3">
      <c r="AM332" s="11" t="s">
        <v>330</v>
      </c>
      <c r="AN332" s="11">
        <v>1468.5</v>
      </c>
      <c r="AO332" s="11">
        <v>1406</v>
      </c>
      <c r="AP332" s="11">
        <v>95.752479499999893</v>
      </c>
      <c r="AQ332" s="11">
        <v>13361.465088000001</v>
      </c>
      <c r="AR332" s="11">
        <v>15915.29077125</v>
      </c>
    </row>
    <row r="333" spans="39:44" x14ac:dyDescent="0.3">
      <c r="AM333" s="11" t="s">
        <v>331</v>
      </c>
      <c r="AN333" s="11">
        <v>1531</v>
      </c>
      <c r="AO333" s="11">
        <v>1469.75</v>
      </c>
      <c r="AP333" s="11">
        <v>96.003948249999894</v>
      </c>
      <c r="AQ333" s="11">
        <v>13450.37988275</v>
      </c>
      <c r="AR333" s="11">
        <v>18098.86230475</v>
      </c>
    </row>
    <row r="334" spans="39:44" x14ac:dyDescent="0.3">
      <c r="AM334" s="11" t="s">
        <v>332</v>
      </c>
      <c r="AN334" s="11">
        <v>1487.75</v>
      </c>
      <c r="AO334" s="11">
        <v>1423</v>
      </c>
      <c r="AP334" s="11">
        <v>95.669961749999899</v>
      </c>
      <c r="AQ334" s="11">
        <v>13332.0754395</v>
      </c>
      <c r="AR334" s="11">
        <v>16717.463379249901</v>
      </c>
    </row>
    <row r="335" spans="39:44" x14ac:dyDescent="0.3">
      <c r="AM335" s="11" t="s">
        <v>333</v>
      </c>
      <c r="AN335" s="11">
        <v>1479.25</v>
      </c>
      <c r="AO335" s="11">
        <v>1389.5</v>
      </c>
      <c r="AP335" s="11">
        <v>93.949623000000003</v>
      </c>
      <c r="AQ335" s="11">
        <v>13121.72094725</v>
      </c>
      <c r="AR335" s="11">
        <v>16341.318847750001</v>
      </c>
    </row>
    <row r="336" spans="39:44" x14ac:dyDescent="0.3">
      <c r="AM336" s="11" t="s">
        <v>334</v>
      </c>
      <c r="AN336" s="11">
        <v>1510.75</v>
      </c>
      <c r="AO336" s="11">
        <v>1438.25</v>
      </c>
      <c r="AP336" s="11">
        <v>95.185810000000004</v>
      </c>
      <c r="AQ336" s="11">
        <v>13049.428955249899</v>
      </c>
      <c r="AR336" s="11">
        <v>15193.368164</v>
      </c>
    </row>
    <row r="337" spans="39:44" x14ac:dyDescent="0.3">
      <c r="AM337" s="11" t="s">
        <v>335</v>
      </c>
      <c r="AN337" s="11">
        <v>1469</v>
      </c>
      <c r="AO337" s="11">
        <v>1389.75</v>
      </c>
      <c r="AP337" s="11">
        <v>94.6095047499999</v>
      </c>
      <c r="AQ337" s="11">
        <v>12925.53173825</v>
      </c>
      <c r="AR337" s="11">
        <v>15009.326904</v>
      </c>
    </row>
    <row r="338" spans="39:44" x14ac:dyDescent="0.3">
      <c r="AM338" s="11" t="s">
        <v>336</v>
      </c>
      <c r="AN338" s="11">
        <v>1446.5</v>
      </c>
      <c r="AO338" s="11">
        <v>1373.75</v>
      </c>
      <c r="AP338" s="11">
        <v>94.974489250000005</v>
      </c>
      <c r="AQ338" s="11">
        <v>12769.481201499901</v>
      </c>
      <c r="AR338" s="11">
        <v>15636.98168975</v>
      </c>
    </row>
    <row r="339" spans="39:44" x14ac:dyDescent="0.3">
      <c r="AM339" s="11" t="s">
        <v>337</v>
      </c>
      <c r="AN339" s="11">
        <v>1407.5</v>
      </c>
      <c r="AO339" s="11">
        <v>1324</v>
      </c>
      <c r="AP339" s="11">
        <v>93.863429749999895</v>
      </c>
      <c r="AQ339" s="11">
        <v>13999.378661999899</v>
      </c>
      <c r="AR339" s="11">
        <v>17936.302734500001</v>
      </c>
    </row>
    <row r="340" spans="39:44" x14ac:dyDescent="0.3">
      <c r="AM340" s="11" t="s">
        <v>338</v>
      </c>
      <c r="AN340" s="11">
        <v>1403</v>
      </c>
      <c r="AO340" s="11">
        <v>1259.75</v>
      </c>
      <c r="AP340" s="11">
        <v>89.322359000000006</v>
      </c>
      <c r="AQ340" s="11">
        <v>14145.15234375</v>
      </c>
      <c r="AR340" s="11">
        <v>18746.281738500002</v>
      </c>
    </row>
    <row r="341" spans="39:44" x14ac:dyDescent="0.3">
      <c r="AM341" s="11" t="s">
        <v>339</v>
      </c>
      <c r="AN341" s="11">
        <v>1407.25</v>
      </c>
      <c r="AO341" s="11">
        <v>1307.25</v>
      </c>
      <c r="AP341" s="11">
        <v>92.363996499999899</v>
      </c>
      <c r="AQ341" s="11">
        <v>14146.919433249999</v>
      </c>
      <c r="AR341" s="11">
        <v>16626.572998</v>
      </c>
    </row>
    <row r="342" spans="39:44" x14ac:dyDescent="0.3">
      <c r="AM342" s="11" t="s">
        <v>340</v>
      </c>
      <c r="AN342" s="11">
        <v>1422.5</v>
      </c>
      <c r="AO342" s="11">
        <v>1320.5</v>
      </c>
      <c r="AP342" s="11">
        <v>92.60592475</v>
      </c>
      <c r="AQ342" s="11">
        <v>14046.041015749999</v>
      </c>
      <c r="AR342" s="11">
        <v>16806.289306750001</v>
      </c>
    </row>
    <row r="343" spans="39:44" x14ac:dyDescent="0.3">
      <c r="AM343" s="11" t="s">
        <v>341</v>
      </c>
      <c r="AN343" s="11">
        <v>1484.75</v>
      </c>
      <c r="AO343" s="11">
        <v>1384</v>
      </c>
      <c r="AP343" s="11">
        <v>93.145208249999897</v>
      </c>
      <c r="AQ343" s="11">
        <v>14482.625732500001</v>
      </c>
      <c r="AR343" s="11">
        <v>15980.41284175</v>
      </c>
    </row>
    <row r="344" spans="39:44" x14ac:dyDescent="0.3">
      <c r="AM344" s="11" t="s">
        <v>342</v>
      </c>
      <c r="AN344" s="11">
        <v>1543.25</v>
      </c>
      <c r="AO344" s="11">
        <v>1434.5</v>
      </c>
      <c r="AP344" s="11">
        <v>92.893180999999899</v>
      </c>
      <c r="AQ344" s="11">
        <v>14287.865967</v>
      </c>
      <c r="AR344" s="11">
        <v>15463.655517749899</v>
      </c>
    </row>
    <row r="345" spans="39:44" x14ac:dyDescent="0.3">
      <c r="AM345" s="11" t="s">
        <v>343</v>
      </c>
      <c r="AN345" s="11">
        <v>1504.5</v>
      </c>
      <c r="AO345" s="11">
        <v>1413</v>
      </c>
      <c r="AP345" s="11">
        <v>93.775362000000001</v>
      </c>
      <c r="AQ345" s="11">
        <v>14085.9357912499</v>
      </c>
      <c r="AR345" s="11">
        <v>15430.039795000001</v>
      </c>
    </row>
    <row r="346" spans="39:44" x14ac:dyDescent="0.3">
      <c r="AM346" s="11" t="s">
        <v>344</v>
      </c>
      <c r="AN346" s="11">
        <v>1433.25</v>
      </c>
      <c r="AO346" s="11">
        <v>1332.5</v>
      </c>
      <c r="AP346" s="11">
        <v>92.797937499999904</v>
      </c>
      <c r="AQ346" s="11">
        <v>13963.21313475</v>
      </c>
      <c r="AR346" s="11">
        <v>15872.50439475</v>
      </c>
    </row>
    <row r="347" spans="39:44" x14ac:dyDescent="0.3">
      <c r="AM347" s="11" t="s">
        <v>345</v>
      </c>
      <c r="AN347" s="11">
        <v>1552.25</v>
      </c>
      <c r="AO347" s="11">
        <v>1474.5</v>
      </c>
      <c r="AP347" s="11">
        <v>95.019077499999995</v>
      </c>
      <c r="AQ347" s="11">
        <v>14328.966796999999</v>
      </c>
      <c r="AR347" s="11">
        <v>15165.047119250001</v>
      </c>
    </row>
    <row r="348" spans="39:44" x14ac:dyDescent="0.3">
      <c r="AM348" s="11" t="s">
        <v>346</v>
      </c>
      <c r="AN348" s="11">
        <v>1505.25</v>
      </c>
      <c r="AO348" s="11">
        <v>1419</v>
      </c>
      <c r="AP348" s="11">
        <v>94.150325749999993</v>
      </c>
      <c r="AQ348" s="11">
        <v>14109.666015749999</v>
      </c>
      <c r="AR348" s="11">
        <v>16307.022949</v>
      </c>
    </row>
    <row r="349" spans="39:44" x14ac:dyDescent="0.3">
      <c r="AM349" s="11" t="s">
        <v>347</v>
      </c>
      <c r="AN349" s="11">
        <v>1480.25</v>
      </c>
      <c r="AO349" s="11">
        <v>1417.25</v>
      </c>
      <c r="AP349" s="11">
        <v>95.759040749999897</v>
      </c>
      <c r="AQ349" s="11">
        <v>13791.187255749899</v>
      </c>
      <c r="AR349" s="11">
        <v>16449.993896749998</v>
      </c>
    </row>
    <row r="350" spans="39:44" x14ac:dyDescent="0.3">
      <c r="AM350" s="11" t="s">
        <v>348</v>
      </c>
      <c r="AN350" s="11">
        <v>1588.5</v>
      </c>
      <c r="AO350" s="11">
        <v>1517</v>
      </c>
      <c r="AP350" s="11">
        <v>95.475416249999896</v>
      </c>
      <c r="AQ350" s="11">
        <v>13902.447754000001</v>
      </c>
      <c r="AR350" s="11">
        <v>16044.069336</v>
      </c>
    </row>
    <row r="351" spans="39:44" x14ac:dyDescent="0.3">
      <c r="AM351" s="11" t="s">
        <v>349</v>
      </c>
      <c r="AN351" s="11">
        <v>1600.5</v>
      </c>
      <c r="AO351" s="11">
        <v>1516.5</v>
      </c>
      <c r="AP351" s="11">
        <v>94.7520884999999</v>
      </c>
      <c r="AQ351" s="11">
        <v>14105.974120999899</v>
      </c>
      <c r="AR351" s="11">
        <v>15507.992920000001</v>
      </c>
    </row>
    <row r="352" spans="39:44" x14ac:dyDescent="0.3">
      <c r="AM352" s="11" t="s">
        <v>350</v>
      </c>
      <c r="AN352" s="11">
        <v>1511.75</v>
      </c>
      <c r="AO352" s="11">
        <v>1442</v>
      </c>
      <c r="AP352" s="11">
        <v>95.374809499999898</v>
      </c>
      <c r="AQ352" s="11">
        <v>13931.19189475</v>
      </c>
      <c r="AR352" s="11">
        <v>15762.015869250001</v>
      </c>
    </row>
    <row r="353" spans="39:44" x14ac:dyDescent="0.3">
      <c r="AM353" s="11" t="s">
        <v>351</v>
      </c>
      <c r="AN353" s="11">
        <v>1571</v>
      </c>
      <c r="AO353" s="11">
        <v>1484.25</v>
      </c>
      <c r="AP353" s="11">
        <v>94.402513749999898</v>
      </c>
      <c r="AQ353" s="11">
        <v>13845.1740724999</v>
      </c>
      <c r="AR353" s="11">
        <v>15355.633056750001</v>
      </c>
    </row>
    <row r="354" spans="39:44" x14ac:dyDescent="0.3">
      <c r="AM354" s="11" t="s">
        <v>352</v>
      </c>
      <c r="AN354" s="11">
        <v>1566.75</v>
      </c>
      <c r="AO354" s="11">
        <v>1508</v>
      </c>
      <c r="AP354" s="11">
        <v>96.26954825</v>
      </c>
      <c r="AQ354" s="11">
        <v>15057.7326662499</v>
      </c>
      <c r="AR354" s="11">
        <v>15208.440918</v>
      </c>
    </row>
    <row r="355" spans="39:44" x14ac:dyDescent="0.3">
      <c r="AM355" s="11" t="s">
        <v>353</v>
      </c>
      <c r="AN355" s="11">
        <v>1522.25</v>
      </c>
      <c r="AO355" s="11">
        <v>1443.75</v>
      </c>
      <c r="AP355" s="11">
        <v>94.827739500000007</v>
      </c>
      <c r="AQ355" s="11">
        <v>14253.485839999999</v>
      </c>
      <c r="AR355" s="11">
        <v>15548.581298749899</v>
      </c>
    </row>
    <row r="356" spans="39:44" x14ac:dyDescent="0.3">
      <c r="AM356" s="11" t="s">
        <v>354</v>
      </c>
      <c r="AN356" s="11">
        <v>1444</v>
      </c>
      <c r="AO356" s="11">
        <v>1380.5</v>
      </c>
      <c r="AP356" s="11">
        <v>95.631465750000004</v>
      </c>
      <c r="AQ356" s="11">
        <v>13930.892578249999</v>
      </c>
      <c r="AR356" s="11">
        <v>15207.57421875</v>
      </c>
    </row>
    <row r="357" spans="39:44" x14ac:dyDescent="0.3">
      <c r="AM357" s="11" t="s">
        <v>355</v>
      </c>
      <c r="AN357" s="11">
        <v>1460.25</v>
      </c>
      <c r="AO357" s="11">
        <v>1388.25</v>
      </c>
      <c r="AP357" s="11">
        <v>95.033046749999897</v>
      </c>
      <c r="AQ357" s="11">
        <v>13522.813721</v>
      </c>
      <c r="AR357" s="11">
        <v>15725.099120999899</v>
      </c>
    </row>
    <row r="358" spans="39:44" x14ac:dyDescent="0.3">
      <c r="AM358" s="11" t="s">
        <v>356</v>
      </c>
      <c r="AN358" s="11">
        <v>1509.5</v>
      </c>
      <c r="AO358" s="11">
        <v>1445.25</v>
      </c>
      <c r="AP358" s="11">
        <v>95.752483499999997</v>
      </c>
      <c r="AQ358" s="11">
        <v>13608.957763750001</v>
      </c>
      <c r="AR358" s="11">
        <v>15372.973388750001</v>
      </c>
    </row>
    <row r="359" spans="39:44" x14ac:dyDescent="0.3">
      <c r="AM359" s="11" t="s">
        <v>357</v>
      </c>
      <c r="AN359" s="11">
        <v>1489.75</v>
      </c>
      <c r="AO359" s="11">
        <v>1420.75</v>
      </c>
      <c r="AP359" s="11">
        <v>95.367526999999896</v>
      </c>
      <c r="AQ359" s="11">
        <v>13894.1289064999</v>
      </c>
      <c r="AR359" s="11">
        <v>15435.10107425</v>
      </c>
    </row>
    <row r="360" spans="39:44" x14ac:dyDescent="0.3">
      <c r="AM360" s="11" t="s">
        <v>358</v>
      </c>
      <c r="AN360" s="11">
        <v>1447.75</v>
      </c>
      <c r="AO360" s="11">
        <v>1380.25</v>
      </c>
      <c r="AP360" s="11">
        <v>95.308542499999902</v>
      </c>
      <c r="AQ360" s="11">
        <v>13335.56347675</v>
      </c>
      <c r="AR360" s="11">
        <v>15286.416748</v>
      </c>
    </row>
    <row r="361" spans="39:44" x14ac:dyDescent="0.3">
      <c r="AM361" s="11" t="s">
        <v>359</v>
      </c>
      <c r="AN361" s="11">
        <v>1497.5</v>
      </c>
      <c r="AO361" s="11">
        <v>1424.5</v>
      </c>
      <c r="AP361" s="11">
        <v>95.110449000000003</v>
      </c>
      <c r="AQ361" s="11">
        <v>12988.39794925</v>
      </c>
      <c r="AR361" s="11">
        <v>14258.738037249999</v>
      </c>
    </row>
    <row r="362" spans="39:44" x14ac:dyDescent="0.3">
      <c r="AM362" s="11" t="s">
        <v>360</v>
      </c>
      <c r="AN362" s="11">
        <v>1549.5</v>
      </c>
      <c r="AO362" s="11">
        <v>1484.75</v>
      </c>
      <c r="AP362" s="11">
        <v>95.808021499999995</v>
      </c>
      <c r="AQ362" s="11">
        <v>13444.957275500001</v>
      </c>
      <c r="AR362" s="11">
        <v>15116.542236249899</v>
      </c>
    </row>
    <row r="363" spans="39:44" x14ac:dyDescent="0.3">
      <c r="AM363" s="11" t="s">
        <v>361</v>
      </c>
      <c r="AN363" s="11">
        <v>1483.5</v>
      </c>
      <c r="AO363" s="11">
        <v>1378.75</v>
      </c>
      <c r="AP363" s="11">
        <v>92.742586249999903</v>
      </c>
      <c r="AQ363" s="11">
        <v>14650.8793945</v>
      </c>
      <c r="AR363" s="11">
        <v>17768.288086249999</v>
      </c>
    </row>
    <row r="364" spans="39:44" x14ac:dyDescent="0.3">
      <c r="AM364" s="11" t="s">
        <v>362</v>
      </c>
      <c r="AN364" s="11">
        <v>1425.75</v>
      </c>
      <c r="AO364" s="11">
        <v>1322</v>
      </c>
      <c r="AP364" s="11">
        <v>92.425014249999904</v>
      </c>
      <c r="AQ364" s="11">
        <v>13937.4990234999</v>
      </c>
      <c r="AR364" s="11">
        <v>18552.55249025</v>
      </c>
    </row>
    <row r="365" spans="39:44" x14ac:dyDescent="0.3">
      <c r="AM365" s="11" t="s">
        <v>363</v>
      </c>
      <c r="AN365" s="11">
        <v>1419.25</v>
      </c>
      <c r="AO365" s="11">
        <v>1325.25</v>
      </c>
      <c r="AP365" s="11">
        <v>93.279542999999904</v>
      </c>
      <c r="AQ365" s="11">
        <v>13936.40576175</v>
      </c>
      <c r="AR365" s="11">
        <v>17745.977539</v>
      </c>
    </row>
    <row r="366" spans="39:44" x14ac:dyDescent="0.3">
      <c r="AM366" s="11" t="s">
        <v>364</v>
      </c>
      <c r="AN366" s="11">
        <v>1388.25</v>
      </c>
      <c r="AO366" s="11">
        <v>1307.75</v>
      </c>
      <c r="AP366" s="11">
        <v>94.164722499999996</v>
      </c>
      <c r="AQ366" s="11">
        <v>13685.626709</v>
      </c>
      <c r="AR366" s="11">
        <v>17573.066650500001</v>
      </c>
    </row>
    <row r="367" spans="39:44" x14ac:dyDescent="0.3">
      <c r="AM367" s="11" t="s">
        <v>365</v>
      </c>
      <c r="AN367" s="11">
        <v>1451.25</v>
      </c>
      <c r="AO367" s="11">
        <v>1355.75</v>
      </c>
      <c r="AP367" s="11">
        <v>93.299848749999896</v>
      </c>
      <c r="AQ367" s="11">
        <v>14633.0507815</v>
      </c>
      <c r="AR367" s="11">
        <v>16713.005127</v>
      </c>
    </row>
    <row r="368" spans="39:44" x14ac:dyDescent="0.3">
      <c r="AM368" s="11" t="s">
        <v>366</v>
      </c>
      <c r="AN368" s="11">
        <v>1480</v>
      </c>
      <c r="AO368" s="11">
        <v>1378</v>
      </c>
      <c r="AP368" s="11">
        <v>92.991117500000001</v>
      </c>
      <c r="AQ368" s="11">
        <v>13914.221191500001</v>
      </c>
      <c r="AR368" s="11">
        <v>16813.6379395</v>
      </c>
    </row>
    <row r="369" spans="39:44" x14ac:dyDescent="0.3">
      <c r="AM369" s="11" t="s">
        <v>367</v>
      </c>
      <c r="AN369" s="11">
        <v>1441</v>
      </c>
      <c r="AO369" s="11">
        <v>1363</v>
      </c>
      <c r="AP369" s="11">
        <v>94.496284250000002</v>
      </c>
      <c r="AQ369" s="11">
        <v>14145.739502</v>
      </c>
      <c r="AR369" s="11">
        <v>15913.425537249999</v>
      </c>
    </row>
    <row r="370" spans="39:44" x14ac:dyDescent="0.3">
      <c r="AM370" s="11" t="s">
        <v>368</v>
      </c>
      <c r="AN370" s="11">
        <v>1543.25</v>
      </c>
      <c r="AO370" s="11">
        <v>1461.25</v>
      </c>
      <c r="AP370" s="11">
        <v>94.634060000000005</v>
      </c>
      <c r="AQ370" s="11">
        <v>14145.246337750001</v>
      </c>
      <c r="AR370" s="11">
        <v>15537.25512675</v>
      </c>
    </row>
    <row r="371" spans="39:44" x14ac:dyDescent="0.3">
      <c r="AM371" s="11" t="s">
        <v>369</v>
      </c>
      <c r="AN371" s="11">
        <v>1557.75</v>
      </c>
      <c r="AO371" s="11">
        <v>1473.25</v>
      </c>
      <c r="AP371" s="11">
        <v>94.542340999999993</v>
      </c>
      <c r="AQ371" s="11">
        <v>14146.87377925</v>
      </c>
      <c r="AR371" s="11">
        <v>15202.77050775</v>
      </c>
    </row>
    <row r="372" spans="39:44" x14ac:dyDescent="0.3">
      <c r="AM372" s="11" t="s">
        <v>370</v>
      </c>
      <c r="AN372" s="11">
        <v>1480.25</v>
      </c>
      <c r="AO372" s="11">
        <v>1400.5</v>
      </c>
      <c r="AP372" s="11">
        <v>94.532951249999996</v>
      </c>
      <c r="AQ372" s="11">
        <v>14071.42675775</v>
      </c>
      <c r="AR372" s="11">
        <v>16503.491454999901</v>
      </c>
    </row>
    <row r="373" spans="39:44" x14ac:dyDescent="0.3">
      <c r="AM373" s="11" t="s">
        <v>371</v>
      </c>
      <c r="AN373" s="11">
        <v>1509</v>
      </c>
      <c r="AO373" s="11">
        <v>1436</v>
      </c>
      <c r="AP373" s="11">
        <v>95.132442249999897</v>
      </c>
      <c r="AQ373" s="11">
        <v>14000.768066249901</v>
      </c>
      <c r="AR373" s="11">
        <v>16705.367431750001</v>
      </c>
    </row>
    <row r="374" spans="39:44" x14ac:dyDescent="0.3">
      <c r="AM374" s="11" t="s">
        <v>372</v>
      </c>
      <c r="AN374" s="11">
        <v>1497</v>
      </c>
      <c r="AO374" s="11">
        <v>1438.25</v>
      </c>
      <c r="AP374" s="11">
        <v>96.016064</v>
      </c>
      <c r="AQ374" s="11">
        <v>13875.906493999901</v>
      </c>
      <c r="AR374" s="11">
        <v>16752.242676000002</v>
      </c>
    </row>
    <row r="375" spans="39:44" x14ac:dyDescent="0.3">
      <c r="AM375" s="11" t="s">
        <v>373</v>
      </c>
      <c r="AN375" s="11">
        <v>1524.5</v>
      </c>
      <c r="AO375" s="11">
        <v>1460.25</v>
      </c>
      <c r="AP375" s="11">
        <v>95.79882825</v>
      </c>
      <c r="AQ375" s="11">
        <v>13835.676025249901</v>
      </c>
      <c r="AR375" s="11">
        <v>15919.081543</v>
      </c>
    </row>
    <row r="376" spans="39:44" x14ac:dyDescent="0.3">
      <c r="AM376" s="11" t="s">
        <v>374</v>
      </c>
      <c r="AN376" s="11">
        <v>1500</v>
      </c>
      <c r="AO376" s="11">
        <v>1418.75</v>
      </c>
      <c r="AP376" s="11">
        <v>94.558782499999893</v>
      </c>
      <c r="AQ376" s="11">
        <v>13942.077392749899</v>
      </c>
      <c r="AR376" s="11">
        <v>16487.376952999901</v>
      </c>
    </row>
    <row r="377" spans="39:44" x14ac:dyDescent="0.3">
      <c r="AM377" s="11" t="s">
        <v>375</v>
      </c>
      <c r="AN377" s="11">
        <v>129.75</v>
      </c>
      <c r="AO377" s="11">
        <v>14.25</v>
      </c>
      <c r="AP377" s="11">
        <v>3.65384625</v>
      </c>
      <c r="AQ377" s="11">
        <v>19587.608886999999</v>
      </c>
      <c r="AR377" s="11">
        <v>7559.3979492500002</v>
      </c>
    </row>
    <row r="378" spans="39:44" x14ac:dyDescent="0.3">
      <c r="AM378" s="11" t="s">
        <v>376</v>
      </c>
      <c r="AN378" s="11">
        <v>1482.5</v>
      </c>
      <c r="AO378" s="11">
        <v>1431.75</v>
      </c>
      <c r="AP378" s="11">
        <v>96.595582750000005</v>
      </c>
      <c r="AQ378" s="11">
        <v>13653.474609249901</v>
      </c>
      <c r="AR378" s="11">
        <v>15397.341796999901</v>
      </c>
    </row>
    <row r="379" spans="39:44" x14ac:dyDescent="0.3">
      <c r="AM379" s="11" t="s">
        <v>377</v>
      </c>
      <c r="AN379" s="11">
        <v>1484.75</v>
      </c>
      <c r="AO379" s="11">
        <v>1418.5</v>
      </c>
      <c r="AP379" s="11">
        <v>95.519258499999907</v>
      </c>
      <c r="AQ379" s="11">
        <v>13779.647217</v>
      </c>
      <c r="AR379" s="11">
        <v>15175.6748045</v>
      </c>
    </row>
    <row r="380" spans="39:44" x14ac:dyDescent="0.3">
      <c r="AM380" s="11" t="s">
        <v>378</v>
      </c>
      <c r="AN380" s="11">
        <v>1452.5</v>
      </c>
      <c r="AO380" s="11">
        <v>1386.25</v>
      </c>
      <c r="AP380" s="11">
        <v>95.453950749999905</v>
      </c>
      <c r="AQ380" s="11">
        <v>13456.80371075</v>
      </c>
      <c r="AR380" s="11">
        <v>15560.5854494999</v>
      </c>
    </row>
    <row r="381" spans="39:44" x14ac:dyDescent="0.3">
      <c r="AM381" s="11" t="s">
        <v>379</v>
      </c>
      <c r="AN381" s="11">
        <v>1523.5</v>
      </c>
      <c r="AO381" s="11">
        <v>1465.25</v>
      </c>
      <c r="AP381" s="11">
        <v>96.186708499999995</v>
      </c>
      <c r="AQ381" s="11">
        <v>13873.033203249999</v>
      </c>
      <c r="AR381" s="11">
        <v>14224.494385</v>
      </c>
    </row>
    <row r="382" spans="39:44" x14ac:dyDescent="0.3">
      <c r="AM382" s="11" t="s">
        <v>380</v>
      </c>
      <c r="AN382" s="11">
        <v>1498.75</v>
      </c>
      <c r="AO382" s="11">
        <v>1431.75</v>
      </c>
      <c r="AP382" s="11">
        <v>95.518505000000005</v>
      </c>
      <c r="AQ382" s="11">
        <v>13548.111327999901</v>
      </c>
      <c r="AR382" s="11">
        <v>15145.7231445</v>
      </c>
    </row>
    <row r="383" spans="39:44" x14ac:dyDescent="0.3">
      <c r="AM383" s="11" t="s">
        <v>381</v>
      </c>
      <c r="AN383" s="11">
        <v>1515.5</v>
      </c>
      <c r="AO383" s="11">
        <v>1456.5</v>
      </c>
      <c r="AP383" s="11">
        <v>96.111753249999893</v>
      </c>
      <c r="AQ383" s="11">
        <v>13394.039306750001</v>
      </c>
      <c r="AR383" s="11">
        <v>15890.3654785</v>
      </c>
    </row>
    <row r="384" spans="39:44" x14ac:dyDescent="0.3">
      <c r="AM384" s="11" t="s">
        <v>382</v>
      </c>
      <c r="AN384" s="11">
        <v>1412.75</v>
      </c>
      <c r="AO384" s="11">
        <v>1341.5</v>
      </c>
      <c r="AP384" s="11">
        <v>94.902423749999897</v>
      </c>
      <c r="AQ384" s="11">
        <v>12873.942627</v>
      </c>
      <c r="AR384" s="11">
        <v>15067.09204125</v>
      </c>
    </row>
    <row r="385" spans="39:44" x14ac:dyDescent="0.3">
      <c r="AM385" s="11" t="s">
        <v>383</v>
      </c>
      <c r="AN385" s="11">
        <v>1416.25</v>
      </c>
      <c r="AO385" s="11">
        <v>1336.75</v>
      </c>
      <c r="AP385" s="11">
        <v>94.389570249999906</v>
      </c>
      <c r="AQ385" s="11">
        <v>12834.435791</v>
      </c>
      <c r="AR385" s="11">
        <v>15001.913818499899</v>
      </c>
    </row>
    <row r="386" spans="39:44" x14ac:dyDescent="0.3">
      <c r="AM386" s="11" t="s">
        <v>384</v>
      </c>
      <c r="AN386" s="11">
        <v>1459.5</v>
      </c>
      <c r="AO386" s="11">
        <v>1385.25</v>
      </c>
      <c r="AP386" s="11">
        <v>94.875719000000004</v>
      </c>
      <c r="AQ386" s="11">
        <v>13084.17309575</v>
      </c>
      <c r="AR386" s="11">
        <v>13945.378661999999</v>
      </c>
    </row>
  </sheetData>
  <mergeCells count="49">
    <mergeCell ref="AI2:AJ2"/>
    <mergeCell ref="B2:C2"/>
    <mergeCell ref="E2:F2"/>
    <mergeCell ref="H2:I2"/>
    <mergeCell ref="K2:L2"/>
    <mergeCell ref="N2:O2"/>
    <mergeCell ref="Q2:R2"/>
    <mergeCell ref="T2:U2"/>
    <mergeCell ref="W2:X2"/>
    <mergeCell ref="Z2:AA2"/>
    <mergeCell ref="AC2:AD2"/>
    <mergeCell ref="AF2:AG2"/>
    <mergeCell ref="AI12:AJ12"/>
    <mergeCell ref="B12:C12"/>
    <mergeCell ref="E12:F12"/>
    <mergeCell ref="H12:I12"/>
    <mergeCell ref="K12:L12"/>
    <mergeCell ref="N12:O12"/>
    <mergeCell ref="Q12:R12"/>
    <mergeCell ref="T12:U12"/>
    <mergeCell ref="W12:X12"/>
    <mergeCell ref="Z12:AA12"/>
    <mergeCell ref="AC12:AD12"/>
    <mergeCell ref="AF12:AG12"/>
    <mergeCell ref="AF23:AG23"/>
    <mergeCell ref="AI23:AJ23"/>
    <mergeCell ref="B23:C23"/>
    <mergeCell ref="E23:F23"/>
    <mergeCell ref="H23:I23"/>
    <mergeCell ref="K23:L23"/>
    <mergeCell ref="N23:O23"/>
    <mergeCell ref="Q23:R23"/>
    <mergeCell ref="AF33:AG33"/>
    <mergeCell ref="AI33:AJ33"/>
    <mergeCell ref="B33:C33"/>
    <mergeCell ref="E33:F33"/>
    <mergeCell ref="H33:I33"/>
    <mergeCell ref="K33:L33"/>
    <mergeCell ref="N33:O33"/>
    <mergeCell ref="Q33:R33"/>
    <mergeCell ref="B22:C22"/>
    <mergeCell ref="T33:U33"/>
    <mergeCell ref="W33:X33"/>
    <mergeCell ref="Z33:AA33"/>
    <mergeCell ref="AC33:AD33"/>
    <mergeCell ref="T23:U23"/>
    <mergeCell ref="W23:X23"/>
    <mergeCell ref="Z23:AA23"/>
    <mergeCell ref="AC23:AD23"/>
  </mergeCells>
  <conditionalFormatting sqref="B13:C16 B3:C10 E3:F10 E13:F20 H13:I20 H3:I10 K3:L10 K13:L20 N13:O20 N3:O10 Q3:R4 Q13:R20 T13:U20 T3:U10 W3:X10 W13:X19 Z13:AA20 Z3:AA4 AC3:AD10 AC13:AD20 AF13:AG20 AF4:AG10 AI3:AJ10 AI13:AJ20 AF3 AA10 Z6:AA9 AA5 Q6:R10 Q5 X20 B18:C20 C17">
    <cfRule type="colorScale" priority="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10">
    <cfRule type="cellIs" dxfId="79" priority="57" operator="greaterThan">
      <formula>20</formula>
    </cfRule>
  </conditionalFormatting>
  <conditionalFormatting sqref="D13:D20">
    <cfRule type="cellIs" dxfId="78" priority="56" operator="greaterThan">
      <formula>20</formula>
    </cfRule>
  </conditionalFormatting>
  <conditionalFormatting sqref="G3:G10">
    <cfRule type="cellIs" dxfId="77" priority="53" operator="greaterThan">
      <formula>20</formula>
    </cfRule>
  </conditionalFormatting>
  <conditionalFormatting sqref="G13:G20">
    <cfRule type="cellIs" dxfId="76" priority="52" operator="greaterThan">
      <formula>20</formula>
    </cfRule>
  </conditionalFormatting>
  <conditionalFormatting sqref="J3:J10">
    <cfRule type="cellIs" dxfId="75" priority="49" operator="greaterThan">
      <formula>20</formula>
    </cfRule>
  </conditionalFormatting>
  <conditionalFormatting sqref="J13:J20">
    <cfRule type="cellIs" dxfId="74" priority="48" operator="greaterThan">
      <formula>20</formula>
    </cfRule>
  </conditionalFormatting>
  <conditionalFormatting sqref="AK3:AK10">
    <cfRule type="cellIs" dxfId="73" priority="9" operator="greaterThan">
      <formula>20</formula>
    </cfRule>
  </conditionalFormatting>
  <conditionalFormatting sqref="AK13:AK20">
    <cfRule type="cellIs" dxfId="72" priority="8" operator="greaterThan">
      <formula>20</formula>
    </cfRule>
  </conditionalFormatting>
  <conditionalFormatting sqref="M3:M10">
    <cfRule type="cellIs" dxfId="71" priority="41" operator="greaterThan">
      <formula>20</formula>
    </cfRule>
  </conditionalFormatting>
  <conditionalFormatting sqref="M13:M20">
    <cfRule type="cellIs" dxfId="70" priority="40" operator="greaterThan">
      <formula>20</formula>
    </cfRule>
  </conditionalFormatting>
  <conditionalFormatting sqref="P3:P10">
    <cfRule type="cellIs" dxfId="69" priority="37" operator="greaterThan">
      <formula>20</formula>
    </cfRule>
  </conditionalFormatting>
  <conditionalFormatting sqref="P13:P20">
    <cfRule type="cellIs" dxfId="68" priority="36" operator="greaterThan">
      <formula>20</formula>
    </cfRule>
  </conditionalFormatting>
  <conditionalFormatting sqref="S3:S10">
    <cfRule type="cellIs" dxfId="67" priority="33" operator="greaterThan">
      <formula>20</formula>
    </cfRule>
  </conditionalFormatting>
  <conditionalFormatting sqref="S13:S20">
    <cfRule type="cellIs" dxfId="66" priority="32" operator="greaterThan">
      <formula>20</formula>
    </cfRule>
  </conditionalFormatting>
  <conditionalFormatting sqref="V3:V10">
    <cfRule type="cellIs" dxfId="65" priority="29" operator="greaterThan">
      <formula>20</formula>
    </cfRule>
  </conditionalFormatting>
  <conditionalFormatting sqref="V13:V20">
    <cfRule type="cellIs" dxfId="64" priority="28" operator="greaterThan">
      <formula>20</formula>
    </cfRule>
  </conditionalFormatting>
  <conditionalFormatting sqref="Y3:Y10">
    <cfRule type="cellIs" dxfId="63" priority="25" operator="greaterThan">
      <formula>20</formula>
    </cfRule>
  </conditionalFormatting>
  <conditionalFormatting sqref="Y13:Y20">
    <cfRule type="cellIs" dxfId="62" priority="24" operator="greaterThan">
      <formula>20</formula>
    </cfRule>
  </conditionalFormatting>
  <conditionalFormatting sqref="AB3:AB10">
    <cfRule type="cellIs" dxfId="61" priority="21" operator="greaterThan">
      <formula>20</formula>
    </cfRule>
  </conditionalFormatting>
  <conditionalFormatting sqref="AB13:AB20">
    <cfRule type="cellIs" dxfId="60" priority="20" operator="greaterThan">
      <formula>20</formula>
    </cfRule>
  </conditionalFormatting>
  <conditionalFormatting sqref="AE3:AE10">
    <cfRule type="cellIs" dxfId="59" priority="17" operator="greaterThan">
      <formula>20</formula>
    </cfRule>
  </conditionalFormatting>
  <conditionalFormatting sqref="AE13:AE20">
    <cfRule type="cellIs" dxfId="58" priority="16" operator="greaterThan">
      <formula>20</formula>
    </cfRule>
  </conditionalFormatting>
  <conditionalFormatting sqref="AH3:AH10">
    <cfRule type="cellIs" dxfId="57" priority="13" operator="greaterThan">
      <formula>20</formula>
    </cfRule>
  </conditionalFormatting>
  <conditionalFormatting sqref="AH13:AH20">
    <cfRule type="cellIs" dxfId="56" priority="12" operator="greaterThan">
      <formula>20</formula>
    </cfRule>
  </conditionalFormatting>
  <conditionalFormatting sqref="B24:C32 B34:C41 AI34:AJ41 AI24:AJ32 AF34:AG41 AF24:AG32 AC34:AD41 AC24:AD32 Z34:AA41 Z24:AA32 W34:X41 W24:X32 T34:U41 T24:U32 Q34:R41 Q24:R32 N34:O41 N24:O32 K34:L41 K24:L32 H34:I41 H24:I32 E34:F41 E24:F32">
    <cfRule type="cellIs" dxfId="55" priority="2" operator="greaterThan">
      <formula>1883</formula>
    </cfRule>
  </conditionalFormatting>
  <conditionalFormatting sqref="B24:C31 B34:C41 AI34:AJ41 AI24:AJ31 AF34:AG41 AF24:AG31 AC34:AD41 AC24:AD31 Z34:AA41 Z24:AA31 W34:X41 W24:X31 T34:U41 T24:U31 Q34:R41 Q24:R31 N34:O41 N24:O31 K34:L41 K24:L31 H34:I41 H24:I31 E34:F41 E24:F31">
    <cfRule type="cellIs" dxfId="54" priority="1" operator="lessThan">
      <formula>1062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3A7B8-CAC8-466E-A6B6-22B86355CC01}">
  <sheetPr codeName="Sheet3"/>
  <dimension ref="A1:AO386"/>
  <sheetViews>
    <sheetView topLeftCell="C1" zoomScale="70" zoomScaleNormal="70" workbookViewId="0">
      <selection activeCell="T13" sqref="T13:U20"/>
    </sheetView>
  </sheetViews>
  <sheetFormatPr defaultColWidth="8.88671875" defaultRowHeight="15.6" x14ac:dyDescent="0.3"/>
  <cols>
    <col min="1" max="1" width="8.88671875" style="10"/>
    <col min="2" max="2" width="18.44140625" style="10" customWidth="1"/>
    <col min="3" max="35" width="8.88671875" style="10"/>
    <col min="36" max="36" width="14.21875" style="10" bestFit="1" customWidth="1"/>
    <col min="37" max="37" width="9.44140625" style="10" bestFit="1" customWidth="1"/>
    <col min="38" max="38" width="11.77734375" style="10" bestFit="1" customWidth="1"/>
    <col min="39" max="39" width="13.77734375" style="10" bestFit="1" customWidth="1"/>
    <col min="40" max="40" width="27.5546875" style="10" bestFit="1" customWidth="1"/>
    <col min="41" max="41" width="30.6640625" style="10" bestFit="1" customWidth="1"/>
    <col min="42" max="42" width="5.21875" style="10" customWidth="1"/>
    <col min="43" max="43" width="8.88671875" style="10"/>
    <col min="44" max="76" width="7.77734375" style="10" customWidth="1"/>
    <col min="77" max="16384" width="8.88671875" style="10"/>
  </cols>
  <sheetData>
    <row r="1" spans="1:41" x14ac:dyDescent="0.3">
      <c r="B1" s="9" t="s">
        <v>387</v>
      </c>
      <c r="AJ1" s="9" t="s">
        <v>391</v>
      </c>
      <c r="AK1" s="9"/>
      <c r="AL1" s="9"/>
      <c r="AM1" s="9"/>
      <c r="AN1" s="9"/>
      <c r="AO1" s="9"/>
    </row>
    <row r="2" spans="1:41" x14ac:dyDescent="0.3">
      <c r="B2" s="110" t="s">
        <v>409</v>
      </c>
      <c r="C2" s="110"/>
      <c r="D2" s="13" t="s">
        <v>431</v>
      </c>
      <c r="E2" s="110" t="s">
        <v>410</v>
      </c>
      <c r="F2" s="110"/>
      <c r="G2" s="13" t="s">
        <v>431</v>
      </c>
      <c r="H2" s="110" t="s">
        <v>411</v>
      </c>
      <c r="I2" s="110"/>
      <c r="J2" s="13" t="s">
        <v>431</v>
      </c>
      <c r="K2" s="110" t="s">
        <v>412</v>
      </c>
      <c r="L2" s="110"/>
      <c r="M2" s="13" t="s">
        <v>431</v>
      </c>
      <c r="N2" s="110" t="s">
        <v>413</v>
      </c>
      <c r="O2" s="110"/>
      <c r="P2" s="13" t="s">
        <v>431</v>
      </c>
      <c r="Q2" s="110" t="s">
        <v>414</v>
      </c>
      <c r="R2" s="110"/>
      <c r="S2" s="13" t="s">
        <v>431</v>
      </c>
      <c r="T2" s="110" t="s">
        <v>416</v>
      </c>
      <c r="U2" s="110"/>
      <c r="V2" s="13" t="s">
        <v>431</v>
      </c>
      <c r="W2" s="110" t="s">
        <v>417</v>
      </c>
      <c r="X2" s="110"/>
      <c r="Y2" s="13" t="s">
        <v>431</v>
      </c>
      <c r="Z2" s="110" t="s">
        <v>418</v>
      </c>
      <c r="AA2" s="110"/>
      <c r="AB2" s="13" t="s">
        <v>431</v>
      </c>
      <c r="AC2" s="110" t="s">
        <v>419</v>
      </c>
      <c r="AD2" s="110"/>
      <c r="AE2" s="13" t="s">
        <v>431</v>
      </c>
      <c r="AF2" s="110" t="s">
        <v>420</v>
      </c>
      <c r="AG2" s="110"/>
      <c r="AH2" s="13" t="s">
        <v>431</v>
      </c>
      <c r="AJ2" s="9" t="s">
        <v>0</v>
      </c>
      <c r="AK2" s="9" t="s">
        <v>385</v>
      </c>
      <c r="AL2" s="9" t="s">
        <v>386</v>
      </c>
      <c r="AM2" s="9" t="s">
        <v>387</v>
      </c>
      <c r="AN2" s="9" t="s">
        <v>388</v>
      </c>
      <c r="AO2" s="9" t="s">
        <v>389</v>
      </c>
    </row>
    <row r="3" spans="1:41" x14ac:dyDescent="0.3">
      <c r="A3" s="10" t="s">
        <v>393</v>
      </c>
      <c r="B3" s="14">
        <v>0</v>
      </c>
      <c r="C3" s="14">
        <v>1.7755750000000001E-2</v>
      </c>
      <c r="D3" s="14">
        <f>STDEV(B3:C3)/AVERAGE(B3:C3)*100</f>
        <v>141.42135623730948</v>
      </c>
      <c r="E3" s="14">
        <v>86.532007249999893</v>
      </c>
      <c r="F3" s="14">
        <v>90.861761250000001</v>
      </c>
      <c r="G3" s="14">
        <f>STDEV(E3:F3)/AVERAGE(E3:F3)*100</f>
        <v>3.451754185231886</v>
      </c>
      <c r="H3" s="14">
        <v>2.1928277500000002</v>
      </c>
      <c r="I3" s="14">
        <v>1.7381095</v>
      </c>
      <c r="J3" s="14">
        <f>STDEV(H3:I3)/AVERAGE(H3:I3)*100</f>
        <v>16.359170226097024</v>
      </c>
      <c r="K3" s="14">
        <v>44.980082249999903</v>
      </c>
      <c r="L3" s="14">
        <v>41.345835000000001</v>
      </c>
      <c r="M3" s="14">
        <f>STDEV(K3:L3)/AVERAGE(K3:L3)*100</f>
        <v>5.9537180880252869</v>
      </c>
      <c r="N3" s="14">
        <v>64.601369749999904</v>
      </c>
      <c r="O3" s="14">
        <v>63.30423175</v>
      </c>
      <c r="P3" s="14">
        <f>STDEV(N3:O3)/AVERAGE(N3:O3)*100</f>
        <v>1.4342062664623629</v>
      </c>
      <c r="Q3" s="14">
        <v>58.661806249999898</v>
      </c>
      <c r="R3" s="14">
        <v>50.771452749999902</v>
      </c>
      <c r="S3" s="14">
        <f>STDEV(Q3:R3)/AVERAGE(Q3:R3)*100</f>
        <v>10.196758310577257</v>
      </c>
      <c r="T3" s="14">
        <v>57.829699499999997</v>
      </c>
      <c r="U3" s="14">
        <v>47.108874</v>
      </c>
      <c r="V3" s="14">
        <f>STDEV(T3:U3)/AVERAGE(T3:U3)*100</f>
        <v>14.448011170969002</v>
      </c>
      <c r="W3" s="14">
        <v>65.488520749999907</v>
      </c>
      <c r="X3" s="14">
        <v>62.730433249999898</v>
      </c>
      <c r="Y3" s="14">
        <f>STDEV(W3:X3)/AVERAGE(W3:X3)*100</f>
        <v>3.0420812423034764</v>
      </c>
      <c r="Z3" s="14">
        <v>72.024174000000002</v>
      </c>
      <c r="AA3" s="14">
        <v>73.719877249999897</v>
      </c>
      <c r="AB3" s="14">
        <f>STDEV(Z3:AA3)/AVERAGE(Z3:AA3)*100</f>
        <v>1.645409547314191</v>
      </c>
      <c r="AC3" s="14">
        <v>70.914381000000006</v>
      </c>
      <c r="AD3" s="14">
        <v>72.919967499999899</v>
      </c>
      <c r="AE3" s="14">
        <f>STDEV(AC3:AD3)/AVERAGE(AC3:AD3)*100</f>
        <v>1.9719404011568471</v>
      </c>
      <c r="AF3" s="14">
        <v>62.423587749999903</v>
      </c>
      <c r="AG3" s="14">
        <v>64.099429000000001</v>
      </c>
      <c r="AH3" s="14">
        <f>STDEV(AF3:AG3)/AVERAGE(AF3:AG3)*100</f>
        <v>1.8731749250157046</v>
      </c>
      <c r="AJ3" s="11" t="s">
        <v>1</v>
      </c>
      <c r="AK3" s="11">
        <v>1234.75</v>
      </c>
      <c r="AL3" s="11">
        <v>0</v>
      </c>
      <c r="AM3" s="11">
        <v>0</v>
      </c>
      <c r="AN3" s="11">
        <v>11195.3254395</v>
      </c>
      <c r="AO3" s="11">
        <v>0</v>
      </c>
    </row>
    <row r="4" spans="1:41" x14ac:dyDescent="0.3">
      <c r="A4" s="10" t="s">
        <v>394</v>
      </c>
      <c r="B4" s="14">
        <v>0</v>
      </c>
      <c r="C4" s="14">
        <v>0</v>
      </c>
      <c r="D4" s="14" t="e">
        <f t="shared" ref="D4:D10" si="0">STDEV(B4:C4)/AVERAGE(B4:C4)*100</f>
        <v>#DIV/0!</v>
      </c>
      <c r="E4" s="14">
        <v>91.237449499999897</v>
      </c>
      <c r="F4" s="14">
        <v>90.100464000000002</v>
      </c>
      <c r="G4" s="14">
        <f t="shared" ref="G4:G10" si="1">STDEV(E4:F4)/AVERAGE(E4:F4)*100</f>
        <v>0.88670939423895323</v>
      </c>
      <c r="H4" s="14">
        <v>0.50620949999999898</v>
      </c>
      <c r="I4" s="14">
        <v>0.72057274999999898</v>
      </c>
      <c r="J4" s="14">
        <f t="shared" ref="J4:J10" si="2">STDEV(H4:I4)/AVERAGE(H4:I4)*100</f>
        <v>24.711428244447937</v>
      </c>
      <c r="K4" s="14">
        <v>73.887871000000004</v>
      </c>
      <c r="L4" s="14">
        <v>62.018283750000002</v>
      </c>
      <c r="M4" s="14">
        <f t="shared" ref="M4:M10" si="3">STDEV(K4:L4)/AVERAGE(K4:L4)*100</f>
        <v>12.351266430574052</v>
      </c>
      <c r="N4" s="14">
        <v>74.65017125</v>
      </c>
      <c r="O4" s="14">
        <v>73.440553750000007</v>
      </c>
      <c r="P4" s="14">
        <f t="shared" ref="P4:P10" si="4">STDEV(N4:O4)/AVERAGE(N4:O4)*100</f>
        <v>1.1551415348826386</v>
      </c>
      <c r="Q4" s="14">
        <v>78.444988499999894</v>
      </c>
      <c r="R4" s="14">
        <v>76.283921999999905</v>
      </c>
      <c r="S4" s="14">
        <f t="shared" ref="S4:S10" si="5">STDEV(Q4:R4)/AVERAGE(Q4:R4)*100</f>
        <v>1.9752026583875839</v>
      </c>
      <c r="T4" s="14">
        <v>64.271224250000003</v>
      </c>
      <c r="U4" s="14">
        <v>72.948829750000002</v>
      </c>
      <c r="V4" s="14">
        <f t="shared" ref="V4:V10" si="6">STDEV(T4:U4)/AVERAGE(T4:U4)*100</f>
        <v>8.9432900143177054</v>
      </c>
      <c r="W4" s="14">
        <v>72.709009249999994</v>
      </c>
      <c r="X4" s="14">
        <v>74.728178</v>
      </c>
      <c r="Y4" s="14">
        <f t="shared" ref="Y4:Y10" si="7">STDEV(W4:X4)/AVERAGE(W4:X4)*100</f>
        <v>1.9367812722362807</v>
      </c>
      <c r="Z4" s="14">
        <v>83.604801499999994</v>
      </c>
      <c r="AA4" s="14">
        <v>82.619806499999896</v>
      </c>
      <c r="AB4" s="14">
        <f t="shared" ref="AB4:AB10" si="8">STDEV(Z4:AA4)/AVERAGE(Z4:AA4)*100</f>
        <v>0.83801869327905132</v>
      </c>
      <c r="AC4" s="14">
        <v>84.451215750000003</v>
      </c>
      <c r="AD4" s="14">
        <v>82.359684000000001</v>
      </c>
      <c r="AE4" s="14">
        <f t="shared" ref="AE4:AE10" si="9">STDEV(AC4:AD4)/AVERAGE(AC4:AD4)*100</f>
        <v>1.7731890250678513</v>
      </c>
      <c r="AF4" s="14">
        <v>84.187501999999895</v>
      </c>
      <c r="AG4" s="14">
        <v>84.832319249999898</v>
      </c>
      <c r="AH4" s="14">
        <f t="shared" ref="AH4:AH10" si="10">STDEV(AF4:AG4)/AVERAGE(AF4:AG4)*100</f>
        <v>0.53952802307920289</v>
      </c>
      <c r="AJ4" s="11" t="s">
        <v>2</v>
      </c>
      <c r="AK4" s="11">
        <v>1514.75</v>
      </c>
      <c r="AL4" s="11">
        <v>0.25</v>
      </c>
      <c r="AM4" s="11">
        <v>1.7755750000000001E-2</v>
      </c>
      <c r="AN4" s="11">
        <v>12316.8168945</v>
      </c>
      <c r="AO4" s="11">
        <v>626.79998775000001</v>
      </c>
    </row>
    <row r="5" spans="1:41" x14ac:dyDescent="0.3">
      <c r="A5" s="10" t="s">
        <v>395</v>
      </c>
      <c r="B5" s="14">
        <v>2.3764250000000001E-2</v>
      </c>
      <c r="C5" s="14">
        <v>0</v>
      </c>
      <c r="D5" s="14">
        <f t="shared" si="0"/>
        <v>141.42135623730951</v>
      </c>
      <c r="E5" s="14">
        <v>91.032857750000005</v>
      </c>
      <c r="F5" s="14">
        <v>91.210035500000004</v>
      </c>
      <c r="G5" s="14">
        <f t="shared" si="1"/>
        <v>0.13749078086519431</v>
      </c>
      <c r="H5" s="14">
        <v>0.65895700000000001</v>
      </c>
      <c r="I5" s="14">
        <v>0.55818800000000002</v>
      </c>
      <c r="J5" s="14">
        <f t="shared" si="2"/>
        <v>11.708455974166956</v>
      </c>
      <c r="K5" s="14">
        <v>82.451025250000001</v>
      </c>
      <c r="L5" s="14">
        <v>76.289230250000003</v>
      </c>
      <c r="M5" s="14">
        <f t="shared" si="3"/>
        <v>5.4895300691781497</v>
      </c>
      <c r="N5" s="14">
        <v>87.829162499999896</v>
      </c>
      <c r="O5" s="14">
        <v>83.612209500000006</v>
      </c>
      <c r="P5" s="14">
        <f t="shared" si="4"/>
        <v>3.4785489960321589</v>
      </c>
      <c r="Q5" s="14">
        <v>85.865190499999898</v>
      </c>
      <c r="R5" s="14">
        <v>82.896878999999998</v>
      </c>
      <c r="S5" s="14">
        <f t="shared" si="5"/>
        <v>2.4874229103050234</v>
      </c>
      <c r="T5" s="14">
        <v>64.239013</v>
      </c>
      <c r="U5" s="14">
        <v>74.741304249999899</v>
      </c>
      <c r="V5" s="14">
        <f t="shared" si="6"/>
        <v>10.686752639242629</v>
      </c>
      <c r="W5" s="14">
        <v>82.323288000000005</v>
      </c>
      <c r="X5" s="14">
        <v>83.186490749999905</v>
      </c>
      <c r="Y5" s="14">
        <f t="shared" si="7"/>
        <v>0.73757154734134478</v>
      </c>
      <c r="Z5" s="14">
        <v>86.830152499999897</v>
      </c>
      <c r="AA5" s="14">
        <v>88.461366749999897</v>
      </c>
      <c r="AB5" s="14">
        <f t="shared" si="8"/>
        <v>1.316027909026328</v>
      </c>
      <c r="AC5" s="14">
        <v>87.638433500000005</v>
      </c>
      <c r="AD5" s="14">
        <v>87.480388750000003</v>
      </c>
      <c r="AE5" s="14">
        <f t="shared" si="9"/>
        <v>0.12763278443752096</v>
      </c>
      <c r="AF5" s="14">
        <v>89.091724249999899</v>
      </c>
      <c r="AG5" s="14">
        <v>88.13615025</v>
      </c>
      <c r="AH5" s="14">
        <f t="shared" si="10"/>
        <v>0.76251307220352971</v>
      </c>
      <c r="AJ5" s="11" t="s">
        <v>3</v>
      </c>
      <c r="AK5" s="11">
        <v>1374.75</v>
      </c>
      <c r="AL5" s="11">
        <v>1206</v>
      </c>
      <c r="AM5" s="11">
        <v>86.532007249999893</v>
      </c>
      <c r="AN5" s="11">
        <v>14188.741211250001</v>
      </c>
      <c r="AO5" s="11">
        <v>17903.3002932499</v>
      </c>
    </row>
    <row r="6" spans="1:41" x14ac:dyDescent="0.3">
      <c r="A6" s="10" t="s">
        <v>396</v>
      </c>
      <c r="B6" s="14">
        <v>0</v>
      </c>
      <c r="C6" s="14">
        <v>0</v>
      </c>
      <c r="D6" s="14" t="e">
        <f t="shared" si="0"/>
        <v>#DIV/0!</v>
      </c>
      <c r="E6" s="14">
        <v>88.737680499999897</v>
      </c>
      <c r="F6" s="14">
        <v>89.6653629999999</v>
      </c>
      <c r="G6" s="14">
        <f t="shared" si="1"/>
        <v>0.73538048866088135</v>
      </c>
      <c r="H6" s="14">
        <v>1.200477</v>
      </c>
      <c r="I6" s="14">
        <v>1.68532225</v>
      </c>
      <c r="J6" s="14">
        <f t="shared" si="2"/>
        <v>23.760305856416593</v>
      </c>
      <c r="K6" s="14">
        <v>88.197360750000001</v>
      </c>
      <c r="L6" s="14">
        <v>84.580589250000003</v>
      </c>
      <c r="M6" s="14">
        <f t="shared" si="3"/>
        <v>2.9603819858404856</v>
      </c>
      <c r="N6" s="14">
        <v>89.805541750000003</v>
      </c>
      <c r="O6" s="14">
        <v>89.076707999999897</v>
      </c>
      <c r="P6" s="14">
        <f t="shared" si="4"/>
        <v>0.57620394164647548</v>
      </c>
      <c r="Q6" s="14">
        <v>87.398614749999993</v>
      </c>
      <c r="R6" s="14">
        <v>87.991901499999997</v>
      </c>
      <c r="S6" s="14">
        <f t="shared" si="5"/>
        <v>0.47838057961486957</v>
      </c>
      <c r="T6" s="14">
        <v>70.1723649999999</v>
      </c>
      <c r="U6" s="14">
        <v>78.188629000000006</v>
      </c>
      <c r="V6" s="14">
        <f t="shared" si="6"/>
        <v>7.6413004272291101</v>
      </c>
      <c r="W6" s="14">
        <v>85.624477249999899</v>
      </c>
      <c r="X6" s="14">
        <v>88.146165749999895</v>
      </c>
      <c r="Y6" s="14">
        <f t="shared" si="7"/>
        <v>2.0522488811762445</v>
      </c>
      <c r="Z6" s="14">
        <v>89.753139500000003</v>
      </c>
      <c r="AA6" s="14">
        <v>90.846469999999897</v>
      </c>
      <c r="AB6" s="14">
        <f t="shared" si="8"/>
        <v>0.85614959275756786</v>
      </c>
      <c r="AC6" s="14">
        <v>91.142101249999897</v>
      </c>
      <c r="AD6" s="14">
        <v>92.299941999999902</v>
      </c>
      <c r="AE6" s="14">
        <f t="shared" si="9"/>
        <v>0.89261657944286199</v>
      </c>
      <c r="AF6" s="14">
        <v>91.134710499999898</v>
      </c>
      <c r="AG6" s="14">
        <v>93.194776499999904</v>
      </c>
      <c r="AH6" s="14">
        <f t="shared" si="10"/>
        <v>1.5805248113036323</v>
      </c>
      <c r="AJ6" s="11" t="s">
        <v>4</v>
      </c>
      <c r="AK6" s="11">
        <v>1346.5</v>
      </c>
      <c r="AL6" s="11">
        <v>1227</v>
      </c>
      <c r="AM6" s="11">
        <v>90.861761250000001</v>
      </c>
      <c r="AN6" s="11">
        <v>13469.1718752499</v>
      </c>
      <c r="AO6" s="11">
        <v>17164.7075195</v>
      </c>
    </row>
    <row r="7" spans="1:41" x14ac:dyDescent="0.3">
      <c r="A7" s="10" t="s">
        <v>397</v>
      </c>
      <c r="B7" s="14">
        <v>0</v>
      </c>
      <c r="C7" s="14">
        <v>0</v>
      </c>
      <c r="D7" s="14" t="e">
        <f t="shared" si="0"/>
        <v>#DIV/0!</v>
      </c>
      <c r="E7" s="14">
        <v>88.698989749999896</v>
      </c>
      <c r="F7" s="14">
        <v>89.695089499999895</v>
      </c>
      <c r="G7" s="14">
        <f t="shared" si="1"/>
        <v>0.7896550052831699</v>
      </c>
      <c r="H7" s="14">
        <v>28.123914249999899</v>
      </c>
      <c r="I7" s="14">
        <v>25.027546000000001</v>
      </c>
      <c r="J7" s="14">
        <f t="shared" si="2"/>
        <v>8.2385807514127727</v>
      </c>
      <c r="K7" s="14">
        <v>90.417104749999993</v>
      </c>
      <c r="L7" s="14">
        <v>85.238366999999897</v>
      </c>
      <c r="M7" s="14">
        <f t="shared" si="3"/>
        <v>4.1694352524624199</v>
      </c>
      <c r="N7" s="14">
        <v>91.403074000000004</v>
      </c>
      <c r="O7" s="14">
        <v>88.759450999999999</v>
      </c>
      <c r="P7" s="14">
        <f t="shared" si="4"/>
        <v>2.0751526991539753</v>
      </c>
      <c r="Q7" s="14">
        <v>88.609083249999898</v>
      </c>
      <c r="R7" s="14">
        <v>89.502086750000004</v>
      </c>
      <c r="S7" s="14">
        <f t="shared" si="5"/>
        <v>0.70905023022800429</v>
      </c>
      <c r="T7" s="14">
        <v>75.329232249999905</v>
      </c>
      <c r="U7" s="14">
        <v>77.038746000000003</v>
      </c>
      <c r="V7" s="14">
        <f t="shared" si="6"/>
        <v>1.586696599955332</v>
      </c>
      <c r="W7" s="14">
        <v>87.138950249999994</v>
      </c>
      <c r="X7" s="14">
        <v>88.516355250000004</v>
      </c>
      <c r="Y7" s="14">
        <f t="shared" si="7"/>
        <v>1.1089587225024224</v>
      </c>
      <c r="Z7" s="14">
        <v>92.264388999999895</v>
      </c>
      <c r="AA7" s="14">
        <v>89.983991500000002</v>
      </c>
      <c r="AB7" s="14">
        <f t="shared" si="8"/>
        <v>1.769546079506342</v>
      </c>
      <c r="AC7" s="14">
        <v>92.586473499999897</v>
      </c>
      <c r="AD7" s="14">
        <v>94.743122</v>
      </c>
      <c r="AE7" s="14">
        <f t="shared" si="9"/>
        <v>1.6281258440937263</v>
      </c>
      <c r="AF7" s="14">
        <v>92.711395499999895</v>
      </c>
      <c r="AG7" s="14">
        <v>94.270488749999899</v>
      </c>
      <c r="AH7" s="14">
        <f t="shared" si="10"/>
        <v>1.1792002353588189</v>
      </c>
      <c r="AJ7" s="11" t="s">
        <v>5</v>
      </c>
      <c r="AK7" s="11">
        <v>1425.75</v>
      </c>
      <c r="AL7" s="11">
        <v>31.5</v>
      </c>
      <c r="AM7" s="11">
        <v>2.1928277500000002</v>
      </c>
      <c r="AN7" s="11">
        <v>11713.857421999999</v>
      </c>
      <c r="AO7" s="11">
        <v>2266.2240602500001</v>
      </c>
    </row>
    <row r="8" spans="1:41" x14ac:dyDescent="0.3">
      <c r="A8" s="10" t="s">
        <v>398</v>
      </c>
      <c r="B8" s="14">
        <v>0</v>
      </c>
      <c r="C8" s="14">
        <v>0</v>
      </c>
      <c r="D8" s="14" t="e">
        <f t="shared" si="0"/>
        <v>#DIV/0!</v>
      </c>
      <c r="E8" s="14">
        <v>91.187465500000002</v>
      </c>
      <c r="F8" s="14">
        <v>89.660251500000001</v>
      </c>
      <c r="G8" s="14">
        <f t="shared" si="1"/>
        <v>1.1942681872207794</v>
      </c>
      <c r="H8" s="14">
        <v>73.212943999999894</v>
      </c>
      <c r="I8" s="14">
        <v>75.878364500000004</v>
      </c>
      <c r="J8" s="14">
        <f t="shared" si="2"/>
        <v>2.5282988381092877</v>
      </c>
      <c r="K8" s="14">
        <v>89.506860500000002</v>
      </c>
      <c r="L8" s="14">
        <v>91.467405499999998</v>
      </c>
      <c r="M8" s="14">
        <f t="shared" si="3"/>
        <v>1.5320572310776794</v>
      </c>
      <c r="N8" s="14">
        <v>91.220397750000004</v>
      </c>
      <c r="O8" s="14">
        <v>87.946239250000005</v>
      </c>
      <c r="P8" s="14">
        <f t="shared" si="4"/>
        <v>2.5843870452617512</v>
      </c>
      <c r="Q8" s="14">
        <v>90.051351499999896</v>
      </c>
      <c r="R8" s="14">
        <v>88.341255249999904</v>
      </c>
      <c r="S8" s="14">
        <f t="shared" si="5"/>
        <v>1.3556847190996961</v>
      </c>
      <c r="T8" s="14">
        <v>75.447950500000005</v>
      </c>
      <c r="U8" s="14">
        <v>78.059814500000002</v>
      </c>
      <c r="V8" s="14">
        <f t="shared" si="6"/>
        <v>2.4062193152730988</v>
      </c>
      <c r="W8" s="14">
        <v>80.487733750000004</v>
      </c>
      <c r="X8" s="14">
        <v>83.032030250000005</v>
      </c>
      <c r="Y8" s="14">
        <f t="shared" si="7"/>
        <v>2.2004548740654979</v>
      </c>
      <c r="Z8" s="14">
        <v>82.572708250000005</v>
      </c>
      <c r="AA8" s="14">
        <v>89.537065499999898</v>
      </c>
      <c r="AB8" s="14">
        <f t="shared" si="8"/>
        <v>5.7225619798139133</v>
      </c>
      <c r="AC8" s="14">
        <v>89.2904415</v>
      </c>
      <c r="AD8" s="14">
        <v>93.478540499999895</v>
      </c>
      <c r="AE8" s="14">
        <f t="shared" si="9"/>
        <v>3.240629969893388</v>
      </c>
      <c r="AF8" s="14">
        <v>92.829320999999894</v>
      </c>
      <c r="AG8" s="14">
        <v>91.174016999999907</v>
      </c>
      <c r="AH8" s="14">
        <f t="shared" si="10"/>
        <v>1.2722341844963798</v>
      </c>
      <c r="AJ8" s="11" t="s">
        <v>6</v>
      </c>
      <c r="AK8" s="11">
        <v>1371.5</v>
      </c>
      <c r="AL8" s="11">
        <v>24</v>
      </c>
      <c r="AM8" s="11">
        <v>1.7381095</v>
      </c>
      <c r="AN8" s="11">
        <v>11508.7543945</v>
      </c>
      <c r="AO8" s="11">
        <v>2408.845276</v>
      </c>
    </row>
    <row r="9" spans="1:41" x14ac:dyDescent="0.3">
      <c r="A9" s="10" t="s">
        <v>399</v>
      </c>
      <c r="B9" s="14">
        <v>0</v>
      </c>
      <c r="C9" s="14">
        <v>0</v>
      </c>
      <c r="D9" s="14" t="e">
        <f t="shared" si="0"/>
        <v>#DIV/0!</v>
      </c>
      <c r="E9" s="14">
        <v>89.258026000000001</v>
      </c>
      <c r="F9" s="14">
        <v>90.159139499999995</v>
      </c>
      <c r="G9" s="14">
        <f t="shared" si="1"/>
        <v>0.71028149920107797</v>
      </c>
      <c r="H9" s="14">
        <v>86.977516249999994</v>
      </c>
      <c r="I9" s="14">
        <v>86.2634582499999</v>
      </c>
      <c r="J9" s="14">
        <f t="shared" si="2"/>
        <v>0.58290511862777628</v>
      </c>
      <c r="K9" s="14">
        <v>90.127927749999898</v>
      </c>
      <c r="L9" s="14">
        <v>88.102106249999906</v>
      </c>
      <c r="M9" s="14">
        <f t="shared" si="3"/>
        <v>1.6074418973891902</v>
      </c>
      <c r="N9" s="14">
        <v>89.617942999999897</v>
      </c>
      <c r="O9" s="14">
        <v>90.492422000000005</v>
      </c>
      <c r="P9" s="14">
        <f t="shared" si="4"/>
        <v>0.68663458752671702</v>
      </c>
      <c r="Q9" s="14">
        <v>91.529813750000002</v>
      </c>
      <c r="R9" s="14">
        <v>92.383794499999894</v>
      </c>
      <c r="S9" s="14">
        <f t="shared" si="5"/>
        <v>0.65667308153386461</v>
      </c>
      <c r="T9" s="14">
        <v>72.800377999999995</v>
      </c>
      <c r="U9" s="14">
        <v>69.641603500000002</v>
      </c>
      <c r="V9" s="14">
        <f t="shared" si="6"/>
        <v>3.1361412494660375</v>
      </c>
      <c r="W9" s="14">
        <v>80.585756250000003</v>
      </c>
      <c r="X9" s="14">
        <v>83.375490249999899</v>
      </c>
      <c r="Y9" s="14">
        <f t="shared" si="7"/>
        <v>2.4062269240025564</v>
      </c>
      <c r="Z9" s="14">
        <v>89.346471749999907</v>
      </c>
      <c r="AA9" s="14">
        <v>89.4930039999999</v>
      </c>
      <c r="AB9" s="14">
        <f t="shared" si="8"/>
        <v>0.1158736875099764</v>
      </c>
      <c r="AC9" s="14">
        <v>90.517336</v>
      </c>
      <c r="AD9" s="14">
        <v>91.81261825</v>
      </c>
      <c r="AE9" s="14">
        <f t="shared" si="9"/>
        <v>1.0046652688452244</v>
      </c>
      <c r="AF9" s="14">
        <v>92.3814507499999</v>
      </c>
      <c r="AG9" s="14">
        <v>92.613969749999896</v>
      </c>
      <c r="AH9" s="14">
        <f t="shared" si="10"/>
        <v>0.17775116941850186</v>
      </c>
      <c r="AJ9" s="11" t="s">
        <v>7</v>
      </c>
      <c r="AK9" s="11">
        <v>1438.5</v>
      </c>
      <c r="AL9" s="11">
        <v>645.25</v>
      </c>
      <c r="AM9" s="11">
        <v>44.980082249999903</v>
      </c>
      <c r="AN9" s="11">
        <v>13411.304931499901</v>
      </c>
      <c r="AO9" s="11">
        <v>22339.557129000001</v>
      </c>
    </row>
    <row r="10" spans="1:41" x14ac:dyDescent="0.3">
      <c r="A10" s="10" t="s">
        <v>400</v>
      </c>
      <c r="B10" s="14">
        <v>0</v>
      </c>
      <c r="C10" s="14">
        <v>0</v>
      </c>
      <c r="D10" s="14" t="e">
        <f t="shared" si="0"/>
        <v>#DIV/0!</v>
      </c>
      <c r="E10" s="14">
        <v>88.057735500000007</v>
      </c>
      <c r="F10" s="14">
        <v>86.971708249999907</v>
      </c>
      <c r="G10" s="14">
        <f t="shared" si="1"/>
        <v>0.87749491351331466</v>
      </c>
      <c r="H10" s="14">
        <v>87.290054249999898</v>
      </c>
      <c r="I10" s="14">
        <v>90.063652250000004</v>
      </c>
      <c r="J10" s="14">
        <f t="shared" si="2"/>
        <v>2.2116593927350734</v>
      </c>
      <c r="K10" s="14">
        <v>89.383300750000004</v>
      </c>
      <c r="L10" s="14">
        <v>88.931789249999994</v>
      </c>
      <c r="M10" s="14">
        <f t="shared" si="3"/>
        <v>0.35809290557935003</v>
      </c>
      <c r="N10" s="14">
        <v>90.534623999999894</v>
      </c>
      <c r="O10" s="14">
        <v>90.285802750000002</v>
      </c>
      <c r="P10" s="14">
        <f t="shared" si="4"/>
        <v>0.19460543959615137</v>
      </c>
      <c r="Q10" s="14">
        <v>88.894621000000001</v>
      </c>
      <c r="R10" s="14">
        <v>90.425583000000003</v>
      </c>
      <c r="S10" s="14">
        <f t="shared" si="5"/>
        <v>1.2073972567407083</v>
      </c>
      <c r="T10" s="14">
        <v>77.262277499999897</v>
      </c>
      <c r="U10" s="14">
        <v>80.418975999999901</v>
      </c>
      <c r="V10" s="14">
        <f t="shared" si="6"/>
        <v>2.8311836264181007</v>
      </c>
      <c r="W10" s="14">
        <v>82.524540000000002</v>
      </c>
      <c r="X10" s="14">
        <v>87.639915250000001</v>
      </c>
      <c r="Y10" s="14">
        <f t="shared" si="7"/>
        <v>4.2513185521320329</v>
      </c>
      <c r="Z10" s="14">
        <v>88.891286750000006</v>
      </c>
      <c r="AA10" s="14">
        <v>89.768739749999895</v>
      </c>
      <c r="AB10" s="14">
        <f t="shared" si="8"/>
        <v>0.69456271626871335</v>
      </c>
      <c r="AC10" s="14">
        <v>89.743562499999896</v>
      </c>
      <c r="AD10" s="14">
        <v>92.456264750000003</v>
      </c>
      <c r="AE10" s="14">
        <f t="shared" si="9"/>
        <v>2.1055674807892348</v>
      </c>
      <c r="AF10" s="14">
        <v>94.800892000000005</v>
      </c>
      <c r="AG10" s="14">
        <v>94.217912749999897</v>
      </c>
      <c r="AH10" s="14">
        <f t="shared" si="10"/>
        <v>0.43617732268632803</v>
      </c>
      <c r="AJ10" s="11" t="s">
        <v>8</v>
      </c>
      <c r="AK10" s="11">
        <v>1411</v>
      </c>
      <c r="AL10" s="11">
        <v>583.75</v>
      </c>
      <c r="AM10" s="11">
        <v>41.345835000000001</v>
      </c>
      <c r="AN10" s="11">
        <v>12683.902587749901</v>
      </c>
      <c r="AO10" s="11">
        <v>23484.30078125</v>
      </c>
    </row>
    <row r="11" spans="1:41" x14ac:dyDescent="0.3">
      <c r="AJ11" s="11" t="s">
        <v>9</v>
      </c>
      <c r="AK11" s="11">
        <v>1308.25</v>
      </c>
      <c r="AL11" s="11">
        <v>840</v>
      </c>
      <c r="AM11" s="11">
        <v>64.601369749999904</v>
      </c>
      <c r="AN11" s="11">
        <v>12692.89501975</v>
      </c>
      <c r="AO11" s="11">
        <v>20219.486328250001</v>
      </c>
    </row>
    <row r="12" spans="1:41" x14ac:dyDescent="0.3">
      <c r="B12" s="110" t="s">
        <v>421</v>
      </c>
      <c r="C12" s="110"/>
      <c r="D12" s="13" t="s">
        <v>431</v>
      </c>
      <c r="E12" s="110" t="s">
        <v>410</v>
      </c>
      <c r="F12" s="110"/>
      <c r="G12" s="13" t="s">
        <v>431</v>
      </c>
      <c r="H12" s="110" t="s">
        <v>411</v>
      </c>
      <c r="I12" s="110"/>
      <c r="J12" s="13" t="s">
        <v>431</v>
      </c>
      <c r="K12" s="110" t="s">
        <v>422</v>
      </c>
      <c r="L12" s="110"/>
      <c r="M12" s="13" t="s">
        <v>431</v>
      </c>
      <c r="N12" s="110" t="s">
        <v>423</v>
      </c>
      <c r="O12" s="110"/>
      <c r="P12" s="13" t="s">
        <v>431</v>
      </c>
      <c r="Q12" s="110" t="s">
        <v>424</v>
      </c>
      <c r="R12" s="110"/>
      <c r="S12" s="13" t="s">
        <v>431</v>
      </c>
      <c r="T12" s="110" t="s">
        <v>426</v>
      </c>
      <c r="U12" s="110"/>
      <c r="V12" s="13" t="s">
        <v>431</v>
      </c>
      <c r="W12" s="110" t="s">
        <v>427</v>
      </c>
      <c r="X12" s="110"/>
      <c r="Y12" s="13" t="s">
        <v>431</v>
      </c>
      <c r="Z12" s="110" t="s">
        <v>428</v>
      </c>
      <c r="AA12" s="110"/>
      <c r="AB12" s="13" t="s">
        <v>431</v>
      </c>
      <c r="AC12" s="110" t="s">
        <v>429</v>
      </c>
      <c r="AD12" s="110"/>
      <c r="AE12" s="13" t="s">
        <v>431</v>
      </c>
      <c r="AF12" s="110" t="s">
        <v>430</v>
      </c>
      <c r="AG12" s="110"/>
      <c r="AH12" s="13" t="s">
        <v>431</v>
      </c>
      <c r="AJ12" s="11" t="s">
        <v>10</v>
      </c>
      <c r="AK12" s="11">
        <v>1213.75</v>
      </c>
      <c r="AL12" s="11">
        <v>762.5</v>
      </c>
      <c r="AM12" s="11">
        <v>63.30423175</v>
      </c>
      <c r="AN12" s="11">
        <v>12946.284423999999</v>
      </c>
      <c r="AO12" s="11">
        <v>20278.58642575</v>
      </c>
    </row>
    <row r="13" spans="1:41" x14ac:dyDescent="0.3">
      <c r="A13" s="10" t="s">
        <v>401</v>
      </c>
      <c r="B13" s="14">
        <v>1.4892270000000001</v>
      </c>
      <c r="C13" s="14">
        <v>1.2954185</v>
      </c>
      <c r="D13" s="14">
        <f>STDEV(B13:C13)/AVERAGE(B13:C13)*100</f>
        <v>9.8427828318967734</v>
      </c>
      <c r="E13" s="14">
        <v>86.7672407499999</v>
      </c>
      <c r="F13" s="14">
        <v>87.360425749999905</v>
      </c>
      <c r="G13" s="14">
        <f>STDEV(E13:F13)/AVERAGE(E13:F13)*100</f>
        <v>0.48176736578290569</v>
      </c>
      <c r="H13" s="14">
        <v>1.6798647499999999</v>
      </c>
      <c r="I13" s="14">
        <v>1.6373752500000001</v>
      </c>
      <c r="J13" s="14">
        <f>STDEV(H13:I13)/AVERAGE(H13:I13)*100</f>
        <v>1.811422361916877</v>
      </c>
      <c r="K13" s="17">
        <v>79.854545999999999</v>
      </c>
      <c r="L13" s="17">
        <v>76.642859999999999</v>
      </c>
      <c r="M13" s="14">
        <f>STDEV(K13:L13)/AVERAGE(K13:L13)*100</f>
        <v>2.9022908528488935</v>
      </c>
      <c r="N13" s="17">
        <v>30.007338000000001</v>
      </c>
      <c r="O13" s="17">
        <v>24.884792000000001</v>
      </c>
      <c r="P13" s="14">
        <f>STDEV(N13:O13)/AVERAGE(N13:O13)*100</f>
        <v>13.197472983977937</v>
      </c>
      <c r="Q13" s="14">
        <v>70.304067500000002</v>
      </c>
      <c r="R13" s="14">
        <v>63.312278749999997</v>
      </c>
      <c r="S13" s="14">
        <f>STDEV(Q13:R13)/AVERAGE(Q13:R13)*100</f>
        <v>7.4002042063005726</v>
      </c>
      <c r="T13" s="17">
        <v>26.607987999999999</v>
      </c>
      <c r="U13" s="17">
        <v>28.353024000000001</v>
      </c>
      <c r="V13" s="14">
        <f>STDEV(T13:U13)/AVERAGE(T13:U13)*100</f>
        <v>4.490189478369321</v>
      </c>
      <c r="W13" s="14">
        <v>69.182415249999906</v>
      </c>
      <c r="X13" s="14">
        <v>57.69261925</v>
      </c>
      <c r="Y13" s="14">
        <f>STDEV(W13:X13)/AVERAGE(W13:X13)*100</f>
        <v>12.807110079721804</v>
      </c>
      <c r="Z13" s="14">
        <v>33.826479999999997</v>
      </c>
      <c r="AA13" s="14">
        <v>28.847881999999899</v>
      </c>
      <c r="AB13" s="14">
        <f>STDEV(Z13:AA13)/AVERAGE(Z13:AA13)*100</f>
        <v>11.233940942555931</v>
      </c>
      <c r="AC13" s="14">
        <v>17.117523249999898</v>
      </c>
      <c r="AD13" s="14">
        <v>12.86274075</v>
      </c>
      <c r="AE13" s="14">
        <f>STDEV(AC13:AD13)/AVERAGE(AC13:AD13)*100</f>
        <v>20.070440728766041</v>
      </c>
      <c r="AF13" s="14">
        <v>76.384006249999899</v>
      </c>
      <c r="AG13" s="14">
        <v>76.420696499999906</v>
      </c>
      <c r="AH13" s="14">
        <f>STDEV(AF13:AG13)/AVERAGE(AF13:AG13)*100</f>
        <v>3.395697136478925E-2</v>
      </c>
      <c r="AJ13" s="11" t="s">
        <v>11</v>
      </c>
      <c r="AK13" s="11">
        <v>1338.5</v>
      </c>
      <c r="AL13" s="11">
        <v>790</v>
      </c>
      <c r="AM13" s="11">
        <v>58.661806249999898</v>
      </c>
      <c r="AN13" s="11">
        <v>12693.767334</v>
      </c>
      <c r="AO13" s="11">
        <v>18012.055176000002</v>
      </c>
    </row>
    <row r="14" spans="1:41" x14ac:dyDescent="0.3">
      <c r="A14" s="10" t="s">
        <v>402</v>
      </c>
      <c r="B14" s="14">
        <v>24.8775344999999</v>
      </c>
      <c r="C14" s="14">
        <v>20.1528717499999</v>
      </c>
      <c r="D14" s="14">
        <f t="shared" ref="D14:D20" si="11">STDEV(B14:C14)/AVERAGE(B14:C14)*100</f>
        <v>14.838156470527064</v>
      </c>
      <c r="E14" s="14">
        <v>91.362865499999899</v>
      </c>
      <c r="F14" s="14">
        <v>87.980338749999902</v>
      </c>
      <c r="G14" s="14">
        <f t="shared" ref="G14:G20" si="12">STDEV(E14:F14)/AVERAGE(E14:F14)*100</f>
        <v>2.6672966087254393</v>
      </c>
      <c r="H14" s="14">
        <v>0.71227174999999898</v>
      </c>
      <c r="I14" s="14">
        <v>0.77188299999999899</v>
      </c>
      <c r="J14" s="14">
        <f t="shared" ref="J14:J20" si="13">STDEV(H14:I14)/AVERAGE(H14:I14)*100</f>
        <v>5.680205397719698</v>
      </c>
      <c r="K14" s="17">
        <v>90.539597000000001</v>
      </c>
      <c r="L14" s="17">
        <v>86.519942999999998</v>
      </c>
      <c r="M14" s="14">
        <f t="shared" ref="M14:M20" si="14">STDEV(K14:L14)/AVERAGE(K14:L14)*100</f>
        <v>3.2105862258804381</v>
      </c>
      <c r="N14" s="17">
        <v>62.119205000000001</v>
      </c>
      <c r="O14" s="17">
        <v>63.760047999999998</v>
      </c>
      <c r="P14" s="14">
        <f t="shared" ref="P14:P20" si="15">STDEV(N14:O14)/AVERAGE(N14:O14)*100</f>
        <v>1.8434351722161484</v>
      </c>
      <c r="Q14" s="14">
        <v>74.164329499999894</v>
      </c>
      <c r="R14" s="14">
        <v>70.699032000000003</v>
      </c>
      <c r="S14" s="14">
        <f t="shared" ref="S14:S20" si="16">STDEV(Q14:R14)/AVERAGE(Q14:R14)*100</f>
        <v>3.3829607924412488</v>
      </c>
      <c r="T14" s="17">
        <v>62.247326000000001</v>
      </c>
      <c r="U14" s="17">
        <v>64.338486000000003</v>
      </c>
      <c r="V14" s="14">
        <f t="shared" ref="V14:V20" si="17">STDEV(T14:U14)/AVERAGE(T14:U14)*100</f>
        <v>2.3362387825044126</v>
      </c>
      <c r="W14" s="14">
        <v>61.533281499999902</v>
      </c>
      <c r="X14" s="14">
        <v>68.052020999999897</v>
      </c>
      <c r="Y14" s="14">
        <f t="shared" ref="Y14:Y20" si="18">STDEV(W14:X14)/AVERAGE(W14:X14)*100</f>
        <v>7.1141476947026581</v>
      </c>
      <c r="Z14" s="14">
        <v>59.374820749999898</v>
      </c>
      <c r="AA14" s="14">
        <v>54.3742769999999</v>
      </c>
      <c r="AB14" s="14">
        <f t="shared" ref="AB14:AB20" si="19">STDEV(Z14:AA14)/AVERAGE(Z14:AA14)*100</f>
        <v>6.2170486890653383</v>
      </c>
      <c r="AC14" s="14">
        <v>54.6766595</v>
      </c>
      <c r="AD14" s="14">
        <v>47.673355749999899</v>
      </c>
      <c r="AE14" s="14">
        <f t="shared" ref="AE14:AE20" si="20">STDEV(AC14:AD14)/AVERAGE(AC14:AD14)*100</f>
        <v>9.6767617674277844</v>
      </c>
      <c r="AF14" s="14">
        <v>81.764703999999995</v>
      </c>
      <c r="AG14" s="14">
        <v>75.65578275</v>
      </c>
      <c r="AH14" s="14">
        <f t="shared" ref="AH14:AH20" si="21">STDEV(AF14:AG14)/AVERAGE(AF14:AG14)*100</f>
        <v>5.4880527062143596</v>
      </c>
      <c r="AJ14" s="11" t="s">
        <v>12</v>
      </c>
      <c r="AK14" s="11">
        <v>1377.75</v>
      </c>
      <c r="AL14" s="11">
        <v>700.5</v>
      </c>
      <c r="AM14" s="11">
        <v>50.771452749999902</v>
      </c>
      <c r="AN14" s="11">
        <v>12690.333496249999</v>
      </c>
      <c r="AO14" s="11">
        <v>20498.3242189999</v>
      </c>
    </row>
    <row r="15" spans="1:41" x14ac:dyDescent="0.3">
      <c r="A15" s="10" t="s">
        <v>403</v>
      </c>
      <c r="B15" s="14">
        <v>65.095628500000004</v>
      </c>
      <c r="C15" s="14">
        <v>58.111910000000002</v>
      </c>
      <c r="D15" s="14">
        <f t="shared" si="11"/>
        <v>8.0161242881221035</v>
      </c>
      <c r="E15" s="14">
        <v>86.415433749999906</v>
      </c>
      <c r="F15" s="14">
        <v>87.41991625</v>
      </c>
      <c r="G15" s="14">
        <f t="shared" si="12"/>
        <v>0.81718291168428425</v>
      </c>
      <c r="H15" s="14">
        <v>0.48736299999999899</v>
      </c>
      <c r="I15" s="14">
        <v>0.69304425000000003</v>
      </c>
      <c r="J15" s="14">
        <f t="shared" si="13"/>
        <v>24.642106635303382</v>
      </c>
      <c r="K15" s="17">
        <v>94.178336999999999</v>
      </c>
      <c r="L15" s="17">
        <v>92.614479000000003</v>
      </c>
      <c r="M15" s="14">
        <f t="shared" si="14"/>
        <v>1.1840012054990692</v>
      </c>
      <c r="N15" s="17">
        <v>88.019729999999996</v>
      </c>
      <c r="O15" s="17">
        <v>91.307274000000007</v>
      </c>
      <c r="P15" s="14">
        <f t="shared" si="15"/>
        <v>2.5926320119073147</v>
      </c>
      <c r="Q15" s="14">
        <v>80.283224000000004</v>
      </c>
      <c r="R15" s="14">
        <v>80.122964749999895</v>
      </c>
      <c r="S15" s="14">
        <f t="shared" si="16"/>
        <v>0.14129180838472813</v>
      </c>
      <c r="T15" s="17">
        <v>90.114615999999998</v>
      </c>
      <c r="U15" s="17">
        <v>86.486487999999994</v>
      </c>
      <c r="V15" s="14">
        <f t="shared" si="17"/>
        <v>2.9053883058542933</v>
      </c>
      <c r="W15" s="14">
        <v>70.832580750000005</v>
      </c>
      <c r="X15" s="14">
        <v>74.043374999999898</v>
      </c>
      <c r="Y15" s="14">
        <f t="shared" si="18"/>
        <v>3.1342321442040957</v>
      </c>
      <c r="Z15" s="14">
        <v>72.7140447499999</v>
      </c>
      <c r="AA15" s="14">
        <v>74.959692250000003</v>
      </c>
      <c r="AB15" s="14">
        <f t="shared" si="19"/>
        <v>2.1505686896847358</v>
      </c>
      <c r="AC15" s="14">
        <v>76.787105499999996</v>
      </c>
      <c r="AD15" s="14">
        <v>80.475667999999999</v>
      </c>
      <c r="AE15" s="14">
        <f t="shared" si="20"/>
        <v>3.3170056695972074</v>
      </c>
      <c r="AF15" s="14">
        <v>87.318387999999899</v>
      </c>
      <c r="AG15" s="14">
        <v>86.002336749999898</v>
      </c>
      <c r="AH15" s="14">
        <f t="shared" si="21"/>
        <v>1.073834377979122</v>
      </c>
      <c r="AJ15" s="11" t="s">
        <v>13</v>
      </c>
      <c r="AK15" s="11">
        <v>1240</v>
      </c>
      <c r="AL15" s="11">
        <v>1035.75</v>
      </c>
      <c r="AM15" s="11">
        <v>82.576286249999896</v>
      </c>
      <c r="AN15" s="11">
        <v>13620.948242499901</v>
      </c>
      <c r="AO15" s="11">
        <v>18505.174316249901</v>
      </c>
    </row>
    <row r="16" spans="1:41" x14ac:dyDescent="0.3">
      <c r="A16" s="10" t="s">
        <v>404</v>
      </c>
      <c r="B16" s="14">
        <v>79.186187750000002</v>
      </c>
      <c r="C16" s="14">
        <v>79.717485499999995</v>
      </c>
      <c r="D16" s="14">
        <f t="shared" si="11"/>
        <v>0.47284525797348131</v>
      </c>
      <c r="E16" s="14">
        <v>89.579378249999905</v>
      </c>
      <c r="F16" s="14">
        <v>88.077175249999996</v>
      </c>
      <c r="G16" s="14">
        <f t="shared" si="12"/>
        <v>1.1958105761842457</v>
      </c>
      <c r="H16" s="14">
        <v>1.5260695</v>
      </c>
      <c r="I16" s="14">
        <v>1.05928175</v>
      </c>
      <c r="J16" s="14">
        <f t="shared" si="13"/>
        <v>25.533767096429184</v>
      </c>
      <c r="K16" s="17">
        <v>94.268371999999999</v>
      </c>
      <c r="L16" s="17">
        <v>96.421333000000004</v>
      </c>
      <c r="M16" s="14">
        <f t="shared" si="14"/>
        <v>1.5967021635805392</v>
      </c>
      <c r="N16" s="17">
        <v>93.089149000000006</v>
      </c>
      <c r="O16" s="17">
        <v>92.029471999999998</v>
      </c>
      <c r="P16" s="14">
        <f t="shared" si="15"/>
        <v>0.80954016243176585</v>
      </c>
      <c r="Q16" s="14">
        <v>75.588905249999897</v>
      </c>
      <c r="R16" s="14">
        <v>77.047061999999997</v>
      </c>
      <c r="S16" s="14">
        <f t="shared" si="16"/>
        <v>1.3510217081000726</v>
      </c>
      <c r="T16" s="17">
        <v>95.440155000000004</v>
      </c>
      <c r="U16" s="17">
        <v>92.190605000000005</v>
      </c>
      <c r="V16" s="14">
        <f t="shared" si="17"/>
        <v>2.4492560183679317</v>
      </c>
      <c r="W16" s="14">
        <v>58.753233000000002</v>
      </c>
      <c r="X16" s="14">
        <v>42.794811249999903</v>
      </c>
      <c r="Y16" s="14">
        <f t="shared" si="18"/>
        <v>22.224570290451346</v>
      </c>
      <c r="Z16" s="14">
        <v>57.976648249999897</v>
      </c>
      <c r="AA16" s="14">
        <v>61.32415675</v>
      </c>
      <c r="AB16" s="14">
        <f t="shared" si="19"/>
        <v>3.9681978012297279</v>
      </c>
      <c r="AC16" s="14">
        <v>75.923675500000002</v>
      </c>
      <c r="AD16" s="14">
        <v>82.992797749999895</v>
      </c>
      <c r="AE16" s="14">
        <f t="shared" si="20"/>
        <v>6.2908824715081986</v>
      </c>
      <c r="AF16" s="14">
        <v>87.027841499999894</v>
      </c>
      <c r="AG16" s="14">
        <v>74.984393999999895</v>
      </c>
      <c r="AH16" s="14">
        <f t="shared" si="21"/>
        <v>10.51279043194757</v>
      </c>
      <c r="AJ16" s="11" t="s">
        <v>14</v>
      </c>
      <c r="AK16" s="11">
        <v>1106.75</v>
      </c>
      <c r="AL16" s="11">
        <v>839</v>
      </c>
      <c r="AM16" s="11">
        <v>74.317792999999895</v>
      </c>
      <c r="AN16" s="11">
        <v>12651.516357500001</v>
      </c>
      <c r="AO16" s="11">
        <v>20012.1240235</v>
      </c>
    </row>
    <row r="17" spans="1:41" x14ac:dyDescent="0.3">
      <c r="A17" s="10" t="s">
        <v>405</v>
      </c>
      <c r="B17" s="14">
        <v>75.285279500000001</v>
      </c>
      <c r="C17" s="14">
        <v>75.431224</v>
      </c>
      <c r="D17" s="14">
        <f t="shared" si="11"/>
        <v>0.13694365677329987</v>
      </c>
      <c r="E17" s="14">
        <v>84.651477749999898</v>
      </c>
      <c r="F17" s="14">
        <v>83.220983250000003</v>
      </c>
      <c r="G17" s="14">
        <f t="shared" si="12"/>
        <v>1.2050962443446709</v>
      </c>
      <c r="H17" s="14">
        <v>25.643132250000001</v>
      </c>
      <c r="I17" s="14">
        <v>26.6286124999999</v>
      </c>
      <c r="J17" s="14">
        <f t="shared" si="13"/>
        <v>2.666219659715277</v>
      </c>
      <c r="K17" s="17">
        <v>97.060883000000004</v>
      </c>
      <c r="L17" s="17">
        <v>96.389090999999993</v>
      </c>
      <c r="M17" s="14">
        <f t="shared" si="14"/>
        <v>0.49111268295841765</v>
      </c>
      <c r="N17" s="17">
        <v>95.410804999999996</v>
      </c>
      <c r="O17" s="17">
        <v>95.769997000000004</v>
      </c>
      <c r="P17" s="14">
        <f t="shared" si="15"/>
        <v>0.26570356049449306</v>
      </c>
      <c r="Q17" s="14">
        <v>87.918712499999998</v>
      </c>
      <c r="R17" s="14">
        <v>88.230070249999898</v>
      </c>
      <c r="S17" s="14">
        <f t="shared" si="16"/>
        <v>0.24997411047952858</v>
      </c>
      <c r="T17" s="17">
        <v>94.404594000000003</v>
      </c>
      <c r="U17" s="17">
        <v>94.854584000000003</v>
      </c>
      <c r="V17" s="14">
        <f t="shared" si="17"/>
        <v>0.33624892998968248</v>
      </c>
      <c r="W17" s="14">
        <v>64.555100249999896</v>
      </c>
      <c r="X17" s="14">
        <v>65.737794750000006</v>
      </c>
      <c r="Y17" s="14">
        <f t="shared" si="18"/>
        <v>1.2837097541229885</v>
      </c>
      <c r="Z17" s="14">
        <v>70.524309250000002</v>
      </c>
      <c r="AA17" s="14">
        <v>74.176915249999894</v>
      </c>
      <c r="AB17" s="14">
        <f t="shared" si="19"/>
        <v>3.56981425765695</v>
      </c>
      <c r="AC17" s="14">
        <v>83.415058250000001</v>
      </c>
      <c r="AD17" s="14">
        <v>88.896736000000004</v>
      </c>
      <c r="AE17" s="14">
        <f t="shared" si="20"/>
        <v>4.4989741139607666</v>
      </c>
      <c r="AF17" s="14">
        <v>84.323083749999896</v>
      </c>
      <c r="AG17" s="14">
        <v>77.145172250000002</v>
      </c>
      <c r="AH17" s="14">
        <f t="shared" si="21"/>
        <v>6.2867464133715938</v>
      </c>
      <c r="AJ17" s="11" t="s">
        <v>15</v>
      </c>
      <c r="AK17" s="11">
        <v>1053.5</v>
      </c>
      <c r="AL17" s="11">
        <v>607.75</v>
      </c>
      <c r="AM17" s="11">
        <v>57.829699499999997</v>
      </c>
      <c r="AN17" s="11">
        <v>12109.533691249901</v>
      </c>
      <c r="AO17" s="11">
        <v>23719.0112307499</v>
      </c>
    </row>
    <row r="18" spans="1:41" ht="16.2" thickBot="1" x14ac:dyDescent="0.35">
      <c r="A18" s="10" t="s">
        <v>406</v>
      </c>
      <c r="B18" s="14">
        <v>75.510183249999898</v>
      </c>
      <c r="C18" s="14">
        <v>74.06158825</v>
      </c>
      <c r="D18" s="14">
        <f t="shared" si="11"/>
        <v>1.3696586426976367</v>
      </c>
      <c r="E18" s="14">
        <v>81.310138749999993</v>
      </c>
      <c r="F18" s="14">
        <v>78.838359999999895</v>
      </c>
      <c r="G18" s="14">
        <f t="shared" si="12"/>
        <v>2.1827385574763358</v>
      </c>
      <c r="H18" s="14">
        <v>75.696113499999896</v>
      </c>
      <c r="I18" s="14">
        <v>75.216663249999897</v>
      </c>
      <c r="J18" s="14">
        <f t="shared" si="13"/>
        <v>0.44929598449865565</v>
      </c>
      <c r="K18" s="17">
        <v>95.444839000000002</v>
      </c>
      <c r="L18" s="17">
        <v>96.264977000000002</v>
      </c>
      <c r="M18" s="14">
        <f t="shared" si="14"/>
        <v>0.605003075386367</v>
      </c>
      <c r="N18" s="17">
        <v>95.558739000000003</v>
      </c>
      <c r="O18" s="17">
        <v>95.367644999999996</v>
      </c>
      <c r="P18" s="14">
        <f t="shared" si="15"/>
        <v>0.1415455113255242</v>
      </c>
      <c r="Q18" s="14">
        <v>88.10431475</v>
      </c>
      <c r="R18" s="14">
        <v>82.025697750000006</v>
      </c>
      <c r="S18" s="14">
        <f t="shared" si="16"/>
        <v>5.0528783696360717</v>
      </c>
      <c r="T18" s="17">
        <v>94.265518</v>
      </c>
      <c r="U18" s="17">
        <v>94.117644999999996</v>
      </c>
      <c r="V18" s="14">
        <f t="shared" si="17"/>
        <v>0.11100992189456048</v>
      </c>
      <c r="W18" s="14">
        <v>69.652825500000006</v>
      </c>
      <c r="X18" s="14">
        <v>74.688267499999895</v>
      </c>
      <c r="Y18" s="14">
        <f t="shared" si="18"/>
        <v>4.9335849001385563</v>
      </c>
      <c r="Z18" s="14">
        <v>79.167646500000004</v>
      </c>
      <c r="AA18" s="14">
        <v>83.023482999999999</v>
      </c>
      <c r="AB18" s="14">
        <f t="shared" si="19"/>
        <v>3.3620681287586689</v>
      </c>
      <c r="AC18" s="14">
        <v>89.591874999999902</v>
      </c>
      <c r="AD18" s="14">
        <v>88.353696749999898</v>
      </c>
      <c r="AE18" s="14">
        <f t="shared" si="20"/>
        <v>0.9840359928964586</v>
      </c>
      <c r="AF18" s="14">
        <v>85.515247250000002</v>
      </c>
      <c r="AG18" s="14">
        <v>90.845663000000002</v>
      </c>
      <c r="AH18" s="14">
        <f t="shared" si="21"/>
        <v>4.2743861074719947</v>
      </c>
      <c r="AJ18" s="11" t="s">
        <v>16</v>
      </c>
      <c r="AK18" s="11">
        <v>1128.75</v>
      </c>
      <c r="AL18" s="11">
        <v>524.75</v>
      </c>
      <c r="AM18" s="11">
        <v>47.108874</v>
      </c>
      <c r="AN18" s="11">
        <v>12012.268798749899</v>
      </c>
      <c r="AO18" s="11">
        <v>24664.765625</v>
      </c>
    </row>
    <row r="19" spans="1:41" ht="16.2" thickBot="1" x14ac:dyDescent="0.35">
      <c r="A19" s="10" t="s">
        <v>407</v>
      </c>
      <c r="B19" s="14">
        <v>80.285579749999897</v>
      </c>
      <c r="C19" s="14">
        <v>77.309957499999896</v>
      </c>
      <c r="D19" s="14">
        <f t="shared" si="11"/>
        <v>2.6702312869263376</v>
      </c>
      <c r="E19" s="14">
        <v>78.928800749999894</v>
      </c>
      <c r="F19" s="14">
        <v>79.283977499999907</v>
      </c>
      <c r="G19" s="14">
        <f t="shared" si="12"/>
        <v>0.31748116836423507</v>
      </c>
      <c r="H19" s="14">
        <v>79.046802499999899</v>
      </c>
      <c r="I19" s="14">
        <v>84.439169000000007</v>
      </c>
      <c r="J19" s="14">
        <f t="shared" si="13"/>
        <v>4.6645946240020333</v>
      </c>
      <c r="K19" s="81">
        <v>0</v>
      </c>
      <c r="L19" s="17">
        <v>95.530356999999995</v>
      </c>
      <c r="M19" s="14">
        <f t="shared" si="14"/>
        <v>141.42135623730951</v>
      </c>
      <c r="N19" s="17">
        <v>95.436965999999998</v>
      </c>
      <c r="O19" s="17">
        <v>96.349807999999996</v>
      </c>
      <c r="P19" s="14">
        <f t="shared" si="15"/>
        <v>0.6731191675937872</v>
      </c>
      <c r="Q19" s="14">
        <v>87.406902500000001</v>
      </c>
      <c r="R19" s="14">
        <v>91.484342499999897</v>
      </c>
      <c r="S19" s="14">
        <f t="shared" si="16"/>
        <v>3.2233947210565885</v>
      </c>
      <c r="T19" s="17">
        <v>96.952102999999994</v>
      </c>
      <c r="U19" s="17">
        <v>94.338181000000006</v>
      </c>
      <c r="V19" s="14">
        <f t="shared" si="17"/>
        <v>1.9324786738177404</v>
      </c>
      <c r="W19" s="14">
        <v>73.690941749999993</v>
      </c>
      <c r="X19" s="14">
        <v>66.181582500000005</v>
      </c>
      <c r="Y19" s="14">
        <f t="shared" si="18"/>
        <v>7.5925116480350052</v>
      </c>
      <c r="Z19" s="14">
        <v>64.6541339999999</v>
      </c>
      <c r="AA19" s="14">
        <v>71.812095749999898</v>
      </c>
      <c r="AB19" s="14">
        <f t="shared" si="19"/>
        <v>7.4178693178103758</v>
      </c>
      <c r="AC19" s="14">
        <v>68.691719000000006</v>
      </c>
      <c r="AD19" s="14">
        <v>71.876670750000002</v>
      </c>
      <c r="AE19" s="14">
        <f t="shared" si="20"/>
        <v>3.204277980536459</v>
      </c>
      <c r="AF19" s="14">
        <v>73.757315750000004</v>
      </c>
      <c r="AG19" s="14">
        <v>76.658517750000001</v>
      </c>
      <c r="AH19" s="14">
        <f t="shared" si="21"/>
        <v>2.7277176345826284</v>
      </c>
      <c r="AJ19" s="11" t="s">
        <v>17</v>
      </c>
      <c r="AK19" s="11">
        <v>1196.5</v>
      </c>
      <c r="AL19" s="11">
        <v>784.5</v>
      </c>
      <c r="AM19" s="11">
        <v>65.488520749999907</v>
      </c>
      <c r="AN19" s="11">
        <v>12625.470214999999</v>
      </c>
      <c r="AO19" s="11">
        <v>19815.057129000001</v>
      </c>
    </row>
    <row r="20" spans="1:41" x14ac:dyDescent="0.3">
      <c r="A20" s="10" t="s">
        <v>408</v>
      </c>
      <c r="B20" s="14">
        <v>74.532127500000001</v>
      </c>
      <c r="C20" s="14">
        <v>77.581489500000004</v>
      </c>
      <c r="D20" s="14">
        <f t="shared" si="11"/>
        <v>2.8350184434738335</v>
      </c>
      <c r="E20" s="14">
        <v>78.2736797499999</v>
      </c>
      <c r="F20" s="14">
        <v>79.150087499999898</v>
      </c>
      <c r="G20" s="14">
        <f t="shared" si="12"/>
        <v>0.78731931516452036</v>
      </c>
      <c r="H20" s="14">
        <v>80.689041250000002</v>
      </c>
      <c r="I20" s="14">
        <v>86.260694749999899</v>
      </c>
      <c r="J20" s="14">
        <f t="shared" si="13"/>
        <v>4.7196887718009819</v>
      </c>
      <c r="K20" s="17">
        <v>93.514640999999997</v>
      </c>
      <c r="L20" s="17">
        <v>94.505493000000001</v>
      </c>
      <c r="M20" s="14">
        <f t="shared" si="14"/>
        <v>0.74527993725635333</v>
      </c>
      <c r="N20" s="17">
        <v>96.829971</v>
      </c>
      <c r="O20" s="17">
        <v>95.919998000000007</v>
      </c>
      <c r="P20" s="14">
        <f t="shared" si="15"/>
        <v>0.66765051360050975</v>
      </c>
      <c r="Q20" s="14">
        <v>89.313188249999897</v>
      </c>
      <c r="R20" s="14">
        <v>90.256309499999901</v>
      </c>
      <c r="S20" s="14">
        <f t="shared" si="16"/>
        <v>0.74276248439987291</v>
      </c>
      <c r="T20" s="17">
        <v>95</v>
      </c>
      <c r="U20" s="17">
        <v>95.019760000000005</v>
      </c>
      <c r="V20" s="14">
        <f t="shared" si="17"/>
        <v>1.4706291594358175E-2</v>
      </c>
      <c r="W20" s="14">
        <v>72.413409250000001</v>
      </c>
      <c r="X20" s="14">
        <v>70.805501750000005</v>
      </c>
      <c r="Y20" s="14">
        <f t="shared" si="18"/>
        <v>1.5877264934247486</v>
      </c>
      <c r="Z20" s="14">
        <v>65.803637249999895</v>
      </c>
      <c r="AA20" s="14">
        <v>61.549315499999899</v>
      </c>
      <c r="AB20" s="14">
        <f t="shared" si="19"/>
        <v>4.7242874135471071</v>
      </c>
      <c r="AC20" s="14">
        <v>68.8249844999999</v>
      </c>
      <c r="AD20" s="14">
        <v>71.6961852499999</v>
      </c>
      <c r="AE20" s="14">
        <f t="shared" si="20"/>
        <v>2.8895938228878917</v>
      </c>
      <c r="AF20" s="14">
        <v>79.984136749999905</v>
      </c>
      <c r="AG20" s="14">
        <v>78.127235499999998</v>
      </c>
      <c r="AH20" s="14">
        <f t="shared" si="21"/>
        <v>1.6608893429785689</v>
      </c>
      <c r="AJ20" s="11" t="s">
        <v>18</v>
      </c>
      <c r="AK20" s="11">
        <v>1317.75</v>
      </c>
      <c r="AL20" s="11">
        <v>823.25</v>
      </c>
      <c r="AM20" s="11">
        <v>62.730433249999898</v>
      </c>
      <c r="AN20" s="11">
        <v>13072.078857500001</v>
      </c>
      <c r="AO20" s="11">
        <v>19482.506836</v>
      </c>
    </row>
    <row r="21" spans="1:41" x14ac:dyDescent="0.3">
      <c r="AJ21" s="11" t="s">
        <v>19</v>
      </c>
      <c r="AK21" s="11">
        <v>1396</v>
      </c>
      <c r="AL21" s="11">
        <v>1005.75</v>
      </c>
      <c r="AM21" s="11">
        <v>72.024174000000002</v>
      </c>
      <c r="AN21" s="11">
        <v>13288.720703249901</v>
      </c>
      <c r="AO21" s="11">
        <v>18033.927734249901</v>
      </c>
    </row>
    <row r="22" spans="1:41" x14ac:dyDescent="0.3">
      <c r="B22" s="111" t="s">
        <v>385</v>
      </c>
      <c r="C22" s="111"/>
      <c r="D22" s="9"/>
      <c r="G22" s="9"/>
      <c r="J22" s="9"/>
      <c r="M22" s="9"/>
      <c r="P22" s="9"/>
      <c r="S22" s="9"/>
      <c r="V22" s="9"/>
      <c r="Y22" s="9"/>
      <c r="AB22" s="9"/>
      <c r="AE22" s="9"/>
      <c r="AH22" s="9"/>
      <c r="AJ22" s="11" t="s">
        <v>20</v>
      </c>
      <c r="AK22" s="11">
        <v>1387.25</v>
      </c>
      <c r="AL22" s="11">
        <v>1021.5</v>
      </c>
      <c r="AM22" s="11">
        <v>73.719877249999897</v>
      </c>
      <c r="AN22" s="11">
        <v>13397.29907225</v>
      </c>
      <c r="AO22" s="11">
        <v>18230.854980749999</v>
      </c>
    </row>
    <row r="23" spans="1:41" x14ac:dyDescent="0.3">
      <c r="B23" s="110" t="s">
        <v>409</v>
      </c>
      <c r="C23" s="110"/>
      <c r="D23" s="13" t="s">
        <v>431</v>
      </c>
      <c r="E23" s="110" t="s">
        <v>410</v>
      </c>
      <c r="F23" s="110"/>
      <c r="G23" s="13" t="s">
        <v>431</v>
      </c>
      <c r="H23" s="110" t="s">
        <v>411</v>
      </c>
      <c r="I23" s="110"/>
      <c r="J23" s="13" t="s">
        <v>431</v>
      </c>
      <c r="K23" s="110" t="s">
        <v>412</v>
      </c>
      <c r="L23" s="110"/>
      <c r="M23" s="13" t="s">
        <v>431</v>
      </c>
      <c r="N23" s="110" t="s">
        <v>413</v>
      </c>
      <c r="O23" s="110"/>
      <c r="P23" s="13" t="s">
        <v>431</v>
      </c>
      <c r="Q23" s="110" t="s">
        <v>414</v>
      </c>
      <c r="R23" s="110"/>
      <c r="S23" s="13" t="s">
        <v>431</v>
      </c>
      <c r="T23" s="110" t="s">
        <v>416</v>
      </c>
      <c r="U23" s="110"/>
      <c r="V23" s="13" t="s">
        <v>431</v>
      </c>
      <c r="W23" s="110" t="s">
        <v>417</v>
      </c>
      <c r="X23" s="110"/>
      <c r="Y23" s="13" t="s">
        <v>431</v>
      </c>
      <c r="Z23" s="110" t="s">
        <v>418</v>
      </c>
      <c r="AA23" s="110"/>
      <c r="AB23" s="13" t="s">
        <v>431</v>
      </c>
      <c r="AC23" s="110" t="s">
        <v>419</v>
      </c>
      <c r="AD23" s="110"/>
      <c r="AE23" s="13" t="s">
        <v>431</v>
      </c>
      <c r="AF23" s="110" t="s">
        <v>420</v>
      </c>
      <c r="AG23" s="110"/>
      <c r="AH23" s="13" t="s">
        <v>431</v>
      </c>
      <c r="AJ23" s="11" t="s">
        <v>21</v>
      </c>
      <c r="AK23" s="11">
        <v>1425.75</v>
      </c>
      <c r="AL23" s="11">
        <v>1011</v>
      </c>
      <c r="AM23" s="11">
        <v>70.914381000000006</v>
      </c>
      <c r="AN23" s="11">
        <v>13456.507079999899</v>
      </c>
      <c r="AO23" s="11">
        <v>19047.512207250002</v>
      </c>
    </row>
    <row r="24" spans="1:41" x14ac:dyDescent="0.3">
      <c r="A24" s="10" t="s">
        <v>393</v>
      </c>
      <c r="B24" s="11">
        <v>1234.75</v>
      </c>
      <c r="C24" s="11">
        <v>1514.75</v>
      </c>
      <c r="D24" s="14">
        <f>STDEV(B24:C24)/AVERAGE(B24:C24)*100</f>
        <v>14.401883886687274</v>
      </c>
      <c r="E24" s="11">
        <v>1374.75</v>
      </c>
      <c r="F24" s="11">
        <v>1346.5</v>
      </c>
      <c r="G24" s="14">
        <f>STDEV(E24:F24)/AVERAGE(E24:F24)*100</f>
        <v>1.468131672468165</v>
      </c>
      <c r="H24" s="11">
        <v>1425.75</v>
      </c>
      <c r="I24" s="11">
        <v>1371.5</v>
      </c>
      <c r="J24" s="14">
        <f>STDEV(H24:I24)/AVERAGE(H24:I24)*100</f>
        <v>2.7427325322634872</v>
      </c>
      <c r="K24" s="11">
        <v>1438.5</v>
      </c>
      <c r="L24" s="11">
        <v>1411</v>
      </c>
      <c r="M24" s="14">
        <f>STDEV(K24:L24)/AVERAGE(K24:L24)*100</f>
        <v>1.3648314779877211</v>
      </c>
      <c r="N24" s="11">
        <v>1308.25</v>
      </c>
      <c r="O24" s="11">
        <v>1213.75</v>
      </c>
      <c r="P24" s="14">
        <f>STDEV(N24:O24)/AVERAGE(N24:O24)*100</f>
        <v>5.2990952277659593</v>
      </c>
      <c r="Q24" s="11">
        <v>1338.5</v>
      </c>
      <c r="R24" s="11">
        <v>1377.75</v>
      </c>
      <c r="S24" s="14">
        <f>STDEV(Q24:R24)/AVERAGE(Q24:R24)*100</f>
        <v>2.0435483598028155</v>
      </c>
      <c r="T24" s="11">
        <v>1053.5</v>
      </c>
      <c r="U24" s="11">
        <v>1128.75</v>
      </c>
      <c r="V24" s="14">
        <f>STDEV(T24:U24)/AVERAGE(T24:U24)*100</f>
        <v>4.8765984909417073</v>
      </c>
      <c r="W24" s="11">
        <v>1196.5</v>
      </c>
      <c r="X24" s="11">
        <v>1317.75</v>
      </c>
      <c r="Y24" s="14">
        <f>STDEV(W24:X24)/AVERAGE(W24:X24)*100</f>
        <v>6.8200614273734823</v>
      </c>
      <c r="Z24" s="11">
        <v>1396</v>
      </c>
      <c r="AA24" s="11">
        <v>1387.25</v>
      </c>
      <c r="AB24" s="14">
        <f>STDEV(Z24:AA24)/AVERAGE(Z24:AA24)*100</f>
        <v>0.44460140737499615</v>
      </c>
      <c r="AC24" s="11">
        <v>1425.75</v>
      </c>
      <c r="AD24" s="11">
        <v>1482.25</v>
      </c>
      <c r="AE24" s="14">
        <f>STDEV(AC24:AD24)/AVERAGE(AC24:AD24)*100</f>
        <v>2.7476982900302573</v>
      </c>
      <c r="AF24" s="11">
        <v>1524.5</v>
      </c>
      <c r="AG24" s="11">
        <v>1474.75</v>
      </c>
      <c r="AH24" s="14">
        <f>STDEV(AF24:AG24)/AVERAGE(AF24:AG24)*100</f>
        <v>2.3458239469221134</v>
      </c>
      <c r="AJ24" s="11" t="s">
        <v>22</v>
      </c>
      <c r="AK24" s="11">
        <v>1482.25</v>
      </c>
      <c r="AL24" s="11">
        <v>1081</v>
      </c>
      <c r="AM24" s="11">
        <v>72.919967499999899</v>
      </c>
      <c r="AN24" s="11">
        <v>13437.6396485</v>
      </c>
      <c r="AO24" s="11">
        <v>17835.969726750001</v>
      </c>
    </row>
    <row r="25" spans="1:41" x14ac:dyDescent="0.3">
      <c r="A25" s="10" t="s">
        <v>394</v>
      </c>
      <c r="B25" s="11">
        <v>1144</v>
      </c>
      <c r="C25" s="11">
        <v>1336.75</v>
      </c>
      <c r="D25" s="14">
        <f t="shared" ref="D25:D31" si="22">STDEV(B25:C25)/AVERAGE(B25:C25)*100</f>
        <v>10.988195672575394</v>
      </c>
      <c r="E25" s="11">
        <v>1382.75</v>
      </c>
      <c r="F25" s="11">
        <v>1378.75</v>
      </c>
      <c r="G25" s="14">
        <f t="shared" ref="G25:G31" si="23">STDEV(E25:F25)/AVERAGE(E25:F25)*100</f>
        <v>0.20484715732364223</v>
      </c>
      <c r="H25" s="11">
        <v>1376.75</v>
      </c>
      <c r="I25" s="11">
        <v>1398.25</v>
      </c>
      <c r="J25" s="14">
        <f t="shared" ref="J25:J31" si="24">STDEV(H25:I25)/AVERAGE(H25:I25)*100</f>
        <v>1.0956969942710466</v>
      </c>
      <c r="K25" s="11">
        <v>1456.75</v>
      </c>
      <c r="L25" s="11">
        <v>1682.75</v>
      </c>
      <c r="M25" s="14">
        <f t="shared" ref="M25:M31" si="25">STDEV(K25:L25)/AVERAGE(K25:L25)*100</f>
        <v>10.180355632945357</v>
      </c>
      <c r="N25" s="11">
        <v>1616.75</v>
      </c>
      <c r="O25" s="11">
        <v>1588</v>
      </c>
      <c r="P25" s="14">
        <f t="shared" ref="P25:P31" si="26">STDEV(N25:O25)/AVERAGE(N25:O25)*100</f>
        <v>1.2686992719627579</v>
      </c>
      <c r="Q25" s="11">
        <v>1613.5</v>
      </c>
      <c r="R25" s="11">
        <v>1584</v>
      </c>
      <c r="S25" s="14">
        <f t="shared" ref="S25:S31" si="27">STDEV(Q25:R25)/AVERAGE(Q25:R25)*100</f>
        <v>1.3047474617672028</v>
      </c>
      <c r="T25" s="11">
        <v>1291.75</v>
      </c>
      <c r="U25" s="11">
        <v>1306.5</v>
      </c>
      <c r="V25" s="14">
        <f t="shared" ref="V25:V31" si="28">STDEV(T25:U25)/AVERAGE(T25:U25)*100</f>
        <v>0.80283460194373724</v>
      </c>
      <c r="W25" s="11">
        <v>1351.25</v>
      </c>
      <c r="X25" s="11">
        <v>1312.75</v>
      </c>
      <c r="Y25" s="14">
        <f t="shared" ref="Y25:Y31" si="29">STDEV(W25:X25)/AVERAGE(W25:X25)*100</f>
        <v>2.0438146453214774</v>
      </c>
      <c r="Z25" s="11">
        <v>1324.75</v>
      </c>
      <c r="AA25" s="11">
        <v>1422.25</v>
      </c>
      <c r="AB25" s="14">
        <f t="shared" ref="AB25:AB31" si="30">STDEV(Z25:AA25)/AVERAGE(Z25:AA25)*100</f>
        <v>5.019505727389034</v>
      </c>
      <c r="AC25" s="11">
        <v>1439.25</v>
      </c>
      <c r="AD25" s="11">
        <v>1501.25</v>
      </c>
      <c r="AE25" s="14">
        <f t="shared" ref="AE25:AE31" si="31">STDEV(AC25:AD25)/AVERAGE(AC25:AD25)*100</f>
        <v>2.9818480145258253</v>
      </c>
      <c r="AF25" s="11">
        <v>1484.5</v>
      </c>
      <c r="AG25" s="11">
        <v>1517.75</v>
      </c>
      <c r="AH25" s="14">
        <f t="shared" ref="AH25:AH31" si="32">STDEV(AF25:AG25)/AVERAGE(AF25:AG25)*100</f>
        <v>1.566245347619466</v>
      </c>
      <c r="AJ25" s="11" t="s">
        <v>23</v>
      </c>
      <c r="AK25" s="11">
        <v>1524.5</v>
      </c>
      <c r="AL25" s="11">
        <v>950.75</v>
      </c>
      <c r="AM25" s="11">
        <v>62.423587749999903</v>
      </c>
      <c r="AN25" s="11">
        <v>14147.942627</v>
      </c>
      <c r="AO25" s="11">
        <v>18783.08642575</v>
      </c>
    </row>
    <row r="26" spans="1:41" x14ac:dyDescent="0.3">
      <c r="A26" s="10" t="s">
        <v>395</v>
      </c>
      <c r="B26" s="11">
        <v>1129</v>
      </c>
      <c r="C26" s="11">
        <v>1501.25</v>
      </c>
      <c r="D26" s="14">
        <f t="shared" si="22"/>
        <v>20.014865453602685</v>
      </c>
      <c r="E26" s="11">
        <v>1424.25</v>
      </c>
      <c r="F26" s="11">
        <v>1356.25</v>
      </c>
      <c r="G26" s="14">
        <f t="shared" si="23"/>
        <v>3.4586053674292558</v>
      </c>
      <c r="H26" s="11">
        <v>1361.75</v>
      </c>
      <c r="I26" s="11">
        <v>1453.5</v>
      </c>
      <c r="J26" s="14">
        <f t="shared" si="24"/>
        <v>4.608972359390159</v>
      </c>
      <c r="K26" s="11">
        <v>1812.25</v>
      </c>
      <c r="L26" s="11">
        <v>1495</v>
      </c>
      <c r="M26" s="14">
        <f t="shared" si="25"/>
        <v>13.565930989881755</v>
      </c>
      <c r="N26" s="11">
        <v>1483</v>
      </c>
      <c r="O26" s="11">
        <v>1463.5</v>
      </c>
      <c r="P26" s="14">
        <f t="shared" si="26"/>
        <v>0.9359295593509368</v>
      </c>
      <c r="Q26" s="11">
        <v>1525.75</v>
      </c>
      <c r="R26" s="11">
        <v>1579</v>
      </c>
      <c r="S26" s="14">
        <f t="shared" si="27"/>
        <v>2.4255373925877222</v>
      </c>
      <c r="T26" s="11">
        <v>1108.25</v>
      </c>
      <c r="U26" s="11">
        <v>1256.5</v>
      </c>
      <c r="V26" s="14">
        <f t="shared" si="28"/>
        <v>8.8659334230599995</v>
      </c>
      <c r="W26" s="11">
        <v>1389.75</v>
      </c>
      <c r="X26" s="11">
        <v>1400.75</v>
      </c>
      <c r="Y26" s="14">
        <f t="shared" si="29"/>
        <v>0.55747533367153002</v>
      </c>
      <c r="Z26" s="11">
        <v>1468.25</v>
      </c>
      <c r="AA26" s="11">
        <v>1413.5</v>
      </c>
      <c r="AB26" s="14">
        <f t="shared" si="30"/>
        <v>2.686846275350983</v>
      </c>
      <c r="AC26" s="11">
        <v>1470.75</v>
      </c>
      <c r="AD26" s="11">
        <v>1459.25</v>
      </c>
      <c r="AE26" s="14">
        <f t="shared" si="31"/>
        <v>0.5550667565628189</v>
      </c>
      <c r="AF26" s="11">
        <v>1443.75</v>
      </c>
      <c r="AG26" s="11">
        <v>1413.5</v>
      </c>
      <c r="AH26" s="14">
        <f t="shared" si="32"/>
        <v>1.4972424625701679</v>
      </c>
      <c r="AJ26" s="11" t="s">
        <v>24</v>
      </c>
      <c r="AK26" s="11">
        <v>1474.75</v>
      </c>
      <c r="AL26" s="11">
        <v>945</v>
      </c>
      <c r="AM26" s="11">
        <v>64.099429000000001</v>
      </c>
      <c r="AN26" s="11">
        <v>13205.833252</v>
      </c>
      <c r="AO26" s="11">
        <v>18633.989746250001</v>
      </c>
    </row>
    <row r="27" spans="1:41" x14ac:dyDescent="0.3">
      <c r="A27" s="10" t="s">
        <v>396</v>
      </c>
      <c r="B27" s="11">
        <v>1287.75</v>
      </c>
      <c r="C27" s="11">
        <v>1321</v>
      </c>
      <c r="D27" s="14">
        <f t="shared" si="22"/>
        <v>1.8024954843854495</v>
      </c>
      <c r="E27" s="11">
        <v>1441</v>
      </c>
      <c r="F27" s="11">
        <v>1279</v>
      </c>
      <c r="G27" s="14">
        <f t="shared" si="23"/>
        <v>8.4228895994279913</v>
      </c>
      <c r="H27" s="11">
        <v>1452</v>
      </c>
      <c r="I27" s="11">
        <v>1419.25</v>
      </c>
      <c r="J27" s="14">
        <f t="shared" si="24"/>
        <v>1.6130777246049233</v>
      </c>
      <c r="K27" s="11">
        <v>1538.75</v>
      </c>
      <c r="L27" s="11">
        <v>1398.5</v>
      </c>
      <c r="M27" s="14">
        <f t="shared" si="25"/>
        <v>6.7526922162848448</v>
      </c>
      <c r="N27" s="11">
        <v>1551.75</v>
      </c>
      <c r="O27" s="11">
        <v>1413.75</v>
      </c>
      <c r="P27" s="14">
        <f t="shared" si="26"/>
        <v>6.5810646301631142</v>
      </c>
      <c r="Q27" s="11">
        <v>1488.75</v>
      </c>
      <c r="R27" s="11">
        <v>1495.25</v>
      </c>
      <c r="S27" s="14">
        <f t="shared" si="27"/>
        <v>0.30805590333194094</v>
      </c>
      <c r="T27" s="11">
        <v>1126.5</v>
      </c>
      <c r="U27" s="11">
        <v>1229.75</v>
      </c>
      <c r="V27" s="14">
        <f t="shared" si="28"/>
        <v>6.1970313131043859</v>
      </c>
      <c r="W27" s="11">
        <v>1315.25</v>
      </c>
      <c r="X27" s="11">
        <v>1295</v>
      </c>
      <c r="Y27" s="14">
        <f t="shared" si="29"/>
        <v>1.0971295714224758</v>
      </c>
      <c r="Z27" s="11">
        <v>1348.5</v>
      </c>
      <c r="AA27" s="11">
        <v>1356</v>
      </c>
      <c r="AB27" s="14">
        <f t="shared" si="30"/>
        <v>0.39218346155659878</v>
      </c>
      <c r="AC27" s="11">
        <v>1315.75</v>
      </c>
      <c r="AD27" s="11">
        <v>1341.75</v>
      </c>
      <c r="AE27" s="14">
        <f t="shared" si="31"/>
        <v>1.3836143978062265</v>
      </c>
      <c r="AF27" s="11">
        <v>1427</v>
      </c>
      <c r="AG27" s="11">
        <v>1425.5</v>
      </c>
      <c r="AH27" s="14">
        <f t="shared" si="32"/>
        <v>7.4367058494641286E-2</v>
      </c>
      <c r="AJ27" s="11" t="s">
        <v>25</v>
      </c>
      <c r="AK27" s="11">
        <v>1144</v>
      </c>
      <c r="AL27" s="11">
        <v>0</v>
      </c>
      <c r="AM27" s="11">
        <v>0</v>
      </c>
      <c r="AN27" s="11">
        <v>10719.976318499899</v>
      </c>
      <c r="AO27" s="11">
        <v>0</v>
      </c>
    </row>
    <row r="28" spans="1:41" x14ac:dyDescent="0.3">
      <c r="A28" s="10" t="s">
        <v>397</v>
      </c>
      <c r="B28" s="11">
        <v>1196.5</v>
      </c>
      <c r="C28" s="11">
        <v>1347.25</v>
      </c>
      <c r="D28" s="14">
        <f t="shared" si="22"/>
        <v>8.3810395883142625</v>
      </c>
      <c r="E28" s="11">
        <v>1453.5</v>
      </c>
      <c r="F28" s="11">
        <v>1403.5</v>
      </c>
      <c r="G28" s="14">
        <f t="shared" si="23"/>
        <v>2.4749974840271176</v>
      </c>
      <c r="H28" s="11">
        <v>1396.75</v>
      </c>
      <c r="I28" s="11">
        <v>1499</v>
      </c>
      <c r="J28" s="14">
        <f t="shared" si="24"/>
        <v>4.9936402228317007</v>
      </c>
      <c r="K28" s="11">
        <v>1414.5</v>
      </c>
      <c r="L28" s="11">
        <v>1229.75</v>
      </c>
      <c r="M28" s="14">
        <f t="shared" si="25"/>
        <v>9.8809097342698049</v>
      </c>
      <c r="N28" s="11">
        <v>1439</v>
      </c>
      <c r="O28" s="11">
        <v>1506.5</v>
      </c>
      <c r="P28" s="14">
        <f t="shared" si="26"/>
        <v>3.2408560672274289</v>
      </c>
      <c r="Q28" s="11">
        <v>1433.25</v>
      </c>
      <c r="R28" s="11">
        <v>1485</v>
      </c>
      <c r="S28" s="14">
        <f t="shared" si="27"/>
        <v>2.5078575123038691</v>
      </c>
      <c r="T28" s="11">
        <v>1155</v>
      </c>
      <c r="U28" s="11">
        <v>1166</v>
      </c>
      <c r="V28" s="14">
        <f t="shared" si="28"/>
        <v>0.67024339448961845</v>
      </c>
      <c r="W28" s="11">
        <v>1300.5</v>
      </c>
      <c r="X28" s="11">
        <v>1282.5</v>
      </c>
      <c r="Y28" s="14">
        <f t="shared" si="29"/>
        <v>0.98551467761191291</v>
      </c>
      <c r="Z28" s="11">
        <v>1375.25</v>
      </c>
      <c r="AA28" s="11">
        <v>1321.5</v>
      </c>
      <c r="AB28" s="14">
        <f t="shared" si="30"/>
        <v>2.8187254650061688</v>
      </c>
      <c r="AC28" s="11">
        <v>1341.75</v>
      </c>
      <c r="AD28" s="11">
        <v>1321.5</v>
      </c>
      <c r="AE28" s="14">
        <f t="shared" si="31"/>
        <v>1.0752961471155609</v>
      </c>
      <c r="AF28" s="11">
        <v>1312.5</v>
      </c>
      <c r="AG28" s="11">
        <v>1452.75</v>
      </c>
      <c r="AH28" s="14">
        <f t="shared" si="32"/>
        <v>7.172713213012444</v>
      </c>
      <c r="AJ28" s="11" t="s">
        <v>26</v>
      </c>
      <c r="AK28" s="11">
        <v>1336.75</v>
      </c>
      <c r="AL28" s="11">
        <v>0</v>
      </c>
      <c r="AM28" s="11">
        <v>0</v>
      </c>
      <c r="AN28" s="11">
        <v>11306.9384765</v>
      </c>
      <c r="AO28" s="11">
        <v>0</v>
      </c>
    </row>
    <row r="29" spans="1:41" x14ac:dyDescent="0.3">
      <c r="A29" s="10" t="s">
        <v>398</v>
      </c>
      <c r="B29" s="11">
        <v>1221.75</v>
      </c>
      <c r="C29" s="11">
        <v>1352.5</v>
      </c>
      <c r="D29" s="14">
        <f t="shared" si="22"/>
        <v>7.183001778393014</v>
      </c>
      <c r="E29" s="11">
        <v>1350.25</v>
      </c>
      <c r="F29" s="11">
        <v>1333.5</v>
      </c>
      <c r="G29" s="14">
        <f t="shared" si="23"/>
        <v>0.88264842737771176</v>
      </c>
      <c r="H29" s="11">
        <v>1476.25</v>
      </c>
      <c r="I29" s="11">
        <v>1274</v>
      </c>
      <c r="J29" s="14">
        <f t="shared" si="24"/>
        <v>10.399952476682426</v>
      </c>
      <c r="K29" s="11">
        <v>1303.25</v>
      </c>
      <c r="L29" s="11">
        <v>1399</v>
      </c>
      <c r="M29" s="14">
        <f t="shared" si="25"/>
        <v>5.0110444480423304</v>
      </c>
      <c r="N29" s="11">
        <v>1444.75</v>
      </c>
      <c r="O29" s="11">
        <v>1414.5</v>
      </c>
      <c r="P29" s="14">
        <f t="shared" si="26"/>
        <v>1.4961951652281587</v>
      </c>
      <c r="Q29" s="11">
        <v>1401.75</v>
      </c>
      <c r="R29" s="11">
        <v>1414.25</v>
      </c>
      <c r="S29" s="14">
        <f t="shared" si="27"/>
        <v>0.62775815091135256</v>
      </c>
      <c r="T29" s="11">
        <v>1032.5</v>
      </c>
      <c r="U29" s="11">
        <v>1058.25</v>
      </c>
      <c r="V29" s="14">
        <f t="shared" si="28"/>
        <v>1.7417672716062274</v>
      </c>
      <c r="W29" s="11">
        <v>1135.25</v>
      </c>
      <c r="X29" s="11">
        <v>1173.25</v>
      </c>
      <c r="Y29" s="14">
        <f t="shared" si="29"/>
        <v>2.327923559461885</v>
      </c>
      <c r="Z29" s="11">
        <v>1183.25</v>
      </c>
      <c r="AA29" s="11">
        <v>1272.25</v>
      </c>
      <c r="AB29" s="14">
        <f t="shared" si="30"/>
        <v>5.1258402382897765</v>
      </c>
      <c r="AC29" s="11">
        <v>1304</v>
      </c>
      <c r="AD29" s="11">
        <v>1294.5</v>
      </c>
      <c r="AE29" s="14">
        <f t="shared" si="31"/>
        <v>0.51703016519316536</v>
      </c>
      <c r="AF29" s="11">
        <v>1382</v>
      </c>
      <c r="AG29" s="11">
        <v>1401.5</v>
      </c>
      <c r="AH29" s="14">
        <f t="shared" si="32"/>
        <v>0.9907370025606379</v>
      </c>
      <c r="AJ29" s="11" t="s">
        <v>27</v>
      </c>
      <c r="AK29" s="11">
        <v>1382.75</v>
      </c>
      <c r="AL29" s="11">
        <v>1263.75</v>
      </c>
      <c r="AM29" s="11">
        <v>91.237449499999897</v>
      </c>
      <c r="AN29" s="11">
        <v>14000.559082</v>
      </c>
      <c r="AO29" s="11">
        <v>16314.623046999999</v>
      </c>
    </row>
    <row r="30" spans="1:41" x14ac:dyDescent="0.3">
      <c r="A30" s="10" t="s">
        <v>399</v>
      </c>
      <c r="B30" s="11">
        <v>1328.75</v>
      </c>
      <c r="C30" s="11">
        <v>1298</v>
      </c>
      <c r="D30" s="14">
        <f t="shared" si="22"/>
        <v>1.6555464754153488</v>
      </c>
      <c r="E30" s="11">
        <v>1338.75</v>
      </c>
      <c r="F30" s="11">
        <v>1327.25</v>
      </c>
      <c r="G30" s="14">
        <f t="shared" si="23"/>
        <v>0.61003210680009723</v>
      </c>
      <c r="H30" s="11">
        <v>1386.5</v>
      </c>
      <c r="I30" s="11">
        <v>1378.5</v>
      </c>
      <c r="J30" s="14">
        <f t="shared" si="24"/>
        <v>0.40917571424899685</v>
      </c>
      <c r="K30" s="11">
        <v>1378</v>
      </c>
      <c r="L30" s="11">
        <v>1332.25</v>
      </c>
      <c r="M30" s="14">
        <f t="shared" si="25"/>
        <v>2.387243629870643</v>
      </c>
      <c r="N30" s="11">
        <v>1404</v>
      </c>
      <c r="O30" s="11">
        <v>1342.75</v>
      </c>
      <c r="P30" s="14">
        <f t="shared" si="26"/>
        <v>3.1535662399327231</v>
      </c>
      <c r="Q30" s="11">
        <v>1426.75</v>
      </c>
      <c r="R30" s="11">
        <v>1448.75</v>
      </c>
      <c r="S30" s="14">
        <f t="shared" si="27"/>
        <v>1.0819926403132702</v>
      </c>
      <c r="T30" s="11">
        <v>938.25</v>
      </c>
      <c r="U30" s="11">
        <v>910</v>
      </c>
      <c r="V30" s="14">
        <f t="shared" si="28"/>
        <v>2.1615870762634892</v>
      </c>
      <c r="W30" s="11">
        <v>1087.25</v>
      </c>
      <c r="X30" s="11">
        <v>1121.25</v>
      </c>
      <c r="Y30" s="14">
        <f t="shared" si="29"/>
        <v>2.1771909042646698</v>
      </c>
      <c r="Z30" s="11">
        <v>1235</v>
      </c>
      <c r="AA30" s="11">
        <v>1282.75</v>
      </c>
      <c r="AB30" s="14">
        <f t="shared" si="30"/>
        <v>2.6821049589242496</v>
      </c>
      <c r="AC30" s="11">
        <v>1289.25</v>
      </c>
      <c r="AD30" s="11">
        <v>1338</v>
      </c>
      <c r="AE30" s="14">
        <f t="shared" si="31"/>
        <v>2.62414734668145</v>
      </c>
      <c r="AF30" s="11">
        <v>1250</v>
      </c>
      <c r="AG30" s="11">
        <v>1337.5</v>
      </c>
      <c r="AH30" s="14">
        <f t="shared" si="32"/>
        <v>4.7823647036771337</v>
      </c>
      <c r="AJ30" s="11" t="s">
        <v>28</v>
      </c>
      <c r="AK30" s="11">
        <v>1378.75</v>
      </c>
      <c r="AL30" s="11">
        <v>1245.25</v>
      </c>
      <c r="AM30" s="11">
        <v>90.100464000000002</v>
      </c>
      <c r="AN30" s="11">
        <v>13611.101806750001</v>
      </c>
      <c r="AO30" s="11">
        <v>16728.206543</v>
      </c>
    </row>
    <row r="31" spans="1:41" x14ac:dyDescent="0.3">
      <c r="A31" s="10" t="s">
        <v>400</v>
      </c>
      <c r="B31" s="11">
        <v>1295</v>
      </c>
      <c r="C31" s="11">
        <v>1211.75</v>
      </c>
      <c r="D31" s="14">
        <f t="shared" si="22"/>
        <v>4.6966502071431204</v>
      </c>
      <c r="E31" s="11">
        <v>1361</v>
      </c>
      <c r="F31" s="11">
        <v>1319.75</v>
      </c>
      <c r="G31" s="14">
        <f t="shared" si="23"/>
        <v>2.176118975954124</v>
      </c>
      <c r="H31" s="11">
        <v>1413</v>
      </c>
      <c r="I31" s="11">
        <v>1407.5</v>
      </c>
      <c r="J31" s="14">
        <f t="shared" si="24"/>
        <v>0.27577289817592704</v>
      </c>
      <c r="K31" s="11">
        <v>1373.5</v>
      </c>
      <c r="L31" s="11">
        <v>1291</v>
      </c>
      <c r="M31" s="14">
        <f t="shared" si="25"/>
        <v>4.3787809681283676</v>
      </c>
      <c r="N31" s="11">
        <v>1475.75</v>
      </c>
      <c r="O31" s="11">
        <v>1422</v>
      </c>
      <c r="P31" s="14">
        <f t="shared" si="26"/>
        <v>2.6232069356415795</v>
      </c>
      <c r="Q31" s="11">
        <v>1374.5</v>
      </c>
      <c r="R31" s="11">
        <v>1427</v>
      </c>
      <c r="S31" s="14">
        <f t="shared" si="27"/>
        <v>2.6502306630229335</v>
      </c>
      <c r="T31" s="11">
        <v>1101</v>
      </c>
      <c r="U31" s="11">
        <v>1142.25</v>
      </c>
      <c r="V31" s="14">
        <f t="shared" si="28"/>
        <v>2.6005264436817193</v>
      </c>
      <c r="W31" s="11">
        <v>1234</v>
      </c>
      <c r="X31" s="11">
        <v>1200.5</v>
      </c>
      <c r="Y31" s="14">
        <f t="shared" si="29"/>
        <v>1.9460322176832485</v>
      </c>
      <c r="Z31" s="11">
        <v>1273</v>
      </c>
      <c r="AA31" s="11">
        <v>1258.25</v>
      </c>
      <c r="AB31" s="14">
        <f t="shared" si="30"/>
        <v>0.82408494004950728</v>
      </c>
      <c r="AC31" s="11">
        <v>1243.75</v>
      </c>
      <c r="AD31" s="11">
        <v>1310</v>
      </c>
      <c r="AE31" s="14">
        <f t="shared" si="31"/>
        <v>3.6687870193721994</v>
      </c>
      <c r="AF31" s="11">
        <v>1348</v>
      </c>
      <c r="AG31" s="11">
        <v>1368.5</v>
      </c>
      <c r="AH31" s="14">
        <f t="shared" si="32"/>
        <v>1.0672327638007895</v>
      </c>
      <c r="AJ31" s="11" t="s">
        <v>29</v>
      </c>
      <c r="AK31" s="11">
        <v>1376.75</v>
      </c>
      <c r="AL31" s="11">
        <v>7</v>
      </c>
      <c r="AM31" s="11">
        <v>0.50620949999999898</v>
      </c>
      <c r="AN31" s="11">
        <v>12010.121338249901</v>
      </c>
      <c r="AO31" s="11">
        <v>8928.1026610000008</v>
      </c>
    </row>
    <row r="32" spans="1:41" x14ac:dyDescent="0.3">
      <c r="AJ32" s="11" t="s">
        <v>30</v>
      </c>
      <c r="AK32" s="11">
        <v>1398.25</v>
      </c>
      <c r="AL32" s="11">
        <v>10</v>
      </c>
      <c r="AM32" s="11">
        <v>0.72057274999999898</v>
      </c>
      <c r="AN32" s="11">
        <v>11941.375732250001</v>
      </c>
      <c r="AO32" s="11">
        <v>6986.5267332499998</v>
      </c>
    </row>
    <row r="33" spans="1:41" x14ac:dyDescent="0.3">
      <c r="B33" s="110" t="s">
        <v>421</v>
      </c>
      <c r="C33" s="110"/>
      <c r="D33" s="13" t="s">
        <v>431</v>
      </c>
      <c r="E33" s="110" t="s">
        <v>410</v>
      </c>
      <c r="F33" s="110"/>
      <c r="G33" s="13" t="s">
        <v>431</v>
      </c>
      <c r="H33" s="110" t="s">
        <v>411</v>
      </c>
      <c r="I33" s="110"/>
      <c r="J33" s="13" t="s">
        <v>431</v>
      </c>
      <c r="K33" s="110" t="s">
        <v>422</v>
      </c>
      <c r="L33" s="110"/>
      <c r="M33" s="13" t="s">
        <v>431</v>
      </c>
      <c r="N33" s="110" t="s">
        <v>423</v>
      </c>
      <c r="O33" s="110"/>
      <c r="P33" s="13" t="s">
        <v>431</v>
      </c>
      <c r="Q33" s="110" t="s">
        <v>424</v>
      </c>
      <c r="R33" s="110"/>
      <c r="S33" s="13" t="s">
        <v>431</v>
      </c>
      <c r="T33" s="110" t="s">
        <v>426</v>
      </c>
      <c r="U33" s="110"/>
      <c r="V33" s="13" t="s">
        <v>431</v>
      </c>
      <c r="W33" s="110" t="s">
        <v>427</v>
      </c>
      <c r="X33" s="110"/>
      <c r="Y33" s="13" t="s">
        <v>431</v>
      </c>
      <c r="Z33" s="110" t="s">
        <v>428</v>
      </c>
      <c r="AA33" s="110"/>
      <c r="AB33" s="13" t="s">
        <v>431</v>
      </c>
      <c r="AC33" s="110" t="s">
        <v>429</v>
      </c>
      <c r="AD33" s="110"/>
      <c r="AE33" s="13" t="s">
        <v>431</v>
      </c>
      <c r="AF33" s="110" t="s">
        <v>430</v>
      </c>
      <c r="AG33" s="110"/>
      <c r="AH33" s="13" t="s">
        <v>431</v>
      </c>
      <c r="AJ33" s="11" t="s">
        <v>31</v>
      </c>
      <c r="AK33" s="11">
        <v>1456.75</v>
      </c>
      <c r="AL33" s="11">
        <v>1078</v>
      </c>
      <c r="AM33" s="11">
        <v>73.887871000000004</v>
      </c>
      <c r="AN33" s="11">
        <v>14293.29638675</v>
      </c>
      <c r="AO33" s="11">
        <v>17826.541015750001</v>
      </c>
    </row>
    <row r="34" spans="1:41" x14ac:dyDescent="0.3">
      <c r="A34" s="10" t="s">
        <v>401</v>
      </c>
      <c r="B34" s="11">
        <v>1240.25</v>
      </c>
      <c r="C34" s="11">
        <v>1411.75</v>
      </c>
      <c r="D34" s="14">
        <f>STDEV(B34:C34)/AVERAGE(B34:C34)*100</f>
        <v>9.1454610085590424</v>
      </c>
      <c r="E34" s="11">
        <v>1246.5</v>
      </c>
      <c r="F34" s="11">
        <v>1330.5</v>
      </c>
      <c r="G34" s="14">
        <f>STDEV(E34:F34)/AVERAGE(E34:F34)*100</f>
        <v>4.6097764547667817</v>
      </c>
      <c r="H34" s="11">
        <v>1315.5</v>
      </c>
      <c r="I34" s="11">
        <v>1360.75</v>
      </c>
      <c r="J34" s="14">
        <f>STDEV(H34:I34)/AVERAGE(H34:I34)*100</f>
        <v>2.3911504417518001</v>
      </c>
      <c r="K34" s="11">
        <v>1047.5</v>
      </c>
      <c r="L34" s="11">
        <v>1133.25</v>
      </c>
      <c r="M34" s="14">
        <f>STDEV(K34:L34)/AVERAGE(K34:L34)*100</f>
        <v>5.5608764403756918</v>
      </c>
      <c r="N34" s="11">
        <v>1406.75</v>
      </c>
      <c r="O34" s="11">
        <v>1371</v>
      </c>
      <c r="P34" s="14">
        <f>STDEV(N34:O34)/AVERAGE(N34:O34)*100</f>
        <v>1.8201110558847322</v>
      </c>
      <c r="Q34" s="11">
        <v>1323.25</v>
      </c>
      <c r="R34" s="11">
        <v>1380.5</v>
      </c>
      <c r="S34" s="14">
        <f>STDEV(Q34:R34)/AVERAGE(Q34:R34)*100</f>
        <v>2.9944975107114082</v>
      </c>
      <c r="T34" s="11">
        <v>887</v>
      </c>
      <c r="U34" s="11">
        <v>856</v>
      </c>
      <c r="V34" s="14">
        <f>STDEV(T34:U34)/AVERAGE(T34:U34)*100</f>
        <v>2.5152392675597217</v>
      </c>
      <c r="W34" s="11">
        <v>899.5</v>
      </c>
      <c r="X34" s="11">
        <v>898.5</v>
      </c>
      <c r="Y34" s="14">
        <f>STDEV(W34:X34)/AVERAGE(W34:X34)*100</f>
        <v>7.865481437002754E-2</v>
      </c>
      <c r="Z34" s="11">
        <v>1183.25</v>
      </c>
      <c r="AA34" s="11">
        <v>1314.25</v>
      </c>
      <c r="AB34" s="14">
        <f>STDEV(Z34:AA34)/AVERAGE(Z34:AA34)*100</f>
        <v>7.4178969637988157</v>
      </c>
      <c r="AC34" s="11">
        <v>1292</v>
      </c>
      <c r="AD34" s="11">
        <v>1249</v>
      </c>
      <c r="AE34" s="14">
        <f>STDEV(AC34:AD34)/AVERAGE(AC34:AD34)*100</f>
        <v>2.3931988658812706</v>
      </c>
      <c r="AF34" s="11">
        <v>1214.25</v>
      </c>
      <c r="AG34" s="11">
        <v>1256.75</v>
      </c>
      <c r="AH34" s="14">
        <f>STDEV(AF34:AG34)/AVERAGE(AF34:AG34)*100</f>
        <v>2.4323786483551815</v>
      </c>
      <c r="AJ34" s="11" t="s">
        <v>32</v>
      </c>
      <c r="AK34" s="11">
        <v>1682.75</v>
      </c>
      <c r="AL34" s="11">
        <v>1040</v>
      </c>
      <c r="AM34" s="11">
        <v>62.018283750000002</v>
      </c>
      <c r="AN34" s="11">
        <v>14936.9921875</v>
      </c>
      <c r="AO34" s="11">
        <v>18213.739013999999</v>
      </c>
    </row>
    <row r="35" spans="1:41" x14ac:dyDescent="0.3">
      <c r="A35" s="10" t="s">
        <v>402</v>
      </c>
      <c r="B35" s="11">
        <v>1307.75</v>
      </c>
      <c r="C35" s="11">
        <v>1399.25</v>
      </c>
      <c r="D35" s="14">
        <f t="shared" ref="D35:D41" si="33">STDEV(B35:C35)/AVERAGE(B35:C35)*100</f>
        <v>4.7802194664624373</v>
      </c>
      <c r="E35" s="11">
        <v>1373</v>
      </c>
      <c r="F35" s="11">
        <v>1341.5</v>
      </c>
      <c r="G35" s="14">
        <f t="shared" ref="G35:G41" si="34">STDEV(E35:F35)/AVERAGE(E35:F35)*100</f>
        <v>1.6411024945571002</v>
      </c>
      <c r="H35" s="11">
        <v>1391.25</v>
      </c>
      <c r="I35" s="11">
        <v>1411</v>
      </c>
      <c r="J35" s="14">
        <f t="shared" ref="J35:J41" si="35">STDEV(H35:I35)/AVERAGE(H35:I35)*100</f>
        <v>0.99672469825563847</v>
      </c>
      <c r="K35" s="11">
        <v>1498.5</v>
      </c>
      <c r="L35" s="11">
        <v>1417</v>
      </c>
      <c r="M35" s="14">
        <f t="shared" ref="M35:M41" si="36">STDEV(K35:L35)/AVERAGE(K35:L35)*100</f>
        <v>3.9532980735176562</v>
      </c>
      <c r="N35" s="11">
        <v>1569.5</v>
      </c>
      <c r="O35" s="11">
        <v>1611</v>
      </c>
      <c r="P35" s="14">
        <f t="shared" ref="P35:P41" si="37">STDEV(N35:O35)/AVERAGE(N35:O35)*100</f>
        <v>1.8453030290357946</v>
      </c>
      <c r="Q35" s="11">
        <v>1461.25</v>
      </c>
      <c r="R35" s="11">
        <v>1513</v>
      </c>
      <c r="S35" s="14">
        <f t="shared" ref="S35:S41" si="38">STDEV(Q35:R35)/AVERAGE(Q35:R35)*100</f>
        <v>2.4606388788033176</v>
      </c>
      <c r="T35" s="11">
        <v>1134.25</v>
      </c>
      <c r="U35" s="11">
        <v>996</v>
      </c>
      <c r="V35" s="14">
        <f t="shared" ref="V35:V41" si="39">STDEV(T35:U35)/AVERAGE(T35:U35)*100</f>
        <v>9.1780319210459034</v>
      </c>
      <c r="W35" s="11">
        <v>1154.5</v>
      </c>
      <c r="X35" s="11">
        <v>1112.75</v>
      </c>
      <c r="Y35" s="14">
        <f t="shared" ref="Y35:Y41" si="40">STDEV(W35:X35)/AVERAGE(W35:X35)*100</f>
        <v>2.6041864033113558</v>
      </c>
      <c r="Z35" s="11">
        <v>1327.25</v>
      </c>
      <c r="AA35" s="11">
        <v>1396.5</v>
      </c>
      <c r="AB35" s="14">
        <f t="shared" ref="AB35:AB41" si="41">STDEV(Z35:AA35)/AVERAGE(Z35:AA35)*100</f>
        <v>3.5955682127337982</v>
      </c>
      <c r="AC35" s="11">
        <v>1466</v>
      </c>
      <c r="AD35" s="11">
        <v>1451.75</v>
      </c>
      <c r="AE35" s="14">
        <f t="shared" ref="AE35:AE41" si="42">STDEV(AC35:AD35)/AVERAGE(AC35:AD35)*100</f>
        <v>0.69068779929111823</v>
      </c>
      <c r="AF35" s="11">
        <v>1396.5</v>
      </c>
      <c r="AG35" s="11">
        <v>1279.75</v>
      </c>
      <c r="AH35" s="14">
        <f t="shared" ref="AH35:AH41" si="43">STDEV(AF35:AG35)/AVERAGE(AF35:AG35)*100</f>
        <v>6.1694323552380697</v>
      </c>
      <c r="AJ35" s="11" t="s">
        <v>33</v>
      </c>
      <c r="AK35" s="11">
        <v>1616.75</v>
      </c>
      <c r="AL35" s="11">
        <v>1207</v>
      </c>
      <c r="AM35" s="11">
        <v>74.65017125</v>
      </c>
      <c r="AN35" s="11">
        <v>14708.590332</v>
      </c>
      <c r="AO35" s="11">
        <v>15931.2937009999</v>
      </c>
    </row>
    <row r="36" spans="1:41" x14ac:dyDescent="0.3">
      <c r="A36" s="10" t="s">
        <v>403</v>
      </c>
      <c r="B36" s="11">
        <v>1261.25</v>
      </c>
      <c r="C36" s="11">
        <v>1287</v>
      </c>
      <c r="D36" s="14">
        <f t="shared" si="33"/>
        <v>1.4290591280724889</v>
      </c>
      <c r="E36" s="11">
        <v>1281.5</v>
      </c>
      <c r="F36" s="11">
        <v>1294.5</v>
      </c>
      <c r="G36" s="14">
        <f t="shared" si="34"/>
        <v>0.71369473256406191</v>
      </c>
      <c r="H36" s="11">
        <v>1385.5</v>
      </c>
      <c r="I36" s="11">
        <v>1410.75</v>
      </c>
      <c r="J36" s="14">
        <f t="shared" si="35"/>
        <v>1.2770278927106176</v>
      </c>
      <c r="K36" s="11">
        <v>1434.75</v>
      </c>
      <c r="L36" s="11">
        <v>1433</v>
      </c>
      <c r="M36" s="14">
        <f t="shared" si="36"/>
        <v>8.6300191235390677E-2</v>
      </c>
      <c r="N36" s="11">
        <v>1590</v>
      </c>
      <c r="O36" s="11">
        <v>1528.75</v>
      </c>
      <c r="P36" s="14">
        <f t="shared" si="37"/>
        <v>2.7774134090694051</v>
      </c>
      <c r="Q36" s="11">
        <v>1684.25</v>
      </c>
      <c r="R36" s="11">
        <v>1508.5</v>
      </c>
      <c r="S36" s="14">
        <f t="shared" si="38"/>
        <v>7.7847634041835869</v>
      </c>
      <c r="T36" s="11">
        <v>1005.5</v>
      </c>
      <c r="U36" s="11">
        <v>1082.75</v>
      </c>
      <c r="V36" s="14">
        <f t="shared" si="39"/>
        <v>5.2315574137829088</v>
      </c>
      <c r="W36" s="11">
        <v>1056.75</v>
      </c>
      <c r="X36" s="11">
        <v>1127.75</v>
      </c>
      <c r="Y36" s="14">
        <f t="shared" si="40"/>
        <v>4.5964368472643518</v>
      </c>
      <c r="Z36" s="11">
        <v>269</v>
      </c>
      <c r="AA36" s="11">
        <v>1025</v>
      </c>
      <c r="AB36" s="14">
        <f t="shared" si="41"/>
        <v>82.623296225197834</v>
      </c>
      <c r="AC36" s="11">
        <v>1329.5</v>
      </c>
      <c r="AD36" s="11">
        <v>1384.75</v>
      </c>
      <c r="AE36" s="14">
        <f t="shared" si="42"/>
        <v>2.8787068000778673</v>
      </c>
      <c r="AF36" s="11">
        <v>1451.25</v>
      </c>
      <c r="AG36" s="11">
        <v>1335.25</v>
      </c>
      <c r="AH36" s="14">
        <f t="shared" si="43"/>
        <v>5.8872698092689397</v>
      </c>
      <c r="AJ36" s="11" t="s">
        <v>34</v>
      </c>
      <c r="AK36" s="11">
        <v>1588</v>
      </c>
      <c r="AL36" s="11">
        <v>1164</v>
      </c>
      <c r="AM36" s="11">
        <v>73.440553750000007</v>
      </c>
      <c r="AN36" s="11">
        <v>13962.421630999999</v>
      </c>
      <c r="AO36" s="11">
        <v>16694.0390625</v>
      </c>
    </row>
    <row r="37" spans="1:41" x14ac:dyDescent="0.3">
      <c r="A37" s="10" t="s">
        <v>404</v>
      </c>
      <c r="B37" s="11">
        <v>1247.25</v>
      </c>
      <c r="C37" s="11">
        <v>1345.75</v>
      </c>
      <c r="D37" s="14">
        <f t="shared" si="33"/>
        <v>5.3721571883436114</v>
      </c>
      <c r="E37" s="11">
        <v>1300</v>
      </c>
      <c r="F37" s="11">
        <v>1296</v>
      </c>
      <c r="G37" s="14">
        <f t="shared" si="34"/>
        <v>0.21790655814685594</v>
      </c>
      <c r="H37" s="11">
        <v>1412.75</v>
      </c>
      <c r="I37" s="11">
        <v>1360.75</v>
      </c>
      <c r="J37" s="14">
        <f t="shared" si="35"/>
        <v>2.6514910850333853</v>
      </c>
      <c r="K37" s="11">
        <v>1393</v>
      </c>
      <c r="L37" s="11">
        <v>1261</v>
      </c>
      <c r="M37" s="14">
        <f t="shared" si="36"/>
        <v>7.0337675295120032</v>
      </c>
      <c r="N37" s="11">
        <v>1425.5</v>
      </c>
      <c r="O37" s="11">
        <v>1554.25</v>
      </c>
      <c r="P37" s="14">
        <f t="shared" si="37"/>
        <v>6.1105796176033556</v>
      </c>
      <c r="Q37" s="11">
        <v>1413.75</v>
      </c>
      <c r="R37" s="11">
        <v>1425.5</v>
      </c>
      <c r="S37" s="14">
        <f t="shared" si="38"/>
        <v>0.58526052154209274</v>
      </c>
      <c r="T37" s="11">
        <v>1090.25</v>
      </c>
      <c r="U37" s="11">
        <v>942.25</v>
      </c>
      <c r="V37" s="14">
        <f t="shared" si="39"/>
        <v>10.29784045418047</v>
      </c>
      <c r="W37" s="11">
        <v>835.25</v>
      </c>
      <c r="X37" s="11">
        <v>126.25</v>
      </c>
      <c r="Y37" s="14">
        <f t="shared" si="40"/>
        <v>104.28262254004414</v>
      </c>
      <c r="Z37" s="11">
        <v>768</v>
      </c>
      <c r="AA37" s="11">
        <v>977.5</v>
      </c>
      <c r="AB37" s="14">
        <f t="shared" si="41"/>
        <v>16.973803570161181</v>
      </c>
      <c r="AC37" s="11">
        <v>1142.75</v>
      </c>
      <c r="AD37" s="11">
        <v>1182.5</v>
      </c>
      <c r="AE37" s="14">
        <f t="shared" si="42"/>
        <v>2.4175890379241167</v>
      </c>
      <c r="AF37" s="11">
        <v>1321</v>
      </c>
      <c r="AG37" s="11">
        <v>1111</v>
      </c>
      <c r="AH37" s="14">
        <f t="shared" si="43"/>
        <v>12.211548030359785</v>
      </c>
      <c r="AJ37" s="11" t="s">
        <v>35</v>
      </c>
      <c r="AK37" s="11">
        <v>1613.5</v>
      </c>
      <c r="AL37" s="11">
        <v>1270</v>
      </c>
      <c r="AM37" s="11">
        <v>78.444988499999894</v>
      </c>
      <c r="AN37" s="11">
        <v>14043.06030275</v>
      </c>
      <c r="AO37" s="11">
        <v>14868.083008</v>
      </c>
    </row>
    <row r="38" spans="1:41" x14ac:dyDescent="0.3">
      <c r="A38" s="10" t="s">
        <v>405</v>
      </c>
      <c r="B38" s="29">
        <v>934.25</v>
      </c>
      <c r="C38" s="11">
        <v>1073.75</v>
      </c>
      <c r="D38" s="14">
        <f t="shared" si="33"/>
        <v>9.8248402366059135</v>
      </c>
      <c r="E38" s="11">
        <v>1195.5</v>
      </c>
      <c r="F38" s="11">
        <v>1319.75</v>
      </c>
      <c r="G38" s="14">
        <f t="shared" si="34"/>
        <v>6.9860266424751831</v>
      </c>
      <c r="H38" s="11">
        <v>1334.5</v>
      </c>
      <c r="I38" s="11">
        <v>1409.75</v>
      </c>
      <c r="J38" s="14">
        <f t="shared" si="35"/>
        <v>3.877910925337539</v>
      </c>
      <c r="K38" s="11">
        <v>1305.5</v>
      </c>
      <c r="L38" s="11">
        <v>1371.5</v>
      </c>
      <c r="M38" s="14">
        <f t="shared" si="36"/>
        <v>3.4866677294219004</v>
      </c>
      <c r="N38" s="11">
        <v>1465.5</v>
      </c>
      <c r="O38" s="11">
        <v>1374.25</v>
      </c>
      <c r="P38" s="14">
        <f t="shared" si="37"/>
        <v>4.5443080400227105</v>
      </c>
      <c r="Q38" s="11">
        <v>1449</v>
      </c>
      <c r="R38" s="11">
        <v>1383</v>
      </c>
      <c r="S38" s="14">
        <f t="shared" si="38"/>
        <v>3.2958366919711963</v>
      </c>
      <c r="T38" s="11">
        <v>1001.5</v>
      </c>
      <c r="U38" s="11">
        <v>929.5</v>
      </c>
      <c r="V38" s="14">
        <f t="shared" si="39"/>
        <v>5.2730904448919134</v>
      </c>
      <c r="W38" s="11">
        <v>821.75</v>
      </c>
      <c r="X38" s="11">
        <v>808.5</v>
      </c>
      <c r="Y38" s="14">
        <f t="shared" si="40"/>
        <v>1.149414488663917</v>
      </c>
      <c r="Z38" s="11">
        <v>1096.25</v>
      </c>
      <c r="AA38" s="11">
        <v>1093.5</v>
      </c>
      <c r="AB38" s="14">
        <f t="shared" si="41"/>
        <v>0.1776041692670858</v>
      </c>
      <c r="AC38" s="11">
        <v>1144.75</v>
      </c>
      <c r="AD38" s="11">
        <v>1207.75</v>
      </c>
      <c r="AE38" s="14">
        <f t="shared" si="42"/>
        <v>3.7872669258025495</v>
      </c>
      <c r="AF38" s="11">
        <v>1262.75</v>
      </c>
      <c r="AG38" s="11">
        <v>1089.25</v>
      </c>
      <c r="AH38" s="14">
        <f t="shared" si="43"/>
        <v>10.432230147607651</v>
      </c>
      <c r="AJ38" s="11" t="s">
        <v>36</v>
      </c>
      <c r="AK38" s="11">
        <v>1584</v>
      </c>
      <c r="AL38" s="11">
        <v>1208.5</v>
      </c>
      <c r="AM38" s="11">
        <v>76.283921999999905</v>
      </c>
      <c r="AN38" s="11">
        <v>13756.21093775</v>
      </c>
      <c r="AO38" s="11">
        <v>15522.874755999899</v>
      </c>
    </row>
    <row r="39" spans="1:41" x14ac:dyDescent="0.3">
      <c r="A39" s="10" t="s">
        <v>406</v>
      </c>
      <c r="B39" s="29">
        <v>970.25</v>
      </c>
      <c r="C39" s="11">
        <v>1127.75</v>
      </c>
      <c r="D39" s="14">
        <f t="shared" si="33"/>
        <v>10.616712872915276</v>
      </c>
      <c r="E39" s="11">
        <v>1054.5</v>
      </c>
      <c r="F39" s="11">
        <v>1159.25</v>
      </c>
      <c r="G39" s="14">
        <f t="shared" si="34"/>
        <v>6.691761520432828</v>
      </c>
      <c r="H39" s="11">
        <v>1269.5</v>
      </c>
      <c r="I39" s="11">
        <v>1269.5</v>
      </c>
      <c r="J39" s="14">
        <f t="shared" si="35"/>
        <v>0</v>
      </c>
      <c r="K39" s="11">
        <v>1298</v>
      </c>
      <c r="L39" s="11">
        <v>1285.25</v>
      </c>
      <c r="M39" s="14">
        <f t="shared" si="36"/>
        <v>0.69800533902088302</v>
      </c>
      <c r="N39" s="11">
        <v>1344.5</v>
      </c>
      <c r="O39" s="11">
        <v>1379.75</v>
      </c>
      <c r="P39" s="14">
        <f t="shared" si="37"/>
        <v>1.8298991676113276</v>
      </c>
      <c r="Q39" s="11">
        <v>1431.25</v>
      </c>
      <c r="R39" s="11">
        <v>1210.75</v>
      </c>
      <c r="S39" s="14">
        <f t="shared" si="38"/>
        <v>11.802955734415878</v>
      </c>
      <c r="T39" s="11">
        <v>898.75</v>
      </c>
      <c r="U39" s="11">
        <v>812.5</v>
      </c>
      <c r="V39" s="14">
        <f t="shared" si="39"/>
        <v>7.1278842807701652</v>
      </c>
      <c r="W39" s="11">
        <v>850.75</v>
      </c>
      <c r="X39" s="11">
        <v>997.5</v>
      </c>
      <c r="Y39" s="14">
        <f t="shared" si="40"/>
        <v>11.228775343067857</v>
      </c>
      <c r="Z39" s="11">
        <v>1163</v>
      </c>
      <c r="AA39" s="11">
        <v>1182.25</v>
      </c>
      <c r="AB39" s="14">
        <f t="shared" si="41"/>
        <v>1.1607978286187859</v>
      </c>
      <c r="AC39" s="11">
        <v>1206.75</v>
      </c>
      <c r="AD39" s="11">
        <v>1176.25</v>
      </c>
      <c r="AE39" s="14">
        <f t="shared" si="42"/>
        <v>1.8100509296004783</v>
      </c>
      <c r="AF39" s="11">
        <v>1197</v>
      </c>
      <c r="AG39" s="11">
        <v>1216.5</v>
      </c>
      <c r="AH39" s="14">
        <f t="shared" si="43"/>
        <v>1.1426212747576281</v>
      </c>
      <c r="AJ39" s="11" t="s">
        <v>37</v>
      </c>
      <c r="AK39" s="11">
        <v>1364.25</v>
      </c>
      <c r="AL39" s="11">
        <v>1146</v>
      </c>
      <c r="AM39" s="11">
        <v>83.056592999999907</v>
      </c>
      <c r="AN39" s="11">
        <v>14022.586670000001</v>
      </c>
      <c r="AO39" s="11">
        <v>16928.83105475</v>
      </c>
    </row>
    <row r="40" spans="1:41" x14ac:dyDescent="0.3">
      <c r="A40" s="10" t="s">
        <v>407</v>
      </c>
      <c r="B40" s="11">
        <v>1041.75</v>
      </c>
      <c r="C40" s="11">
        <v>999.75</v>
      </c>
      <c r="D40" s="14">
        <f t="shared" si="33"/>
        <v>2.9094768366235604</v>
      </c>
      <c r="E40" s="11">
        <v>1064.25</v>
      </c>
      <c r="F40" s="11">
        <v>1052.25</v>
      </c>
      <c r="G40" s="14">
        <f t="shared" si="34"/>
        <v>0.80182200559778594</v>
      </c>
      <c r="H40" s="11">
        <v>1126.25</v>
      </c>
      <c r="I40" s="11">
        <v>1290</v>
      </c>
      <c r="J40" s="14">
        <f t="shared" si="35"/>
        <v>9.5841684775414091</v>
      </c>
      <c r="K40" s="11">
        <v>1287.75</v>
      </c>
      <c r="L40" s="11">
        <v>1280.5</v>
      </c>
      <c r="M40" s="14">
        <f t="shared" si="36"/>
        <v>0.39922314132989145</v>
      </c>
      <c r="N40" s="11">
        <v>1385</v>
      </c>
      <c r="O40" s="11">
        <v>1378.25</v>
      </c>
      <c r="P40" s="14">
        <f t="shared" si="37"/>
        <v>0.34546065488169342</v>
      </c>
      <c r="Q40" s="11">
        <v>1387.5</v>
      </c>
      <c r="R40" s="11">
        <v>1387.25</v>
      </c>
      <c r="S40" s="14">
        <f t="shared" si="38"/>
        <v>1.2741810634949951E-2</v>
      </c>
      <c r="T40" s="11">
        <v>1074.5</v>
      </c>
      <c r="U40" s="11">
        <v>1068.5</v>
      </c>
      <c r="V40" s="14">
        <f t="shared" si="39"/>
        <v>0.39595340057109513</v>
      </c>
      <c r="W40" s="11">
        <v>855</v>
      </c>
      <c r="X40" s="11">
        <v>748.75</v>
      </c>
      <c r="Y40" s="14">
        <f t="shared" si="40"/>
        <v>9.3693026345840273</v>
      </c>
      <c r="Z40" s="11">
        <v>803.75</v>
      </c>
      <c r="AA40" s="11">
        <v>924</v>
      </c>
      <c r="AB40" s="14">
        <f t="shared" si="41"/>
        <v>9.8428118000500469</v>
      </c>
      <c r="AC40" s="11">
        <v>818.5</v>
      </c>
      <c r="AD40" s="11">
        <v>911.5</v>
      </c>
      <c r="AE40" s="14">
        <f t="shared" si="42"/>
        <v>7.6024197283640378</v>
      </c>
      <c r="AF40" s="11">
        <v>932.25</v>
      </c>
      <c r="AG40" s="11">
        <v>1038.5</v>
      </c>
      <c r="AH40" s="14">
        <f t="shared" si="43"/>
        <v>7.6245181277250458</v>
      </c>
      <c r="AJ40" s="11" t="s">
        <v>38</v>
      </c>
      <c r="AK40" s="11">
        <v>1371.75</v>
      </c>
      <c r="AL40" s="11">
        <v>1165.25</v>
      </c>
      <c r="AM40" s="11">
        <v>84.430551249999994</v>
      </c>
      <c r="AN40" s="11">
        <v>12981.544921999999</v>
      </c>
      <c r="AO40" s="11">
        <v>16647.684325999999</v>
      </c>
    </row>
    <row r="41" spans="1:41" x14ac:dyDescent="0.3">
      <c r="A41" s="10" t="s">
        <v>408</v>
      </c>
      <c r="B41" s="11">
        <v>1128</v>
      </c>
      <c r="C41" s="11">
        <v>1063.5</v>
      </c>
      <c r="D41" s="14">
        <f t="shared" si="33"/>
        <v>4.1622986435347764</v>
      </c>
      <c r="E41" s="11">
        <v>1008</v>
      </c>
      <c r="F41" s="11">
        <v>1038</v>
      </c>
      <c r="G41" s="14">
        <f t="shared" si="34"/>
        <v>2.0736269243007257</v>
      </c>
      <c r="H41" s="11">
        <v>1124.5</v>
      </c>
      <c r="I41" s="11">
        <v>1267.25</v>
      </c>
      <c r="J41" s="14">
        <f t="shared" si="35"/>
        <v>8.440639114822174</v>
      </c>
      <c r="K41" s="11">
        <v>1308.5</v>
      </c>
      <c r="L41" s="11">
        <v>1297</v>
      </c>
      <c r="M41" s="14">
        <f t="shared" si="36"/>
        <v>0.62419712021840701</v>
      </c>
      <c r="N41" s="11">
        <v>1388.25</v>
      </c>
      <c r="O41" s="11">
        <v>1397.5</v>
      </c>
      <c r="P41" s="14">
        <f t="shared" si="37"/>
        <v>0.46958540615457706</v>
      </c>
      <c r="Q41" s="11">
        <v>1324.25</v>
      </c>
      <c r="R41" s="11">
        <v>1353</v>
      </c>
      <c r="S41" s="14">
        <f t="shared" si="38"/>
        <v>1.5186717683528428</v>
      </c>
      <c r="T41" s="11">
        <v>1060.5</v>
      </c>
      <c r="U41" s="11">
        <v>1063</v>
      </c>
      <c r="V41" s="14">
        <f t="shared" si="39"/>
        <v>0.16649559246210208</v>
      </c>
      <c r="W41" s="11">
        <v>807.75</v>
      </c>
      <c r="X41" s="11">
        <v>745.25</v>
      </c>
      <c r="Y41" s="14">
        <f t="shared" si="40"/>
        <v>5.6914583160539882</v>
      </c>
      <c r="Z41" s="11">
        <v>678.25</v>
      </c>
      <c r="AA41" s="11">
        <v>612</v>
      </c>
      <c r="AB41" s="14">
        <f t="shared" si="41"/>
        <v>7.2615112193154463</v>
      </c>
      <c r="AC41" s="11">
        <v>853.75</v>
      </c>
      <c r="AD41" s="11">
        <v>891.75</v>
      </c>
      <c r="AE41" s="14">
        <f t="shared" si="42"/>
        <v>3.0787805998383049</v>
      </c>
      <c r="AF41" s="11">
        <v>962</v>
      </c>
      <c r="AG41" s="11">
        <v>1065.25</v>
      </c>
      <c r="AH41" s="14">
        <f t="shared" si="43"/>
        <v>7.2027401807878686</v>
      </c>
      <c r="AJ41" s="11" t="s">
        <v>39</v>
      </c>
      <c r="AK41" s="11">
        <v>1291.75</v>
      </c>
      <c r="AL41" s="11">
        <v>851.75</v>
      </c>
      <c r="AM41" s="11">
        <v>64.271224250000003</v>
      </c>
      <c r="AN41" s="11">
        <v>13060.229248</v>
      </c>
      <c r="AO41" s="11">
        <v>19366.4956055</v>
      </c>
    </row>
    <row r="42" spans="1:41" ht="16.2" thickBot="1" x14ac:dyDescent="0.35">
      <c r="AJ42" s="11" t="s">
        <v>40</v>
      </c>
      <c r="AK42" s="11">
        <v>1306.5</v>
      </c>
      <c r="AL42" s="11">
        <v>962</v>
      </c>
      <c r="AM42" s="11">
        <v>72.948829750000002</v>
      </c>
      <c r="AN42" s="11">
        <v>13261.5012209999</v>
      </c>
      <c r="AO42" s="11">
        <v>18080.884277249901</v>
      </c>
    </row>
    <row r="43" spans="1:41" x14ac:dyDescent="0.3">
      <c r="B43" s="20" t="s">
        <v>432</v>
      </c>
      <c r="C43" s="21"/>
      <c r="D43" s="22"/>
      <c r="AJ43" s="11" t="s">
        <v>41</v>
      </c>
      <c r="AK43" s="11">
        <v>1351.25</v>
      </c>
      <c r="AL43" s="11">
        <v>988.75</v>
      </c>
      <c r="AM43" s="11">
        <v>72.709009249999994</v>
      </c>
      <c r="AN43" s="11">
        <v>13568.040527249899</v>
      </c>
      <c r="AO43" s="11">
        <v>17827.79980475</v>
      </c>
    </row>
    <row r="44" spans="1:41" x14ac:dyDescent="0.3">
      <c r="B44" s="23" t="s">
        <v>433</v>
      </c>
      <c r="C44" s="28">
        <f>AVERAGE(AK3:AK386)</f>
        <v>1252.3736979166667</v>
      </c>
      <c r="D44" s="24"/>
      <c r="AJ44" s="11" t="s">
        <v>42</v>
      </c>
      <c r="AK44" s="11">
        <v>1312.75</v>
      </c>
      <c r="AL44" s="11">
        <v>985</v>
      </c>
      <c r="AM44" s="11">
        <v>74.728178</v>
      </c>
      <c r="AN44" s="11">
        <v>13289.6257322499</v>
      </c>
      <c r="AO44" s="11">
        <v>17921.654784999901</v>
      </c>
    </row>
    <row r="45" spans="1:41" x14ac:dyDescent="0.3">
      <c r="B45" s="23" t="s">
        <v>434</v>
      </c>
      <c r="C45" s="28">
        <f>STDEV(AK3:AK386)</f>
        <v>216.94846038414795</v>
      </c>
      <c r="D45" s="24"/>
      <c r="AJ45" s="11" t="s">
        <v>43</v>
      </c>
      <c r="AK45" s="11">
        <v>1324.75</v>
      </c>
      <c r="AL45" s="11">
        <v>1111.25</v>
      </c>
      <c r="AM45" s="11">
        <v>83.604801499999994</v>
      </c>
      <c r="AN45" s="11">
        <v>13597.09375</v>
      </c>
      <c r="AO45" s="11">
        <v>16748.056396749998</v>
      </c>
    </row>
    <row r="46" spans="1:41" ht="16.2" thickBot="1" x14ac:dyDescent="0.35">
      <c r="B46" s="25" t="s">
        <v>435</v>
      </c>
      <c r="C46" s="26">
        <f>C44-2*C45</f>
        <v>818.47677714837084</v>
      </c>
      <c r="D46" s="27">
        <f>C44+2*C45</f>
        <v>1686.2706186849628</v>
      </c>
      <c r="AJ46" s="11" t="s">
        <v>44</v>
      </c>
      <c r="AK46" s="11">
        <v>1422.25</v>
      </c>
      <c r="AL46" s="11">
        <v>1176.25</v>
      </c>
      <c r="AM46" s="11">
        <v>82.619806499999896</v>
      </c>
      <c r="AN46" s="11">
        <v>13515.229248</v>
      </c>
      <c r="AO46" s="11">
        <v>16722.684082</v>
      </c>
    </row>
    <row r="47" spans="1:41" x14ac:dyDescent="0.3">
      <c r="AJ47" s="11" t="s">
        <v>45</v>
      </c>
      <c r="AK47" s="11">
        <v>1439.25</v>
      </c>
      <c r="AL47" s="11">
        <v>1215.5</v>
      </c>
      <c r="AM47" s="11">
        <v>84.451215750000003</v>
      </c>
      <c r="AN47" s="11">
        <v>13697.527344</v>
      </c>
      <c r="AO47" s="11">
        <v>16089.286377</v>
      </c>
    </row>
    <row r="48" spans="1:41" x14ac:dyDescent="0.3">
      <c r="AJ48" s="11" t="s">
        <v>46</v>
      </c>
      <c r="AK48" s="11">
        <v>1501.25</v>
      </c>
      <c r="AL48" s="11">
        <v>1237</v>
      </c>
      <c r="AM48" s="11">
        <v>82.359684000000001</v>
      </c>
      <c r="AN48" s="11">
        <v>13669.269775500001</v>
      </c>
      <c r="AO48" s="11">
        <v>16118.0285645</v>
      </c>
    </row>
    <row r="49" spans="36:41" x14ac:dyDescent="0.3">
      <c r="AJ49" s="11" t="s">
        <v>47</v>
      </c>
      <c r="AK49" s="11">
        <v>1484.5</v>
      </c>
      <c r="AL49" s="11">
        <v>1249.75</v>
      </c>
      <c r="AM49" s="11">
        <v>84.187501999999895</v>
      </c>
      <c r="AN49" s="11">
        <v>13866.39282225</v>
      </c>
      <c r="AO49" s="11">
        <v>15911.48315425</v>
      </c>
    </row>
    <row r="50" spans="36:41" x14ac:dyDescent="0.3">
      <c r="AJ50" s="11" t="s">
        <v>48</v>
      </c>
      <c r="AK50" s="11">
        <v>1517.75</v>
      </c>
      <c r="AL50" s="11">
        <v>1288.75</v>
      </c>
      <c r="AM50" s="11">
        <v>84.832319249999898</v>
      </c>
      <c r="AN50" s="11">
        <v>13574.796875</v>
      </c>
      <c r="AO50" s="11">
        <v>15233.930664</v>
      </c>
    </row>
    <row r="51" spans="36:41" x14ac:dyDescent="0.3">
      <c r="AJ51" s="11" t="s">
        <v>49</v>
      </c>
      <c r="AK51" s="11">
        <v>1129</v>
      </c>
      <c r="AL51" s="11">
        <v>0.25</v>
      </c>
      <c r="AM51" s="11">
        <v>2.3764250000000001E-2</v>
      </c>
      <c r="AN51" s="11">
        <v>10634.9436035</v>
      </c>
      <c r="AO51" s="11">
        <v>1089.4036865</v>
      </c>
    </row>
    <row r="52" spans="36:41" x14ac:dyDescent="0.3">
      <c r="AJ52" s="11" t="s">
        <v>50</v>
      </c>
      <c r="AK52" s="11">
        <v>1501.25</v>
      </c>
      <c r="AL52" s="11">
        <v>0</v>
      </c>
      <c r="AM52" s="11">
        <v>0</v>
      </c>
      <c r="AN52" s="11">
        <v>11868.185058749999</v>
      </c>
      <c r="AO52" s="11">
        <v>0</v>
      </c>
    </row>
    <row r="53" spans="36:41" x14ac:dyDescent="0.3">
      <c r="AJ53" s="11" t="s">
        <v>51</v>
      </c>
      <c r="AK53" s="11">
        <v>1424.25</v>
      </c>
      <c r="AL53" s="11">
        <v>1299.25</v>
      </c>
      <c r="AM53" s="11">
        <v>91.032857750000005</v>
      </c>
      <c r="AN53" s="11">
        <v>14048.475830249999</v>
      </c>
      <c r="AO53" s="11">
        <v>15927.619873</v>
      </c>
    </row>
    <row r="54" spans="36:41" x14ac:dyDescent="0.3">
      <c r="AJ54" s="11" t="s">
        <v>52</v>
      </c>
      <c r="AK54" s="11">
        <v>1356.25</v>
      </c>
      <c r="AL54" s="11">
        <v>1237.5</v>
      </c>
      <c r="AM54" s="11">
        <v>91.210035500000004</v>
      </c>
      <c r="AN54" s="11">
        <v>13434.955566250001</v>
      </c>
      <c r="AO54" s="11">
        <v>16503.442871499901</v>
      </c>
    </row>
    <row r="55" spans="36:41" x14ac:dyDescent="0.3">
      <c r="AJ55" s="11" t="s">
        <v>53</v>
      </c>
      <c r="AK55" s="11">
        <v>1361.75</v>
      </c>
      <c r="AL55" s="11">
        <v>8.75</v>
      </c>
      <c r="AM55" s="11">
        <v>0.65895700000000001</v>
      </c>
      <c r="AN55" s="11">
        <v>13103.926513750001</v>
      </c>
      <c r="AO55" s="11">
        <v>35108.348633000001</v>
      </c>
    </row>
    <row r="56" spans="36:41" x14ac:dyDescent="0.3">
      <c r="AJ56" s="11" t="s">
        <v>54</v>
      </c>
      <c r="AK56" s="11">
        <v>1453.5</v>
      </c>
      <c r="AL56" s="11">
        <v>8</v>
      </c>
      <c r="AM56" s="11">
        <v>0.55818800000000002</v>
      </c>
      <c r="AN56" s="11">
        <v>12690.5200195</v>
      </c>
      <c r="AO56" s="11">
        <v>32703.298828250001</v>
      </c>
    </row>
    <row r="57" spans="36:41" x14ac:dyDescent="0.3">
      <c r="AJ57" s="11" t="s">
        <v>55</v>
      </c>
      <c r="AK57" s="11">
        <v>1812.25</v>
      </c>
      <c r="AL57" s="11">
        <v>1498.5</v>
      </c>
      <c r="AM57" s="11">
        <v>82.451025250000001</v>
      </c>
      <c r="AN57" s="11">
        <v>16872.5485842499</v>
      </c>
      <c r="AO57" s="11">
        <v>15589.05346675</v>
      </c>
    </row>
    <row r="58" spans="36:41" x14ac:dyDescent="0.3">
      <c r="AJ58" s="11" t="s">
        <v>56</v>
      </c>
      <c r="AK58" s="11">
        <v>1495</v>
      </c>
      <c r="AL58" s="11">
        <v>1145.5</v>
      </c>
      <c r="AM58" s="11">
        <v>76.289230250000003</v>
      </c>
      <c r="AN58" s="11">
        <v>14496.540039</v>
      </c>
      <c r="AO58" s="11">
        <v>16886.8757322499</v>
      </c>
    </row>
    <row r="59" spans="36:41" x14ac:dyDescent="0.3">
      <c r="AJ59" s="11" t="s">
        <v>57</v>
      </c>
      <c r="AK59" s="11">
        <v>1483</v>
      </c>
      <c r="AL59" s="11">
        <v>1306</v>
      </c>
      <c r="AM59" s="11">
        <v>87.829162499999896</v>
      </c>
      <c r="AN59" s="11">
        <v>13683.4956055</v>
      </c>
      <c r="AO59" s="11">
        <v>15265.2160645</v>
      </c>
    </row>
    <row r="60" spans="36:41" x14ac:dyDescent="0.3">
      <c r="AJ60" s="11" t="s">
        <v>58</v>
      </c>
      <c r="AK60" s="11">
        <v>1463.5</v>
      </c>
      <c r="AL60" s="11">
        <v>1226.25</v>
      </c>
      <c r="AM60" s="11">
        <v>83.612209500000006</v>
      </c>
      <c r="AN60" s="11">
        <v>13066.841553</v>
      </c>
      <c r="AO60" s="11">
        <v>15836.7583009999</v>
      </c>
    </row>
    <row r="61" spans="36:41" x14ac:dyDescent="0.3">
      <c r="AJ61" s="11" t="s">
        <v>59</v>
      </c>
      <c r="AK61" s="11">
        <v>1525.75</v>
      </c>
      <c r="AL61" s="11">
        <v>1313.5</v>
      </c>
      <c r="AM61" s="11">
        <v>85.865190499999898</v>
      </c>
      <c r="AN61" s="11">
        <v>13101.567138750001</v>
      </c>
      <c r="AO61" s="11">
        <v>15191.2314455</v>
      </c>
    </row>
    <row r="62" spans="36:41" x14ac:dyDescent="0.3">
      <c r="AJ62" s="11" t="s">
        <v>60</v>
      </c>
      <c r="AK62" s="11">
        <v>1579</v>
      </c>
      <c r="AL62" s="11">
        <v>1308.75</v>
      </c>
      <c r="AM62" s="11">
        <v>82.896878999999998</v>
      </c>
      <c r="AN62" s="11">
        <v>13466.928711</v>
      </c>
      <c r="AO62" s="11">
        <v>15286.201171999999</v>
      </c>
    </row>
    <row r="63" spans="36:41" x14ac:dyDescent="0.3">
      <c r="AJ63" s="11" t="s">
        <v>61</v>
      </c>
      <c r="AK63" s="11">
        <v>1236.25</v>
      </c>
      <c r="AL63" s="11">
        <v>938.25</v>
      </c>
      <c r="AM63" s="11">
        <v>73.797838249999998</v>
      </c>
      <c r="AN63" s="11">
        <v>13323.94580075</v>
      </c>
      <c r="AO63" s="11">
        <v>18434.418457</v>
      </c>
    </row>
    <row r="64" spans="36:41" x14ac:dyDescent="0.3">
      <c r="AJ64" s="11" t="s">
        <v>62</v>
      </c>
      <c r="AK64" s="11">
        <v>1094.25</v>
      </c>
      <c r="AL64" s="11">
        <v>755.25</v>
      </c>
      <c r="AM64" s="11">
        <v>64.608228749999995</v>
      </c>
      <c r="AN64" s="11">
        <v>12561.180420249901</v>
      </c>
      <c r="AO64" s="11">
        <v>20189.53417975</v>
      </c>
    </row>
    <row r="65" spans="36:41" x14ac:dyDescent="0.3">
      <c r="AJ65" s="11" t="s">
        <v>63</v>
      </c>
      <c r="AK65" s="11">
        <v>1108.25</v>
      </c>
      <c r="AL65" s="11">
        <v>747.5</v>
      </c>
      <c r="AM65" s="11">
        <v>64.239013</v>
      </c>
      <c r="AN65" s="11">
        <v>12650.107666</v>
      </c>
      <c r="AO65" s="11">
        <v>20116.839843999998</v>
      </c>
    </row>
    <row r="66" spans="36:41" x14ac:dyDescent="0.3">
      <c r="AJ66" s="11" t="s">
        <v>64</v>
      </c>
      <c r="AK66" s="11">
        <v>1256.5</v>
      </c>
      <c r="AL66" s="11">
        <v>954.75</v>
      </c>
      <c r="AM66" s="11">
        <v>74.741304249999899</v>
      </c>
      <c r="AN66" s="11">
        <v>13022.284423999899</v>
      </c>
      <c r="AO66" s="11">
        <v>18243.012207</v>
      </c>
    </row>
    <row r="67" spans="36:41" x14ac:dyDescent="0.3">
      <c r="AJ67" s="11" t="s">
        <v>65</v>
      </c>
      <c r="AK67" s="11">
        <v>1389.75</v>
      </c>
      <c r="AL67" s="11">
        <v>1145.75</v>
      </c>
      <c r="AM67" s="11">
        <v>82.323288000000005</v>
      </c>
      <c r="AN67" s="11">
        <v>13526.854004000001</v>
      </c>
      <c r="AO67" s="11">
        <v>16418.643310750002</v>
      </c>
    </row>
    <row r="68" spans="36:41" x14ac:dyDescent="0.3">
      <c r="AJ68" s="11" t="s">
        <v>66</v>
      </c>
      <c r="AK68" s="11">
        <v>1400.75</v>
      </c>
      <c r="AL68" s="11">
        <v>1165.75</v>
      </c>
      <c r="AM68" s="11">
        <v>83.186490749999905</v>
      </c>
      <c r="AN68" s="11">
        <v>13546.1435545</v>
      </c>
      <c r="AO68" s="11">
        <v>16241.382568499899</v>
      </c>
    </row>
    <row r="69" spans="36:41" x14ac:dyDescent="0.3">
      <c r="AJ69" s="11" t="s">
        <v>67</v>
      </c>
      <c r="AK69" s="11">
        <v>1468.25</v>
      </c>
      <c r="AL69" s="11">
        <v>1275</v>
      </c>
      <c r="AM69" s="11">
        <v>86.830152499999897</v>
      </c>
      <c r="AN69" s="11">
        <v>13826.14550775</v>
      </c>
      <c r="AO69" s="11">
        <v>15825.845214999999</v>
      </c>
    </row>
    <row r="70" spans="36:41" x14ac:dyDescent="0.3">
      <c r="AJ70" s="11" t="s">
        <v>68</v>
      </c>
      <c r="AK70" s="11">
        <v>1413.5</v>
      </c>
      <c r="AL70" s="11">
        <v>1251.25</v>
      </c>
      <c r="AM70" s="11">
        <v>88.461366749999897</v>
      </c>
      <c r="AN70" s="11">
        <v>13361.191161999899</v>
      </c>
      <c r="AO70" s="11">
        <v>16062.21655275</v>
      </c>
    </row>
    <row r="71" spans="36:41" x14ac:dyDescent="0.3">
      <c r="AJ71" s="11" t="s">
        <v>69</v>
      </c>
      <c r="AK71" s="11">
        <v>1470.75</v>
      </c>
      <c r="AL71" s="11">
        <v>1289.25</v>
      </c>
      <c r="AM71" s="11">
        <v>87.638433500000005</v>
      </c>
      <c r="AN71" s="11">
        <v>13637.87890625</v>
      </c>
      <c r="AO71" s="11">
        <v>15770.86157225</v>
      </c>
    </row>
    <row r="72" spans="36:41" x14ac:dyDescent="0.3">
      <c r="AJ72" s="11" t="s">
        <v>70</v>
      </c>
      <c r="AK72" s="11">
        <v>1459.25</v>
      </c>
      <c r="AL72" s="11">
        <v>1277</v>
      </c>
      <c r="AM72" s="11">
        <v>87.480388750000003</v>
      </c>
      <c r="AN72" s="11">
        <v>13334.234130749899</v>
      </c>
      <c r="AO72" s="11">
        <v>15235.605712749901</v>
      </c>
    </row>
    <row r="73" spans="36:41" x14ac:dyDescent="0.3">
      <c r="AJ73" s="11" t="s">
        <v>71</v>
      </c>
      <c r="AK73" s="11">
        <v>1443.75</v>
      </c>
      <c r="AL73" s="11">
        <v>1286.5</v>
      </c>
      <c r="AM73" s="11">
        <v>89.091724249999899</v>
      </c>
      <c r="AN73" s="11">
        <v>13540.86157225</v>
      </c>
      <c r="AO73" s="11">
        <v>15676.017578249901</v>
      </c>
    </row>
    <row r="74" spans="36:41" x14ac:dyDescent="0.3">
      <c r="AJ74" s="11" t="s">
        <v>72</v>
      </c>
      <c r="AK74" s="11">
        <v>1413.5</v>
      </c>
      <c r="AL74" s="11">
        <v>1245.75</v>
      </c>
      <c r="AM74" s="11">
        <v>88.13615025</v>
      </c>
      <c r="AN74" s="11">
        <v>13214.30468775</v>
      </c>
      <c r="AO74" s="11">
        <v>15389.386474499899</v>
      </c>
    </row>
    <row r="75" spans="36:41" x14ac:dyDescent="0.3">
      <c r="AJ75" s="11" t="s">
        <v>73</v>
      </c>
      <c r="AK75" s="11">
        <v>1287.75</v>
      </c>
      <c r="AL75" s="11">
        <v>0</v>
      </c>
      <c r="AM75" s="11">
        <v>0</v>
      </c>
      <c r="AN75" s="11">
        <v>12081.041503749901</v>
      </c>
      <c r="AO75" s="11">
        <v>0</v>
      </c>
    </row>
    <row r="76" spans="36:41" x14ac:dyDescent="0.3">
      <c r="AJ76" s="11" t="s">
        <v>74</v>
      </c>
      <c r="AK76" s="11">
        <v>1321</v>
      </c>
      <c r="AL76" s="11">
        <v>0</v>
      </c>
      <c r="AM76" s="11">
        <v>0</v>
      </c>
      <c r="AN76" s="11">
        <v>11267.14184575</v>
      </c>
      <c r="AO76" s="11">
        <v>0</v>
      </c>
    </row>
    <row r="77" spans="36:41" x14ac:dyDescent="0.3">
      <c r="AJ77" s="11" t="s">
        <v>75</v>
      </c>
      <c r="AK77" s="11">
        <v>1441</v>
      </c>
      <c r="AL77" s="11">
        <v>1285</v>
      </c>
      <c r="AM77" s="11">
        <v>88.737680499999897</v>
      </c>
      <c r="AN77" s="11">
        <v>14016.419921999999</v>
      </c>
      <c r="AO77" s="11">
        <v>16356.846191500001</v>
      </c>
    </row>
    <row r="78" spans="36:41" x14ac:dyDescent="0.3">
      <c r="AJ78" s="11" t="s">
        <v>76</v>
      </c>
      <c r="AK78" s="11">
        <v>1279</v>
      </c>
      <c r="AL78" s="11">
        <v>1151</v>
      </c>
      <c r="AM78" s="11">
        <v>89.6653629999999</v>
      </c>
      <c r="AN78" s="11">
        <v>13150.581786999999</v>
      </c>
      <c r="AO78" s="11">
        <v>17455.7902834999</v>
      </c>
    </row>
    <row r="79" spans="36:41" x14ac:dyDescent="0.3">
      <c r="AJ79" s="11" t="s">
        <v>77</v>
      </c>
      <c r="AK79" s="11">
        <v>1452</v>
      </c>
      <c r="AL79" s="11">
        <v>17.25</v>
      </c>
      <c r="AM79" s="11">
        <v>1.200477</v>
      </c>
      <c r="AN79" s="11">
        <v>12995.462402499899</v>
      </c>
      <c r="AO79" s="11">
        <v>32108.474120999901</v>
      </c>
    </row>
    <row r="80" spans="36:41" x14ac:dyDescent="0.3">
      <c r="AJ80" s="11" t="s">
        <v>78</v>
      </c>
      <c r="AK80" s="11">
        <v>1419.25</v>
      </c>
      <c r="AL80" s="11">
        <v>23.75</v>
      </c>
      <c r="AM80" s="11">
        <v>1.68532225</v>
      </c>
      <c r="AN80" s="11">
        <v>12163.83081075</v>
      </c>
      <c r="AO80" s="11">
        <v>33348.459961250002</v>
      </c>
    </row>
    <row r="81" spans="36:41" x14ac:dyDescent="0.3">
      <c r="AJ81" s="11" t="s">
        <v>79</v>
      </c>
      <c r="AK81" s="11">
        <v>1538.75</v>
      </c>
      <c r="AL81" s="11">
        <v>1357.75</v>
      </c>
      <c r="AM81" s="11">
        <v>88.197360750000001</v>
      </c>
      <c r="AN81" s="11">
        <v>15383.550536999999</v>
      </c>
      <c r="AO81" s="11">
        <v>15077.567871249999</v>
      </c>
    </row>
    <row r="82" spans="36:41" x14ac:dyDescent="0.3">
      <c r="AJ82" s="11" t="s">
        <v>80</v>
      </c>
      <c r="AK82" s="11">
        <v>1398.5</v>
      </c>
      <c r="AL82" s="11">
        <v>1186.75</v>
      </c>
      <c r="AM82" s="11">
        <v>84.580589250000003</v>
      </c>
      <c r="AN82" s="11">
        <v>13426.312256249899</v>
      </c>
      <c r="AO82" s="11">
        <v>16489.149414250001</v>
      </c>
    </row>
    <row r="83" spans="36:41" x14ac:dyDescent="0.3">
      <c r="AJ83" s="11" t="s">
        <v>81</v>
      </c>
      <c r="AK83" s="11">
        <v>1551.75</v>
      </c>
      <c r="AL83" s="11">
        <v>1394.25</v>
      </c>
      <c r="AM83" s="11">
        <v>89.805541750000003</v>
      </c>
      <c r="AN83" s="11">
        <v>13638.027587749901</v>
      </c>
      <c r="AO83" s="11">
        <v>14197.328369250001</v>
      </c>
    </row>
    <row r="84" spans="36:41" x14ac:dyDescent="0.3">
      <c r="AJ84" s="11" t="s">
        <v>82</v>
      </c>
      <c r="AK84" s="11">
        <v>1413.75</v>
      </c>
      <c r="AL84" s="11">
        <v>1263</v>
      </c>
      <c r="AM84" s="11">
        <v>89.076707999999897</v>
      </c>
      <c r="AN84" s="11">
        <v>12798.42578125</v>
      </c>
      <c r="AO84" s="11">
        <v>15747.59423825</v>
      </c>
    </row>
    <row r="85" spans="36:41" x14ac:dyDescent="0.3">
      <c r="AJ85" s="11" t="s">
        <v>83</v>
      </c>
      <c r="AK85" s="11">
        <v>1488.75</v>
      </c>
      <c r="AL85" s="11">
        <v>1305</v>
      </c>
      <c r="AM85" s="11">
        <v>87.398614749999993</v>
      </c>
      <c r="AN85" s="11">
        <v>13102.356933749999</v>
      </c>
      <c r="AO85" s="11">
        <v>15174.9519045</v>
      </c>
    </row>
    <row r="86" spans="36:41" x14ac:dyDescent="0.3">
      <c r="AJ86" s="11" t="s">
        <v>84</v>
      </c>
      <c r="AK86" s="11">
        <v>1495.25</v>
      </c>
      <c r="AL86" s="11">
        <v>1318.75</v>
      </c>
      <c r="AM86" s="11">
        <v>87.991901499999997</v>
      </c>
      <c r="AN86" s="11">
        <v>12955.48266575</v>
      </c>
      <c r="AO86" s="11">
        <v>14939.157714999999</v>
      </c>
    </row>
    <row r="87" spans="36:41" x14ac:dyDescent="0.3">
      <c r="AJ87" s="11" t="s">
        <v>85</v>
      </c>
      <c r="AK87" s="11">
        <v>1220.25</v>
      </c>
      <c r="AL87" s="11">
        <v>955</v>
      </c>
      <c r="AM87" s="11">
        <v>75.179437750000005</v>
      </c>
      <c r="AN87" s="11">
        <v>13005.3193357499</v>
      </c>
      <c r="AO87" s="11">
        <v>18078.587402249901</v>
      </c>
    </row>
    <row r="88" spans="36:41" x14ac:dyDescent="0.3">
      <c r="AJ88" s="11" t="s">
        <v>86</v>
      </c>
      <c r="AK88" s="11">
        <v>1171</v>
      </c>
      <c r="AL88" s="11">
        <v>893.25</v>
      </c>
      <c r="AM88" s="11">
        <v>73.265217750000005</v>
      </c>
      <c r="AN88" s="11">
        <v>12673.99340825</v>
      </c>
      <c r="AO88" s="11">
        <v>19783.35815425</v>
      </c>
    </row>
    <row r="89" spans="36:41" x14ac:dyDescent="0.3">
      <c r="AJ89" s="11" t="s">
        <v>87</v>
      </c>
      <c r="AK89" s="11">
        <v>1126.5</v>
      </c>
      <c r="AL89" s="11">
        <v>820.5</v>
      </c>
      <c r="AM89" s="11">
        <v>70.1723649999999</v>
      </c>
      <c r="AN89" s="11">
        <v>12519.347168</v>
      </c>
      <c r="AO89" s="11">
        <v>19072.845703499901</v>
      </c>
    </row>
    <row r="90" spans="36:41" x14ac:dyDescent="0.3">
      <c r="AJ90" s="11" t="s">
        <v>88</v>
      </c>
      <c r="AK90" s="11">
        <v>1229.75</v>
      </c>
      <c r="AL90" s="11">
        <v>980.25</v>
      </c>
      <c r="AM90" s="11">
        <v>78.188629000000006</v>
      </c>
      <c r="AN90" s="11">
        <v>13221.31860375</v>
      </c>
      <c r="AO90" s="11">
        <v>17918.798584</v>
      </c>
    </row>
    <row r="91" spans="36:41" x14ac:dyDescent="0.3">
      <c r="AJ91" s="11" t="s">
        <v>89</v>
      </c>
      <c r="AK91" s="11">
        <v>1315.25</v>
      </c>
      <c r="AL91" s="11">
        <v>1129</v>
      </c>
      <c r="AM91" s="11">
        <v>85.624477249999899</v>
      </c>
      <c r="AN91" s="11">
        <v>13929.301758</v>
      </c>
      <c r="AO91" s="11">
        <v>16246.746582</v>
      </c>
    </row>
    <row r="92" spans="36:41" x14ac:dyDescent="0.3">
      <c r="AJ92" s="11" t="s">
        <v>90</v>
      </c>
      <c r="AK92" s="11">
        <v>1295</v>
      </c>
      <c r="AL92" s="11">
        <v>1143.25</v>
      </c>
      <c r="AM92" s="11">
        <v>88.146165749999895</v>
      </c>
      <c r="AN92" s="11">
        <v>13664.54296875</v>
      </c>
      <c r="AO92" s="11">
        <v>15993.15502925</v>
      </c>
    </row>
    <row r="93" spans="36:41" x14ac:dyDescent="0.3">
      <c r="AJ93" s="11" t="s">
        <v>91</v>
      </c>
      <c r="AK93" s="11">
        <v>1348.5</v>
      </c>
      <c r="AL93" s="11">
        <v>1210.75</v>
      </c>
      <c r="AM93" s="11">
        <v>89.753139500000003</v>
      </c>
      <c r="AN93" s="11">
        <v>13296.9853515</v>
      </c>
      <c r="AO93" s="11">
        <v>15843.480224749899</v>
      </c>
    </row>
    <row r="94" spans="36:41" x14ac:dyDescent="0.3">
      <c r="AJ94" s="11" t="s">
        <v>92</v>
      </c>
      <c r="AK94" s="11">
        <v>1356</v>
      </c>
      <c r="AL94" s="11">
        <v>1232.75</v>
      </c>
      <c r="AM94" s="11">
        <v>90.846469999999897</v>
      </c>
      <c r="AN94" s="11">
        <v>13225.02783225</v>
      </c>
      <c r="AO94" s="11">
        <v>16216.501221</v>
      </c>
    </row>
    <row r="95" spans="36:41" x14ac:dyDescent="0.3">
      <c r="AJ95" s="11" t="s">
        <v>93</v>
      </c>
      <c r="AK95" s="11">
        <v>1315.75</v>
      </c>
      <c r="AL95" s="11">
        <v>1200</v>
      </c>
      <c r="AM95" s="11">
        <v>91.142101249999897</v>
      </c>
      <c r="AN95" s="11">
        <v>13117.569579999899</v>
      </c>
      <c r="AO95" s="11">
        <v>16064.704589749899</v>
      </c>
    </row>
    <row r="96" spans="36:41" x14ac:dyDescent="0.3">
      <c r="AJ96" s="11" t="s">
        <v>94</v>
      </c>
      <c r="AK96" s="11">
        <v>1341.75</v>
      </c>
      <c r="AL96" s="11">
        <v>1238.25</v>
      </c>
      <c r="AM96" s="11">
        <v>92.299941999999902</v>
      </c>
      <c r="AN96" s="11">
        <v>13262.374267749899</v>
      </c>
      <c r="AO96" s="11">
        <v>15767.37792975</v>
      </c>
    </row>
    <row r="97" spans="36:41" x14ac:dyDescent="0.3">
      <c r="AJ97" s="11" t="s">
        <v>95</v>
      </c>
      <c r="AK97" s="11">
        <v>1427</v>
      </c>
      <c r="AL97" s="11">
        <v>1300.5</v>
      </c>
      <c r="AM97" s="11">
        <v>91.134710499999898</v>
      </c>
      <c r="AN97" s="11">
        <v>13253.564941250001</v>
      </c>
      <c r="AO97" s="11">
        <v>15027.308838249901</v>
      </c>
    </row>
    <row r="98" spans="36:41" x14ac:dyDescent="0.3">
      <c r="AJ98" s="11" t="s">
        <v>96</v>
      </c>
      <c r="AK98" s="11">
        <v>1425.5</v>
      </c>
      <c r="AL98" s="11">
        <v>1328.5</v>
      </c>
      <c r="AM98" s="11">
        <v>93.194776499999904</v>
      </c>
      <c r="AN98" s="11">
        <v>13154.246337999901</v>
      </c>
      <c r="AO98" s="11">
        <v>14550.360839999899</v>
      </c>
    </row>
    <row r="99" spans="36:41" x14ac:dyDescent="0.3">
      <c r="AJ99" s="11" t="s">
        <v>97</v>
      </c>
      <c r="AK99" s="11">
        <v>1196.5</v>
      </c>
      <c r="AL99" s="11">
        <v>0</v>
      </c>
      <c r="AM99" s="11">
        <v>0</v>
      </c>
      <c r="AN99" s="11">
        <v>12247.102783</v>
      </c>
      <c r="AO99" s="11">
        <v>0</v>
      </c>
    </row>
    <row r="100" spans="36:41" x14ac:dyDescent="0.3">
      <c r="AJ100" s="11" t="s">
        <v>98</v>
      </c>
      <c r="AK100" s="11">
        <v>1347.25</v>
      </c>
      <c r="AL100" s="11">
        <v>0</v>
      </c>
      <c r="AM100" s="11">
        <v>0</v>
      </c>
      <c r="AN100" s="11">
        <v>11378.3566895</v>
      </c>
      <c r="AO100" s="11">
        <v>0</v>
      </c>
    </row>
    <row r="101" spans="36:41" x14ac:dyDescent="0.3">
      <c r="AJ101" s="11" t="s">
        <v>99</v>
      </c>
      <c r="AK101" s="11">
        <v>1453.5</v>
      </c>
      <c r="AL101" s="11">
        <v>1293.25</v>
      </c>
      <c r="AM101" s="11">
        <v>88.698989749999896</v>
      </c>
      <c r="AN101" s="11">
        <v>14421.18261725</v>
      </c>
      <c r="AO101" s="11">
        <v>16731.056152500001</v>
      </c>
    </row>
    <row r="102" spans="36:41" x14ac:dyDescent="0.3">
      <c r="AJ102" s="11" t="s">
        <v>100</v>
      </c>
      <c r="AK102" s="11">
        <v>1403.5</v>
      </c>
      <c r="AL102" s="11">
        <v>1262.5</v>
      </c>
      <c r="AM102" s="11">
        <v>89.695089499999895</v>
      </c>
      <c r="AN102" s="11">
        <v>13937.42309575</v>
      </c>
      <c r="AO102" s="11">
        <v>16805.152587749901</v>
      </c>
    </row>
    <row r="103" spans="36:41" x14ac:dyDescent="0.3">
      <c r="AJ103" s="11" t="s">
        <v>101</v>
      </c>
      <c r="AK103" s="11">
        <v>1396.75</v>
      </c>
      <c r="AL103" s="11">
        <v>390.5</v>
      </c>
      <c r="AM103" s="11">
        <v>28.123914249999899</v>
      </c>
      <c r="AN103" s="11">
        <v>12495.147704999999</v>
      </c>
      <c r="AO103" s="11">
        <v>25995.825683499901</v>
      </c>
    </row>
    <row r="104" spans="36:41" x14ac:dyDescent="0.3">
      <c r="AJ104" s="11" t="s">
        <v>102</v>
      </c>
      <c r="AK104" s="11">
        <v>1499</v>
      </c>
      <c r="AL104" s="11">
        <v>373.5</v>
      </c>
      <c r="AM104" s="11">
        <v>25.027546000000001</v>
      </c>
      <c r="AN104" s="11">
        <v>12881.90625025</v>
      </c>
      <c r="AO104" s="11">
        <v>25172.426269750002</v>
      </c>
    </row>
    <row r="105" spans="36:41" x14ac:dyDescent="0.3">
      <c r="AJ105" s="11" t="s">
        <v>103</v>
      </c>
      <c r="AK105" s="11">
        <v>1414.5</v>
      </c>
      <c r="AL105" s="11">
        <v>1281.25</v>
      </c>
      <c r="AM105" s="11">
        <v>90.417104749999993</v>
      </c>
      <c r="AN105" s="11">
        <v>13635.020995999899</v>
      </c>
      <c r="AO105" s="11">
        <v>15831.121826250001</v>
      </c>
    </row>
    <row r="106" spans="36:41" x14ac:dyDescent="0.3">
      <c r="AJ106" s="11" t="s">
        <v>104</v>
      </c>
      <c r="AK106" s="11">
        <v>1229.75</v>
      </c>
      <c r="AL106" s="11">
        <v>1065.75</v>
      </c>
      <c r="AM106" s="11">
        <v>85.238366999999897</v>
      </c>
      <c r="AN106" s="11">
        <v>13629.87451175</v>
      </c>
      <c r="AO106" s="11">
        <v>16793.24267575</v>
      </c>
    </row>
    <row r="107" spans="36:41" x14ac:dyDescent="0.3">
      <c r="AJ107" s="11" t="s">
        <v>105</v>
      </c>
      <c r="AK107" s="11">
        <v>1439</v>
      </c>
      <c r="AL107" s="11">
        <v>1316.25</v>
      </c>
      <c r="AM107" s="11">
        <v>91.403074000000004</v>
      </c>
      <c r="AN107" s="11">
        <v>13263.326171999999</v>
      </c>
      <c r="AO107" s="11">
        <v>15419.3029787499</v>
      </c>
    </row>
    <row r="108" spans="36:41" x14ac:dyDescent="0.3">
      <c r="AJ108" s="11" t="s">
        <v>106</v>
      </c>
      <c r="AK108" s="11">
        <v>1506.5</v>
      </c>
      <c r="AL108" s="11">
        <v>1339.5</v>
      </c>
      <c r="AM108" s="11">
        <v>88.759450999999999</v>
      </c>
      <c r="AN108" s="11">
        <v>13486.06372075</v>
      </c>
      <c r="AO108" s="11">
        <v>15078.418701249901</v>
      </c>
    </row>
    <row r="109" spans="36:41" x14ac:dyDescent="0.3">
      <c r="AJ109" s="11" t="s">
        <v>107</v>
      </c>
      <c r="AK109" s="11">
        <v>1433.25</v>
      </c>
      <c r="AL109" s="11">
        <v>1272.75</v>
      </c>
      <c r="AM109" s="11">
        <v>88.609083249999898</v>
      </c>
      <c r="AN109" s="11">
        <v>13227.1479495</v>
      </c>
      <c r="AO109" s="11">
        <v>15360.385254000001</v>
      </c>
    </row>
    <row r="110" spans="36:41" x14ac:dyDescent="0.3">
      <c r="AJ110" s="11" t="s">
        <v>108</v>
      </c>
      <c r="AK110" s="11">
        <v>1485</v>
      </c>
      <c r="AL110" s="11">
        <v>1332.25</v>
      </c>
      <c r="AM110" s="11">
        <v>89.502086750000004</v>
      </c>
      <c r="AN110" s="11">
        <v>12945.374267499899</v>
      </c>
      <c r="AO110" s="11">
        <v>15109.085693249999</v>
      </c>
    </row>
    <row r="111" spans="36:41" x14ac:dyDescent="0.3">
      <c r="AJ111" s="11" t="s">
        <v>109</v>
      </c>
      <c r="AK111" s="11">
        <v>1288.75</v>
      </c>
      <c r="AL111" s="11">
        <v>1064.25</v>
      </c>
      <c r="AM111" s="11">
        <v>81.065406749999894</v>
      </c>
      <c r="AN111" s="11">
        <v>12890.44750975</v>
      </c>
      <c r="AO111" s="11">
        <v>17545.61328125</v>
      </c>
    </row>
    <row r="112" spans="36:41" x14ac:dyDescent="0.3">
      <c r="AJ112" s="11" t="s">
        <v>110</v>
      </c>
      <c r="AK112" s="11">
        <v>1057</v>
      </c>
      <c r="AL112" s="11">
        <v>817.75</v>
      </c>
      <c r="AM112" s="11">
        <v>74.883101499999995</v>
      </c>
      <c r="AN112" s="11">
        <v>12628.7880857499</v>
      </c>
      <c r="AO112" s="11">
        <v>19855.567871250001</v>
      </c>
    </row>
    <row r="113" spans="36:41" x14ac:dyDescent="0.3">
      <c r="AJ113" s="11" t="s">
        <v>111</v>
      </c>
      <c r="AK113" s="11">
        <v>1155</v>
      </c>
      <c r="AL113" s="11">
        <v>903.25</v>
      </c>
      <c r="AM113" s="11">
        <v>75.329232249999905</v>
      </c>
      <c r="AN113" s="11">
        <v>12587.83471675</v>
      </c>
      <c r="AO113" s="11">
        <v>18452.0061035</v>
      </c>
    </row>
    <row r="114" spans="36:41" x14ac:dyDescent="0.3">
      <c r="AJ114" s="11" t="s">
        <v>112</v>
      </c>
      <c r="AK114" s="11">
        <v>1166</v>
      </c>
      <c r="AL114" s="11">
        <v>912.75</v>
      </c>
      <c r="AM114" s="11">
        <v>77.038746000000003</v>
      </c>
      <c r="AN114" s="11">
        <v>13039.44580075</v>
      </c>
      <c r="AO114" s="11">
        <v>18179.106201250001</v>
      </c>
    </row>
    <row r="115" spans="36:41" x14ac:dyDescent="0.3">
      <c r="AJ115" s="11" t="s">
        <v>113</v>
      </c>
      <c r="AK115" s="11">
        <v>1300.5</v>
      </c>
      <c r="AL115" s="11">
        <v>1139.75</v>
      </c>
      <c r="AM115" s="11">
        <v>87.138950249999994</v>
      </c>
      <c r="AN115" s="11">
        <v>12953.735107500001</v>
      </c>
      <c r="AO115" s="11">
        <v>16563.00219725</v>
      </c>
    </row>
    <row r="116" spans="36:41" x14ac:dyDescent="0.3">
      <c r="AJ116" s="11" t="s">
        <v>114</v>
      </c>
      <c r="AK116" s="11">
        <v>1282.5</v>
      </c>
      <c r="AL116" s="11">
        <v>1136.25</v>
      </c>
      <c r="AM116" s="11">
        <v>88.516355250000004</v>
      </c>
      <c r="AN116" s="11">
        <v>13470.345459</v>
      </c>
      <c r="AO116" s="11">
        <v>15913.248779</v>
      </c>
    </row>
    <row r="117" spans="36:41" x14ac:dyDescent="0.3">
      <c r="AJ117" s="11" t="s">
        <v>115</v>
      </c>
      <c r="AK117" s="11">
        <v>1375.25</v>
      </c>
      <c r="AL117" s="11">
        <v>1270</v>
      </c>
      <c r="AM117" s="11">
        <v>92.264388999999895</v>
      </c>
      <c r="AN117" s="11">
        <v>13339.25317425</v>
      </c>
      <c r="AO117" s="11">
        <v>15604.5317385</v>
      </c>
    </row>
    <row r="118" spans="36:41" x14ac:dyDescent="0.3">
      <c r="AJ118" s="11" t="s">
        <v>116</v>
      </c>
      <c r="AK118" s="11">
        <v>1321.5</v>
      </c>
      <c r="AL118" s="11">
        <v>1190.5</v>
      </c>
      <c r="AM118" s="11">
        <v>89.983991500000002</v>
      </c>
      <c r="AN118" s="11">
        <v>13171.8632815</v>
      </c>
      <c r="AO118" s="11">
        <v>16475.931152500001</v>
      </c>
    </row>
    <row r="119" spans="36:41" x14ac:dyDescent="0.3">
      <c r="AJ119" s="11" t="s">
        <v>117</v>
      </c>
      <c r="AK119" s="11">
        <v>1341.75</v>
      </c>
      <c r="AL119" s="11">
        <v>1243.5</v>
      </c>
      <c r="AM119" s="11">
        <v>92.586473499999897</v>
      </c>
      <c r="AN119" s="11">
        <v>13007.806885</v>
      </c>
      <c r="AO119" s="11">
        <v>16363.048339749999</v>
      </c>
    </row>
    <row r="120" spans="36:41" x14ac:dyDescent="0.3">
      <c r="AJ120" s="11" t="s">
        <v>118</v>
      </c>
      <c r="AK120" s="11">
        <v>1321.5</v>
      </c>
      <c r="AL120" s="11">
        <v>1252.25</v>
      </c>
      <c r="AM120" s="11">
        <v>94.743122</v>
      </c>
      <c r="AN120" s="11">
        <v>12925.656494250001</v>
      </c>
      <c r="AO120" s="11">
        <v>15629.210205249999</v>
      </c>
    </row>
    <row r="121" spans="36:41" x14ac:dyDescent="0.3">
      <c r="AJ121" s="11" t="s">
        <v>119</v>
      </c>
      <c r="AK121" s="11">
        <v>1312.5</v>
      </c>
      <c r="AL121" s="11">
        <v>1217.25</v>
      </c>
      <c r="AM121" s="11">
        <v>92.711395499999895</v>
      </c>
      <c r="AN121" s="11">
        <v>12868.203369250001</v>
      </c>
      <c r="AO121" s="11">
        <v>15319.6713865</v>
      </c>
    </row>
    <row r="122" spans="36:41" x14ac:dyDescent="0.3">
      <c r="AJ122" s="11" t="s">
        <v>120</v>
      </c>
      <c r="AK122" s="11">
        <v>1452.75</v>
      </c>
      <c r="AL122" s="11">
        <v>1369.5</v>
      </c>
      <c r="AM122" s="11">
        <v>94.270488749999899</v>
      </c>
      <c r="AN122" s="11">
        <v>13378.197998</v>
      </c>
      <c r="AO122" s="11">
        <v>14967.230224749899</v>
      </c>
    </row>
    <row r="123" spans="36:41" x14ac:dyDescent="0.3">
      <c r="AJ123" s="11" t="s">
        <v>121</v>
      </c>
      <c r="AK123" s="11">
        <v>1221.75</v>
      </c>
      <c r="AL123" s="11">
        <v>0</v>
      </c>
      <c r="AM123" s="11">
        <v>0</v>
      </c>
      <c r="AN123" s="11">
        <v>11960.3320314999</v>
      </c>
      <c r="AO123" s="11">
        <v>0</v>
      </c>
    </row>
    <row r="124" spans="36:41" x14ac:dyDescent="0.3">
      <c r="AJ124" s="11" t="s">
        <v>122</v>
      </c>
      <c r="AK124" s="11">
        <v>1352.5</v>
      </c>
      <c r="AL124" s="11">
        <v>0</v>
      </c>
      <c r="AM124" s="11">
        <v>0</v>
      </c>
      <c r="AN124" s="11">
        <v>12115.019286999899</v>
      </c>
      <c r="AO124" s="11">
        <v>0</v>
      </c>
    </row>
    <row r="125" spans="36:41" x14ac:dyDescent="0.3">
      <c r="AJ125" s="11" t="s">
        <v>123</v>
      </c>
      <c r="AK125" s="11">
        <v>1350.25</v>
      </c>
      <c r="AL125" s="11">
        <v>1236</v>
      </c>
      <c r="AM125" s="11">
        <v>91.187465500000002</v>
      </c>
      <c r="AN125" s="11">
        <v>13522.056152249899</v>
      </c>
      <c r="AO125" s="11">
        <v>16440.90063475</v>
      </c>
    </row>
    <row r="126" spans="36:41" x14ac:dyDescent="0.3">
      <c r="AJ126" s="11" t="s">
        <v>124</v>
      </c>
      <c r="AK126" s="11">
        <v>1333.5</v>
      </c>
      <c r="AL126" s="11">
        <v>1199.75</v>
      </c>
      <c r="AM126" s="11">
        <v>89.660251500000001</v>
      </c>
      <c r="AN126" s="11">
        <v>13625.447265749999</v>
      </c>
      <c r="AO126" s="11">
        <v>17022.0671384999</v>
      </c>
    </row>
    <row r="127" spans="36:41" x14ac:dyDescent="0.3">
      <c r="AJ127" s="11" t="s">
        <v>125</v>
      </c>
      <c r="AK127" s="11">
        <v>1476.25</v>
      </c>
      <c r="AL127" s="11">
        <v>1076</v>
      </c>
      <c r="AM127" s="11">
        <v>73.212943999999894</v>
      </c>
      <c r="AN127" s="11">
        <v>13528.04736325</v>
      </c>
      <c r="AO127" s="11">
        <v>16362.179443499999</v>
      </c>
    </row>
    <row r="128" spans="36:41" x14ac:dyDescent="0.3">
      <c r="AJ128" s="11" t="s">
        <v>126</v>
      </c>
      <c r="AK128" s="11">
        <v>1274</v>
      </c>
      <c r="AL128" s="11">
        <v>961</v>
      </c>
      <c r="AM128" s="11">
        <v>75.878364500000004</v>
      </c>
      <c r="AN128" s="11">
        <v>13590.562255749899</v>
      </c>
      <c r="AO128" s="11">
        <v>17960.013183750001</v>
      </c>
    </row>
    <row r="129" spans="36:41" x14ac:dyDescent="0.3">
      <c r="AJ129" s="11" t="s">
        <v>127</v>
      </c>
      <c r="AK129" s="11">
        <v>1303.25</v>
      </c>
      <c r="AL129" s="11">
        <v>1168.25</v>
      </c>
      <c r="AM129" s="11">
        <v>89.506860500000002</v>
      </c>
      <c r="AN129" s="11">
        <v>13167.82763675</v>
      </c>
      <c r="AO129" s="11">
        <v>16046.06469725</v>
      </c>
    </row>
    <row r="130" spans="36:41" x14ac:dyDescent="0.3">
      <c r="AJ130" s="11" t="s">
        <v>128</v>
      </c>
      <c r="AK130" s="11">
        <v>1399</v>
      </c>
      <c r="AL130" s="11">
        <v>1281.75</v>
      </c>
      <c r="AM130" s="11">
        <v>91.467405499999998</v>
      </c>
      <c r="AN130" s="11">
        <v>13524.92187475</v>
      </c>
      <c r="AO130" s="11">
        <v>15453.287597750001</v>
      </c>
    </row>
    <row r="131" spans="36:41" x14ac:dyDescent="0.3">
      <c r="AJ131" s="11" t="s">
        <v>129</v>
      </c>
      <c r="AK131" s="11">
        <v>1444.75</v>
      </c>
      <c r="AL131" s="11">
        <v>1320.25</v>
      </c>
      <c r="AM131" s="11">
        <v>91.220397750000004</v>
      </c>
      <c r="AN131" s="11">
        <v>13257.277099499899</v>
      </c>
      <c r="AO131" s="11">
        <v>15160.21972675</v>
      </c>
    </row>
    <row r="132" spans="36:41" x14ac:dyDescent="0.3">
      <c r="AJ132" s="11" t="s">
        <v>130</v>
      </c>
      <c r="AK132" s="11">
        <v>1414.5</v>
      </c>
      <c r="AL132" s="11">
        <v>1249.25</v>
      </c>
      <c r="AM132" s="11">
        <v>87.946239250000005</v>
      </c>
      <c r="AN132" s="11">
        <v>13154.470703249999</v>
      </c>
      <c r="AO132" s="11">
        <v>15318.805664</v>
      </c>
    </row>
    <row r="133" spans="36:41" x14ac:dyDescent="0.3">
      <c r="AJ133" s="11" t="s">
        <v>131</v>
      </c>
      <c r="AK133" s="11">
        <v>1401.75</v>
      </c>
      <c r="AL133" s="11">
        <v>1267.25</v>
      </c>
      <c r="AM133" s="11">
        <v>90.051351499999896</v>
      </c>
      <c r="AN133" s="11">
        <v>13225.576171999999</v>
      </c>
      <c r="AO133" s="11">
        <v>15262.145995999899</v>
      </c>
    </row>
    <row r="134" spans="36:41" x14ac:dyDescent="0.3">
      <c r="AJ134" s="11" t="s">
        <v>132</v>
      </c>
      <c r="AK134" s="11">
        <v>1414.25</v>
      </c>
      <c r="AL134" s="11">
        <v>1256</v>
      </c>
      <c r="AM134" s="11">
        <v>88.341255249999904</v>
      </c>
      <c r="AN134" s="11">
        <v>12845.8164065</v>
      </c>
      <c r="AO134" s="11">
        <v>15461.413818499999</v>
      </c>
    </row>
    <row r="135" spans="36:41" x14ac:dyDescent="0.3">
      <c r="AJ135" s="11" t="s">
        <v>133</v>
      </c>
      <c r="AK135" s="11">
        <v>1174</v>
      </c>
      <c r="AL135" s="11">
        <v>957.25</v>
      </c>
      <c r="AM135" s="11">
        <v>79.312665749999894</v>
      </c>
      <c r="AN135" s="11">
        <v>12615.563232499901</v>
      </c>
      <c r="AO135" s="11">
        <v>18379.22094725</v>
      </c>
    </row>
    <row r="136" spans="36:41" x14ac:dyDescent="0.3">
      <c r="AJ136" s="11" t="s">
        <v>134</v>
      </c>
      <c r="AK136" s="11">
        <v>1034.25</v>
      </c>
      <c r="AL136" s="11">
        <v>819.25</v>
      </c>
      <c r="AM136" s="11">
        <v>76.699210249999894</v>
      </c>
      <c r="AN136" s="11">
        <v>12704.542724499999</v>
      </c>
      <c r="AO136" s="11">
        <v>20579.439941749901</v>
      </c>
    </row>
    <row r="137" spans="36:41" x14ac:dyDescent="0.3">
      <c r="AJ137" s="11" t="s">
        <v>135</v>
      </c>
      <c r="AK137" s="11">
        <v>1032.5</v>
      </c>
      <c r="AL137" s="11">
        <v>821</v>
      </c>
      <c r="AM137" s="11">
        <v>75.447950500000005</v>
      </c>
      <c r="AN137" s="11">
        <v>12484.275390749999</v>
      </c>
      <c r="AO137" s="11">
        <v>20021.14892575</v>
      </c>
    </row>
    <row r="138" spans="36:41" x14ac:dyDescent="0.3">
      <c r="AJ138" s="11" t="s">
        <v>136</v>
      </c>
      <c r="AK138" s="11">
        <v>1058.25</v>
      </c>
      <c r="AL138" s="11">
        <v>849.25</v>
      </c>
      <c r="AM138" s="11">
        <v>78.059814500000002</v>
      </c>
      <c r="AN138" s="11">
        <v>12458.170409999901</v>
      </c>
      <c r="AO138" s="11">
        <v>19313.321289</v>
      </c>
    </row>
    <row r="139" spans="36:41" x14ac:dyDescent="0.3">
      <c r="AJ139" s="11" t="s">
        <v>137</v>
      </c>
      <c r="AK139" s="11">
        <v>1135.25</v>
      </c>
      <c r="AL139" s="11">
        <v>935</v>
      </c>
      <c r="AM139" s="11">
        <v>80.487733750000004</v>
      </c>
      <c r="AN139" s="11">
        <v>12768.054931500001</v>
      </c>
      <c r="AO139" s="11">
        <v>18196.97949225</v>
      </c>
    </row>
    <row r="140" spans="36:41" x14ac:dyDescent="0.3">
      <c r="AJ140" s="11" t="s">
        <v>138</v>
      </c>
      <c r="AK140" s="11">
        <v>1173.25</v>
      </c>
      <c r="AL140" s="11">
        <v>987.75</v>
      </c>
      <c r="AM140" s="11">
        <v>83.032030250000005</v>
      </c>
      <c r="AN140" s="11">
        <v>12803.389892749899</v>
      </c>
      <c r="AO140" s="11">
        <v>17829.78857425</v>
      </c>
    </row>
    <row r="141" spans="36:41" x14ac:dyDescent="0.3">
      <c r="AJ141" s="11" t="s">
        <v>139</v>
      </c>
      <c r="AK141" s="11">
        <v>1183.25</v>
      </c>
      <c r="AL141" s="11">
        <v>987</v>
      </c>
      <c r="AM141" s="11">
        <v>82.572708250000005</v>
      </c>
      <c r="AN141" s="11">
        <v>13931.78173825</v>
      </c>
      <c r="AO141" s="11">
        <v>17364.54394525</v>
      </c>
    </row>
    <row r="142" spans="36:41" x14ac:dyDescent="0.3">
      <c r="AJ142" s="11" t="s">
        <v>140</v>
      </c>
      <c r="AK142" s="11">
        <v>1272.25</v>
      </c>
      <c r="AL142" s="11">
        <v>1141</v>
      </c>
      <c r="AM142" s="11">
        <v>89.537065499999898</v>
      </c>
      <c r="AN142" s="11">
        <v>12730.540527249899</v>
      </c>
      <c r="AO142" s="11">
        <v>16691.687500249998</v>
      </c>
    </row>
    <row r="143" spans="36:41" x14ac:dyDescent="0.3">
      <c r="AJ143" s="11" t="s">
        <v>141</v>
      </c>
      <c r="AK143" s="11">
        <v>1304</v>
      </c>
      <c r="AL143" s="11">
        <v>1165.5</v>
      </c>
      <c r="AM143" s="11">
        <v>89.2904415</v>
      </c>
      <c r="AN143" s="11">
        <v>12977.4118655</v>
      </c>
      <c r="AO143" s="11">
        <v>16347.55908175</v>
      </c>
    </row>
    <row r="144" spans="36:41" x14ac:dyDescent="0.3">
      <c r="AJ144" s="11" t="s">
        <v>142</v>
      </c>
      <c r="AK144" s="11">
        <v>1294.5</v>
      </c>
      <c r="AL144" s="11">
        <v>1210.25</v>
      </c>
      <c r="AM144" s="11">
        <v>93.478540499999895</v>
      </c>
      <c r="AN144" s="11">
        <v>12832.300293</v>
      </c>
      <c r="AO144" s="11">
        <v>16316.991211</v>
      </c>
    </row>
    <row r="145" spans="36:41" x14ac:dyDescent="0.3">
      <c r="AJ145" s="11" t="s">
        <v>143</v>
      </c>
      <c r="AK145" s="11">
        <v>1382</v>
      </c>
      <c r="AL145" s="11">
        <v>1282.75</v>
      </c>
      <c r="AM145" s="11">
        <v>92.829320999999894</v>
      </c>
      <c r="AN145" s="11">
        <v>13037.824219</v>
      </c>
      <c r="AO145" s="11">
        <v>15749.4570315</v>
      </c>
    </row>
    <row r="146" spans="36:41" x14ac:dyDescent="0.3">
      <c r="AJ146" s="11" t="s">
        <v>144</v>
      </c>
      <c r="AK146" s="11">
        <v>1401.5</v>
      </c>
      <c r="AL146" s="11">
        <v>1278.75</v>
      </c>
      <c r="AM146" s="11">
        <v>91.174016999999907</v>
      </c>
      <c r="AN146" s="11">
        <v>13187.673339749899</v>
      </c>
      <c r="AO146" s="11">
        <v>16181.11987275</v>
      </c>
    </row>
    <row r="147" spans="36:41" x14ac:dyDescent="0.3">
      <c r="AJ147" s="11" t="s">
        <v>145</v>
      </c>
      <c r="AK147" s="11">
        <v>1328.75</v>
      </c>
      <c r="AL147" s="11">
        <v>0</v>
      </c>
      <c r="AM147" s="11">
        <v>0</v>
      </c>
      <c r="AN147" s="11">
        <v>11430.1428219999</v>
      </c>
      <c r="AO147" s="11">
        <v>0</v>
      </c>
    </row>
    <row r="148" spans="36:41" x14ac:dyDescent="0.3">
      <c r="AJ148" s="11" t="s">
        <v>146</v>
      </c>
      <c r="AK148" s="11">
        <v>1298</v>
      </c>
      <c r="AL148" s="11">
        <v>0</v>
      </c>
      <c r="AM148" s="11">
        <v>0</v>
      </c>
      <c r="AN148" s="11">
        <v>11593.75219725</v>
      </c>
      <c r="AO148" s="11">
        <v>0</v>
      </c>
    </row>
    <row r="149" spans="36:41" x14ac:dyDescent="0.3">
      <c r="AJ149" s="11" t="s">
        <v>147</v>
      </c>
      <c r="AK149" s="11">
        <v>1338.75</v>
      </c>
      <c r="AL149" s="11">
        <v>1200.5</v>
      </c>
      <c r="AM149" s="11">
        <v>89.258026000000001</v>
      </c>
      <c r="AN149" s="11">
        <v>13774.307861499999</v>
      </c>
      <c r="AO149" s="11">
        <v>16774.5981445</v>
      </c>
    </row>
    <row r="150" spans="36:41" x14ac:dyDescent="0.3">
      <c r="AJ150" s="11" t="s">
        <v>148</v>
      </c>
      <c r="AK150" s="11">
        <v>1327.25</v>
      </c>
      <c r="AL150" s="11">
        <v>1199</v>
      </c>
      <c r="AM150" s="11">
        <v>90.159139499999995</v>
      </c>
      <c r="AN150" s="11">
        <v>13589.462402499899</v>
      </c>
      <c r="AO150" s="11">
        <v>16697.817627</v>
      </c>
    </row>
    <row r="151" spans="36:41" x14ac:dyDescent="0.3">
      <c r="AJ151" s="11" t="s">
        <v>149</v>
      </c>
      <c r="AK151" s="11">
        <v>1386.5</v>
      </c>
      <c r="AL151" s="11">
        <v>1208</v>
      </c>
      <c r="AM151" s="11">
        <v>86.977516249999994</v>
      </c>
      <c r="AN151" s="11">
        <v>13304.278808749999</v>
      </c>
      <c r="AO151" s="11">
        <v>16691.023193249901</v>
      </c>
    </row>
    <row r="152" spans="36:41" x14ac:dyDescent="0.3">
      <c r="AJ152" s="11" t="s">
        <v>150</v>
      </c>
      <c r="AK152" s="11">
        <v>1378.5</v>
      </c>
      <c r="AL152" s="11">
        <v>1192.5</v>
      </c>
      <c r="AM152" s="11">
        <v>86.2634582499999</v>
      </c>
      <c r="AN152" s="11">
        <v>13418.570556750001</v>
      </c>
      <c r="AO152" s="11">
        <v>16665.837890750001</v>
      </c>
    </row>
    <row r="153" spans="36:41" x14ac:dyDescent="0.3">
      <c r="AJ153" s="11" t="s">
        <v>151</v>
      </c>
      <c r="AK153" s="11">
        <v>1378</v>
      </c>
      <c r="AL153" s="11">
        <v>1244.5</v>
      </c>
      <c r="AM153" s="11">
        <v>90.127927749999898</v>
      </c>
      <c r="AN153" s="11">
        <v>13237.781982500001</v>
      </c>
      <c r="AO153" s="11">
        <v>15976.0095215</v>
      </c>
    </row>
    <row r="154" spans="36:41" x14ac:dyDescent="0.3">
      <c r="AJ154" s="11" t="s">
        <v>152</v>
      </c>
      <c r="AK154" s="11">
        <v>1332.25</v>
      </c>
      <c r="AL154" s="11">
        <v>1181</v>
      </c>
      <c r="AM154" s="11">
        <v>88.102106249999906</v>
      </c>
      <c r="AN154" s="11">
        <v>13502.84033225</v>
      </c>
      <c r="AO154" s="11">
        <v>15924.65063475</v>
      </c>
    </row>
    <row r="155" spans="36:41" x14ac:dyDescent="0.3">
      <c r="AJ155" s="11" t="s">
        <v>153</v>
      </c>
      <c r="AK155" s="11">
        <v>1404</v>
      </c>
      <c r="AL155" s="11">
        <v>1264</v>
      </c>
      <c r="AM155" s="11">
        <v>89.617942999999897</v>
      </c>
      <c r="AN155" s="11">
        <v>13146.9733884999</v>
      </c>
      <c r="AO155" s="11">
        <v>15270.1674805</v>
      </c>
    </row>
    <row r="156" spans="36:41" x14ac:dyDescent="0.3">
      <c r="AJ156" s="11" t="s">
        <v>154</v>
      </c>
      <c r="AK156" s="11">
        <v>1342.75</v>
      </c>
      <c r="AL156" s="11">
        <v>1219.75</v>
      </c>
      <c r="AM156" s="11">
        <v>90.492422000000005</v>
      </c>
      <c r="AN156" s="11">
        <v>12749.127930000001</v>
      </c>
      <c r="AO156" s="11">
        <v>15357.702881249899</v>
      </c>
    </row>
    <row r="157" spans="36:41" x14ac:dyDescent="0.3">
      <c r="AJ157" s="11" t="s">
        <v>155</v>
      </c>
      <c r="AK157" s="11">
        <v>1426.75</v>
      </c>
      <c r="AL157" s="11">
        <v>1308.25</v>
      </c>
      <c r="AM157" s="11">
        <v>91.529813750000002</v>
      </c>
      <c r="AN157" s="11">
        <v>12895.56201175</v>
      </c>
      <c r="AO157" s="11">
        <v>14859.7314455</v>
      </c>
    </row>
    <row r="158" spans="36:41" x14ac:dyDescent="0.3">
      <c r="AJ158" s="11" t="s">
        <v>156</v>
      </c>
      <c r="AK158" s="11">
        <v>1448.75</v>
      </c>
      <c r="AL158" s="11">
        <v>1338.75</v>
      </c>
      <c r="AM158" s="11">
        <v>92.383794499999894</v>
      </c>
      <c r="AN158" s="11">
        <v>12803.6540525</v>
      </c>
      <c r="AO158" s="11">
        <v>14961.177734249901</v>
      </c>
    </row>
    <row r="159" spans="36:41" x14ac:dyDescent="0.3">
      <c r="AJ159" s="11" t="s">
        <v>157</v>
      </c>
      <c r="AK159" s="11">
        <v>1170.25</v>
      </c>
      <c r="AL159" s="11">
        <v>960.5</v>
      </c>
      <c r="AM159" s="11">
        <v>80.078430499999897</v>
      </c>
      <c r="AN159" s="11">
        <v>12788.03125</v>
      </c>
      <c r="AO159" s="11">
        <v>19431.1796875</v>
      </c>
    </row>
    <row r="160" spans="36:41" x14ac:dyDescent="0.3">
      <c r="AJ160" s="11" t="s">
        <v>158</v>
      </c>
      <c r="AK160" s="11">
        <v>1004</v>
      </c>
      <c r="AL160" s="11">
        <v>780.5</v>
      </c>
      <c r="AM160" s="11">
        <v>75.335327249999906</v>
      </c>
      <c r="AN160" s="11">
        <v>12435.33471675</v>
      </c>
      <c r="AO160" s="11">
        <v>21107.631836</v>
      </c>
    </row>
    <row r="161" spans="36:41" x14ac:dyDescent="0.3">
      <c r="AJ161" s="11" t="s">
        <v>159</v>
      </c>
      <c r="AK161" s="11">
        <v>938.25</v>
      </c>
      <c r="AL161" s="11">
        <v>717</v>
      </c>
      <c r="AM161" s="11">
        <v>72.800377999999995</v>
      </c>
      <c r="AN161" s="11">
        <v>12272.1762695</v>
      </c>
      <c r="AO161" s="11">
        <v>21152.003418</v>
      </c>
    </row>
    <row r="162" spans="36:41" x14ac:dyDescent="0.3">
      <c r="AJ162" s="11" t="s">
        <v>160</v>
      </c>
      <c r="AK162" s="11">
        <v>910</v>
      </c>
      <c r="AL162" s="11">
        <v>656.75</v>
      </c>
      <c r="AM162" s="11">
        <v>69.641603500000002</v>
      </c>
      <c r="AN162" s="11">
        <v>12300.108642499899</v>
      </c>
      <c r="AO162" s="11">
        <v>21336.027832</v>
      </c>
    </row>
    <row r="163" spans="36:41" x14ac:dyDescent="0.3">
      <c r="AJ163" s="11" t="s">
        <v>161</v>
      </c>
      <c r="AK163" s="11">
        <v>1087.25</v>
      </c>
      <c r="AL163" s="11">
        <v>899.5</v>
      </c>
      <c r="AM163" s="11">
        <v>80.585756250000003</v>
      </c>
      <c r="AN163" s="11">
        <v>12613.9189455</v>
      </c>
      <c r="AO163" s="11">
        <v>18706.147461</v>
      </c>
    </row>
    <row r="164" spans="36:41" x14ac:dyDescent="0.3">
      <c r="AJ164" s="11" t="s">
        <v>162</v>
      </c>
      <c r="AK164" s="11">
        <v>1121.25</v>
      </c>
      <c r="AL164" s="11">
        <v>944.75</v>
      </c>
      <c r="AM164" s="11">
        <v>83.375490249999899</v>
      </c>
      <c r="AN164" s="11">
        <v>12612.470214999899</v>
      </c>
      <c r="AO164" s="11">
        <v>17749.52636725</v>
      </c>
    </row>
    <row r="165" spans="36:41" x14ac:dyDescent="0.3">
      <c r="AJ165" s="11" t="s">
        <v>163</v>
      </c>
      <c r="AK165" s="11">
        <v>1235</v>
      </c>
      <c r="AL165" s="11">
        <v>1105.25</v>
      </c>
      <c r="AM165" s="11">
        <v>89.346471749999907</v>
      </c>
      <c r="AN165" s="11">
        <v>12702.017334</v>
      </c>
      <c r="AO165" s="11">
        <v>16637.845459</v>
      </c>
    </row>
    <row r="166" spans="36:41" x14ac:dyDescent="0.3">
      <c r="AJ166" s="11" t="s">
        <v>164</v>
      </c>
      <c r="AK166" s="11">
        <v>1282.75</v>
      </c>
      <c r="AL166" s="11">
        <v>1148.25</v>
      </c>
      <c r="AM166" s="11">
        <v>89.4930039999999</v>
      </c>
      <c r="AN166" s="11">
        <v>12743.164306750001</v>
      </c>
      <c r="AO166" s="11">
        <v>16641.48999025</v>
      </c>
    </row>
    <row r="167" spans="36:41" x14ac:dyDescent="0.3">
      <c r="AJ167" s="11" t="s">
        <v>165</v>
      </c>
      <c r="AK167" s="11">
        <v>1289.25</v>
      </c>
      <c r="AL167" s="11">
        <v>1171</v>
      </c>
      <c r="AM167" s="11">
        <v>90.517336</v>
      </c>
      <c r="AN167" s="11">
        <v>12947.11669925</v>
      </c>
      <c r="AO167" s="11">
        <v>16069.471923999999</v>
      </c>
    </row>
    <row r="168" spans="36:41" x14ac:dyDescent="0.3">
      <c r="AJ168" s="11" t="s">
        <v>166</v>
      </c>
      <c r="AK168" s="11">
        <v>1338</v>
      </c>
      <c r="AL168" s="11">
        <v>1228</v>
      </c>
      <c r="AM168" s="11">
        <v>91.81261825</v>
      </c>
      <c r="AN168" s="11">
        <v>13068.63330075</v>
      </c>
      <c r="AO168" s="11">
        <v>15610.7282712499</v>
      </c>
    </row>
    <row r="169" spans="36:41" x14ac:dyDescent="0.3">
      <c r="AJ169" s="11" t="s">
        <v>167</v>
      </c>
      <c r="AK169" s="11">
        <v>1250</v>
      </c>
      <c r="AL169" s="11">
        <v>1156</v>
      </c>
      <c r="AM169" s="11">
        <v>92.3814507499999</v>
      </c>
      <c r="AN169" s="11">
        <v>13188.79809575</v>
      </c>
      <c r="AO169" s="11">
        <v>16205.110839749899</v>
      </c>
    </row>
    <row r="170" spans="36:41" x14ac:dyDescent="0.3">
      <c r="AJ170" s="11" t="s">
        <v>168</v>
      </c>
      <c r="AK170" s="11">
        <v>1337.5</v>
      </c>
      <c r="AL170" s="11">
        <v>1238.5</v>
      </c>
      <c r="AM170" s="11">
        <v>92.613969749999896</v>
      </c>
      <c r="AN170" s="11">
        <v>12819.0803225</v>
      </c>
      <c r="AO170" s="11">
        <v>15761.9001465</v>
      </c>
    </row>
    <row r="171" spans="36:41" x14ac:dyDescent="0.3">
      <c r="AJ171" s="11" t="s">
        <v>169</v>
      </c>
      <c r="AK171" s="11">
        <v>1295</v>
      </c>
      <c r="AL171" s="11">
        <v>0</v>
      </c>
      <c r="AM171" s="11">
        <v>0</v>
      </c>
      <c r="AN171" s="11">
        <v>11428.038086</v>
      </c>
      <c r="AO171" s="11">
        <v>0</v>
      </c>
    </row>
    <row r="172" spans="36:41" x14ac:dyDescent="0.3">
      <c r="AJ172" s="11" t="s">
        <v>170</v>
      </c>
      <c r="AK172" s="11">
        <v>1211.75</v>
      </c>
      <c r="AL172" s="11">
        <v>0</v>
      </c>
      <c r="AM172" s="11">
        <v>0</v>
      </c>
      <c r="AN172" s="11">
        <v>11174.449219</v>
      </c>
      <c r="AO172" s="11">
        <v>0</v>
      </c>
    </row>
    <row r="173" spans="36:41" x14ac:dyDescent="0.3">
      <c r="AJ173" s="11" t="s">
        <v>171</v>
      </c>
      <c r="AK173" s="11">
        <v>1361</v>
      </c>
      <c r="AL173" s="11">
        <v>1208.25</v>
      </c>
      <c r="AM173" s="11">
        <v>88.057735500000007</v>
      </c>
      <c r="AN173" s="11">
        <v>13703.587402249899</v>
      </c>
      <c r="AO173" s="11">
        <v>17510.4833985</v>
      </c>
    </row>
    <row r="174" spans="36:41" x14ac:dyDescent="0.3">
      <c r="AJ174" s="11" t="s">
        <v>172</v>
      </c>
      <c r="AK174" s="11">
        <v>1319.75</v>
      </c>
      <c r="AL174" s="11">
        <v>1154.75</v>
      </c>
      <c r="AM174" s="11">
        <v>86.971708249999907</v>
      </c>
      <c r="AN174" s="11">
        <v>13737.469238</v>
      </c>
      <c r="AO174" s="11">
        <v>17386.035400249901</v>
      </c>
    </row>
    <row r="175" spans="36:41" x14ac:dyDescent="0.3">
      <c r="AJ175" s="11" t="s">
        <v>173</v>
      </c>
      <c r="AK175" s="11">
        <v>1413</v>
      </c>
      <c r="AL175" s="11">
        <v>1239.75</v>
      </c>
      <c r="AM175" s="11">
        <v>87.290054249999898</v>
      </c>
      <c r="AN175" s="11">
        <v>13623.244629000001</v>
      </c>
      <c r="AO175" s="11">
        <v>16817.9782715</v>
      </c>
    </row>
    <row r="176" spans="36:41" x14ac:dyDescent="0.3">
      <c r="AJ176" s="11" t="s">
        <v>174</v>
      </c>
      <c r="AK176" s="11">
        <v>1407.5</v>
      </c>
      <c r="AL176" s="11">
        <v>1270.25</v>
      </c>
      <c r="AM176" s="11">
        <v>90.063652250000004</v>
      </c>
      <c r="AN176" s="11">
        <v>13254.047118999901</v>
      </c>
      <c r="AO176" s="11">
        <v>16581.27905275</v>
      </c>
    </row>
    <row r="177" spans="36:41" x14ac:dyDescent="0.3">
      <c r="AJ177" s="11" t="s">
        <v>175</v>
      </c>
      <c r="AK177" s="11">
        <v>1373.5</v>
      </c>
      <c r="AL177" s="11">
        <v>1235</v>
      </c>
      <c r="AM177" s="11">
        <v>89.383300750000004</v>
      </c>
      <c r="AN177" s="11">
        <v>13180.10449225</v>
      </c>
      <c r="AO177" s="11">
        <v>16099.195068499999</v>
      </c>
    </row>
    <row r="178" spans="36:41" x14ac:dyDescent="0.3">
      <c r="AJ178" s="11" t="s">
        <v>176</v>
      </c>
      <c r="AK178" s="11">
        <v>1291</v>
      </c>
      <c r="AL178" s="11">
        <v>1153.25</v>
      </c>
      <c r="AM178" s="11">
        <v>88.931789249999994</v>
      </c>
      <c r="AN178" s="11">
        <v>13117.16357425</v>
      </c>
      <c r="AO178" s="11">
        <v>16352.44750975</v>
      </c>
    </row>
    <row r="179" spans="36:41" x14ac:dyDescent="0.3">
      <c r="AJ179" s="11" t="s">
        <v>177</v>
      </c>
      <c r="AK179" s="11">
        <v>1475.75</v>
      </c>
      <c r="AL179" s="11">
        <v>1339.25</v>
      </c>
      <c r="AM179" s="11">
        <v>90.534623999999894</v>
      </c>
      <c r="AN179" s="11">
        <v>13320.166992</v>
      </c>
      <c r="AO179" s="11">
        <v>15176.072753749901</v>
      </c>
    </row>
    <row r="180" spans="36:41" x14ac:dyDescent="0.3">
      <c r="AJ180" s="11" t="s">
        <v>178</v>
      </c>
      <c r="AK180" s="11">
        <v>1422</v>
      </c>
      <c r="AL180" s="11">
        <v>1287.25</v>
      </c>
      <c r="AM180" s="11">
        <v>90.285802750000002</v>
      </c>
      <c r="AN180" s="11">
        <v>12873.11669925</v>
      </c>
      <c r="AO180" s="11">
        <v>14942.06640625</v>
      </c>
    </row>
    <row r="181" spans="36:41" x14ac:dyDescent="0.3">
      <c r="AJ181" s="11" t="s">
        <v>179</v>
      </c>
      <c r="AK181" s="11">
        <v>1374.5</v>
      </c>
      <c r="AL181" s="11">
        <v>1226.25</v>
      </c>
      <c r="AM181" s="11">
        <v>88.894621000000001</v>
      </c>
      <c r="AN181" s="11">
        <v>12951.020508</v>
      </c>
      <c r="AO181" s="11">
        <v>15565.03613275</v>
      </c>
    </row>
    <row r="182" spans="36:41" x14ac:dyDescent="0.3">
      <c r="AJ182" s="11" t="s">
        <v>180</v>
      </c>
      <c r="AK182" s="11">
        <v>1427</v>
      </c>
      <c r="AL182" s="11">
        <v>1294.25</v>
      </c>
      <c r="AM182" s="11">
        <v>90.425583000000003</v>
      </c>
      <c r="AN182" s="11">
        <v>12801.654541</v>
      </c>
      <c r="AO182" s="11">
        <v>15640.82299825</v>
      </c>
    </row>
    <row r="183" spans="36:41" x14ac:dyDescent="0.3">
      <c r="AJ183" s="11" t="s">
        <v>181</v>
      </c>
      <c r="AK183" s="11">
        <v>1174.75</v>
      </c>
      <c r="AL183" s="11">
        <v>958.5</v>
      </c>
      <c r="AM183" s="11">
        <v>79.898323000000005</v>
      </c>
      <c r="AN183" s="11">
        <v>12881.8779294999</v>
      </c>
      <c r="AO183" s="11">
        <v>19657.938476750001</v>
      </c>
    </row>
    <row r="184" spans="36:41" x14ac:dyDescent="0.3">
      <c r="AJ184" s="11" t="s">
        <v>182</v>
      </c>
      <c r="AK184" s="11">
        <v>952.5</v>
      </c>
      <c r="AL184" s="11">
        <v>745.25</v>
      </c>
      <c r="AM184" s="11">
        <v>75.263028999999904</v>
      </c>
      <c r="AN184" s="11">
        <v>12537.270752</v>
      </c>
      <c r="AO184" s="11">
        <v>21611.6245119999</v>
      </c>
    </row>
    <row r="185" spans="36:41" x14ac:dyDescent="0.3">
      <c r="AJ185" s="11" t="s">
        <v>183</v>
      </c>
      <c r="AK185" s="11">
        <v>1101</v>
      </c>
      <c r="AL185" s="11">
        <v>871</v>
      </c>
      <c r="AM185" s="11">
        <v>77.262277499999897</v>
      </c>
      <c r="AN185" s="11">
        <v>12608.395996249899</v>
      </c>
      <c r="AO185" s="11">
        <v>18848.478027249901</v>
      </c>
    </row>
    <row r="186" spans="36:41" x14ac:dyDescent="0.3">
      <c r="AJ186" s="11" t="s">
        <v>184</v>
      </c>
      <c r="AK186" s="11">
        <v>1142.25</v>
      </c>
      <c r="AL186" s="11">
        <v>944</v>
      </c>
      <c r="AM186" s="11">
        <v>80.418975999999901</v>
      </c>
      <c r="AN186" s="11">
        <v>13125.803467</v>
      </c>
      <c r="AO186" s="11">
        <v>18267.8571774999</v>
      </c>
    </row>
    <row r="187" spans="36:41" x14ac:dyDescent="0.3">
      <c r="AJ187" s="11" t="s">
        <v>185</v>
      </c>
      <c r="AK187" s="11">
        <v>1234</v>
      </c>
      <c r="AL187" s="11">
        <v>1032.75</v>
      </c>
      <c r="AM187" s="11">
        <v>82.524540000000002</v>
      </c>
      <c r="AN187" s="11">
        <v>13019.991211</v>
      </c>
      <c r="AO187" s="11">
        <v>17765.189453250001</v>
      </c>
    </row>
    <row r="188" spans="36:41" x14ac:dyDescent="0.3">
      <c r="AJ188" s="11" t="s">
        <v>186</v>
      </c>
      <c r="AK188" s="11">
        <v>1200.5</v>
      </c>
      <c r="AL188" s="11">
        <v>1061.25</v>
      </c>
      <c r="AM188" s="11">
        <v>87.639915250000001</v>
      </c>
      <c r="AN188" s="11">
        <v>12692.83374</v>
      </c>
      <c r="AO188" s="11">
        <v>17023.8466794999</v>
      </c>
    </row>
    <row r="189" spans="36:41" x14ac:dyDescent="0.3">
      <c r="AJ189" s="11" t="s">
        <v>187</v>
      </c>
      <c r="AK189" s="11">
        <v>1273</v>
      </c>
      <c r="AL189" s="11">
        <v>1134.5</v>
      </c>
      <c r="AM189" s="11">
        <v>88.891286750000006</v>
      </c>
      <c r="AN189" s="11">
        <v>12919.866211</v>
      </c>
      <c r="AO189" s="11">
        <v>16010.938232500001</v>
      </c>
    </row>
    <row r="190" spans="36:41" x14ac:dyDescent="0.3">
      <c r="AJ190" s="11" t="s">
        <v>188</v>
      </c>
      <c r="AK190" s="11">
        <v>1258.25</v>
      </c>
      <c r="AL190" s="11">
        <v>1132.75</v>
      </c>
      <c r="AM190" s="11">
        <v>89.768739749999895</v>
      </c>
      <c r="AN190" s="11">
        <v>12671.196777499999</v>
      </c>
      <c r="AO190" s="11">
        <v>16752.3583985</v>
      </c>
    </row>
    <row r="191" spans="36:41" x14ac:dyDescent="0.3">
      <c r="AJ191" s="11" t="s">
        <v>189</v>
      </c>
      <c r="AK191" s="11">
        <v>1243.75</v>
      </c>
      <c r="AL191" s="11">
        <v>1118.25</v>
      </c>
      <c r="AM191" s="11">
        <v>89.743562499999896</v>
      </c>
      <c r="AN191" s="11">
        <v>12522.996826249901</v>
      </c>
      <c r="AO191" s="11">
        <v>16636.332031000002</v>
      </c>
    </row>
    <row r="192" spans="36:41" x14ac:dyDescent="0.3">
      <c r="AJ192" s="11" t="s">
        <v>190</v>
      </c>
      <c r="AK192" s="11">
        <v>1310</v>
      </c>
      <c r="AL192" s="11">
        <v>1212.25</v>
      </c>
      <c r="AM192" s="11">
        <v>92.456264750000003</v>
      </c>
      <c r="AN192" s="11">
        <v>12693.246826250001</v>
      </c>
      <c r="AO192" s="11">
        <v>15967.316650500001</v>
      </c>
    </row>
    <row r="193" spans="36:41" x14ac:dyDescent="0.3">
      <c r="AJ193" s="11" t="s">
        <v>191</v>
      </c>
      <c r="AK193" s="11">
        <v>1348</v>
      </c>
      <c r="AL193" s="11">
        <v>1278</v>
      </c>
      <c r="AM193" s="11">
        <v>94.800892000000005</v>
      </c>
      <c r="AN193" s="11">
        <v>13087.226806999901</v>
      </c>
      <c r="AO193" s="11">
        <v>15297.136474749899</v>
      </c>
    </row>
    <row r="194" spans="36:41" x14ac:dyDescent="0.3">
      <c r="AJ194" s="11" t="s">
        <v>192</v>
      </c>
      <c r="AK194" s="11">
        <v>1368.5</v>
      </c>
      <c r="AL194" s="11">
        <v>1289.5</v>
      </c>
      <c r="AM194" s="11">
        <v>94.217912749999897</v>
      </c>
      <c r="AN194" s="11">
        <v>13021.2783205</v>
      </c>
      <c r="AO194" s="11">
        <v>15181.2924805</v>
      </c>
    </row>
    <row r="195" spans="36:41" x14ac:dyDescent="0.3">
      <c r="AJ195" s="11" t="s">
        <v>193</v>
      </c>
      <c r="AK195" s="11">
        <v>1240.25</v>
      </c>
      <c r="AL195" s="11">
        <v>18</v>
      </c>
      <c r="AM195" s="11">
        <v>1.4892270000000001</v>
      </c>
      <c r="AN195" s="11">
        <v>13076.70410175</v>
      </c>
      <c r="AO195" s="11">
        <v>30480.474120999901</v>
      </c>
    </row>
    <row r="196" spans="36:41" x14ac:dyDescent="0.3">
      <c r="AJ196" s="11" t="s">
        <v>194</v>
      </c>
      <c r="AK196" s="11">
        <v>1411.75</v>
      </c>
      <c r="AL196" s="11">
        <v>18.25</v>
      </c>
      <c r="AM196" s="11">
        <v>1.2954185</v>
      </c>
      <c r="AN196" s="11">
        <v>11934.819580249999</v>
      </c>
      <c r="AO196" s="11">
        <v>35556.503906500002</v>
      </c>
    </row>
    <row r="197" spans="36:41" x14ac:dyDescent="0.3">
      <c r="AJ197" s="11" t="s">
        <v>195</v>
      </c>
      <c r="AK197" s="11">
        <v>1246.5</v>
      </c>
      <c r="AL197" s="11">
        <v>1090</v>
      </c>
      <c r="AM197" s="11">
        <v>86.7672407499999</v>
      </c>
      <c r="AN197" s="11">
        <v>13881.69311525</v>
      </c>
      <c r="AO197" s="11">
        <v>18385.330566249901</v>
      </c>
    </row>
    <row r="198" spans="36:41" x14ac:dyDescent="0.3">
      <c r="AJ198" s="11" t="s">
        <v>196</v>
      </c>
      <c r="AK198" s="11">
        <v>1330.5</v>
      </c>
      <c r="AL198" s="11">
        <v>1169</v>
      </c>
      <c r="AM198" s="11">
        <v>87.360425749999905</v>
      </c>
      <c r="AN198" s="11">
        <v>13663.5581055</v>
      </c>
      <c r="AO198" s="11">
        <v>17473.1103517499</v>
      </c>
    </row>
    <row r="199" spans="36:41" x14ac:dyDescent="0.3">
      <c r="AJ199" s="11" t="s">
        <v>197</v>
      </c>
      <c r="AK199" s="11">
        <v>1315.5</v>
      </c>
      <c r="AL199" s="11">
        <v>22.25</v>
      </c>
      <c r="AM199" s="11">
        <v>1.6798647499999999</v>
      </c>
      <c r="AN199" s="11">
        <v>11542.7734375</v>
      </c>
      <c r="AO199" s="11">
        <v>2216.5463867499998</v>
      </c>
    </row>
    <row r="200" spans="36:41" x14ac:dyDescent="0.3">
      <c r="AJ200" s="11" t="s">
        <v>198</v>
      </c>
      <c r="AK200" s="11">
        <v>1360.75</v>
      </c>
      <c r="AL200" s="11">
        <v>22.5</v>
      </c>
      <c r="AM200" s="11">
        <v>1.6373752500000001</v>
      </c>
      <c r="AN200" s="11">
        <v>11632.6740725</v>
      </c>
      <c r="AO200" s="11">
        <v>2247.9374389999898</v>
      </c>
    </row>
    <row r="201" spans="36:41" x14ac:dyDescent="0.3">
      <c r="AJ201" s="11" t="s">
        <v>199</v>
      </c>
      <c r="AK201" s="11">
        <v>1047.5</v>
      </c>
      <c r="AL201" s="11">
        <v>719</v>
      </c>
      <c r="AM201" s="11">
        <v>69.5156477499999</v>
      </c>
      <c r="AN201" s="11">
        <v>12254.01171875</v>
      </c>
      <c r="AO201" s="11">
        <v>20619.5200197499</v>
      </c>
    </row>
    <row r="202" spans="36:41" x14ac:dyDescent="0.3">
      <c r="AJ202" s="11" t="s">
        <v>200</v>
      </c>
      <c r="AK202" s="11">
        <v>1133.25</v>
      </c>
      <c r="AL202" s="11">
        <v>409.75</v>
      </c>
      <c r="AM202" s="11">
        <v>37.326972749999896</v>
      </c>
      <c r="AN202" s="11">
        <v>13625.20605475</v>
      </c>
      <c r="AO202" s="11">
        <v>23701.8393555</v>
      </c>
    </row>
    <row r="203" spans="36:41" x14ac:dyDescent="0.3">
      <c r="AJ203" s="11" t="s">
        <v>201</v>
      </c>
      <c r="AK203" s="11">
        <v>1406.75</v>
      </c>
      <c r="AL203" s="11">
        <v>236.75</v>
      </c>
      <c r="AM203" s="11">
        <v>17.277046500000001</v>
      </c>
      <c r="AN203" s="11">
        <v>12233.758789</v>
      </c>
      <c r="AO203" s="11">
        <v>26968.21875</v>
      </c>
    </row>
    <row r="204" spans="36:41" x14ac:dyDescent="0.3">
      <c r="AJ204" s="11" t="s">
        <v>202</v>
      </c>
      <c r="AK204" s="11">
        <v>1371</v>
      </c>
      <c r="AL204" s="11">
        <v>113.75</v>
      </c>
      <c r="AM204" s="11">
        <v>8.3120007499999904</v>
      </c>
      <c r="AN204" s="11">
        <v>12394.817627</v>
      </c>
      <c r="AO204" s="11">
        <v>28012.867676000002</v>
      </c>
    </row>
    <row r="205" spans="36:41" x14ac:dyDescent="0.3">
      <c r="AJ205" s="11" t="s">
        <v>203</v>
      </c>
      <c r="AK205" s="11">
        <v>1323.25</v>
      </c>
      <c r="AL205" s="11">
        <v>907.25</v>
      </c>
      <c r="AM205" s="11">
        <v>70.304067500000002</v>
      </c>
      <c r="AN205" s="11">
        <v>12482.020996249999</v>
      </c>
      <c r="AO205" s="11">
        <v>17628.923827999901</v>
      </c>
    </row>
    <row r="206" spans="36:41" x14ac:dyDescent="0.3">
      <c r="AJ206" s="11" t="s">
        <v>204</v>
      </c>
      <c r="AK206" s="11">
        <v>1380.5</v>
      </c>
      <c r="AL206" s="11">
        <v>862</v>
      </c>
      <c r="AM206" s="11">
        <v>63.312278749999997</v>
      </c>
      <c r="AN206" s="11">
        <v>12223.421630999999</v>
      </c>
      <c r="AO206" s="11">
        <v>19143.898437749998</v>
      </c>
    </row>
    <row r="207" spans="36:41" x14ac:dyDescent="0.3">
      <c r="AJ207" s="11" t="s">
        <v>205</v>
      </c>
      <c r="AK207" s="11">
        <v>724</v>
      </c>
      <c r="AL207" s="11">
        <v>352.5</v>
      </c>
      <c r="AM207" s="11">
        <v>50.900369499999996</v>
      </c>
      <c r="AN207" s="11">
        <v>10988.9833985</v>
      </c>
      <c r="AO207" s="11">
        <v>27779.7773439999</v>
      </c>
    </row>
    <row r="208" spans="36:41" x14ac:dyDescent="0.3">
      <c r="AJ208" s="11" t="s">
        <v>206</v>
      </c>
      <c r="AK208" s="11">
        <v>795.5</v>
      </c>
      <c r="AL208" s="11">
        <v>347.5</v>
      </c>
      <c r="AM208" s="11">
        <v>46.574016749999899</v>
      </c>
      <c r="AN208" s="11">
        <v>11353.170166</v>
      </c>
      <c r="AO208" s="11">
        <v>27313.84326175</v>
      </c>
    </row>
    <row r="209" spans="36:41" x14ac:dyDescent="0.3">
      <c r="AJ209" s="11" t="s">
        <v>207</v>
      </c>
      <c r="AK209" s="11">
        <v>887</v>
      </c>
      <c r="AL209" s="11">
        <v>194.25</v>
      </c>
      <c r="AM209" s="11">
        <v>23.435346750000001</v>
      </c>
      <c r="AN209" s="11">
        <v>10616.2087404999</v>
      </c>
      <c r="AO209" s="11">
        <v>28530.360351750001</v>
      </c>
    </row>
    <row r="210" spans="36:41" x14ac:dyDescent="0.3">
      <c r="AJ210" s="11" t="s">
        <v>208</v>
      </c>
      <c r="AK210" s="11">
        <v>856</v>
      </c>
      <c r="AL210" s="11">
        <v>123.75</v>
      </c>
      <c r="AM210" s="11">
        <v>15.6487444999999</v>
      </c>
      <c r="AN210" s="11">
        <v>10452.80371075</v>
      </c>
      <c r="AO210" s="11">
        <v>28937.29980475</v>
      </c>
    </row>
    <row r="211" spans="36:41" x14ac:dyDescent="0.3">
      <c r="AJ211" s="11" t="s">
        <v>209</v>
      </c>
      <c r="AK211" s="11">
        <v>899.5</v>
      </c>
      <c r="AL211" s="11">
        <v>611.75</v>
      </c>
      <c r="AM211" s="11">
        <v>69.182415249999906</v>
      </c>
      <c r="AN211" s="11">
        <v>12041.125732500001</v>
      </c>
      <c r="AO211" s="11">
        <v>21834.478027249901</v>
      </c>
    </row>
    <row r="212" spans="36:41" x14ac:dyDescent="0.3">
      <c r="AJ212" s="11" t="s">
        <v>210</v>
      </c>
      <c r="AK212" s="11">
        <v>898.5</v>
      </c>
      <c r="AL212" s="11">
        <v>494.75</v>
      </c>
      <c r="AM212" s="11">
        <v>57.69261925</v>
      </c>
      <c r="AN212" s="11">
        <v>11192.456786999999</v>
      </c>
      <c r="AO212" s="11">
        <v>21645.7705079999</v>
      </c>
    </row>
    <row r="213" spans="36:41" x14ac:dyDescent="0.3">
      <c r="AJ213" s="11" t="s">
        <v>211</v>
      </c>
      <c r="AK213" s="11">
        <v>1183.25</v>
      </c>
      <c r="AL213" s="11">
        <v>401.75</v>
      </c>
      <c r="AM213" s="11">
        <v>33.826479999999997</v>
      </c>
      <c r="AN213" s="11">
        <v>11449.023193499999</v>
      </c>
      <c r="AO213" s="11">
        <v>23674.441406499998</v>
      </c>
    </row>
    <row r="214" spans="36:41" x14ac:dyDescent="0.3">
      <c r="AJ214" s="11" t="s">
        <v>212</v>
      </c>
      <c r="AK214" s="11">
        <v>1314.25</v>
      </c>
      <c r="AL214" s="11">
        <v>377.25</v>
      </c>
      <c r="AM214" s="11">
        <v>28.847881999999899</v>
      </c>
      <c r="AN214" s="11">
        <v>11938.567138750001</v>
      </c>
      <c r="AO214" s="11">
        <v>23550.039551000002</v>
      </c>
    </row>
    <row r="215" spans="36:41" x14ac:dyDescent="0.3">
      <c r="AJ215" s="11" t="s">
        <v>213</v>
      </c>
      <c r="AK215" s="11">
        <v>1292</v>
      </c>
      <c r="AL215" s="11">
        <v>222</v>
      </c>
      <c r="AM215" s="11">
        <v>17.117523249999898</v>
      </c>
      <c r="AN215" s="11">
        <v>11682.460205249999</v>
      </c>
      <c r="AO215" s="11">
        <v>27724.1831055</v>
      </c>
    </row>
    <row r="216" spans="36:41" x14ac:dyDescent="0.3">
      <c r="AJ216" s="11" t="s">
        <v>214</v>
      </c>
      <c r="AK216" s="11">
        <v>1249</v>
      </c>
      <c r="AL216" s="11">
        <v>159.5</v>
      </c>
      <c r="AM216" s="11">
        <v>12.86274075</v>
      </c>
      <c r="AN216" s="11">
        <v>11243.3095705</v>
      </c>
      <c r="AO216" s="11">
        <v>28762.946777249901</v>
      </c>
    </row>
    <row r="217" spans="36:41" x14ac:dyDescent="0.3">
      <c r="AJ217" s="11" t="s">
        <v>215</v>
      </c>
      <c r="AK217" s="11">
        <v>1214.25</v>
      </c>
      <c r="AL217" s="11">
        <v>927.75</v>
      </c>
      <c r="AM217" s="11">
        <v>76.384006249999899</v>
      </c>
      <c r="AN217" s="11">
        <v>12512.2595215</v>
      </c>
      <c r="AO217" s="11">
        <v>17727.314941749901</v>
      </c>
    </row>
    <row r="218" spans="36:41" x14ac:dyDescent="0.3">
      <c r="AJ218" s="11" t="s">
        <v>216</v>
      </c>
      <c r="AK218" s="11">
        <v>1256.75</v>
      </c>
      <c r="AL218" s="11">
        <v>959.5</v>
      </c>
      <c r="AM218" s="11">
        <v>76.420696499999906</v>
      </c>
      <c r="AN218" s="11">
        <v>12204.44799825</v>
      </c>
      <c r="AO218" s="11">
        <v>18324.4731447499</v>
      </c>
    </row>
    <row r="219" spans="36:41" x14ac:dyDescent="0.3">
      <c r="AJ219" s="11" t="s">
        <v>217</v>
      </c>
      <c r="AK219" s="11">
        <v>1307.75</v>
      </c>
      <c r="AL219" s="11">
        <v>317.5</v>
      </c>
      <c r="AM219" s="11">
        <v>24.8775344999999</v>
      </c>
      <c r="AN219" s="11">
        <v>13157.870849749999</v>
      </c>
      <c r="AO219" s="11">
        <v>30854.775879000001</v>
      </c>
    </row>
    <row r="220" spans="36:41" x14ac:dyDescent="0.3">
      <c r="AJ220" s="11" t="s">
        <v>218</v>
      </c>
      <c r="AK220" s="11">
        <v>1399.25</v>
      </c>
      <c r="AL220" s="11">
        <v>280.25</v>
      </c>
      <c r="AM220" s="11">
        <v>20.1528717499999</v>
      </c>
      <c r="AN220" s="11">
        <v>12643.692383</v>
      </c>
      <c r="AO220" s="11">
        <v>30709.915527500001</v>
      </c>
    </row>
    <row r="221" spans="36:41" x14ac:dyDescent="0.3">
      <c r="AJ221" s="11" t="s">
        <v>219</v>
      </c>
      <c r="AK221" s="11">
        <v>1373</v>
      </c>
      <c r="AL221" s="11">
        <v>1259.5</v>
      </c>
      <c r="AM221" s="11">
        <v>91.362865499999899</v>
      </c>
      <c r="AN221" s="11">
        <v>13913.902587749901</v>
      </c>
      <c r="AO221" s="11">
        <v>17393.50830075</v>
      </c>
    </row>
    <row r="222" spans="36:41" x14ac:dyDescent="0.3">
      <c r="AJ222" s="11" t="s">
        <v>220</v>
      </c>
      <c r="AK222" s="11">
        <v>1341.5</v>
      </c>
      <c r="AL222" s="11">
        <v>1192.25</v>
      </c>
      <c r="AM222" s="11">
        <v>87.980338749999902</v>
      </c>
      <c r="AN222" s="11">
        <v>13917.990722500001</v>
      </c>
      <c r="AO222" s="11">
        <v>17563.893798749901</v>
      </c>
    </row>
    <row r="223" spans="36:41" x14ac:dyDescent="0.3">
      <c r="AJ223" s="11" t="s">
        <v>221</v>
      </c>
      <c r="AK223" s="11">
        <v>1391.25</v>
      </c>
      <c r="AL223" s="11">
        <v>10</v>
      </c>
      <c r="AM223" s="11">
        <v>0.71227174999999898</v>
      </c>
      <c r="AN223" s="11">
        <v>11823.3806155</v>
      </c>
      <c r="AO223" s="11">
        <v>7929.2017214999896</v>
      </c>
    </row>
    <row r="224" spans="36:41" x14ac:dyDescent="0.3">
      <c r="AJ224" s="11" t="s">
        <v>222</v>
      </c>
      <c r="AK224" s="11">
        <v>1411</v>
      </c>
      <c r="AL224" s="11">
        <v>11</v>
      </c>
      <c r="AM224" s="11">
        <v>0.77188299999999899</v>
      </c>
      <c r="AN224" s="11">
        <v>11865.010253999901</v>
      </c>
      <c r="AO224" s="11">
        <v>10433.470825</v>
      </c>
    </row>
    <row r="225" spans="36:41" x14ac:dyDescent="0.3">
      <c r="AJ225" s="11" t="s">
        <v>223</v>
      </c>
      <c r="AK225" s="11">
        <v>1498.5</v>
      </c>
      <c r="AL225" s="11">
        <v>1095.25</v>
      </c>
      <c r="AM225" s="11">
        <v>72.424602499999907</v>
      </c>
      <c r="AN225" s="11">
        <v>13988.2661135</v>
      </c>
      <c r="AO225" s="11">
        <v>17432.77294925</v>
      </c>
    </row>
    <row r="226" spans="36:41" x14ac:dyDescent="0.3">
      <c r="AJ226" s="11" t="s">
        <v>224</v>
      </c>
      <c r="AK226" s="11">
        <v>1417</v>
      </c>
      <c r="AL226" s="11">
        <v>973.75</v>
      </c>
      <c r="AM226" s="11">
        <v>67.779061499999898</v>
      </c>
      <c r="AN226" s="11">
        <v>13437.93530275</v>
      </c>
      <c r="AO226" s="11">
        <v>18555.3603517499</v>
      </c>
    </row>
    <row r="227" spans="36:41" x14ac:dyDescent="0.3">
      <c r="AJ227" s="11" t="s">
        <v>225</v>
      </c>
      <c r="AK227" s="11">
        <v>1569.5</v>
      </c>
      <c r="AL227" s="11">
        <v>807.5</v>
      </c>
      <c r="AM227" s="11">
        <v>51.424425999999897</v>
      </c>
      <c r="AN227" s="11">
        <v>13461.855712749901</v>
      </c>
      <c r="AO227" s="11">
        <v>19697.164062749998</v>
      </c>
    </row>
    <row r="228" spans="36:41" x14ac:dyDescent="0.3">
      <c r="AJ228" s="11" t="s">
        <v>226</v>
      </c>
      <c r="AK228" s="11">
        <v>1611</v>
      </c>
      <c r="AL228" s="11">
        <v>740.75</v>
      </c>
      <c r="AM228" s="11">
        <v>45.957210500000002</v>
      </c>
      <c r="AN228" s="11">
        <v>13913.794921999999</v>
      </c>
      <c r="AO228" s="11">
        <v>19628.9804684999</v>
      </c>
    </row>
    <row r="229" spans="36:41" x14ac:dyDescent="0.3">
      <c r="AJ229" s="11" t="s">
        <v>227</v>
      </c>
      <c r="AK229" s="11">
        <v>1461.25</v>
      </c>
      <c r="AL229" s="11">
        <v>1095.75</v>
      </c>
      <c r="AM229" s="11">
        <v>74.164329499999894</v>
      </c>
      <c r="AN229" s="11">
        <v>13540.321289</v>
      </c>
      <c r="AO229" s="11">
        <v>16065.368164</v>
      </c>
    </row>
    <row r="230" spans="36:41" x14ac:dyDescent="0.3">
      <c r="AJ230" s="11" t="s">
        <v>228</v>
      </c>
      <c r="AK230" s="11">
        <v>1513</v>
      </c>
      <c r="AL230" s="11">
        <v>1073</v>
      </c>
      <c r="AM230" s="11">
        <v>70.699032000000003</v>
      </c>
      <c r="AN230" s="11">
        <v>13382.5</v>
      </c>
      <c r="AO230" s="11">
        <v>17009.4370114999</v>
      </c>
    </row>
    <row r="231" spans="36:41" x14ac:dyDescent="0.3">
      <c r="AJ231" s="11" t="s">
        <v>229</v>
      </c>
      <c r="AK231" s="11">
        <v>881.5</v>
      </c>
      <c r="AL231" s="11">
        <v>484.75</v>
      </c>
      <c r="AM231" s="11">
        <v>52.315742499999999</v>
      </c>
      <c r="AN231" s="11">
        <v>11942.392334</v>
      </c>
      <c r="AO231" s="11">
        <v>24483.065918</v>
      </c>
    </row>
    <row r="232" spans="36:41" x14ac:dyDescent="0.3">
      <c r="AJ232" s="11" t="s">
        <v>230</v>
      </c>
      <c r="AK232" s="11">
        <v>900.75</v>
      </c>
      <c r="AL232" s="11">
        <v>479</v>
      </c>
      <c r="AM232" s="11">
        <v>50.720991999999903</v>
      </c>
      <c r="AN232" s="11">
        <v>12030.4973145</v>
      </c>
      <c r="AO232" s="11">
        <v>24839.854004000001</v>
      </c>
    </row>
    <row r="233" spans="36:41" x14ac:dyDescent="0.3">
      <c r="AJ233" s="11" t="s">
        <v>231</v>
      </c>
      <c r="AK233" s="11">
        <v>1134.25</v>
      </c>
      <c r="AL233" s="11">
        <v>537</v>
      </c>
      <c r="AM233" s="11">
        <v>46.14708675</v>
      </c>
      <c r="AN233" s="11">
        <v>12136.017577999901</v>
      </c>
      <c r="AO233" s="11">
        <v>22388.6083985</v>
      </c>
    </row>
    <row r="234" spans="36:41" x14ac:dyDescent="0.3">
      <c r="AJ234" s="11" t="s">
        <v>232</v>
      </c>
      <c r="AK234" s="11">
        <v>996</v>
      </c>
      <c r="AL234" s="11">
        <v>391.75</v>
      </c>
      <c r="AM234" s="11">
        <v>38.8203212499999</v>
      </c>
      <c r="AN234" s="11">
        <v>12250.4904785</v>
      </c>
      <c r="AO234" s="11">
        <v>21727.178222499901</v>
      </c>
    </row>
    <row r="235" spans="36:41" x14ac:dyDescent="0.3">
      <c r="AJ235" s="11" t="s">
        <v>233</v>
      </c>
      <c r="AK235" s="11">
        <v>1154.5</v>
      </c>
      <c r="AL235" s="11">
        <v>738.75</v>
      </c>
      <c r="AM235" s="11">
        <v>61.533281499999902</v>
      </c>
      <c r="AN235" s="11">
        <v>13074.9069822499</v>
      </c>
      <c r="AO235" s="11">
        <v>19800.008789250001</v>
      </c>
    </row>
    <row r="236" spans="36:41" x14ac:dyDescent="0.3">
      <c r="AJ236" s="11" t="s">
        <v>234</v>
      </c>
      <c r="AK236" s="11">
        <v>1112.75</v>
      </c>
      <c r="AL236" s="11">
        <v>771.25</v>
      </c>
      <c r="AM236" s="11">
        <v>68.052020999999897</v>
      </c>
      <c r="AN236" s="11">
        <v>12305.399902249899</v>
      </c>
      <c r="AO236" s="11">
        <v>18307.56738275</v>
      </c>
    </row>
    <row r="237" spans="36:41" x14ac:dyDescent="0.3">
      <c r="AJ237" s="11" t="s">
        <v>235</v>
      </c>
      <c r="AK237" s="11">
        <v>1327.25</v>
      </c>
      <c r="AL237" s="11">
        <v>792</v>
      </c>
      <c r="AM237" s="11">
        <v>59.374820749999898</v>
      </c>
      <c r="AN237" s="11">
        <v>12958.52465825</v>
      </c>
      <c r="AO237" s="11">
        <v>18332.303222750001</v>
      </c>
    </row>
    <row r="238" spans="36:41" x14ac:dyDescent="0.3">
      <c r="AJ238" s="11" t="s">
        <v>236</v>
      </c>
      <c r="AK238" s="11">
        <v>1396.5</v>
      </c>
      <c r="AL238" s="11">
        <v>760.75</v>
      </c>
      <c r="AM238" s="11">
        <v>54.3742769999999</v>
      </c>
      <c r="AN238" s="11">
        <v>12946.8911135</v>
      </c>
      <c r="AO238" s="11">
        <v>18415.98828125</v>
      </c>
    </row>
    <row r="239" spans="36:41" x14ac:dyDescent="0.3">
      <c r="AJ239" s="11" t="s">
        <v>237</v>
      </c>
      <c r="AK239" s="11">
        <v>1466</v>
      </c>
      <c r="AL239" s="11">
        <v>801.25</v>
      </c>
      <c r="AM239" s="11">
        <v>54.6766595</v>
      </c>
      <c r="AN239" s="11">
        <v>13101.361328249901</v>
      </c>
      <c r="AO239" s="11">
        <v>18606.051758000001</v>
      </c>
    </row>
    <row r="240" spans="36:41" x14ac:dyDescent="0.3">
      <c r="AJ240" s="11" t="s">
        <v>238</v>
      </c>
      <c r="AK240" s="11">
        <v>1451.75</v>
      </c>
      <c r="AL240" s="11">
        <v>691.75</v>
      </c>
      <c r="AM240" s="11">
        <v>47.673355749999899</v>
      </c>
      <c r="AN240" s="11">
        <v>12755.6713867499</v>
      </c>
      <c r="AO240" s="11">
        <v>20422.5356445</v>
      </c>
    </row>
    <row r="241" spans="36:41" x14ac:dyDescent="0.3">
      <c r="AJ241" s="11" t="s">
        <v>239</v>
      </c>
      <c r="AK241" s="11">
        <v>1396.5</v>
      </c>
      <c r="AL241" s="11">
        <v>1142.75</v>
      </c>
      <c r="AM241" s="11">
        <v>81.764703999999995</v>
      </c>
      <c r="AN241" s="11">
        <v>13291.7626955</v>
      </c>
      <c r="AO241" s="11">
        <v>16214.5786135</v>
      </c>
    </row>
    <row r="242" spans="36:41" x14ac:dyDescent="0.3">
      <c r="AJ242" s="11" t="s">
        <v>240</v>
      </c>
      <c r="AK242" s="11">
        <v>1279.75</v>
      </c>
      <c r="AL242" s="11">
        <v>973.25</v>
      </c>
      <c r="AM242" s="11">
        <v>75.65578275</v>
      </c>
      <c r="AN242" s="11">
        <v>12483.44653325</v>
      </c>
      <c r="AO242" s="11">
        <v>18821.12207025</v>
      </c>
    </row>
    <row r="243" spans="36:41" x14ac:dyDescent="0.3">
      <c r="AJ243" s="11" t="s">
        <v>241</v>
      </c>
      <c r="AK243" s="11">
        <v>1261.25</v>
      </c>
      <c r="AL243" s="11">
        <v>828.75</v>
      </c>
      <c r="AM243" s="11">
        <v>65.095628500000004</v>
      </c>
      <c r="AN243" s="11">
        <v>12683.8046875</v>
      </c>
      <c r="AO243" s="11">
        <v>24084.963378749901</v>
      </c>
    </row>
    <row r="244" spans="36:41" x14ac:dyDescent="0.3">
      <c r="AJ244" s="11" t="s">
        <v>242</v>
      </c>
      <c r="AK244" s="11">
        <v>1287</v>
      </c>
      <c r="AL244" s="11">
        <v>756.5</v>
      </c>
      <c r="AM244" s="11">
        <v>58.111910000000002</v>
      </c>
      <c r="AN244" s="11">
        <v>12789.46606475</v>
      </c>
      <c r="AO244" s="11">
        <v>22197.239745999901</v>
      </c>
    </row>
    <row r="245" spans="36:41" x14ac:dyDescent="0.3">
      <c r="AJ245" s="11" t="s">
        <v>243</v>
      </c>
      <c r="AK245" s="11">
        <v>1281.5</v>
      </c>
      <c r="AL245" s="11">
        <v>1115.25</v>
      </c>
      <c r="AM245" s="11">
        <v>86.415433749999906</v>
      </c>
      <c r="AN245" s="11">
        <v>13482.83715825</v>
      </c>
      <c r="AO245" s="11">
        <v>18156.523681499901</v>
      </c>
    </row>
    <row r="246" spans="36:41" x14ac:dyDescent="0.3">
      <c r="AJ246" s="11" t="s">
        <v>244</v>
      </c>
      <c r="AK246" s="11">
        <v>1294.5</v>
      </c>
      <c r="AL246" s="11">
        <v>1145.5</v>
      </c>
      <c r="AM246" s="11">
        <v>87.41991625</v>
      </c>
      <c r="AN246" s="11">
        <v>13514.3676755</v>
      </c>
      <c r="AO246" s="11">
        <v>17504.541015750001</v>
      </c>
    </row>
    <row r="247" spans="36:41" x14ac:dyDescent="0.3">
      <c r="AJ247" s="11" t="s">
        <v>245</v>
      </c>
      <c r="AK247" s="11">
        <v>1385.5</v>
      </c>
      <c r="AL247" s="11">
        <v>6.75</v>
      </c>
      <c r="AM247" s="11">
        <v>0.48736299999999899</v>
      </c>
      <c r="AN247" s="11">
        <v>11555.8427735</v>
      </c>
      <c r="AO247" s="11">
        <v>34555.533202999897</v>
      </c>
    </row>
    <row r="248" spans="36:41" x14ac:dyDescent="0.3">
      <c r="AJ248" s="11" t="s">
        <v>246</v>
      </c>
      <c r="AK248" s="11">
        <v>1410.75</v>
      </c>
      <c r="AL248" s="11">
        <v>9.75</v>
      </c>
      <c r="AM248" s="11">
        <v>0.69304425000000003</v>
      </c>
      <c r="AN248" s="11">
        <v>11653.1975094999</v>
      </c>
      <c r="AO248" s="11">
        <v>33255.464355750002</v>
      </c>
    </row>
    <row r="249" spans="36:41" x14ac:dyDescent="0.3">
      <c r="AJ249" s="11" t="s">
        <v>247</v>
      </c>
      <c r="AK249" s="11">
        <v>1434.75</v>
      </c>
      <c r="AL249" s="11">
        <v>1150.5</v>
      </c>
      <c r="AM249" s="11">
        <v>79.245954249999897</v>
      </c>
      <c r="AN249" s="11">
        <v>13371.899170000001</v>
      </c>
      <c r="AO249" s="11">
        <v>17377.94238275</v>
      </c>
    </row>
    <row r="250" spans="36:41" x14ac:dyDescent="0.3">
      <c r="AJ250" s="11" t="s">
        <v>248</v>
      </c>
      <c r="AK250" s="11">
        <v>1433</v>
      </c>
      <c r="AL250" s="11">
        <v>1155.25</v>
      </c>
      <c r="AM250" s="11">
        <v>79.246377999999893</v>
      </c>
      <c r="AN250" s="11">
        <v>13301.41625975</v>
      </c>
      <c r="AO250" s="11">
        <v>17573.01782225</v>
      </c>
    </row>
    <row r="251" spans="36:41" x14ac:dyDescent="0.3">
      <c r="AJ251" s="11" t="s">
        <v>249</v>
      </c>
      <c r="AK251" s="11">
        <v>1590</v>
      </c>
      <c r="AL251" s="11">
        <v>1173</v>
      </c>
      <c r="AM251" s="11">
        <v>72.832691249999996</v>
      </c>
      <c r="AN251" s="11">
        <v>13607.37768575</v>
      </c>
      <c r="AO251" s="11">
        <v>17250.799316500001</v>
      </c>
    </row>
    <row r="252" spans="36:41" x14ac:dyDescent="0.3">
      <c r="AJ252" s="11" t="s">
        <v>250</v>
      </c>
      <c r="AK252" s="11">
        <v>1528.75</v>
      </c>
      <c r="AL252" s="11">
        <v>1096.75</v>
      </c>
      <c r="AM252" s="11">
        <v>71.156755500000003</v>
      </c>
      <c r="AN252" s="11">
        <v>13496.760254000001</v>
      </c>
      <c r="AO252" s="11">
        <v>17308.072998</v>
      </c>
    </row>
    <row r="253" spans="36:41" x14ac:dyDescent="0.3">
      <c r="AJ253" s="11" t="s">
        <v>251</v>
      </c>
      <c r="AK253" s="11">
        <v>1684.25</v>
      </c>
      <c r="AL253" s="11">
        <v>1357.75</v>
      </c>
      <c r="AM253" s="11">
        <v>80.283224000000004</v>
      </c>
      <c r="AN253" s="11">
        <v>13729.628906</v>
      </c>
      <c r="AO253" s="11">
        <v>15566.567627</v>
      </c>
    </row>
    <row r="254" spans="36:41" x14ac:dyDescent="0.3">
      <c r="AJ254" s="11" t="s">
        <v>252</v>
      </c>
      <c r="AK254" s="11">
        <v>1508.5</v>
      </c>
      <c r="AL254" s="11">
        <v>1217.5</v>
      </c>
      <c r="AM254" s="11">
        <v>80.122964749999895</v>
      </c>
      <c r="AN254" s="11">
        <v>13032.945068499899</v>
      </c>
      <c r="AO254" s="11">
        <v>16362.630127</v>
      </c>
    </row>
    <row r="255" spans="36:41" x14ac:dyDescent="0.3">
      <c r="AJ255" s="11" t="s">
        <v>253</v>
      </c>
      <c r="AK255" s="11">
        <v>859.5</v>
      </c>
      <c r="AL255" s="11">
        <v>540.25</v>
      </c>
      <c r="AM255" s="11">
        <v>57.749192249999901</v>
      </c>
      <c r="AN255" s="11">
        <v>12830.187744000001</v>
      </c>
      <c r="AO255" s="11">
        <v>27372.224609500001</v>
      </c>
    </row>
    <row r="256" spans="36:41" x14ac:dyDescent="0.3">
      <c r="AJ256" s="11" t="s">
        <v>254</v>
      </c>
      <c r="AK256" s="11">
        <v>964</v>
      </c>
      <c r="AL256" s="11">
        <v>598.75</v>
      </c>
      <c r="AM256" s="11">
        <v>54.951536249999997</v>
      </c>
      <c r="AN256" s="11">
        <v>12646.91528325</v>
      </c>
      <c r="AO256" s="11">
        <v>24301.666503749901</v>
      </c>
    </row>
    <row r="257" spans="36:41" x14ac:dyDescent="0.3">
      <c r="AJ257" s="11" t="s">
        <v>255</v>
      </c>
      <c r="AK257" s="11">
        <v>1005.5</v>
      </c>
      <c r="AL257" s="11">
        <v>622.5</v>
      </c>
      <c r="AM257" s="11">
        <v>58.640642499999899</v>
      </c>
      <c r="AN257" s="11">
        <v>12177.9655759999</v>
      </c>
      <c r="AO257" s="11">
        <v>21891.263183750001</v>
      </c>
    </row>
    <row r="258" spans="36:41" x14ac:dyDescent="0.3">
      <c r="AJ258" s="11" t="s">
        <v>256</v>
      </c>
      <c r="AK258" s="11">
        <v>1082.75</v>
      </c>
      <c r="AL258" s="11">
        <v>678</v>
      </c>
      <c r="AM258" s="11">
        <v>59.795372</v>
      </c>
      <c r="AN258" s="11">
        <v>12289.2333985</v>
      </c>
      <c r="AO258" s="11">
        <v>21450.297851750001</v>
      </c>
    </row>
    <row r="259" spans="36:41" x14ac:dyDescent="0.3">
      <c r="AJ259" s="11" t="s">
        <v>257</v>
      </c>
      <c r="AK259" s="11">
        <v>1056.75</v>
      </c>
      <c r="AL259" s="11">
        <v>774</v>
      </c>
      <c r="AM259" s="11">
        <v>70.832580750000005</v>
      </c>
      <c r="AN259" s="11">
        <v>12970.542724499899</v>
      </c>
      <c r="AO259" s="11">
        <v>18660.876953499901</v>
      </c>
    </row>
    <row r="260" spans="36:41" x14ac:dyDescent="0.3">
      <c r="AJ260" s="11" t="s">
        <v>258</v>
      </c>
      <c r="AK260" s="11">
        <v>1127.75</v>
      </c>
      <c r="AL260" s="11">
        <v>849</v>
      </c>
      <c r="AM260" s="11">
        <v>74.043374999999898</v>
      </c>
      <c r="AN260" s="11">
        <v>12600.10034175</v>
      </c>
      <c r="AO260" s="11">
        <v>16940.27221675</v>
      </c>
    </row>
    <row r="261" spans="36:41" x14ac:dyDescent="0.3">
      <c r="AJ261" s="11" t="s">
        <v>259</v>
      </c>
      <c r="AK261" s="11">
        <v>269</v>
      </c>
      <c r="AL261" s="11">
        <v>204.75</v>
      </c>
      <c r="AM261" s="11">
        <v>72.7140447499999</v>
      </c>
      <c r="AN261" s="11">
        <v>16322.917236499999</v>
      </c>
      <c r="AO261" s="11">
        <v>21168.0478515</v>
      </c>
    </row>
    <row r="262" spans="36:41" x14ac:dyDescent="0.3">
      <c r="AJ262" s="11" t="s">
        <v>260</v>
      </c>
      <c r="AK262" s="11">
        <v>1025</v>
      </c>
      <c r="AL262" s="11">
        <v>770.75</v>
      </c>
      <c r="AM262" s="11">
        <v>74.959692250000003</v>
      </c>
      <c r="AN262" s="11">
        <v>12199.3115232499</v>
      </c>
      <c r="AO262" s="11">
        <v>14060.468993999901</v>
      </c>
    </row>
    <row r="263" spans="36:41" x14ac:dyDescent="0.3">
      <c r="AJ263" s="11" t="s">
        <v>261</v>
      </c>
      <c r="AK263" s="11">
        <v>1329.5</v>
      </c>
      <c r="AL263" s="11">
        <v>1023.5</v>
      </c>
      <c r="AM263" s="11">
        <v>76.787105499999996</v>
      </c>
      <c r="AN263" s="11">
        <v>12600.962402249899</v>
      </c>
      <c r="AO263" s="11">
        <v>16697.811767749899</v>
      </c>
    </row>
    <row r="264" spans="36:41" x14ac:dyDescent="0.3">
      <c r="AJ264" s="11" t="s">
        <v>262</v>
      </c>
      <c r="AK264" s="11">
        <v>1384.75</v>
      </c>
      <c r="AL264" s="11">
        <v>1115</v>
      </c>
      <c r="AM264" s="11">
        <v>80.475667999999999</v>
      </c>
      <c r="AN264" s="11">
        <v>12686.10595725</v>
      </c>
      <c r="AO264" s="11">
        <v>16430.835204999901</v>
      </c>
    </row>
    <row r="265" spans="36:41" x14ac:dyDescent="0.3">
      <c r="AJ265" s="11" t="s">
        <v>263</v>
      </c>
      <c r="AK265" s="11">
        <v>1451.25</v>
      </c>
      <c r="AL265" s="11">
        <v>1267.5</v>
      </c>
      <c r="AM265" s="11">
        <v>87.318387999999899</v>
      </c>
      <c r="AN265" s="11">
        <v>13159.220459</v>
      </c>
      <c r="AO265" s="11">
        <v>15644.7214355</v>
      </c>
    </row>
    <row r="266" spans="36:41" x14ac:dyDescent="0.3">
      <c r="AJ266" s="11" t="s">
        <v>264</v>
      </c>
      <c r="AK266" s="11">
        <v>1335.25</v>
      </c>
      <c r="AL266" s="11">
        <v>1151</v>
      </c>
      <c r="AM266" s="11">
        <v>86.002336749999898</v>
      </c>
      <c r="AN266" s="11">
        <v>12833.87548825</v>
      </c>
      <c r="AO266" s="11">
        <v>17130.357910250001</v>
      </c>
    </row>
    <row r="267" spans="36:41" x14ac:dyDescent="0.3">
      <c r="AJ267" s="11" t="s">
        <v>265</v>
      </c>
      <c r="AK267" s="11">
        <v>1247.25</v>
      </c>
      <c r="AL267" s="11">
        <v>1008</v>
      </c>
      <c r="AM267" s="11">
        <v>79.186187750000002</v>
      </c>
      <c r="AN267" s="11">
        <v>12737.436034999901</v>
      </c>
      <c r="AO267" s="11">
        <v>20134.443359249901</v>
      </c>
    </row>
    <row r="268" spans="36:41" x14ac:dyDescent="0.3">
      <c r="AJ268" s="11" t="s">
        <v>266</v>
      </c>
      <c r="AK268" s="11">
        <v>1345.75</v>
      </c>
      <c r="AL268" s="11">
        <v>1086.25</v>
      </c>
      <c r="AM268" s="11">
        <v>79.717485499999995</v>
      </c>
      <c r="AN268" s="11">
        <v>13115.6411135</v>
      </c>
      <c r="AO268" s="11">
        <v>19508.7751465</v>
      </c>
    </row>
    <row r="269" spans="36:41" x14ac:dyDescent="0.3">
      <c r="AJ269" s="11" t="s">
        <v>267</v>
      </c>
      <c r="AK269" s="11">
        <v>1300</v>
      </c>
      <c r="AL269" s="11">
        <v>1172.75</v>
      </c>
      <c r="AM269" s="11">
        <v>89.579378249999905</v>
      </c>
      <c r="AN269" s="11">
        <v>13352.6875</v>
      </c>
      <c r="AO269" s="11">
        <v>17063.580566249901</v>
      </c>
    </row>
    <row r="270" spans="36:41" x14ac:dyDescent="0.3">
      <c r="AJ270" s="11" t="s">
        <v>268</v>
      </c>
      <c r="AK270" s="11">
        <v>1296</v>
      </c>
      <c r="AL270" s="11">
        <v>1150</v>
      </c>
      <c r="AM270" s="11">
        <v>88.077175249999996</v>
      </c>
      <c r="AN270" s="11">
        <v>13615.508789</v>
      </c>
      <c r="AO270" s="11">
        <v>17104.571777749901</v>
      </c>
    </row>
    <row r="271" spans="36:41" x14ac:dyDescent="0.3">
      <c r="AJ271" s="11" t="s">
        <v>269</v>
      </c>
      <c r="AK271" s="11">
        <v>1412.75</v>
      </c>
      <c r="AL271" s="11">
        <v>21</v>
      </c>
      <c r="AM271" s="11">
        <v>1.5260695</v>
      </c>
      <c r="AN271" s="11">
        <v>11844.1770017499</v>
      </c>
      <c r="AO271" s="11">
        <v>33379.345703250001</v>
      </c>
    </row>
    <row r="272" spans="36:41" x14ac:dyDescent="0.3">
      <c r="AJ272" s="11" t="s">
        <v>270</v>
      </c>
      <c r="AK272" s="11">
        <v>1360.75</v>
      </c>
      <c r="AL272" s="11">
        <v>14.25</v>
      </c>
      <c r="AM272" s="11">
        <v>1.05928175</v>
      </c>
      <c r="AN272" s="11">
        <v>11399.251464999999</v>
      </c>
      <c r="AO272" s="11">
        <v>33010.675293</v>
      </c>
    </row>
    <row r="273" spans="36:41" x14ac:dyDescent="0.3">
      <c r="AJ273" s="11" t="s">
        <v>271</v>
      </c>
      <c r="AK273" s="11">
        <v>1393</v>
      </c>
      <c r="AL273" s="11">
        <v>1122.25</v>
      </c>
      <c r="AM273" s="11">
        <v>79.387384499999897</v>
      </c>
      <c r="AN273" s="11">
        <v>13396.957763750001</v>
      </c>
      <c r="AO273" s="11">
        <v>17399.29296875</v>
      </c>
    </row>
    <row r="274" spans="36:41" x14ac:dyDescent="0.3">
      <c r="AJ274" s="11" t="s">
        <v>272</v>
      </c>
      <c r="AK274" s="11">
        <v>1261</v>
      </c>
      <c r="AL274" s="11">
        <v>994.25</v>
      </c>
      <c r="AM274" s="11">
        <v>77.359485750000005</v>
      </c>
      <c r="AN274" s="11">
        <v>12995.789306750001</v>
      </c>
      <c r="AO274" s="11">
        <v>18671.4643555</v>
      </c>
    </row>
    <row r="275" spans="36:41" x14ac:dyDescent="0.3">
      <c r="AJ275" s="11" t="s">
        <v>273</v>
      </c>
      <c r="AK275" s="11">
        <v>1425.5</v>
      </c>
      <c r="AL275" s="11">
        <v>1185.75</v>
      </c>
      <c r="AM275" s="11">
        <v>82.384597999999897</v>
      </c>
      <c r="AN275" s="11">
        <v>13144.580078249999</v>
      </c>
      <c r="AO275" s="11">
        <v>16885.4655759999</v>
      </c>
    </row>
    <row r="276" spans="36:41" x14ac:dyDescent="0.3">
      <c r="AJ276" s="11" t="s">
        <v>274</v>
      </c>
      <c r="AK276" s="11">
        <v>1554.25</v>
      </c>
      <c r="AL276" s="11">
        <v>1253</v>
      </c>
      <c r="AM276" s="11">
        <v>80.33559975</v>
      </c>
      <c r="AN276" s="11">
        <v>13745.532714749899</v>
      </c>
      <c r="AO276" s="11">
        <v>16048.62768575</v>
      </c>
    </row>
    <row r="277" spans="36:41" x14ac:dyDescent="0.3">
      <c r="AJ277" s="11" t="s">
        <v>275</v>
      </c>
      <c r="AK277" s="11">
        <v>1413.75</v>
      </c>
      <c r="AL277" s="11">
        <v>1092</v>
      </c>
      <c r="AM277" s="11">
        <v>75.588905249999897</v>
      </c>
      <c r="AN277" s="11">
        <v>13018.0300295</v>
      </c>
      <c r="AO277" s="11">
        <v>17011.622558750001</v>
      </c>
    </row>
    <row r="278" spans="36:41" x14ac:dyDescent="0.3">
      <c r="AJ278" s="11" t="s">
        <v>276</v>
      </c>
      <c r="AK278" s="11">
        <v>1425.5</v>
      </c>
      <c r="AL278" s="11">
        <v>1118.5</v>
      </c>
      <c r="AM278" s="11">
        <v>77.047061999999997</v>
      </c>
      <c r="AN278" s="11">
        <v>12974.543457</v>
      </c>
      <c r="AO278" s="11">
        <v>16971.633301000002</v>
      </c>
    </row>
    <row r="279" spans="36:41" x14ac:dyDescent="0.3">
      <c r="AJ279" s="11" t="s">
        <v>277</v>
      </c>
      <c r="AK279" s="11">
        <v>880.75</v>
      </c>
      <c r="AL279" s="11">
        <v>553</v>
      </c>
      <c r="AM279" s="11">
        <v>58.507136249999903</v>
      </c>
      <c r="AN279" s="11">
        <v>12572.888671749901</v>
      </c>
      <c r="AO279" s="11">
        <v>27941.915527249901</v>
      </c>
    </row>
    <row r="280" spans="36:41" x14ac:dyDescent="0.3">
      <c r="AJ280" s="11" t="s">
        <v>278</v>
      </c>
      <c r="AK280" s="11">
        <v>1001.25</v>
      </c>
      <c r="AL280" s="11">
        <v>656.75</v>
      </c>
      <c r="AM280" s="11">
        <v>61.535508499999899</v>
      </c>
      <c r="AN280" s="11">
        <v>12823.541748</v>
      </c>
      <c r="AO280" s="11">
        <v>24282.9179689999</v>
      </c>
    </row>
    <row r="281" spans="36:41" x14ac:dyDescent="0.3">
      <c r="AJ281" s="11" t="s">
        <v>279</v>
      </c>
      <c r="AK281" s="11">
        <v>1090.25</v>
      </c>
      <c r="AL281" s="11">
        <v>759.5</v>
      </c>
      <c r="AM281" s="11">
        <v>65.183791999999897</v>
      </c>
      <c r="AN281" s="11">
        <v>12444.772704999899</v>
      </c>
      <c r="AO281" s="11">
        <v>21150.013183749899</v>
      </c>
    </row>
    <row r="282" spans="36:41" x14ac:dyDescent="0.3">
      <c r="AJ282" s="11" t="s">
        <v>280</v>
      </c>
      <c r="AK282" s="11">
        <v>942.25</v>
      </c>
      <c r="AL282" s="11">
        <v>621</v>
      </c>
      <c r="AM282" s="11">
        <v>60.649317749999902</v>
      </c>
      <c r="AN282" s="11">
        <v>12156.553222750001</v>
      </c>
      <c r="AO282" s="11">
        <v>22148.333984500001</v>
      </c>
    </row>
    <row r="283" spans="36:41" x14ac:dyDescent="0.3">
      <c r="AJ283" s="11" t="s">
        <v>281</v>
      </c>
      <c r="AK283" s="11">
        <v>835.25</v>
      </c>
      <c r="AL283" s="11">
        <v>532.5</v>
      </c>
      <c r="AM283" s="11">
        <v>58.753233000000002</v>
      </c>
      <c r="AN283" s="11">
        <v>12448.819336</v>
      </c>
      <c r="AO283" s="11">
        <v>20930.111816249901</v>
      </c>
    </row>
    <row r="284" spans="36:41" x14ac:dyDescent="0.3">
      <c r="AJ284" s="11" t="s">
        <v>282</v>
      </c>
      <c r="AK284" s="11">
        <v>126.25</v>
      </c>
      <c r="AL284" s="11">
        <v>108.25</v>
      </c>
      <c r="AM284" s="11">
        <v>42.794811249999903</v>
      </c>
      <c r="AN284" s="11">
        <v>19845.853515750001</v>
      </c>
      <c r="AO284" s="11">
        <v>17854.4609377499</v>
      </c>
    </row>
    <row r="285" spans="36:41" x14ac:dyDescent="0.3">
      <c r="AJ285" s="11" t="s">
        <v>283</v>
      </c>
      <c r="AK285" s="11">
        <v>768</v>
      </c>
      <c r="AL285" s="11">
        <v>473.25</v>
      </c>
      <c r="AM285" s="11">
        <v>57.976648249999897</v>
      </c>
      <c r="AN285" s="11">
        <v>12749.39501975</v>
      </c>
      <c r="AO285" s="11">
        <v>21482.730957250002</v>
      </c>
    </row>
    <row r="286" spans="36:41" x14ac:dyDescent="0.3">
      <c r="AJ286" s="11" t="s">
        <v>284</v>
      </c>
      <c r="AK286" s="11">
        <v>977.5</v>
      </c>
      <c r="AL286" s="11">
        <v>634.75</v>
      </c>
      <c r="AM286" s="11">
        <v>61.32415675</v>
      </c>
      <c r="AN286" s="11">
        <v>12295.267334</v>
      </c>
      <c r="AO286" s="11">
        <v>20555.0512695</v>
      </c>
    </row>
    <row r="287" spans="36:41" x14ac:dyDescent="0.3">
      <c r="AJ287" s="11" t="s">
        <v>285</v>
      </c>
      <c r="AK287" s="11">
        <v>1142.75</v>
      </c>
      <c r="AL287" s="11">
        <v>883</v>
      </c>
      <c r="AM287" s="11">
        <v>75.923675500000002</v>
      </c>
      <c r="AN287" s="11">
        <v>12423.494140499901</v>
      </c>
      <c r="AO287" s="11">
        <v>18489.797363500002</v>
      </c>
    </row>
    <row r="288" spans="36:41" x14ac:dyDescent="0.3">
      <c r="AJ288" s="11" t="s">
        <v>286</v>
      </c>
      <c r="AK288" s="11">
        <v>1182.5</v>
      </c>
      <c r="AL288" s="11">
        <v>991</v>
      </c>
      <c r="AM288" s="11">
        <v>82.992797749999895</v>
      </c>
      <c r="AN288" s="11">
        <v>12346.954834</v>
      </c>
      <c r="AO288" s="11">
        <v>18139.7099607499</v>
      </c>
    </row>
    <row r="289" spans="36:41" x14ac:dyDescent="0.3">
      <c r="AJ289" s="11" t="s">
        <v>287</v>
      </c>
      <c r="AK289" s="11">
        <v>1321</v>
      </c>
      <c r="AL289" s="11">
        <v>1153.5</v>
      </c>
      <c r="AM289" s="11">
        <v>87.027841499999894</v>
      </c>
      <c r="AN289" s="11">
        <v>12915.635498</v>
      </c>
      <c r="AO289" s="11">
        <v>16733.628662250001</v>
      </c>
    </row>
    <row r="290" spans="36:41" x14ac:dyDescent="0.3">
      <c r="AJ290" s="11" t="s">
        <v>288</v>
      </c>
      <c r="AK290" s="11">
        <v>1111</v>
      </c>
      <c r="AL290" s="11">
        <v>845</v>
      </c>
      <c r="AM290" s="11">
        <v>74.984393999999895</v>
      </c>
      <c r="AN290" s="11">
        <v>11771.7177735</v>
      </c>
      <c r="AO290" s="11">
        <v>20348.59082025</v>
      </c>
    </row>
    <row r="291" spans="36:41" x14ac:dyDescent="0.3">
      <c r="AJ291" s="11" t="s">
        <v>289</v>
      </c>
      <c r="AK291" s="11">
        <v>934.25</v>
      </c>
      <c r="AL291" s="11">
        <v>746.25</v>
      </c>
      <c r="AM291" s="11">
        <v>75.285279500000001</v>
      </c>
      <c r="AN291" s="11">
        <v>12366.8393557499</v>
      </c>
      <c r="AO291" s="11">
        <v>23610.548827999999</v>
      </c>
    </row>
    <row r="292" spans="36:41" x14ac:dyDescent="0.3">
      <c r="AJ292" s="11" t="s">
        <v>290</v>
      </c>
      <c r="AK292" s="11">
        <v>1073.75</v>
      </c>
      <c r="AL292" s="11">
        <v>850.25</v>
      </c>
      <c r="AM292" s="11">
        <v>75.431224</v>
      </c>
      <c r="AN292" s="11">
        <v>13144.441162249899</v>
      </c>
      <c r="AO292" s="11">
        <v>20612.942138999901</v>
      </c>
    </row>
    <row r="293" spans="36:41" x14ac:dyDescent="0.3">
      <c r="AJ293" s="11" t="s">
        <v>291</v>
      </c>
      <c r="AK293" s="11">
        <v>1195.5</v>
      </c>
      <c r="AL293" s="11">
        <v>1037.5</v>
      </c>
      <c r="AM293" s="11">
        <v>84.651477749999898</v>
      </c>
      <c r="AN293" s="11">
        <v>13166.039306499901</v>
      </c>
      <c r="AO293" s="11">
        <v>18298.387695000001</v>
      </c>
    </row>
    <row r="294" spans="36:41" x14ac:dyDescent="0.3">
      <c r="AJ294" s="11" t="s">
        <v>292</v>
      </c>
      <c r="AK294" s="11">
        <v>1319.75</v>
      </c>
      <c r="AL294" s="11">
        <v>1110.25</v>
      </c>
      <c r="AM294" s="11">
        <v>83.220983250000003</v>
      </c>
      <c r="AN294" s="11">
        <v>13514.246337749901</v>
      </c>
      <c r="AO294" s="11">
        <v>17493.99340825</v>
      </c>
    </row>
    <row r="295" spans="36:41" x14ac:dyDescent="0.3">
      <c r="AJ295" s="11" t="s">
        <v>293</v>
      </c>
      <c r="AK295" s="11">
        <v>1334.5</v>
      </c>
      <c r="AL295" s="11">
        <v>345.25</v>
      </c>
      <c r="AM295" s="11">
        <v>25.643132250000001</v>
      </c>
      <c r="AN295" s="11">
        <v>12129.544921999999</v>
      </c>
      <c r="AO295" s="11">
        <v>25639.139648749901</v>
      </c>
    </row>
    <row r="296" spans="36:41" x14ac:dyDescent="0.3">
      <c r="AJ296" s="11" t="s">
        <v>294</v>
      </c>
      <c r="AK296" s="11">
        <v>1409.75</v>
      </c>
      <c r="AL296" s="11">
        <v>372.75</v>
      </c>
      <c r="AM296" s="11">
        <v>26.6286124999999</v>
      </c>
      <c r="AN296" s="11">
        <v>12374.1669919999</v>
      </c>
      <c r="AO296" s="11">
        <v>26463.56640625</v>
      </c>
    </row>
    <row r="297" spans="36:41" x14ac:dyDescent="0.3">
      <c r="AJ297" s="11" t="s">
        <v>295</v>
      </c>
      <c r="AK297" s="11">
        <v>1305.5</v>
      </c>
      <c r="AL297" s="11">
        <v>1149</v>
      </c>
      <c r="AM297" s="11">
        <v>86.897258749999907</v>
      </c>
      <c r="AN297" s="11">
        <v>13284.868652499999</v>
      </c>
      <c r="AO297" s="11">
        <v>17130.886474750001</v>
      </c>
    </row>
    <row r="298" spans="36:41" x14ac:dyDescent="0.3">
      <c r="AJ298" s="11" t="s">
        <v>296</v>
      </c>
      <c r="AK298" s="11">
        <v>1371.5</v>
      </c>
      <c r="AL298" s="11">
        <v>1191.75</v>
      </c>
      <c r="AM298" s="11">
        <v>86.395447000000004</v>
      </c>
      <c r="AN298" s="11">
        <v>13062.870849749999</v>
      </c>
      <c r="AO298" s="11">
        <v>16605.00488275</v>
      </c>
    </row>
    <row r="299" spans="36:41" x14ac:dyDescent="0.3">
      <c r="AJ299" s="11" t="s">
        <v>297</v>
      </c>
      <c r="AK299" s="11">
        <v>1465.5</v>
      </c>
      <c r="AL299" s="11">
        <v>1307.25</v>
      </c>
      <c r="AM299" s="11">
        <v>89.03551075</v>
      </c>
      <c r="AN299" s="11">
        <v>13352.3549805</v>
      </c>
      <c r="AO299" s="11">
        <v>15729.631347999901</v>
      </c>
    </row>
    <row r="300" spans="36:41" x14ac:dyDescent="0.3">
      <c r="AJ300" s="11" t="s">
        <v>298</v>
      </c>
      <c r="AK300" s="11">
        <v>1374.25</v>
      </c>
      <c r="AL300" s="11">
        <v>1185.5</v>
      </c>
      <c r="AM300" s="11">
        <v>85.832363000000001</v>
      </c>
      <c r="AN300" s="11">
        <v>12933.921142749999</v>
      </c>
      <c r="AO300" s="11">
        <v>16025.19311525</v>
      </c>
    </row>
    <row r="301" spans="36:41" x14ac:dyDescent="0.3">
      <c r="AJ301" s="11" t="s">
        <v>299</v>
      </c>
      <c r="AK301" s="11">
        <v>1449</v>
      </c>
      <c r="AL301" s="11">
        <v>1277.75</v>
      </c>
      <c r="AM301" s="11">
        <v>87.918712499999998</v>
      </c>
      <c r="AN301" s="11">
        <v>12784.698974749999</v>
      </c>
      <c r="AO301" s="11">
        <v>15650.0424805</v>
      </c>
    </row>
    <row r="302" spans="36:41" x14ac:dyDescent="0.3">
      <c r="AJ302" s="11" t="s">
        <v>300</v>
      </c>
      <c r="AK302" s="11">
        <v>1383</v>
      </c>
      <c r="AL302" s="11">
        <v>1227</v>
      </c>
      <c r="AM302" s="11">
        <v>88.230070249999898</v>
      </c>
      <c r="AN302" s="11">
        <v>12582.575683499899</v>
      </c>
      <c r="AO302" s="11">
        <v>15966.4301759999</v>
      </c>
    </row>
    <row r="303" spans="36:41" x14ac:dyDescent="0.3">
      <c r="AJ303" s="11" t="s">
        <v>301</v>
      </c>
      <c r="AK303" s="11">
        <v>1049.5</v>
      </c>
      <c r="AL303" s="11">
        <v>790</v>
      </c>
      <c r="AM303" s="11">
        <v>71.601761749999895</v>
      </c>
      <c r="AN303" s="11">
        <v>12627.17407225</v>
      </c>
      <c r="AO303" s="11">
        <v>20425.809082250002</v>
      </c>
    </row>
    <row r="304" spans="36:41" x14ac:dyDescent="0.3">
      <c r="AJ304" s="11" t="s">
        <v>302</v>
      </c>
      <c r="AK304" s="11">
        <v>1005.75</v>
      </c>
      <c r="AL304" s="11">
        <v>728.25</v>
      </c>
      <c r="AM304" s="11">
        <v>68.561268749999897</v>
      </c>
      <c r="AN304" s="11">
        <v>12580.814941500001</v>
      </c>
      <c r="AO304" s="11">
        <v>20614.720703250001</v>
      </c>
    </row>
    <row r="305" spans="36:41" x14ac:dyDescent="0.3">
      <c r="AJ305" s="11" t="s">
        <v>303</v>
      </c>
      <c r="AK305" s="11">
        <v>1001.5</v>
      </c>
      <c r="AL305" s="11">
        <v>733.75</v>
      </c>
      <c r="AM305" s="11">
        <v>69.327859750000002</v>
      </c>
      <c r="AN305" s="11">
        <v>12291.475829999899</v>
      </c>
      <c r="AO305" s="11">
        <v>20457.052246250001</v>
      </c>
    </row>
    <row r="306" spans="36:41" x14ac:dyDescent="0.3">
      <c r="AJ306" s="11" t="s">
        <v>304</v>
      </c>
      <c r="AK306" s="11">
        <v>929.5</v>
      </c>
      <c r="AL306" s="11">
        <v>646</v>
      </c>
      <c r="AM306" s="11">
        <v>65.043343750000005</v>
      </c>
      <c r="AN306" s="11">
        <v>12065.214599499899</v>
      </c>
      <c r="AO306" s="11">
        <v>22088.66699225</v>
      </c>
    </row>
    <row r="307" spans="36:41" x14ac:dyDescent="0.3">
      <c r="AJ307" s="11" t="s">
        <v>305</v>
      </c>
      <c r="AK307" s="11">
        <v>821.75</v>
      </c>
      <c r="AL307" s="11">
        <v>546.5</v>
      </c>
      <c r="AM307" s="11">
        <v>64.555100249999896</v>
      </c>
      <c r="AN307" s="11">
        <v>12534.553467</v>
      </c>
      <c r="AO307" s="11">
        <v>21016.659668</v>
      </c>
    </row>
    <row r="308" spans="36:41" x14ac:dyDescent="0.3">
      <c r="AJ308" s="11" t="s">
        <v>306</v>
      </c>
      <c r="AK308" s="11">
        <v>808.5</v>
      </c>
      <c r="AL308" s="11">
        <v>550.75</v>
      </c>
      <c r="AM308" s="11">
        <v>65.737794750000006</v>
      </c>
      <c r="AN308" s="11">
        <v>12263.092285250001</v>
      </c>
      <c r="AO308" s="11">
        <v>20029.125</v>
      </c>
    </row>
    <row r="309" spans="36:41" x14ac:dyDescent="0.3">
      <c r="AJ309" s="11" t="s">
        <v>307</v>
      </c>
      <c r="AK309" s="11">
        <v>1096.25</v>
      </c>
      <c r="AL309" s="11">
        <v>808.75</v>
      </c>
      <c r="AM309" s="11">
        <v>70.524309250000002</v>
      </c>
      <c r="AN309" s="11">
        <v>12167.395508</v>
      </c>
      <c r="AO309" s="11">
        <v>18684.128906499998</v>
      </c>
    </row>
    <row r="310" spans="36:41" x14ac:dyDescent="0.3">
      <c r="AJ310" s="11" t="s">
        <v>308</v>
      </c>
      <c r="AK310" s="11">
        <v>1093.5</v>
      </c>
      <c r="AL310" s="11">
        <v>836.25</v>
      </c>
      <c r="AM310" s="11">
        <v>74.176915249999894</v>
      </c>
      <c r="AN310" s="11">
        <v>12469.749512</v>
      </c>
      <c r="AO310" s="11">
        <v>18945.1953125</v>
      </c>
    </row>
    <row r="311" spans="36:41" x14ac:dyDescent="0.3">
      <c r="AJ311" s="11" t="s">
        <v>309</v>
      </c>
      <c r="AK311" s="11">
        <v>1144.75</v>
      </c>
      <c r="AL311" s="11">
        <v>961.75</v>
      </c>
      <c r="AM311" s="11">
        <v>83.415058250000001</v>
      </c>
      <c r="AN311" s="11">
        <v>12417.33374</v>
      </c>
      <c r="AO311" s="11">
        <v>17958.73925825</v>
      </c>
    </row>
    <row r="312" spans="36:41" x14ac:dyDescent="0.3">
      <c r="AJ312" s="11" t="s">
        <v>310</v>
      </c>
      <c r="AK312" s="11">
        <v>1207.75</v>
      </c>
      <c r="AL312" s="11">
        <v>1076</v>
      </c>
      <c r="AM312" s="11">
        <v>88.896736000000004</v>
      </c>
      <c r="AN312" s="11">
        <v>12352.112793</v>
      </c>
      <c r="AO312" s="11">
        <v>17064.051269750002</v>
      </c>
    </row>
    <row r="313" spans="36:41" x14ac:dyDescent="0.3">
      <c r="AJ313" s="11" t="s">
        <v>311</v>
      </c>
      <c r="AK313" s="11">
        <v>1262.75</v>
      </c>
      <c r="AL313" s="11">
        <v>1068.75</v>
      </c>
      <c r="AM313" s="11">
        <v>84.323083749999896</v>
      </c>
      <c r="AN313" s="11">
        <v>12686.636474749999</v>
      </c>
      <c r="AO313" s="11">
        <v>17336.729004000001</v>
      </c>
    </row>
    <row r="314" spans="36:41" x14ac:dyDescent="0.3">
      <c r="AJ314" s="11" t="s">
        <v>312</v>
      </c>
      <c r="AK314" s="11">
        <v>1089.25</v>
      </c>
      <c r="AL314" s="11">
        <v>852.5</v>
      </c>
      <c r="AM314" s="11">
        <v>77.145172250000002</v>
      </c>
      <c r="AN314" s="11">
        <v>12193.6892087499</v>
      </c>
      <c r="AO314" s="11">
        <v>19840.520019750002</v>
      </c>
    </row>
    <row r="315" spans="36:41" x14ac:dyDescent="0.3">
      <c r="AJ315" s="11" t="s">
        <v>313</v>
      </c>
      <c r="AK315" s="11">
        <v>970.25</v>
      </c>
      <c r="AL315" s="11">
        <v>773.25</v>
      </c>
      <c r="AM315" s="11">
        <v>75.510183249999898</v>
      </c>
      <c r="AN315" s="11">
        <v>12515.93457025</v>
      </c>
      <c r="AO315" s="11">
        <v>22780.46386725</v>
      </c>
    </row>
    <row r="316" spans="36:41" x14ac:dyDescent="0.3">
      <c r="AJ316" s="11" t="s">
        <v>314</v>
      </c>
      <c r="AK316" s="11">
        <v>1127.75</v>
      </c>
      <c r="AL316" s="11">
        <v>862.75</v>
      </c>
      <c r="AM316" s="11">
        <v>74.06158825</v>
      </c>
      <c r="AN316" s="11">
        <v>13185.047119250001</v>
      </c>
      <c r="AO316" s="11">
        <v>21314.93359375</v>
      </c>
    </row>
    <row r="317" spans="36:41" x14ac:dyDescent="0.3">
      <c r="AJ317" s="11" t="s">
        <v>315</v>
      </c>
      <c r="AK317" s="11">
        <v>1054.5</v>
      </c>
      <c r="AL317" s="11">
        <v>880.75</v>
      </c>
      <c r="AM317" s="11">
        <v>81.310138749999993</v>
      </c>
      <c r="AN317" s="11">
        <v>12840.534423749899</v>
      </c>
      <c r="AO317" s="11">
        <v>19379.4714355</v>
      </c>
    </row>
    <row r="318" spans="36:41" x14ac:dyDescent="0.3">
      <c r="AJ318" s="11" t="s">
        <v>316</v>
      </c>
      <c r="AK318" s="11">
        <v>1159.25</v>
      </c>
      <c r="AL318" s="11">
        <v>933.5</v>
      </c>
      <c r="AM318" s="11">
        <v>78.838359999999895</v>
      </c>
      <c r="AN318" s="11">
        <v>13192.47875975</v>
      </c>
      <c r="AO318" s="11">
        <v>18982.639160250001</v>
      </c>
    </row>
    <row r="319" spans="36:41" x14ac:dyDescent="0.3">
      <c r="AJ319" s="11" t="s">
        <v>317</v>
      </c>
      <c r="AK319" s="11">
        <v>1269.5</v>
      </c>
      <c r="AL319" s="11">
        <v>976</v>
      </c>
      <c r="AM319" s="11">
        <v>75.696113499999896</v>
      </c>
      <c r="AN319" s="11">
        <v>12545.01269525</v>
      </c>
      <c r="AO319" s="11">
        <v>18321.467773749901</v>
      </c>
    </row>
    <row r="320" spans="36:41" x14ac:dyDescent="0.3">
      <c r="AJ320" s="11" t="s">
        <v>318</v>
      </c>
      <c r="AK320" s="11">
        <v>1269.5</v>
      </c>
      <c r="AL320" s="11">
        <v>967</v>
      </c>
      <c r="AM320" s="11">
        <v>75.216663249999897</v>
      </c>
      <c r="AN320" s="11">
        <v>12663.741211</v>
      </c>
      <c r="AO320" s="11">
        <v>18778.5737305</v>
      </c>
    </row>
    <row r="321" spans="36:41" x14ac:dyDescent="0.3">
      <c r="AJ321" s="11" t="s">
        <v>319</v>
      </c>
      <c r="AK321" s="11">
        <v>1298</v>
      </c>
      <c r="AL321" s="11">
        <v>1141</v>
      </c>
      <c r="AM321" s="11">
        <v>86.795568500000002</v>
      </c>
      <c r="AN321" s="11">
        <v>13205.2348635</v>
      </c>
      <c r="AO321" s="11">
        <v>17027.886474749899</v>
      </c>
    </row>
    <row r="322" spans="36:41" x14ac:dyDescent="0.3">
      <c r="AJ322" s="11" t="s">
        <v>320</v>
      </c>
      <c r="AK322" s="11">
        <v>1285.25</v>
      </c>
      <c r="AL322" s="11">
        <v>1074.75</v>
      </c>
      <c r="AM322" s="11">
        <v>82.905504250000007</v>
      </c>
      <c r="AN322" s="11">
        <v>13066.30859375</v>
      </c>
      <c r="AO322" s="11">
        <v>17770.950683999901</v>
      </c>
    </row>
    <row r="323" spans="36:41" x14ac:dyDescent="0.3">
      <c r="AJ323" s="11" t="s">
        <v>321</v>
      </c>
      <c r="AK323" s="11">
        <v>1344.5</v>
      </c>
      <c r="AL323" s="11">
        <v>1212.75</v>
      </c>
      <c r="AM323" s="11">
        <v>89.584030249999998</v>
      </c>
      <c r="AN323" s="11">
        <v>13015.203369000001</v>
      </c>
      <c r="AO323" s="11">
        <v>16234.691161999899</v>
      </c>
    </row>
    <row r="324" spans="36:41" x14ac:dyDescent="0.3">
      <c r="AJ324" s="11" t="s">
        <v>322</v>
      </c>
      <c r="AK324" s="11">
        <v>1379.75</v>
      </c>
      <c r="AL324" s="11">
        <v>1244.25</v>
      </c>
      <c r="AM324" s="11">
        <v>89.673940499999901</v>
      </c>
      <c r="AN324" s="11">
        <v>13161.272461</v>
      </c>
      <c r="AO324" s="11">
        <v>15924.1535645</v>
      </c>
    </row>
    <row r="325" spans="36:41" x14ac:dyDescent="0.3">
      <c r="AJ325" s="11" t="s">
        <v>323</v>
      </c>
      <c r="AK325" s="11">
        <v>1431.25</v>
      </c>
      <c r="AL325" s="11">
        <v>1268.25</v>
      </c>
      <c r="AM325" s="11">
        <v>88.10431475</v>
      </c>
      <c r="AN325" s="11">
        <v>12827.563964749899</v>
      </c>
      <c r="AO325" s="11">
        <v>15630.60449225</v>
      </c>
    </row>
    <row r="326" spans="36:41" x14ac:dyDescent="0.3">
      <c r="AJ326" s="11" t="s">
        <v>324</v>
      </c>
      <c r="AK326" s="11">
        <v>1210.75</v>
      </c>
      <c r="AL326" s="11">
        <v>1014.25</v>
      </c>
      <c r="AM326" s="11">
        <v>82.025697750000006</v>
      </c>
      <c r="AN326" s="11">
        <v>12676.921630999999</v>
      </c>
      <c r="AO326" s="11">
        <v>17742.281250249998</v>
      </c>
    </row>
    <row r="327" spans="36:41" x14ac:dyDescent="0.3">
      <c r="AJ327" s="11" t="s">
        <v>325</v>
      </c>
      <c r="AK327" s="11">
        <v>838.5</v>
      </c>
      <c r="AL327" s="11">
        <v>603</v>
      </c>
      <c r="AM327" s="11">
        <v>68.946735499999903</v>
      </c>
      <c r="AN327" s="11">
        <v>12282.832275249901</v>
      </c>
      <c r="AO327" s="11">
        <v>22184.954590000001</v>
      </c>
    </row>
    <row r="328" spans="36:41" x14ac:dyDescent="0.3">
      <c r="AJ328" s="11" t="s">
        <v>326</v>
      </c>
      <c r="AK328" s="11">
        <v>901.75</v>
      </c>
      <c r="AL328" s="11">
        <v>646.5</v>
      </c>
      <c r="AM328" s="11">
        <v>68.292636000000002</v>
      </c>
      <c r="AN328" s="11">
        <v>12445.863525249901</v>
      </c>
      <c r="AO328" s="11">
        <v>21568.5556645</v>
      </c>
    </row>
    <row r="329" spans="36:41" x14ac:dyDescent="0.3">
      <c r="AJ329" s="11" t="s">
        <v>327</v>
      </c>
      <c r="AK329" s="11">
        <v>898.75</v>
      </c>
      <c r="AL329" s="11">
        <v>698</v>
      </c>
      <c r="AM329" s="11">
        <v>73.971883000000005</v>
      </c>
      <c r="AN329" s="11">
        <v>12111.996826250001</v>
      </c>
      <c r="AO329" s="11">
        <v>21194.11767575</v>
      </c>
    </row>
    <row r="330" spans="36:41" x14ac:dyDescent="0.3">
      <c r="AJ330" s="11" t="s">
        <v>328</v>
      </c>
      <c r="AK330" s="11">
        <v>812.5</v>
      </c>
      <c r="AL330" s="11">
        <v>568</v>
      </c>
      <c r="AM330" s="11">
        <v>65.901222500000003</v>
      </c>
      <c r="AN330" s="11">
        <v>12174.802002</v>
      </c>
      <c r="AO330" s="11">
        <v>22658.354980749999</v>
      </c>
    </row>
    <row r="331" spans="36:41" x14ac:dyDescent="0.3">
      <c r="AJ331" s="11" t="s">
        <v>329</v>
      </c>
      <c r="AK331" s="11">
        <v>850.75</v>
      </c>
      <c r="AL331" s="11">
        <v>623.75</v>
      </c>
      <c r="AM331" s="11">
        <v>69.652825500000006</v>
      </c>
      <c r="AN331" s="11">
        <v>12097.27563475</v>
      </c>
      <c r="AO331" s="11">
        <v>21675.6879884999</v>
      </c>
    </row>
    <row r="332" spans="36:41" x14ac:dyDescent="0.3">
      <c r="AJ332" s="11" t="s">
        <v>330</v>
      </c>
      <c r="AK332" s="11">
        <v>997.5</v>
      </c>
      <c r="AL332" s="11">
        <v>764.5</v>
      </c>
      <c r="AM332" s="11">
        <v>74.688267499999895</v>
      </c>
      <c r="AN332" s="11">
        <v>12401.857666</v>
      </c>
      <c r="AO332" s="11">
        <v>19083.712402500001</v>
      </c>
    </row>
    <row r="333" spans="36:41" x14ac:dyDescent="0.3">
      <c r="AJ333" s="11" t="s">
        <v>331</v>
      </c>
      <c r="AK333" s="11">
        <v>1163</v>
      </c>
      <c r="AL333" s="11">
        <v>938</v>
      </c>
      <c r="AM333" s="11">
        <v>79.167646500000004</v>
      </c>
      <c r="AN333" s="11">
        <v>12318.177734249901</v>
      </c>
      <c r="AO333" s="11">
        <v>18556.98828125</v>
      </c>
    </row>
    <row r="334" spans="36:41" x14ac:dyDescent="0.3">
      <c r="AJ334" s="11" t="s">
        <v>332</v>
      </c>
      <c r="AK334" s="11">
        <v>1182.25</v>
      </c>
      <c r="AL334" s="11">
        <v>987.75</v>
      </c>
      <c r="AM334" s="11">
        <v>83.023482999999999</v>
      </c>
      <c r="AN334" s="11">
        <v>12311.586914</v>
      </c>
      <c r="AO334" s="11">
        <v>18164.447265750001</v>
      </c>
    </row>
    <row r="335" spans="36:41" x14ac:dyDescent="0.3">
      <c r="AJ335" s="11" t="s">
        <v>333</v>
      </c>
      <c r="AK335" s="11">
        <v>1206.75</v>
      </c>
      <c r="AL335" s="11">
        <v>1082</v>
      </c>
      <c r="AM335" s="11">
        <v>89.591874999999902</v>
      </c>
      <c r="AN335" s="11">
        <v>12451.428467</v>
      </c>
      <c r="AO335" s="11">
        <v>17069.254883000001</v>
      </c>
    </row>
    <row r="336" spans="36:41" x14ac:dyDescent="0.3">
      <c r="AJ336" s="11" t="s">
        <v>334</v>
      </c>
      <c r="AK336" s="11">
        <v>1176.25</v>
      </c>
      <c r="AL336" s="11">
        <v>1045</v>
      </c>
      <c r="AM336" s="11">
        <v>88.353696749999898</v>
      </c>
      <c r="AN336" s="11">
        <v>12363.1188965</v>
      </c>
      <c r="AO336" s="11">
        <v>17269.692871250001</v>
      </c>
    </row>
    <row r="337" spans="36:41" x14ac:dyDescent="0.3">
      <c r="AJ337" s="11" t="s">
        <v>335</v>
      </c>
      <c r="AK337" s="11">
        <v>1197</v>
      </c>
      <c r="AL337" s="11">
        <v>1031.25</v>
      </c>
      <c r="AM337" s="11">
        <v>85.515247250000002</v>
      </c>
      <c r="AN337" s="11">
        <v>12338.64160175</v>
      </c>
      <c r="AO337" s="11">
        <v>17673.801758000001</v>
      </c>
    </row>
    <row r="338" spans="36:41" x14ac:dyDescent="0.3">
      <c r="AJ338" s="11" t="s">
        <v>336</v>
      </c>
      <c r="AK338" s="11">
        <v>1216.5</v>
      </c>
      <c r="AL338" s="11">
        <v>1106</v>
      </c>
      <c r="AM338" s="11">
        <v>90.845663000000002</v>
      </c>
      <c r="AN338" s="11">
        <v>12527.668212749901</v>
      </c>
      <c r="AO338" s="11">
        <v>16554.784668249999</v>
      </c>
    </row>
    <row r="339" spans="36:41" x14ac:dyDescent="0.3">
      <c r="AJ339" s="11" t="s">
        <v>337</v>
      </c>
      <c r="AK339" s="11">
        <v>1041.75</v>
      </c>
      <c r="AL339" s="11">
        <v>875</v>
      </c>
      <c r="AM339" s="11">
        <v>80.285579749999897</v>
      </c>
      <c r="AN339" s="11">
        <v>13042.171875</v>
      </c>
      <c r="AO339" s="11">
        <v>21946.392089749901</v>
      </c>
    </row>
    <row r="340" spans="36:41" x14ac:dyDescent="0.3">
      <c r="AJ340" s="11" t="s">
        <v>338</v>
      </c>
      <c r="AK340" s="11">
        <v>999.75</v>
      </c>
      <c r="AL340" s="11">
        <v>792.75</v>
      </c>
      <c r="AM340" s="11">
        <v>77.309957499999896</v>
      </c>
      <c r="AN340" s="11">
        <v>13226.13940425</v>
      </c>
      <c r="AO340" s="11">
        <v>21885.0791015</v>
      </c>
    </row>
    <row r="341" spans="36:41" x14ac:dyDescent="0.3">
      <c r="AJ341" s="11" t="s">
        <v>339</v>
      </c>
      <c r="AK341" s="11">
        <v>1064.25</v>
      </c>
      <c r="AL341" s="11">
        <v>865.25</v>
      </c>
      <c r="AM341" s="11">
        <v>78.928800749999894</v>
      </c>
      <c r="AN341" s="11">
        <v>12988.76513675</v>
      </c>
      <c r="AO341" s="11">
        <v>20487.391113500002</v>
      </c>
    </row>
    <row r="342" spans="36:41" x14ac:dyDescent="0.3">
      <c r="AJ342" s="11" t="s">
        <v>340</v>
      </c>
      <c r="AK342" s="11">
        <v>1052.25</v>
      </c>
      <c r="AL342" s="11">
        <v>847.5</v>
      </c>
      <c r="AM342" s="11">
        <v>79.283977499999907</v>
      </c>
      <c r="AN342" s="11">
        <v>12840.925536999899</v>
      </c>
      <c r="AO342" s="11">
        <v>20231.534179999901</v>
      </c>
    </row>
    <row r="343" spans="36:41" x14ac:dyDescent="0.3">
      <c r="AJ343" s="11" t="s">
        <v>341</v>
      </c>
      <c r="AK343" s="11">
        <v>1126.25</v>
      </c>
      <c r="AL343" s="11">
        <v>921.5</v>
      </c>
      <c r="AM343" s="11">
        <v>79.046802499999899</v>
      </c>
      <c r="AN343" s="11">
        <v>12745.351318249899</v>
      </c>
      <c r="AO343" s="11">
        <v>19335.590820500001</v>
      </c>
    </row>
    <row r="344" spans="36:41" x14ac:dyDescent="0.3">
      <c r="AJ344" s="11" t="s">
        <v>342</v>
      </c>
      <c r="AK344" s="11">
        <v>1290</v>
      </c>
      <c r="AL344" s="11">
        <v>1105.25</v>
      </c>
      <c r="AM344" s="11">
        <v>84.439169000000007</v>
      </c>
      <c r="AN344" s="11">
        <v>12983.96093725</v>
      </c>
      <c r="AO344" s="11">
        <v>17881.298340000001</v>
      </c>
    </row>
    <row r="345" spans="36:41" x14ac:dyDescent="0.3">
      <c r="AJ345" s="11" t="s">
        <v>343</v>
      </c>
      <c r="AK345" s="11">
        <v>1287.75</v>
      </c>
      <c r="AL345" s="11">
        <v>1130.75</v>
      </c>
      <c r="AM345" s="11">
        <v>87.0144824999999</v>
      </c>
      <c r="AN345" s="11">
        <v>13169.187744250001</v>
      </c>
      <c r="AO345" s="11">
        <v>17332.1071774999</v>
      </c>
    </row>
    <row r="346" spans="36:41" x14ac:dyDescent="0.3">
      <c r="AJ346" s="11" t="s">
        <v>344</v>
      </c>
      <c r="AK346" s="11">
        <v>1280.5</v>
      </c>
      <c r="AL346" s="11">
        <v>1165.75</v>
      </c>
      <c r="AM346" s="11">
        <v>89.479768750000005</v>
      </c>
      <c r="AN346" s="11">
        <v>13175.4470215</v>
      </c>
      <c r="AO346" s="11">
        <v>16926.65063475</v>
      </c>
    </row>
    <row r="347" spans="36:41" x14ac:dyDescent="0.3">
      <c r="AJ347" s="11" t="s">
        <v>345</v>
      </c>
      <c r="AK347" s="11">
        <v>1385</v>
      </c>
      <c r="AL347" s="11">
        <v>1239.25</v>
      </c>
      <c r="AM347" s="11">
        <v>89.074527750000001</v>
      </c>
      <c r="AN347" s="11">
        <v>13406.77392575</v>
      </c>
      <c r="AO347" s="11">
        <v>16294.349121249999</v>
      </c>
    </row>
    <row r="348" spans="36:41" x14ac:dyDescent="0.3">
      <c r="AJ348" s="11" t="s">
        <v>346</v>
      </c>
      <c r="AK348" s="11">
        <v>1378.25</v>
      </c>
      <c r="AL348" s="11">
        <v>1238.5</v>
      </c>
      <c r="AM348" s="11">
        <v>89.368908000000005</v>
      </c>
      <c r="AN348" s="11">
        <v>13150.629883</v>
      </c>
      <c r="AO348" s="11">
        <v>16091.786620999899</v>
      </c>
    </row>
    <row r="349" spans="36:41" x14ac:dyDescent="0.3">
      <c r="AJ349" s="11" t="s">
        <v>347</v>
      </c>
      <c r="AK349" s="11">
        <v>1387.5</v>
      </c>
      <c r="AL349" s="11">
        <v>1222</v>
      </c>
      <c r="AM349" s="11">
        <v>87.406902500000001</v>
      </c>
      <c r="AN349" s="11">
        <v>12790.072754000001</v>
      </c>
      <c r="AO349" s="11">
        <v>16305.73486325</v>
      </c>
    </row>
    <row r="350" spans="36:41" x14ac:dyDescent="0.3">
      <c r="AJ350" s="11" t="s">
        <v>348</v>
      </c>
      <c r="AK350" s="11">
        <v>1387.25</v>
      </c>
      <c r="AL350" s="11">
        <v>1273.75</v>
      </c>
      <c r="AM350" s="11">
        <v>91.484342499999897</v>
      </c>
      <c r="AN350" s="11">
        <v>13593.634277499999</v>
      </c>
      <c r="AO350" s="11">
        <v>16273.068359499901</v>
      </c>
    </row>
    <row r="351" spans="36:41" x14ac:dyDescent="0.3">
      <c r="AJ351" s="11" t="s">
        <v>349</v>
      </c>
      <c r="AK351" s="11">
        <v>821.5</v>
      </c>
      <c r="AL351" s="11">
        <v>582.75</v>
      </c>
      <c r="AM351" s="11">
        <v>66.71697125</v>
      </c>
      <c r="AN351" s="11">
        <v>12397.50488275</v>
      </c>
      <c r="AO351" s="11">
        <v>22392.0893555</v>
      </c>
    </row>
    <row r="352" spans="36:41" x14ac:dyDescent="0.3">
      <c r="AJ352" s="11" t="s">
        <v>350</v>
      </c>
      <c r="AK352" s="11">
        <v>987.25</v>
      </c>
      <c r="AL352" s="11">
        <v>753.25</v>
      </c>
      <c r="AM352" s="11">
        <v>72.550391250000004</v>
      </c>
      <c r="AN352" s="11">
        <v>12382.201416</v>
      </c>
      <c r="AO352" s="11">
        <v>19919.6362305</v>
      </c>
    </row>
    <row r="353" spans="36:41" x14ac:dyDescent="0.3">
      <c r="AJ353" s="11" t="s">
        <v>351</v>
      </c>
      <c r="AK353" s="11">
        <v>1074.5</v>
      </c>
      <c r="AL353" s="11">
        <v>844.5</v>
      </c>
      <c r="AM353" s="11">
        <v>75.234459999999999</v>
      </c>
      <c r="AN353" s="11">
        <v>12537.182861499999</v>
      </c>
      <c r="AO353" s="11">
        <v>19639.37792975</v>
      </c>
    </row>
    <row r="354" spans="36:41" x14ac:dyDescent="0.3">
      <c r="AJ354" s="11" t="s">
        <v>352</v>
      </c>
      <c r="AK354" s="11">
        <v>1068.5</v>
      </c>
      <c r="AL354" s="11">
        <v>903.25</v>
      </c>
      <c r="AM354" s="11">
        <v>82.787338250000005</v>
      </c>
      <c r="AN354" s="11">
        <v>12468.994628999901</v>
      </c>
      <c r="AO354" s="11">
        <v>19027.94921875</v>
      </c>
    </row>
    <row r="355" spans="36:41" x14ac:dyDescent="0.3">
      <c r="AJ355" s="11" t="s">
        <v>353</v>
      </c>
      <c r="AK355" s="11">
        <v>855</v>
      </c>
      <c r="AL355" s="11">
        <v>671.5</v>
      </c>
      <c r="AM355" s="11">
        <v>73.690941749999993</v>
      </c>
      <c r="AN355" s="11">
        <v>12214.376464749899</v>
      </c>
      <c r="AO355" s="11">
        <v>21874.576660250001</v>
      </c>
    </row>
    <row r="356" spans="36:41" x14ac:dyDescent="0.3">
      <c r="AJ356" s="11" t="s">
        <v>354</v>
      </c>
      <c r="AK356" s="11">
        <v>748.75</v>
      </c>
      <c r="AL356" s="11">
        <v>515</v>
      </c>
      <c r="AM356" s="11">
        <v>66.181582500000005</v>
      </c>
      <c r="AN356" s="11">
        <v>11884.144043</v>
      </c>
      <c r="AO356" s="11">
        <v>23029.959472750001</v>
      </c>
    </row>
    <row r="357" spans="36:41" x14ac:dyDescent="0.3">
      <c r="AJ357" s="11" t="s">
        <v>355</v>
      </c>
      <c r="AK357" s="11">
        <v>803.75</v>
      </c>
      <c r="AL357" s="11">
        <v>542.25</v>
      </c>
      <c r="AM357" s="11">
        <v>64.6541339999999</v>
      </c>
      <c r="AN357" s="11">
        <v>11692.022461</v>
      </c>
      <c r="AO357" s="11">
        <v>23095.765625</v>
      </c>
    </row>
    <row r="358" spans="36:41" x14ac:dyDescent="0.3">
      <c r="AJ358" s="11" t="s">
        <v>356</v>
      </c>
      <c r="AK358" s="11">
        <v>924</v>
      </c>
      <c r="AL358" s="11">
        <v>684.75</v>
      </c>
      <c r="AM358" s="11">
        <v>71.812095749999898</v>
      </c>
      <c r="AN358" s="11">
        <v>12013.023681750001</v>
      </c>
      <c r="AO358" s="11">
        <v>21734.258301000002</v>
      </c>
    </row>
    <row r="359" spans="36:41" x14ac:dyDescent="0.3">
      <c r="AJ359" s="11" t="s">
        <v>357</v>
      </c>
      <c r="AK359" s="11">
        <v>818.5</v>
      </c>
      <c r="AL359" s="11">
        <v>589.25</v>
      </c>
      <c r="AM359" s="11">
        <v>68.691719000000006</v>
      </c>
      <c r="AN359" s="11">
        <v>12075.3325195</v>
      </c>
      <c r="AO359" s="11">
        <v>23086.105957250002</v>
      </c>
    </row>
    <row r="360" spans="36:41" x14ac:dyDescent="0.3">
      <c r="AJ360" s="11" t="s">
        <v>358</v>
      </c>
      <c r="AK360" s="11">
        <v>911.5</v>
      </c>
      <c r="AL360" s="11">
        <v>672.25</v>
      </c>
      <c r="AM360" s="11">
        <v>71.876670750000002</v>
      </c>
      <c r="AN360" s="11">
        <v>11924.4648439999</v>
      </c>
      <c r="AO360" s="11">
        <v>22162.6318357499</v>
      </c>
    </row>
    <row r="361" spans="36:41" x14ac:dyDescent="0.3">
      <c r="AJ361" s="11" t="s">
        <v>359</v>
      </c>
      <c r="AK361" s="11">
        <v>932.25</v>
      </c>
      <c r="AL361" s="11">
        <v>712</v>
      </c>
      <c r="AM361" s="11">
        <v>73.757315750000004</v>
      </c>
      <c r="AN361" s="11">
        <v>11772.3549805</v>
      </c>
      <c r="AO361" s="11">
        <v>21287.20263675</v>
      </c>
    </row>
    <row r="362" spans="36:41" x14ac:dyDescent="0.3">
      <c r="AJ362" s="11" t="s">
        <v>360</v>
      </c>
      <c r="AK362" s="11">
        <v>1038.5</v>
      </c>
      <c r="AL362" s="11">
        <v>812.5</v>
      </c>
      <c r="AM362" s="11">
        <v>76.658517750000001</v>
      </c>
      <c r="AN362" s="11">
        <v>12236.618652249899</v>
      </c>
      <c r="AO362" s="11">
        <v>19027.841797000001</v>
      </c>
    </row>
    <row r="363" spans="36:41" x14ac:dyDescent="0.3">
      <c r="AJ363" s="11" t="s">
        <v>361</v>
      </c>
      <c r="AK363" s="11">
        <v>1128</v>
      </c>
      <c r="AL363" s="11">
        <v>883</v>
      </c>
      <c r="AM363" s="11">
        <v>74.532127500000001</v>
      </c>
      <c r="AN363" s="11">
        <v>13345.173584</v>
      </c>
      <c r="AO363" s="11">
        <v>22595.711914</v>
      </c>
    </row>
    <row r="364" spans="36:41" x14ac:dyDescent="0.3">
      <c r="AJ364" s="11" t="s">
        <v>362</v>
      </c>
      <c r="AK364" s="11">
        <v>1063.5</v>
      </c>
      <c r="AL364" s="11">
        <v>856.25</v>
      </c>
      <c r="AM364" s="11">
        <v>77.581489500000004</v>
      </c>
      <c r="AN364" s="11">
        <v>12762.904541</v>
      </c>
      <c r="AO364" s="11">
        <v>22916.868652249901</v>
      </c>
    </row>
    <row r="365" spans="36:41" x14ac:dyDescent="0.3">
      <c r="AJ365" s="11" t="s">
        <v>363</v>
      </c>
      <c r="AK365" s="11">
        <v>1008</v>
      </c>
      <c r="AL365" s="11">
        <v>825</v>
      </c>
      <c r="AM365" s="11">
        <v>78.2736797499999</v>
      </c>
      <c r="AN365" s="11">
        <v>12983.370849749999</v>
      </c>
      <c r="AO365" s="11">
        <v>21339.1083985</v>
      </c>
    </row>
    <row r="366" spans="36:41" x14ac:dyDescent="0.3">
      <c r="AJ366" s="11" t="s">
        <v>364</v>
      </c>
      <c r="AK366" s="11">
        <v>1038</v>
      </c>
      <c r="AL366" s="11">
        <v>849.75</v>
      </c>
      <c r="AM366" s="11">
        <v>79.150087499999898</v>
      </c>
      <c r="AN366" s="11">
        <v>12988.5810544999</v>
      </c>
      <c r="AO366" s="11">
        <v>20885.856933750001</v>
      </c>
    </row>
    <row r="367" spans="36:41" x14ac:dyDescent="0.3">
      <c r="AJ367" s="11" t="s">
        <v>365</v>
      </c>
      <c r="AK367" s="11">
        <v>1124.5</v>
      </c>
      <c r="AL367" s="11">
        <v>926.5</v>
      </c>
      <c r="AM367" s="11">
        <v>80.689041250000002</v>
      </c>
      <c r="AN367" s="11">
        <v>12731.41455075</v>
      </c>
      <c r="AO367" s="11">
        <v>19669.297851750001</v>
      </c>
    </row>
    <row r="368" spans="36:41" x14ac:dyDescent="0.3">
      <c r="AJ368" s="11" t="s">
        <v>366</v>
      </c>
      <c r="AK368" s="11">
        <v>1267.25</v>
      </c>
      <c r="AL368" s="11">
        <v>1108.5</v>
      </c>
      <c r="AM368" s="11">
        <v>86.260694749999899</v>
      </c>
      <c r="AN368" s="11">
        <v>13616.27734375</v>
      </c>
      <c r="AO368" s="11">
        <v>18414.36059575</v>
      </c>
    </row>
    <row r="369" spans="36:41" x14ac:dyDescent="0.3">
      <c r="AJ369" s="11" t="s">
        <v>367</v>
      </c>
      <c r="AK369" s="11">
        <v>1308.5</v>
      </c>
      <c r="AL369" s="11">
        <v>1181</v>
      </c>
      <c r="AM369" s="11">
        <v>89.305450499999907</v>
      </c>
      <c r="AN369" s="11">
        <v>13105.369629000001</v>
      </c>
      <c r="AO369" s="11">
        <v>17492.340575999999</v>
      </c>
    </row>
    <row r="370" spans="36:41" x14ac:dyDescent="0.3">
      <c r="AJ370" s="11" t="s">
        <v>368</v>
      </c>
      <c r="AK370" s="11">
        <v>1297</v>
      </c>
      <c r="AL370" s="11">
        <v>1179</v>
      </c>
      <c r="AM370" s="11">
        <v>90.461417999999895</v>
      </c>
      <c r="AN370" s="11">
        <v>12880.149414</v>
      </c>
      <c r="AO370" s="11">
        <v>17885.438965000001</v>
      </c>
    </row>
    <row r="371" spans="36:41" x14ac:dyDescent="0.3">
      <c r="AJ371" s="11" t="s">
        <v>369</v>
      </c>
      <c r="AK371" s="11">
        <v>1388.25</v>
      </c>
      <c r="AL371" s="11">
        <v>1276</v>
      </c>
      <c r="AM371" s="11">
        <v>91.593770999999904</v>
      </c>
      <c r="AN371" s="11">
        <v>13660.435546749901</v>
      </c>
      <c r="AO371" s="11">
        <v>16199.922119000001</v>
      </c>
    </row>
    <row r="372" spans="36:41" x14ac:dyDescent="0.3">
      <c r="AJ372" s="11" t="s">
        <v>370</v>
      </c>
      <c r="AK372" s="11">
        <v>1397.5</v>
      </c>
      <c r="AL372" s="11">
        <v>1304.5</v>
      </c>
      <c r="AM372" s="11">
        <v>93.1592389999999</v>
      </c>
      <c r="AN372" s="11">
        <v>12887.263916</v>
      </c>
      <c r="AO372" s="11">
        <v>15920.877441249901</v>
      </c>
    </row>
    <row r="373" spans="36:41" x14ac:dyDescent="0.3">
      <c r="AJ373" s="11" t="s">
        <v>371</v>
      </c>
      <c r="AK373" s="11">
        <v>1324.25</v>
      </c>
      <c r="AL373" s="11">
        <v>1192.75</v>
      </c>
      <c r="AM373" s="11">
        <v>89.313188249999897</v>
      </c>
      <c r="AN373" s="11">
        <v>12362.995849499899</v>
      </c>
      <c r="AO373" s="11">
        <v>16733.9504395</v>
      </c>
    </row>
    <row r="374" spans="36:41" x14ac:dyDescent="0.3">
      <c r="AJ374" s="11" t="s">
        <v>372</v>
      </c>
      <c r="AK374" s="11">
        <v>1353</v>
      </c>
      <c r="AL374" s="11">
        <v>1225.5</v>
      </c>
      <c r="AM374" s="11">
        <v>90.256309499999901</v>
      </c>
      <c r="AN374" s="11">
        <v>12563.824707</v>
      </c>
      <c r="AO374" s="11">
        <v>17230.533691500001</v>
      </c>
    </row>
    <row r="375" spans="36:41" x14ac:dyDescent="0.3">
      <c r="AJ375" s="11" t="s">
        <v>373</v>
      </c>
      <c r="AK375" s="11">
        <v>643.5</v>
      </c>
      <c r="AL375" s="11">
        <v>470.5</v>
      </c>
      <c r="AM375" s="11">
        <v>69.690095749999898</v>
      </c>
      <c r="AN375" s="11">
        <v>12613.308349499899</v>
      </c>
      <c r="AO375" s="11">
        <v>25833.91894525</v>
      </c>
    </row>
    <row r="376" spans="36:41" x14ac:dyDescent="0.3">
      <c r="AJ376" s="11" t="s">
        <v>374</v>
      </c>
      <c r="AK376" s="11">
        <v>986.5</v>
      </c>
      <c r="AL376" s="11">
        <v>759.5</v>
      </c>
      <c r="AM376" s="11">
        <v>75.222734500000001</v>
      </c>
      <c r="AN376" s="11">
        <v>12918.226318000001</v>
      </c>
      <c r="AO376" s="11">
        <v>21360.809570500001</v>
      </c>
    </row>
    <row r="377" spans="36:41" x14ac:dyDescent="0.3">
      <c r="AJ377" s="11" t="s">
        <v>375</v>
      </c>
      <c r="AK377" s="11">
        <v>1060.5</v>
      </c>
      <c r="AL377" s="11">
        <v>831.25</v>
      </c>
      <c r="AM377" s="11">
        <v>77.400640499999895</v>
      </c>
      <c r="AN377" s="11">
        <v>12607.00292975</v>
      </c>
      <c r="AO377" s="11">
        <v>19909.71875</v>
      </c>
    </row>
    <row r="378" spans="36:41" x14ac:dyDescent="0.3">
      <c r="AJ378" s="11" t="s">
        <v>376</v>
      </c>
      <c r="AK378" s="11">
        <v>1063</v>
      </c>
      <c r="AL378" s="11">
        <v>854</v>
      </c>
      <c r="AM378" s="11">
        <v>77.1758995</v>
      </c>
      <c r="AN378" s="11">
        <v>12674.93188475</v>
      </c>
      <c r="AO378" s="11">
        <v>20606.233398749999</v>
      </c>
    </row>
    <row r="379" spans="36:41" x14ac:dyDescent="0.3">
      <c r="AJ379" s="11" t="s">
        <v>377</v>
      </c>
      <c r="AK379" s="11">
        <v>807.75</v>
      </c>
      <c r="AL379" s="11">
        <v>615.75</v>
      </c>
      <c r="AM379" s="11">
        <v>72.413409250000001</v>
      </c>
      <c r="AN379" s="11">
        <v>12427.382080249899</v>
      </c>
      <c r="AO379" s="11">
        <v>22775.732422000001</v>
      </c>
    </row>
    <row r="380" spans="36:41" x14ac:dyDescent="0.3">
      <c r="AJ380" s="11" t="s">
        <v>378</v>
      </c>
      <c r="AK380" s="11">
        <v>745.25</v>
      </c>
      <c r="AL380" s="11">
        <v>548</v>
      </c>
      <c r="AM380" s="11">
        <v>70.805501750000005</v>
      </c>
      <c r="AN380" s="11">
        <v>11917.046142499899</v>
      </c>
      <c r="AO380" s="11">
        <v>25109.733398749901</v>
      </c>
    </row>
    <row r="381" spans="36:41" x14ac:dyDescent="0.3">
      <c r="AJ381" s="11" t="s">
        <v>379</v>
      </c>
      <c r="AK381" s="11">
        <v>678.25</v>
      </c>
      <c r="AL381" s="11">
        <v>468.5</v>
      </c>
      <c r="AM381" s="11">
        <v>65.803637249999895</v>
      </c>
      <c r="AN381" s="11">
        <v>11953.56079075</v>
      </c>
      <c r="AO381" s="11">
        <v>26254.231933499901</v>
      </c>
    </row>
    <row r="382" spans="36:41" x14ac:dyDescent="0.3">
      <c r="AJ382" s="11" t="s">
        <v>380</v>
      </c>
      <c r="AK382" s="11">
        <v>612</v>
      </c>
      <c r="AL382" s="11">
        <v>392.75</v>
      </c>
      <c r="AM382" s="11">
        <v>61.549315499999899</v>
      </c>
      <c r="AN382" s="11">
        <v>11773.6171875</v>
      </c>
      <c r="AO382" s="11">
        <v>27540.610840000001</v>
      </c>
    </row>
    <row r="383" spans="36:41" x14ac:dyDescent="0.3">
      <c r="AJ383" s="11" t="s">
        <v>381</v>
      </c>
      <c r="AK383" s="11">
        <v>853.75</v>
      </c>
      <c r="AL383" s="11">
        <v>602.5</v>
      </c>
      <c r="AM383" s="11">
        <v>68.8249844999999</v>
      </c>
      <c r="AN383" s="11">
        <v>11937.98486325</v>
      </c>
      <c r="AO383" s="11">
        <v>22824.688965000001</v>
      </c>
    </row>
    <row r="384" spans="36:41" x14ac:dyDescent="0.3">
      <c r="AJ384" s="11" t="s">
        <v>382</v>
      </c>
      <c r="AK384" s="11">
        <v>891.75</v>
      </c>
      <c r="AL384" s="11">
        <v>657.5</v>
      </c>
      <c r="AM384" s="11">
        <v>71.6961852499999</v>
      </c>
      <c r="AN384" s="11">
        <v>11889.626464999899</v>
      </c>
      <c r="AO384" s="11">
        <v>23663.134277749901</v>
      </c>
    </row>
    <row r="385" spans="36:41" x14ac:dyDescent="0.3">
      <c r="AJ385" s="11" t="s">
        <v>383</v>
      </c>
      <c r="AK385" s="11">
        <v>962</v>
      </c>
      <c r="AL385" s="11">
        <v>781.25</v>
      </c>
      <c r="AM385" s="11">
        <v>79.984136749999905</v>
      </c>
      <c r="AN385" s="11">
        <v>12145.416503749901</v>
      </c>
      <c r="AO385" s="11">
        <v>20194.42236325</v>
      </c>
    </row>
    <row r="386" spans="36:41" x14ac:dyDescent="0.3">
      <c r="AJ386" s="11" t="s">
        <v>384</v>
      </c>
      <c r="AK386" s="11">
        <v>1065.25</v>
      </c>
      <c r="AL386" s="11">
        <v>840.5</v>
      </c>
      <c r="AM386" s="11">
        <v>78.127235499999998</v>
      </c>
      <c r="AN386" s="11">
        <v>12333.0910645</v>
      </c>
      <c r="AO386" s="11">
        <v>20135.5854494999</v>
      </c>
    </row>
  </sheetData>
  <mergeCells count="45">
    <mergeCell ref="AF2:AG2"/>
    <mergeCell ref="B2:C2"/>
    <mergeCell ref="E2:F2"/>
    <mergeCell ref="H2:I2"/>
    <mergeCell ref="K2:L2"/>
    <mergeCell ref="N2:O2"/>
    <mergeCell ref="Q2:R2"/>
    <mergeCell ref="Z2:AA2"/>
    <mergeCell ref="AC2:AD2"/>
    <mergeCell ref="T12:U12"/>
    <mergeCell ref="W12:X12"/>
    <mergeCell ref="Z12:AA12"/>
    <mergeCell ref="AC12:AD12"/>
    <mergeCell ref="K12:L12"/>
    <mergeCell ref="N12:O12"/>
    <mergeCell ref="Q12:R12"/>
    <mergeCell ref="T2:U2"/>
    <mergeCell ref="W2:X2"/>
    <mergeCell ref="AF12:AG12"/>
    <mergeCell ref="AF23:AG23"/>
    <mergeCell ref="B23:C23"/>
    <mergeCell ref="E23:F23"/>
    <mergeCell ref="H23:I23"/>
    <mergeCell ref="K23:L23"/>
    <mergeCell ref="N23:O23"/>
    <mergeCell ref="Q23:R23"/>
    <mergeCell ref="B22:C22"/>
    <mergeCell ref="T23:U23"/>
    <mergeCell ref="W23:X23"/>
    <mergeCell ref="Z23:AA23"/>
    <mergeCell ref="AC23:AD23"/>
    <mergeCell ref="B12:C12"/>
    <mergeCell ref="E12:F12"/>
    <mergeCell ref="H12:I12"/>
    <mergeCell ref="AF33:AG33"/>
    <mergeCell ref="B33:C33"/>
    <mergeCell ref="E33:F33"/>
    <mergeCell ref="H33:I33"/>
    <mergeCell ref="K33:L33"/>
    <mergeCell ref="N33:O33"/>
    <mergeCell ref="Q33:R33"/>
    <mergeCell ref="T33:U33"/>
    <mergeCell ref="W33:X33"/>
    <mergeCell ref="Z33:AA33"/>
    <mergeCell ref="AC33:AD33"/>
  </mergeCells>
  <conditionalFormatting sqref="T3:U10 Q3:R10 N3:O10 K3:L10 H3:I10 E3:F10 B21:D21 B3:C10 B13:C20 E13:F21 H13:I21 K21:L21 N21:O21 Q13:R21 T21:U21 W13:X21 W3:X10 Z3:AA10 Z13:AA21 AC13:AD21 AC3:AD10 AF3:AG10 AF13:AG21">
    <cfRule type="colorScale" priority="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10">
    <cfRule type="cellIs" dxfId="53" priority="114" operator="greaterThan">
      <formula>20</formula>
    </cfRule>
  </conditionalFormatting>
  <conditionalFormatting sqref="D13:D20">
    <cfRule type="cellIs" dxfId="52" priority="113" operator="greaterThan">
      <formula>20</formula>
    </cfRule>
  </conditionalFormatting>
  <conditionalFormatting sqref="G21">
    <cfRule type="colorScale" priority="1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10">
    <cfRule type="cellIs" dxfId="51" priority="102" operator="greaterThan">
      <formula>20</formula>
    </cfRule>
  </conditionalFormatting>
  <conditionalFormatting sqref="G13:G20">
    <cfRule type="cellIs" dxfId="50" priority="101" operator="greaterThan">
      <formula>20</formula>
    </cfRule>
  </conditionalFormatting>
  <conditionalFormatting sqref="J21">
    <cfRule type="colorScale" priority="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10">
    <cfRule type="cellIs" dxfId="49" priority="92" operator="greaterThan">
      <formula>20</formula>
    </cfRule>
  </conditionalFormatting>
  <conditionalFormatting sqref="J13:J20">
    <cfRule type="cellIs" dxfId="48" priority="91" operator="greaterThan">
      <formula>20</formula>
    </cfRule>
  </conditionalFormatting>
  <conditionalFormatting sqref="P3:P10">
    <cfRule type="cellIs" dxfId="47" priority="72" operator="greaterThan">
      <formula>20</formula>
    </cfRule>
  </conditionalFormatting>
  <conditionalFormatting sqref="P13:P20">
    <cfRule type="cellIs" dxfId="46" priority="71" operator="greaterThan">
      <formula>20</formula>
    </cfRule>
  </conditionalFormatting>
  <conditionalFormatting sqref="M21">
    <cfRule type="colorScale" priority="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:M10">
    <cfRule type="cellIs" dxfId="45" priority="82" operator="greaterThan">
      <formula>20</formula>
    </cfRule>
  </conditionalFormatting>
  <conditionalFormatting sqref="M13:M20">
    <cfRule type="cellIs" dxfId="44" priority="81" operator="greaterThan">
      <formula>20</formula>
    </cfRule>
  </conditionalFormatting>
  <conditionalFormatting sqref="P21">
    <cfRule type="colorScale" priority="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1">
    <cfRule type="colorScale" priority="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:S10">
    <cfRule type="cellIs" dxfId="43" priority="62" operator="greaterThan">
      <formula>20</formula>
    </cfRule>
  </conditionalFormatting>
  <conditionalFormatting sqref="S13:S20">
    <cfRule type="cellIs" dxfId="42" priority="61" operator="greaterThan">
      <formula>20</formula>
    </cfRule>
  </conditionalFormatting>
  <conditionalFormatting sqref="Y3:Y10">
    <cfRule type="cellIs" dxfId="41" priority="47" operator="greaterThan">
      <formula>20</formula>
    </cfRule>
  </conditionalFormatting>
  <conditionalFormatting sqref="V21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3:V10">
    <cfRule type="cellIs" dxfId="40" priority="52" operator="greaterThan">
      <formula>20</formula>
    </cfRule>
  </conditionalFormatting>
  <conditionalFormatting sqref="V13:V20">
    <cfRule type="cellIs" dxfId="39" priority="51" operator="greaterThan">
      <formula>20</formula>
    </cfRule>
  </conditionalFormatting>
  <conditionalFormatting sqref="Y21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13:Y20">
    <cfRule type="cellIs" dxfId="38" priority="46" operator="greaterThan">
      <formula>20</formula>
    </cfRule>
  </conditionalFormatting>
  <conditionalFormatting sqref="AE3:AE10">
    <cfRule type="cellIs" dxfId="37" priority="37" operator="greaterThan">
      <formula>20</formula>
    </cfRule>
  </conditionalFormatting>
  <conditionalFormatting sqref="AE13:AE20">
    <cfRule type="cellIs" dxfId="36" priority="36" operator="greaterThan">
      <formula>20</formula>
    </cfRule>
  </conditionalFormatting>
  <conditionalFormatting sqref="AB21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3:AB10">
    <cfRule type="cellIs" dxfId="35" priority="42" operator="greaterThan">
      <formula>20</formula>
    </cfRule>
  </conditionalFormatting>
  <conditionalFormatting sqref="AB13:AB20">
    <cfRule type="cellIs" dxfId="34" priority="41" operator="greaterThan">
      <formula>20</formula>
    </cfRule>
  </conditionalFormatting>
  <conditionalFormatting sqref="AE21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13:AH20">
    <cfRule type="cellIs" dxfId="33" priority="31" operator="greaterThan">
      <formula>20</formula>
    </cfRule>
  </conditionalFormatting>
  <conditionalFormatting sqref="AH21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3:AH10">
    <cfRule type="cellIs" dxfId="32" priority="32" operator="greaterThan">
      <formula>20</formula>
    </cfRule>
  </conditionalFormatting>
  <conditionalFormatting sqref="B24:C32 B34:C41 K24:L32 H34:I41 H24:I32 E34:F41 E24:F32 T24:U32 T34:U41 K34:L41 Q24:R32 Q34:R41 N24:O32 N34:O41 AF34:AG41 AF24:AG32 AC34:AD41 AC24:AD32 Z34:AA41 Z24:AA32 W34:X41 W24:X32">
    <cfRule type="cellIs" dxfId="31" priority="5" operator="greaterThan">
      <formula>1686</formula>
    </cfRule>
  </conditionalFormatting>
  <conditionalFormatting sqref="B24:C31 B34:C41 K24:L31 H34:I41 H24:I31 E34:F41 E24:F31 T24:U31 T34:U41 K34:L41 Q24:R31 Q34:R41 N24:O31 N34:O41 AF34:AG41 AF24:AG31 AC34:AD41 AC24:AD31 Z34:AA41 Z24:AA31 W34:X41 W24:X31">
    <cfRule type="cellIs" dxfId="30" priority="4" operator="lessThan">
      <formula>818</formula>
    </cfRule>
  </conditionalFormatting>
  <conditionalFormatting sqref="K13:L18 K20:L20 L1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3:O2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3:U2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03313-64DA-448A-94B0-4D6381014B27}">
  <sheetPr codeName="Sheet4"/>
  <dimension ref="A1:AS386"/>
  <sheetViews>
    <sheetView topLeftCell="F1" zoomScale="70" zoomScaleNormal="70" workbookViewId="0">
      <selection activeCell="T13" sqref="T13:U20"/>
    </sheetView>
  </sheetViews>
  <sheetFormatPr defaultRowHeight="14.4" x14ac:dyDescent="0.3"/>
  <cols>
    <col min="39" max="39" width="14.21875" bestFit="1" customWidth="1"/>
    <col min="40" max="40" width="9.44140625" bestFit="1" customWidth="1"/>
    <col min="41" max="41" width="11.77734375" bestFit="1" customWidth="1"/>
    <col min="42" max="42" width="13.77734375" bestFit="1" customWidth="1"/>
    <col min="43" max="43" width="27.5546875" bestFit="1" customWidth="1"/>
    <col min="44" max="44" width="30.6640625" bestFit="1" customWidth="1"/>
    <col min="45" max="45" width="8.77734375" customWidth="1"/>
    <col min="46" max="46" width="5.77734375" customWidth="1"/>
    <col min="47" max="82" width="7.77734375" customWidth="1"/>
  </cols>
  <sheetData>
    <row r="1" spans="1:45" x14ac:dyDescent="0.3">
      <c r="B1" s="1" t="s">
        <v>387</v>
      </c>
      <c r="AM1" s="1" t="s">
        <v>392</v>
      </c>
      <c r="AN1" s="1"/>
      <c r="AO1" s="1"/>
      <c r="AP1" s="1"/>
      <c r="AQ1" s="1"/>
      <c r="AR1" s="1"/>
      <c r="AS1" s="1"/>
    </row>
    <row r="2" spans="1:45" x14ac:dyDescent="0.3">
      <c r="B2" s="112" t="s">
        <v>409</v>
      </c>
      <c r="C2" s="112"/>
      <c r="D2" s="7" t="s">
        <v>431</v>
      </c>
      <c r="E2" s="112" t="s">
        <v>410</v>
      </c>
      <c r="F2" s="112"/>
      <c r="G2" s="7" t="s">
        <v>431</v>
      </c>
      <c r="H2" s="112" t="s">
        <v>411</v>
      </c>
      <c r="I2" s="112"/>
      <c r="J2" s="7" t="s">
        <v>431</v>
      </c>
      <c r="K2" s="112" t="s">
        <v>412</v>
      </c>
      <c r="L2" s="112"/>
      <c r="M2" s="7" t="s">
        <v>431</v>
      </c>
      <c r="N2" s="112" t="s">
        <v>413</v>
      </c>
      <c r="O2" s="112"/>
      <c r="P2" s="7" t="s">
        <v>431</v>
      </c>
      <c r="Q2" s="112" t="s">
        <v>414</v>
      </c>
      <c r="R2" s="112"/>
      <c r="S2" s="7" t="s">
        <v>431</v>
      </c>
      <c r="T2" s="112" t="s">
        <v>415</v>
      </c>
      <c r="U2" s="112"/>
      <c r="V2" s="7" t="s">
        <v>431</v>
      </c>
      <c r="W2" s="112" t="s">
        <v>416</v>
      </c>
      <c r="X2" s="112"/>
      <c r="Y2" s="7" t="s">
        <v>431</v>
      </c>
      <c r="Z2" s="112" t="s">
        <v>417</v>
      </c>
      <c r="AA2" s="112"/>
      <c r="AB2" s="7" t="s">
        <v>431</v>
      </c>
      <c r="AC2" s="112" t="s">
        <v>418</v>
      </c>
      <c r="AD2" s="112"/>
      <c r="AE2" s="7" t="s">
        <v>431</v>
      </c>
      <c r="AF2" s="112" t="s">
        <v>419</v>
      </c>
      <c r="AG2" s="112"/>
      <c r="AH2" s="7" t="s">
        <v>431</v>
      </c>
      <c r="AI2" s="112" t="s">
        <v>420</v>
      </c>
      <c r="AJ2" s="112"/>
      <c r="AK2" s="7" t="s">
        <v>431</v>
      </c>
      <c r="AM2" s="1" t="s">
        <v>0</v>
      </c>
      <c r="AN2" s="1" t="s">
        <v>385</v>
      </c>
      <c r="AO2" s="1" t="s">
        <v>386</v>
      </c>
      <c r="AP2" s="1" t="s">
        <v>387</v>
      </c>
      <c r="AQ2" s="1" t="s">
        <v>388</v>
      </c>
      <c r="AR2" s="1" t="s">
        <v>389</v>
      </c>
      <c r="AS2" s="1"/>
    </row>
    <row r="3" spans="1:45" x14ac:dyDescent="0.3">
      <c r="A3" t="s">
        <v>393</v>
      </c>
      <c r="B3" s="15">
        <v>0</v>
      </c>
      <c r="C3" s="15">
        <v>0</v>
      </c>
      <c r="D3" s="15" t="e">
        <f>STDEV(B3:C3)/AVERAGE(B3:C3)*100</f>
        <v>#DIV/0!</v>
      </c>
      <c r="E3" s="15">
        <v>87.529235999999898</v>
      </c>
      <c r="F3" s="15">
        <v>88.724939250000006</v>
      </c>
      <c r="G3" s="15">
        <f>STDEV(E3:F3)/AVERAGE(E3:F3)*100</f>
        <v>0.95939840876123639</v>
      </c>
      <c r="H3" s="15">
        <v>1.60299675</v>
      </c>
      <c r="I3" s="15">
        <v>1.69437075</v>
      </c>
      <c r="J3" s="15">
        <f>STDEV(H3:I3)/AVERAGE(H3:I3)*100</f>
        <v>3.918955046663112</v>
      </c>
      <c r="K3" s="15">
        <v>29.432119499999899</v>
      </c>
      <c r="L3" s="15">
        <v>26.8573067499999</v>
      </c>
      <c r="M3" s="15">
        <f>STDEV(K3:L3)/AVERAGE(K3:L3)*100</f>
        <v>6.468950483610902</v>
      </c>
      <c r="N3" s="15">
        <v>17.691004249999899</v>
      </c>
      <c r="O3" s="15">
        <v>16.98909025</v>
      </c>
      <c r="P3" s="15">
        <f>STDEV(N3:O3)/AVERAGE(N3:O3)*100</f>
        <v>2.8623229340375902</v>
      </c>
      <c r="Q3" s="15">
        <v>36.580853500000003</v>
      </c>
      <c r="R3" s="15">
        <v>30.4010605</v>
      </c>
      <c r="S3" s="15">
        <f>STDEV(Q3:R3)/AVERAGE(Q3:R3)*100</f>
        <v>13.04762218836912</v>
      </c>
      <c r="T3" s="15">
        <v>56.0721445</v>
      </c>
      <c r="U3" s="15">
        <v>50.361412999999899</v>
      </c>
      <c r="V3" s="15">
        <f>STDEV(T3:U3)/AVERAGE(T3:U3)*100</f>
        <v>7.5880146525886811</v>
      </c>
      <c r="W3" s="15">
        <v>42.357775500000002</v>
      </c>
      <c r="X3" s="15">
        <v>39.8675335</v>
      </c>
      <c r="Y3" s="15">
        <f>STDEV(W3:X3)/AVERAGE(W3:X3)*100</f>
        <v>4.2830292191314276</v>
      </c>
      <c r="Z3" s="15">
        <v>36.813514749999896</v>
      </c>
      <c r="AA3" s="15">
        <v>30.958667250000001</v>
      </c>
      <c r="AB3" s="15">
        <f>STDEV(Z3:AA3)/AVERAGE(Z3:AA3)*100</f>
        <v>12.217409113559416</v>
      </c>
      <c r="AC3" s="15">
        <v>24.084660499999899</v>
      </c>
      <c r="AD3" s="15">
        <v>22.318861999999999</v>
      </c>
      <c r="AE3" s="15">
        <f>STDEV(AC3:AD3)/AVERAGE(AC3:AD3)*100</f>
        <v>5.3815228943404705</v>
      </c>
      <c r="AF3" s="15">
        <v>19.509404750000002</v>
      </c>
      <c r="AG3" s="15">
        <v>23.047920999999899</v>
      </c>
      <c r="AH3" s="15">
        <f>STDEV(AF3:AG3)/AVERAGE(AF3:AG3)*100</f>
        <v>11.758769103172446</v>
      </c>
      <c r="AI3" s="17">
        <v>9.3992930000000001</v>
      </c>
      <c r="AJ3" s="17">
        <v>8.3049700000000009</v>
      </c>
      <c r="AK3" s="15">
        <f>STDEV(AI3:AJ3)/AVERAGE(AI3:AJ3)*100</f>
        <v>8.7414337903634358</v>
      </c>
      <c r="AM3" s="2" t="s">
        <v>1</v>
      </c>
      <c r="AN3" s="2">
        <v>1808.5</v>
      </c>
      <c r="AO3" s="2">
        <v>0</v>
      </c>
      <c r="AP3" s="2">
        <v>0</v>
      </c>
      <c r="AQ3" s="2">
        <v>14318.59863275</v>
      </c>
      <c r="AR3" s="2">
        <v>0</v>
      </c>
      <c r="AS3" s="2"/>
    </row>
    <row r="4" spans="1:45" x14ac:dyDescent="0.3">
      <c r="A4" t="s">
        <v>394</v>
      </c>
      <c r="B4" s="15">
        <v>0</v>
      </c>
      <c r="C4" s="15">
        <v>0</v>
      </c>
      <c r="D4" s="15" t="e">
        <f t="shared" ref="D4:D10" si="0">STDEV(B4:C4)/AVERAGE(B4:C4)*100</f>
        <v>#DIV/0!</v>
      </c>
      <c r="E4" s="15">
        <v>87.220560250000005</v>
      </c>
      <c r="F4" s="15">
        <v>91.190277249999994</v>
      </c>
      <c r="G4" s="15">
        <f t="shared" ref="G4:G10" si="1">STDEV(E4:F4)/AVERAGE(E4:F4)*100</f>
        <v>3.1466853128712091</v>
      </c>
      <c r="H4" s="15">
        <v>0.53593524999999897</v>
      </c>
      <c r="I4" s="15">
        <v>0.63903299999999896</v>
      </c>
      <c r="J4" s="15">
        <f t="shared" ref="J4:J10" si="2">STDEV(H4:I4)/AVERAGE(H4:I4)*100</f>
        <v>12.40903626971631</v>
      </c>
      <c r="K4" s="15">
        <v>56.778883</v>
      </c>
      <c r="L4" s="15">
        <v>65.800315999999995</v>
      </c>
      <c r="M4" s="15">
        <f t="shared" ref="M4:M10" si="3">STDEV(K4:L4)/AVERAGE(K4:L4)*100</f>
        <v>10.408154894730705</v>
      </c>
      <c r="N4" s="15">
        <v>49.578601249999899</v>
      </c>
      <c r="O4" s="15">
        <v>44.862278750000002</v>
      </c>
      <c r="P4" s="15">
        <f t="shared" ref="P4:P10" si="4">STDEV(N4:O4)/AVERAGE(N4:O4)*100</f>
        <v>7.0625000995598972</v>
      </c>
      <c r="Q4" s="15">
        <v>73.319696249999893</v>
      </c>
      <c r="R4" s="15">
        <v>63.573441500000001</v>
      </c>
      <c r="S4" s="15">
        <f t="shared" ref="S4:S10" si="5">STDEV(Q4:R4)/AVERAGE(Q4:R4)*100</f>
        <v>10.068646154465883</v>
      </c>
      <c r="T4" s="15">
        <v>81.491916750000001</v>
      </c>
      <c r="U4" s="15">
        <v>80.012075249999896</v>
      </c>
      <c r="V4" s="15">
        <f t="shared" ref="V4:V10" si="6">STDEV(T4:U4)/AVERAGE(T4:U4)*100</f>
        <v>1.2958267430706578</v>
      </c>
      <c r="W4" s="15">
        <v>67.413122250000001</v>
      </c>
      <c r="X4" s="15">
        <v>74.374482999999898</v>
      </c>
      <c r="Y4" s="15">
        <f t="shared" ref="Y4:Y10" si="7">STDEV(W4:X4)/AVERAGE(W4:X4)*100</f>
        <v>6.9433789842653413</v>
      </c>
      <c r="Z4" s="15">
        <v>74.865758999999898</v>
      </c>
      <c r="AA4" s="15">
        <v>69.977111750000006</v>
      </c>
      <c r="AB4" s="15">
        <f t="shared" ref="AB4:AB10" si="8">STDEV(Z4:AA4)/AVERAGE(Z4:AA4)*100</f>
        <v>4.7731664021908964</v>
      </c>
      <c r="AC4" s="15">
        <v>59.428085249999903</v>
      </c>
      <c r="AD4" s="15">
        <v>53.930994249999998</v>
      </c>
      <c r="AE4" s="15">
        <f t="shared" ref="AE4:AE10" si="9">STDEV(AC4:AD4)/AVERAGE(AC4:AD4)*100</f>
        <v>6.8579073507728623</v>
      </c>
      <c r="AF4" s="15">
        <v>62.595197499999998</v>
      </c>
      <c r="AG4" s="15">
        <v>61.632701249999897</v>
      </c>
      <c r="AH4" s="15">
        <f t="shared" ref="AH4:AH10" si="10">STDEV(AF4:AG4)/AVERAGE(AF4:AG4)*100</f>
        <v>1.0957081816401473</v>
      </c>
      <c r="AI4" s="17">
        <v>44.524590000000003</v>
      </c>
      <c r="AJ4" s="17">
        <v>42.028984000000001</v>
      </c>
      <c r="AK4" s="15">
        <f t="shared" ref="AK4:AK10" si="11">STDEV(AI4:AJ4)/AVERAGE(AI4:AJ4)*100</f>
        <v>4.0776130764278706</v>
      </c>
      <c r="AM4" s="2" t="s">
        <v>2</v>
      </c>
      <c r="AN4" s="2">
        <v>1888.5</v>
      </c>
      <c r="AO4" s="2">
        <v>0</v>
      </c>
      <c r="AP4" s="2">
        <v>0</v>
      </c>
      <c r="AQ4" s="2">
        <v>14723.526611249899</v>
      </c>
      <c r="AR4" s="2">
        <v>0</v>
      </c>
      <c r="AS4" s="2"/>
    </row>
    <row r="5" spans="1:45" ht="15" thickBot="1" x14ac:dyDescent="0.35">
      <c r="A5" t="s">
        <v>395</v>
      </c>
      <c r="B5" s="15">
        <v>1.431025E-2</v>
      </c>
      <c r="C5" s="15">
        <v>0</v>
      </c>
      <c r="D5" s="15">
        <f t="shared" si="0"/>
        <v>141.42135623730951</v>
      </c>
      <c r="E5" s="15">
        <v>88.9238282499999</v>
      </c>
      <c r="F5" s="15">
        <v>88.977891999999898</v>
      </c>
      <c r="G5" s="15">
        <f t="shared" si="1"/>
        <v>4.2977486881690133E-2</v>
      </c>
      <c r="H5" s="15">
        <v>0.17854600000000001</v>
      </c>
      <c r="I5" s="15">
        <v>9.0175749999999902E-2</v>
      </c>
      <c r="J5" s="15">
        <f t="shared" si="2"/>
        <v>46.506993222655424</v>
      </c>
      <c r="K5" s="15">
        <v>76.501339250000001</v>
      </c>
      <c r="L5" s="15">
        <v>82.308332500000006</v>
      </c>
      <c r="M5" s="15">
        <f t="shared" si="3"/>
        <v>5.1711766168038968</v>
      </c>
      <c r="N5" s="15">
        <v>78.874320999999995</v>
      </c>
      <c r="O5" s="15">
        <v>79.094345000000004</v>
      </c>
      <c r="P5" s="15">
        <f t="shared" si="4"/>
        <v>0.19697635786048295</v>
      </c>
      <c r="Q5" s="15">
        <v>84.967046999999994</v>
      </c>
      <c r="R5" s="15">
        <v>84.079092250000002</v>
      </c>
      <c r="S5" s="15">
        <f t="shared" si="5"/>
        <v>0.74284905635524545</v>
      </c>
      <c r="T5" s="15">
        <v>89.3711164999999</v>
      </c>
      <c r="U5" s="15">
        <v>90.680724999999896</v>
      </c>
      <c r="V5" s="15">
        <f t="shared" si="6"/>
        <v>1.0286293584501227</v>
      </c>
      <c r="W5" s="15">
        <v>86.964695000000006</v>
      </c>
      <c r="X5" s="15">
        <v>86.701078249999895</v>
      </c>
      <c r="Y5" s="15">
        <f t="shared" si="7"/>
        <v>0.21467119061059689</v>
      </c>
      <c r="Z5" s="15">
        <v>80.898897500000004</v>
      </c>
      <c r="AA5" s="15">
        <v>86.917468999999898</v>
      </c>
      <c r="AB5" s="15">
        <f t="shared" si="8"/>
        <v>5.0719400133192831</v>
      </c>
      <c r="AC5" s="15">
        <v>82.959503249999898</v>
      </c>
      <c r="AD5" s="15">
        <v>84.009238999999994</v>
      </c>
      <c r="AE5" s="15">
        <f t="shared" si="9"/>
        <v>0.88911883419187066</v>
      </c>
      <c r="AF5" s="15">
        <v>82.914772249999899</v>
      </c>
      <c r="AG5" s="15">
        <v>80.150429000000003</v>
      </c>
      <c r="AH5" s="15">
        <f t="shared" si="10"/>
        <v>2.3974285655287071</v>
      </c>
      <c r="AI5" s="17">
        <v>78.485039</v>
      </c>
      <c r="AJ5" s="17">
        <v>78.786057</v>
      </c>
      <c r="AK5" s="15">
        <f t="shared" si="11"/>
        <v>0.27068148499354455</v>
      </c>
      <c r="AM5" s="2" t="s">
        <v>3</v>
      </c>
      <c r="AN5" s="2">
        <v>1868.5</v>
      </c>
      <c r="AO5" s="2">
        <v>1632.75</v>
      </c>
      <c r="AP5" s="2">
        <v>87.529235999999898</v>
      </c>
      <c r="AQ5" s="2">
        <v>16376.162109249901</v>
      </c>
      <c r="AR5" s="2">
        <v>13720.582275500001</v>
      </c>
      <c r="AS5" s="2"/>
    </row>
    <row r="6" spans="1:45" ht="15" thickBot="1" x14ac:dyDescent="0.35">
      <c r="A6" t="s">
        <v>396</v>
      </c>
      <c r="B6" s="15">
        <v>1.518825E-2</v>
      </c>
      <c r="C6" s="15">
        <v>0</v>
      </c>
      <c r="D6" s="15">
        <f t="shared" si="0"/>
        <v>141.42135623730948</v>
      </c>
      <c r="E6" s="15">
        <v>93.465990000000005</v>
      </c>
      <c r="F6" s="15">
        <v>91.633949250000001</v>
      </c>
      <c r="G6" s="15">
        <f t="shared" si="1"/>
        <v>1.3997286471125532</v>
      </c>
      <c r="H6" s="15">
        <v>0.49892025000000001</v>
      </c>
      <c r="I6" s="15">
        <v>0.56803024999999996</v>
      </c>
      <c r="J6" s="15">
        <f t="shared" si="2"/>
        <v>9.1603405495948067</v>
      </c>
      <c r="K6" s="15">
        <v>91.248006750000002</v>
      </c>
      <c r="L6" s="15">
        <v>89.712224750000004</v>
      </c>
      <c r="M6" s="15">
        <f t="shared" si="3"/>
        <v>1.2002215709192841</v>
      </c>
      <c r="N6" s="15">
        <v>87.739277249999901</v>
      </c>
      <c r="O6" s="15">
        <v>90.998950999999906</v>
      </c>
      <c r="P6" s="15">
        <f t="shared" si="4"/>
        <v>2.5791208021340437</v>
      </c>
      <c r="Q6" s="15">
        <v>89.673675500000002</v>
      </c>
      <c r="R6" s="33">
        <v>31.488139999999898</v>
      </c>
      <c r="S6" s="15">
        <f t="shared" si="5"/>
        <v>67.914774220299932</v>
      </c>
      <c r="T6" s="15">
        <v>87.950281250000003</v>
      </c>
      <c r="U6" s="15">
        <v>89.626573250000007</v>
      </c>
      <c r="V6" s="15">
        <f t="shared" si="6"/>
        <v>1.3349909184800461</v>
      </c>
      <c r="W6" s="15">
        <v>88.907754999999995</v>
      </c>
      <c r="X6" s="15">
        <v>91.472490249999893</v>
      </c>
      <c r="Y6" s="15">
        <f t="shared" si="7"/>
        <v>2.0107985602410139</v>
      </c>
      <c r="Z6" s="15">
        <v>91.521367999999896</v>
      </c>
      <c r="AA6" s="15">
        <v>89.815593499999906</v>
      </c>
      <c r="AB6" s="15">
        <f t="shared" si="8"/>
        <v>1.3303021139736992</v>
      </c>
      <c r="AC6" s="15">
        <v>91.207725249999896</v>
      </c>
      <c r="AD6" s="15">
        <v>90.547405499999996</v>
      </c>
      <c r="AE6" s="15">
        <f t="shared" si="9"/>
        <v>0.51378640157186894</v>
      </c>
      <c r="AF6" s="15">
        <v>89.10867125</v>
      </c>
      <c r="AG6" s="15">
        <v>90.079710250000005</v>
      </c>
      <c r="AH6" s="15">
        <f t="shared" si="10"/>
        <v>0.76637587319980027</v>
      </c>
      <c r="AI6" s="17">
        <v>90.780617000000007</v>
      </c>
      <c r="AJ6" s="17">
        <v>93.511985999999993</v>
      </c>
      <c r="AK6" s="15">
        <f t="shared" si="11"/>
        <v>2.0959816187768641</v>
      </c>
      <c r="AM6" s="2" t="s">
        <v>4</v>
      </c>
      <c r="AN6" s="2">
        <v>1905.75</v>
      </c>
      <c r="AO6" s="2">
        <v>1689.5</v>
      </c>
      <c r="AP6" s="2">
        <v>88.724939250000006</v>
      </c>
      <c r="AQ6" s="2">
        <v>15765.40576175</v>
      </c>
      <c r="AR6" s="2">
        <v>13598.393798749899</v>
      </c>
      <c r="AS6" s="2"/>
    </row>
    <row r="7" spans="1:45" x14ac:dyDescent="0.3">
      <c r="A7" t="s">
        <v>397</v>
      </c>
      <c r="B7" s="15">
        <v>0</v>
      </c>
      <c r="C7" s="15">
        <v>0</v>
      </c>
      <c r="D7" s="15" t="e">
        <f t="shared" si="0"/>
        <v>#DIV/0!</v>
      </c>
      <c r="E7" s="15">
        <v>93.214378249999996</v>
      </c>
      <c r="F7" s="15">
        <v>94.339267750000005</v>
      </c>
      <c r="G7" s="15">
        <f t="shared" si="1"/>
        <v>0.84820211230183296</v>
      </c>
      <c r="H7" s="15">
        <v>23.759479499999902</v>
      </c>
      <c r="I7" s="15">
        <v>25.6383007499999</v>
      </c>
      <c r="J7" s="15">
        <f t="shared" si="2"/>
        <v>5.3788945162668105</v>
      </c>
      <c r="K7" s="15">
        <v>95.082822750000005</v>
      </c>
      <c r="L7" s="15">
        <v>93.380419000000003</v>
      </c>
      <c r="M7" s="15">
        <f t="shared" si="3"/>
        <v>1.2774705823422561</v>
      </c>
      <c r="N7" s="15">
        <v>94.069034500000001</v>
      </c>
      <c r="O7" s="15">
        <v>93.608276250000003</v>
      </c>
      <c r="P7" s="15">
        <f t="shared" si="4"/>
        <v>0.34719730558867778</v>
      </c>
      <c r="Q7" s="15">
        <v>93.871620249999907</v>
      </c>
      <c r="R7" s="15">
        <v>93.530712499999893</v>
      </c>
      <c r="S7" s="15">
        <f t="shared" si="5"/>
        <v>0.25726273333602162</v>
      </c>
      <c r="T7" s="15">
        <v>91.5106832499999</v>
      </c>
      <c r="U7" s="15">
        <v>91.989358999999993</v>
      </c>
      <c r="V7" s="15">
        <f t="shared" si="6"/>
        <v>0.36890985382279667</v>
      </c>
      <c r="W7" s="15">
        <v>90.735011999999898</v>
      </c>
      <c r="X7" s="15">
        <v>93.9297159999999</v>
      </c>
      <c r="Y7" s="15">
        <f t="shared" si="7"/>
        <v>2.4465926836702585</v>
      </c>
      <c r="Z7" s="15">
        <v>94.210285249999899</v>
      </c>
      <c r="AA7" s="15">
        <v>92.310941999999997</v>
      </c>
      <c r="AB7" s="15">
        <f t="shared" si="8"/>
        <v>1.4400918454988638</v>
      </c>
      <c r="AC7" s="15">
        <v>93.758378999999906</v>
      </c>
      <c r="AD7" s="15">
        <v>95.020015749999899</v>
      </c>
      <c r="AE7" s="15">
        <f t="shared" si="9"/>
        <v>0.94514195069894635</v>
      </c>
      <c r="AF7" s="15">
        <v>93.472643000000005</v>
      </c>
      <c r="AG7" s="15">
        <v>92.805101500000006</v>
      </c>
      <c r="AH7" s="15">
        <f t="shared" si="10"/>
        <v>0.5067949718206286</v>
      </c>
      <c r="AI7" s="17">
        <v>95.128737999999998</v>
      </c>
      <c r="AJ7" s="17">
        <v>95.152350999999996</v>
      </c>
      <c r="AK7" s="15">
        <f t="shared" si="11"/>
        <v>1.7549733935100759E-2</v>
      </c>
      <c r="AM7" s="2" t="s">
        <v>5</v>
      </c>
      <c r="AN7" s="2">
        <v>1706</v>
      </c>
      <c r="AO7" s="2">
        <v>27.25</v>
      </c>
      <c r="AP7" s="2">
        <v>1.60299675</v>
      </c>
      <c r="AQ7" s="2">
        <v>13221.505859249901</v>
      </c>
      <c r="AR7" s="2">
        <v>2860.1516114999899</v>
      </c>
      <c r="AS7" s="2"/>
    </row>
    <row r="8" spans="1:45" ht="15" thickBot="1" x14ac:dyDescent="0.35">
      <c r="A8" t="s">
        <v>398</v>
      </c>
      <c r="B8" s="15">
        <v>0</v>
      </c>
      <c r="C8" s="15">
        <v>1.5441750000000001E-2</v>
      </c>
      <c r="D8" s="15">
        <f t="shared" si="0"/>
        <v>141.42135623730948</v>
      </c>
      <c r="E8" s="15">
        <v>89.76825925</v>
      </c>
      <c r="F8" s="15">
        <v>92.898502249999893</v>
      </c>
      <c r="G8" s="15">
        <f t="shared" si="1"/>
        <v>2.4234469740261404</v>
      </c>
      <c r="H8" s="15">
        <v>72.964538750000003</v>
      </c>
      <c r="I8" s="15">
        <v>75.394603750000002</v>
      </c>
      <c r="J8" s="15">
        <f t="shared" si="2"/>
        <v>2.316426761800793</v>
      </c>
      <c r="K8" s="15">
        <v>95.144502750000001</v>
      </c>
      <c r="L8" s="15">
        <v>92.476352749999904</v>
      </c>
      <c r="M8" s="15">
        <f t="shared" si="3"/>
        <v>2.0111484442335423</v>
      </c>
      <c r="N8" s="15">
        <v>94.622289749999894</v>
      </c>
      <c r="O8" s="15">
        <v>93.798980749999998</v>
      </c>
      <c r="P8" s="15">
        <f t="shared" si="4"/>
        <v>0.61794231125497223</v>
      </c>
      <c r="Q8" s="15">
        <v>95.191779999999895</v>
      </c>
      <c r="R8" s="15">
        <v>95.540664750000005</v>
      </c>
      <c r="S8" s="15">
        <f t="shared" si="5"/>
        <v>0.25868569230684202</v>
      </c>
      <c r="T8" s="15">
        <v>93.095422499999898</v>
      </c>
      <c r="U8" s="15">
        <v>94.715358999999907</v>
      </c>
      <c r="V8" s="15">
        <f t="shared" si="6"/>
        <v>1.2198107851881861</v>
      </c>
      <c r="W8" s="15">
        <v>94.302017249999906</v>
      </c>
      <c r="X8" s="15">
        <v>94.317727999999903</v>
      </c>
      <c r="Y8" s="15">
        <f t="shared" si="7"/>
        <v>1.1779443183745053E-2</v>
      </c>
      <c r="Z8" s="15">
        <v>94.084598749999898</v>
      </c>
      <c r="AA8" s="15">
        <v>94.214444999999898</v>
      </c>
      <c r="AB8" s="15">
        <f t="shared" si="8"/>
        <v>9.7520584340879124E-2</v>
      </c>
      <c r="AC8" s="15">
        <v>94.072513749999899</v>
      </c>
      <c r="AD8" s="15">
        <v>93.116225999999898</v>
      </c>
      <c r="AE8" s="15">
        <f t="shared" si="9"/>
        <v>0.72247674052800759</v>
      </c>
      <c r="AF8" s="15">
        <v>93.692524000000006</v>
      </c>
      <c r="AG8" s="15">
        <v>94.927572249999898</v>
      </c>
      <c r="AH8" s="15">
        <f t="shared" si="10"/>
        <v>0.92599994383419526</v>
      </c>
      <c r="AI8" s="17">
        <v>94.285713000000001</v>
      </c>
      <c r="AJ8" s="17">
        <v>95.287955999999994</v>
      </c>
      <c r="AK8" s="15">
        <f t="shared" si="11"/>
        <v>0.74767010148096458</v>
      </c>
      <c r="AM8" s="2" t="s">
        <v>6</v>
      </c>
      <c r="AN8" s="2">
        <v>1668.25</v>
      </c>
      <c r="AO8" s="2">
        <v>28</v>
      </c>
      <c r="AP8" s="2">
        <v>1.69437075</v>
      </c>
      <c r="AQ8" s="2">
        <v>12665.4409182499</v>
      </c>
      <c r="AR8" s="2">
        <v>2138.9290772499899</v>
      </c>
      <c r="AS8" s="2"/>
    </row>
    <row r="9" spans="1:45" ht="15" thickBot="1" x14ac:dyDescent="0.35">
      <c r="A9" t="s">
        <v>399</v>
      </c>
      <c r="B9" s="15">
        <v>0</v>
      </c>
      <c r="C9" s="15">
        <v>0</v>
      </c>
      <c r="D9" s="15" t="e">
        <f t="shared" si="0"/>
        <v>#DIV/0!</v>
      </c>
      <c r="E9" s="15">
        <v>90.925155749999902</v>
      </c>
      <c r="F9" s="15">
        <v>91.085679999999897</v>
      </c>
      <c r="G9" s="15">
        <f t="shared" si="1"/>
        <v>0.12472640461449118</v>
      </c>
      <c r="H9" s="15">
        <v>89.233756749999898</v>
      </c>
      <c r="I9" s="15">
        <v>89.147323749999899</v>
      </c>
      <c r="J9" s="15">
        <f t="shared" si="2"/>
        <v>6.8524487290900341E-2</v>
      </c>
      <c r="K9" s="15">
        <v>94.20256225</v>
      </c>
      <c r="L9" s="15">
        <v>95.230463</v>
      </c>
      <c r="M9" s="15">
        <f t="shared" si="3"/>
        <v>0.76738001702977976</v>
      </c>
      <c r="N9" s="33">
        <v>6.25</v>
      </c>
      <c r="O9" s="15">
        <v>94.754537499999898</v>
      </c>
      <c r="P9" s="15">
        <f t="shared" si="4"/>
        <v>123.91949942254641</v>
      </c>
      <c r="Q9" s="15">
        <v>94.906242500000005</v>
      </c>
      <c r="R9" s="15">
        <v>94.578659000000002</v>
      </c>
      <c r="S9" s="15">
        <f t="shared" si="5"/>
        <v>0.24449073506241917</v>
      </c>
      <c r="T9" s="15">
        <v>95.26644125</v>
      </c>
      <c r="U9" s="15">
        <v>96.184088000000003</v>
      </c>
      <c r="V9" s="15">
        <f t="shared" si="6"/>
        <v>0.6778505572178235</v>
      </c>
      <c r="W9" s="15">
        <v>94.352287249999904</v>
      </c>
      <c r="X9" s="15">
        <v>94.353046250000006</v>
      </c>
      <c r="Y9" s="15">
        <f t="shared" si="7"/>
        <v>5.6881704087337597E-4</v>
      </c>
      <c r="Z9" s="15">
        <v>95.207635999999994</v>
      </c>
      <c r="AA9" s="15">
        <v>94.048935</v>
      </c>
      <c r="AB9" s="15">
        <f t="shared" si="8"/>
        <v>0.86583554815397057</v>
      </c>
      <c r="AC9" s="15">
        <v>95.321742999999898</v>
      </c>
      <c r="AD9" s="15">
        <v>96.164108249999899</v>
      </c>
      <c r="AE9" s="15">
        <f t="shared" si="9"/>
        <v>0.62212657136034977</v>
      </c>
      <c r="AF9" s="15">
        <v>95.426480999999995</v>
      </c>
      <c r="AG9" s="15">
        <v>94.227910999999906</v>
      </c>
      <c r="AH9" s="15">
        <f t="shared" si="10"/>
        <v>0.89374885104355883</v>
      </c>
      <c r="AI9" s="17">
        <v>96.164978000000005</v>
      </c>
      <c r="AJ9" s="17">
        <v>94.943816999999996</v>
      </c>
      <c r="AK9" s="15">
        <f t="shared" si="11"/>
        <v>0.90366455821204072</v>
      </c>
      <c r="AM9" s="2" t="s">
        <v>7</v>
      </c>
      <c r="AN9" s="2">
        <v>1741.25</v>
      </c>
      <c r="AO9" s="2">
        <v>512</v>
      </c>
      <c r="AP9" s="2">
        <v>29.432119499999899</v>
      </c>
      <c r="AQ9" s="2">
        <v>13977.33642575</v>
      </c>
      <c r="AR9" s="2">
        <v>25893.722168</v>
      </c>
      <c r="AS9" s="2"/>
    </row>
    <row r="10" spans="1:45" x14ac:dyDescent="0.3">
      <c r="A10" t="s">
        <v>400</v>
      </c>
      <c r="B10" s="15">
        <v>0</v>
      </c>
      <c r="C10" s="15">
        <v>1.327675E-2</v>
      </c>
      <c r="D10" s="15">
        <f t="shared" si="0"/>
        <v>141.42135623730948</v>
      </c>
      <c r="E10" s="15">
        <v>86.976188750000006</v>
      </c>
      <c r="F10" s="15">
        <v>88.493381749999898</v>
      </c>
      <c r="G10" s="15">
        <f t="shared" si="1"/>
        <v>1.2227960159835074</v>
      </c>
      <c r="H10" s="15">
        <v>89.148441500000004</v>
      </c>
      <c r="I10" s="15">
        <v>90.333509500000005</v>
      </c>
      <c r="J10" s="15">
        <f t="shared" si="2"/>
        <v>0.93376477612189568</v>
      </c>
      <c r="K10" s="15">
        <v>93.532783499999994</v>
      </c>
      <c r="L10" s="15">
        <v>94.815464000000006</v>
      </c>
      <c r="M10" s="15">
        <f t="shared" si="3"/>
        <v>0.96310116147564373</v>
      </c>
      <c r="N10" s="15">
        <v>94.711784249999894</v>
      </c>
      <c r="O10" s="15">
        <v>93.971378250000001</v>
      </c>
      <c r="P10" s="15">
        <f t="shared" si="4"/>
        <v>0.55494734823636627</v>
      </c>
      <c r="Q10" s="15">
        <v>95.52781675</v>
      </c>
      <c r="R10" s="15">
        <v>95.934764749999999</v>
      </c>
      <c r="S10" s="15">
        <f t="shared" si="5"/>
        <v>0.30058686991045619</v>
      </c>
      <c r="T10" s="15">
        <v>93.564825249999899</v>
      </c>
      <c r="U10" s="15">
        <v>95.4422169999999</v>
      </c>
      <c r="V10" s="15">
        <f t="shared" si="6"/>
        <v>1.4047269578588217</v>
      </c>
      <c r="W10" s="15">
        <v>95.337644249999897</v>
      </c>
      <c r="X10" s="15">
        <v>92.948066499999896</v>
      </c>
      <c r="Y10" s="15">
        <f t="shared" si="7"/>
        <v>1.7948113263263077</v>
      </c>
      <c r="Z10" s="15">
        <v>94.818290749999903</v>
      </c>
      <c r="AA10" s="15">
        <v>94.639367999999905</v>
      </c>
      <c r="AB10" s="15">
        <f t="shared" si="8"/>
        <v>0.13355753540741372</v>
      </c>
      <c r="AC10" s="15">
        <v>95.081899750000005</v>
      </c>
      <c r="AD10" s="15">
        <v>95.426990500000002</v>
      </c>
      <c r="AE10" s="15">
        <f t="shared" si="9"/>
        <v>0.25617283175555061</v>
      </c>
      <c r="AF10" s="15">
        <v>95.780527000000006</v>
      </c>
      <c r="AG10" s="15">
        <v>94.985837750000002</v>
      </c>
      <c r="AH10" s="15">
        <f t="shared" si="10"/>
        <v>0.58912917730278747</v>
      </c>
      <c r="AI10" s="17">
        <v>96.558571000000001</v>
      </c>
      <c r="AJ10" s="17">
        <v>95.470885999999993</v>
      </c>
      <c r="AK10" s="15">
        <f t="shared" si="11"/>
        <v>0.80103276998267547</v>
      </c>
      <c r="AM10" s="2" t="s">
        <v>8</v>
      </c>
      <c r="AN10" s="2">
        <v>1583.5</v>
      </c>
      <c r="AO10" s="2">
        <v>424</v>
      </c>
      <c r="AP10" s="2">
        <v>26.8573067499999</v>
      </c>
      <c r="AQ10" s="2">
        <v>12948.403808499899</v>
      </c>
      <c r="AR10" s="2">
        <v>27522.662109500001</v>
      </c>
      <c r="AS10" s="2"/>
    </row>
    <row r="11" spans="1:45" x14ac:dyDescent="0.3">
      <c r="AM11" s="2" t="s">
        <v>9</v>
      </c>
      <c r="AN11" s="2">
        <v>1526.5</v>
      </c>
      <c r="AO11" s="2">
        <v>269.75</v>
      </c>
      <c r="AP11" s="2">
        <v>17.691004249999899</v>
      </c>
      <c r="AQ11" s="2">
        <v>12751.637451250001</v>
      </c>
      <c r="AR11" s="2">
        <v>31209.189452999901</v>
      </c>
      <c r="AS11" s="2"/>
    </row>
    <row r="12" spans="1:45" x14ac:dyDescent="0.3">
      <c r="B12" s="112" t="s">
        <v>409</v>
      </c>
      <c r="C12" s="112"/>
      <c r="D12" s="7" t="s">
        <v>431</v>
      </c>
      <c r="E12" s="112" t="s">
        <v>410</v>
      </c>
      <c r="F12" s="112"/>
      <c r="G12" s="7" t="s">
        <v>431</v>
      </c>
      <c r="H12" s="112" t="s">
        <v>411</v>
      </c>
      <c r="I12" s="112"/>
      <c r="J12" s="7" t="s">
        <v>431</v>
      </c>
      <c r="K12" s="112" t="s">
        <v>422</v>
      </c>
      <c r="L12" s="112"/>
      <c r="M12" s="7" t="s">
        <v>431</v>
      </c>
      <c r="N12" s="112" t="s">
        <v>423</v>
      </c>
      <c r="O12" s="112"/>
      <c r="P12" s="7" t="s">
        <v>431</v>
      </c>
      <c r="Q12" s="112" t="s">
        <v>424</v>
      </c>
      <c r="R12" s="112"/>
      <c r="S12" s="7" t="s">
        <v>431</v>
      </c>
      <c r="T12" s="112" t="s">
        <v>425</v>
      </c>
      <c r="U12" s="112"/>
      <c r="V12" s="7" t="s">
        <v>431</v>
      </c>
      <c r="W12" s="112" t="s">
        <v>426</v>
      </c>
      <c r="X12" s="112"/>
      <c r="Y12" s="7" t="s">
        <v>431</v>
      </c>
      <c r="Z12" s="112" t="s">
        <v>427</v>
      </c>
      <c r="AA12" s="112"/>
      <c r="AB12" s="7" t="s">
        <v>431</v>
      </c>
      <c r="AC12" s="112" t="s">
        <v>428</v>
      </c>
      <c r="AD12" s="112"/>
      <c r="AE12" s="7" t="s">
        <v>431</v>
      </c>
      <c r="AF12" s="112" t="s">
        <v>429</v>
      </c>
      <c r="AG12" s="112"/>
      <c r="AH12" s="7" t="s">
        <v>431</v>
      </c>
      <c r="AI12" s="112" t="s">
        <v>430</v>
      </c>
      <c r="AJ12" s="112"/>
      <c r="AK12" s="7" t="s">
        <v>431</v>
      </c>
      <c r="AM12" s="2" t="s">
        <v>10</v>
      </c>
      <c r="AN12" s="2">
        <v>1686.25</v>
      </c>
      <c r="AO12" s="2">
        <v>285.75</v>
      </c>
      <c r="AP12" s="2">
        <v>16.98909025</v>
      </c>
      <c r="AQ12" s="2">
        <v>13057.591308749999</v>
      </c>
      <c r="AR12" s="2">
        <v>29848.730957</v>
      </c>
      <c r="AS12" s="2"/>
    </row>
    <row r="13" spans="1:45" x14ac:dyDescent="0.3">
      <c r="A13" t="s">
        <v>401</v>
      </c>
      <c r="B13" s="15">
        <v>0</v>
      </c>
      <c r="C13" s="15">
        <v>0</v>
      </c>
      <c r="D13" s="15" t="e">
        <f>STDEV(B13:C13)/AVERAGE(B13:C13)*100</f>
        <v>#DIV/0!</v>
      </c>
      <c r="E13" s="15">
        <v>92.226276249999898</v>
      </c>
      <c r="F13" s="15">
        <v>91.698787499999895</v>
      </c>
      <c r="G13" s="15">
        <f>STDEV(E13:F13)/AVERAGE(E13:F13)*100</f>
        <v>0.40559004250949277</v>
      </c>
      <c r="H13" s="15">
        <v>1.6999795</v>
      </c>
      <c r="I13" s="15">
        <v>2.1520347499999901</v>
      </c>
      <c r="J13" s="15">
        <f>STDEV(H13:I13)/AVERAGE(H13:I13)*100</f>
        <v>16.596581009323817</v>
      </c>
      <c r="K13" s="15">
        <v>63.139731500000003</v>
      </c>
      <c r="L13" s="15">
        <v>62.2611419999999</v>
      </c>
      <c r="M13" s="15">
        <f>STDEV(K13:L13)/AVERAGE(K13:L13)*100</f>
        <v>0.99083295991454456</v>
      </c>
      <c r="N13" s="15">
        <v>33.55977875</v>
      </c>
      <c r="O13" s="15">
        <v>35.382646000000001</v>
      </c>
      <c r="P13" s="15">
        <f>STDEV(N13:O13)/AVERAGE(N13:O13)*100</f>
        <v>3.739241253413776</v>
      </c>
      <c r="Q13" s="15">
        <v>2.6501842500000001</v>
      </c>
      <c r="R13" s="15">
        <v>1.3395655</v>
      </c>
      <c r="S13" s="15">
        <f>STDEV(Q13:R13)/AVERAGE(Q13:R13)*100</f>
        <v>46.456417757792281</v>
      </c>
      <c r="T13" s="17">
        <v>26.881720000000001</v>
      </c>
      <c r="U13" s="17">
        <v>24.714828000000001</v>
      </c>
      <c r="V13" s="15">
        <f>STDEV(T13:U13)/AVERAGE(T13:U13)*100</f>
        <v>5.9392501502188892</v>
      </c>
      <c r="W13" s="15">
        <v>21.696010000000001</v>
      </c>
      <c r="X13" s="15">
        <v>15.9755275</v>
      </c>
      <c r="Y13" s="15">
        <f>STDEV(W13:X13)/AVERAGE(W13:X13)*100</f>
        <v>21.475056426401373</v>
      </c>
      <c r="Z13" s="15">
        <v>53.882807</v>
      </c>
      <c r="AA13" s="15">
        <v>41.99573625</v>
      </c>
      <c r="AB13" s="15">
        <f>STDEV(Z13:AA13)/AVERAGE(Z13:AA13)*100</f>
        <v>17.533491959410284</v>
      </c>
      <c r="AC13" s="15">
        <v>4.8961792499999897</v>
      </c>
      <c r="AD13" s="15">
        <v>5.2267847500000002</v>
      </c>
      <c r="AE13" s="15">
        <f>STDEV(AC13:AD13)/AVERAGE(AC13:AD13)*100</f>
        <v>4.6186747467950466</v>
      </c>
      <c r="AF13" s="15">
        <v>11.302025499999999</v>
      </c>
      <c r="AG13" s="15">
        <v>9.21228625</v>
      </c>
      <c r="AH13" s="15">
        <f>STDEV(AF13:AG13)/AVERAGE(AF13:AG13)*100</f>
        <v>14.406223446289406</v>
      </c>
      <c r="AI13" s="15">
        <v>42.033867000000001</v>
      </c>
      <c r="AJ13" s="15">
        <v>39.7099104999999</v>
      </c>
      <c r="AK13" s="15">
        <f>STDEV(AI13:AJ13)/AVERAGE(AI13:AJ13)*100</f>
        <v>4.020576123565192</v>
      </c>
      <c r="AM13" s="2" t="s">
        <v>11</v>
      </c>
      <c r="AN13" s="2">
        <v>1595.5</v>
      </c>
      <c r="AO13" s="2">
        <v>583.25</v>
      </c>
      <c r="AP13" s="2">
        <v>36.580853500000003</v>
      </c>
      <c r="AQ13" s="2">
        <v>13083.047607500001</v>
      </c>
      <c r="AR13" s="2">
        <v>23500.326172000001</v>
      </c>
      <c r="AS13" s="2"/>
    </row>
    <row r="14" spans="1:45" x14ac:dyDescent="0.3">
      <c r="A14" t="s">
        <v>402</v>
      </c>
      <c r="B14" s="15">
        <v>0</v>
      </c>
      <c r="C14" s="15">
        <v>0</v>
      </c>
      <c r="D14" s="15" t="e">
        <f t="shared" ref="D14:D20" si="12">STDEV(B14:C14)/AVERAGE(B14:C14)*100</f>
        <v>#DIV/0!</v>
      </c>
      <c r="E14" s="15">
        <v>89.671779749999999</v>
      </c>
      <c r="F14" s="15">
        <v>93.253421750000001</v>
      </c>
      <c r="G14" s="15">
        <f t="shared" ref="G14:G20" si="13">STDEV(E14:F14)/AVERAGE(E14:F14)*100</f>
        <v>2.7690042981667018</v>
      </c>
      <c r="H14" s="15">
        <v>0.48372474999999898</v>
      </c>
      <c r="I14" s="15">
        <v>0.69483700000000004</v>
      </c>
      <c r="J14" s="15">
        <f t="shared" ref="J14:J20" si="14">STDEV(H14:I14)/AVERAGE(H14:I14)*100</f>
        <v>25.332385607551039</v>
      </c>
      <c r="K14" s="15">
        <v>83.4716489999999</v>
      </c>
      <c r="L14" s="15">
        <v>82.636030250000005</v>
      </c>
      <c r="M14" s="15">
        <f t="shared" ref="M14:M20" si="15">STDEV(K14:L14)/AVERAGE(K14:L14)*100</f>
        <v>0.71143211112144022</v>
      </c>
      <c r="N14" s="15">
        <v>70.213565500000001</v>
      </c>
      <c r="O14" s="15">
        <v>72.649320750000001</v>
      </c>
      <c r="P14" s="15">
        <f t="shared" ref="P14:P20" si="16">STDEV(N14:O14)/AVERAGE(N14:O14)*100</f>
        <v>2.4111777380330426</v>
      </c>
      <c r="Q14" s="15">
        <v>24.7500102499999</v>
      </c>
      <c r="R14" s="15">
        <v>17.687551249999899</v>
      </c>
      <c r="S14" s="15">
        <f t="shared" ref="S14:S20" si="17">STDEV(Q14:R14)/AVERAGE(Q14:R14)*100</f>
        <v>23.535342155566514</v>
      </c>
      <c r="T14" s="17">
        <v>64.148444999999995</v>
      </c>
      <c r="U14" s="17">
        <v>71.285713000000001</v>
      </c>
      <c r="V14" s="15">
        <f t="shared" ref="V14:V20" si="18">STDEV(T14:U14)/AVERAGE(T14:U14)*100</f>
        <v>7.4527883902755931</v>
      </c>
      <c r="W14" s="15">
        <v>61.570056000000001</v>
      </c>
      <c r="X14" s="15">
        <v>49.732624000000001</v>
      </c>
      <c r="Y14" s="15">
        <f t="shared" ref="Y14:Y20" si="19">STDEV(W14:X14)/AVERAGE(W14:X14)*100</f>
        <v>15.040659288769334</v>
      </c>
      <c r="Z14" s="15">
        <v>82.18565375</v>
      </c>
      <c r="AA14" s="15">
        <v>71.310571499999895</v>
      </c>
      <c r="AB14" s="15">
        <f t="shared" ref="AB14:AB20" si="20">STDEV(Z14:AA14)/AVERAGE(Z14:AA14)*100</f>
        <v>10.019587637952727</v>
      </c>
      <c r="AC14" s="15">
        <v>33.585068</v>
      </c>
      <c r="AD14" s="15">
        <v>31.844503249999899</v>
      </c>
      <c r="AE14" s="15">
        <f t="shared" ref="AE14:AE20" si="21">STDEV(AC14:AD14)/AVERAGE(AC14:AD14)*100</f>
        <v>3.7621066875609115</v>
      </c>
      <c r="AF14" s="15">
        <v>50.597353999999903</v>
      </c>
      <c r="AG14" s="15">
        <v>48.915541750000003</v>
      </c>
      <c r="AH14" s="15">
        <f t="shared" ref="AH14:AH20" si="22">STDEV(AF14:AG14)/AVERAGE(AF14:AG14)*100</f>
        <v>2.3900838935390665</v>
      </c>
      <c r="AI14" s="15">
        <v>75.794490999999994</v>
      </c>
      <c r="AJ14" s="15">
        <v>74.522739249999901</v>
      </c>
      <c r="AK14" s="15">
        <f t="shared" ref="AK14:AK20" si="23">STDEV(AI14:AJ14)/AVERAGE(AI14:AJ14)*100</f>
        <v>1.1964886326275621</v>
      </c>
      <c r="AM14" s="2" t="s">
        <v>12</v>
      </c>
      <c r="AN14" s="2">
        <v>1539.5</v>
      </c>
      <c r="AO14" s="2">
        <v>467.5</v>
      </c>
      <c r="AP14" s="2">
        <v>30.4010605</v>
      </c>
      <c r="AQ14" s="2">
        <v>13252.416992499901</v>
      </c>
      <c r="AR14" s="2">
        <v>24574.9072265</v>
      </c>
      <c r="AS14" s="2"/>
    </row>
    <row r="15" spans="1:45" x14ac:dyDescent="0.3">
      <c r="A15" t="s">
        <v>403</v>
      </c>
      <c r="B15" s="15">
        <v>0</v>
      </c>
      <c r="C15" s="15">
        <v>0</v>
      </c>
      <c r="D15" s="15" t="e">
        <f t="shared" si="12"/>
        <v>#DIV/0!</v>
      </c>
      <c r="E15" s="15">
        <v>90.7016562499999</v>
      </c>
      <c r="F15" s="15">
        <v>91.096805749999902</v>
      </c>
      <c r="G15" s="15">
        <f t="shared" si="13"/>
        <v>0.30738751907865486</v>
      </c>
      <c r="H15" s="15">
        <v>0.23565074999999899</v>
      </c>
      <c r="I15" s="15">
        <v>0.19408775</v>
      </c>
      <c r="J15" s="15">
        <f t="shared" si="14"/>
        <v>13.677843221613065</v>
      </c>
      <c r="K15" s="15">
        <v>90.754451499999902</v>
      </c>
      <c r="L15" s="15">
        <v>88.588569500000006</v>
      </c>
      <c r="M15" s="15">
        <f t="shared" si="15"/>
        <v>1.7079112874426372</v>
      </c>
      <c r="N15" s="15">
        <v>87.225879499999905</v>
      </c>
      <c r="O15" s="15">
        <v>87.920810500000002</v>
      </c>
      <c r="P15" s="15">
        <f t="shared" si="16"/>
        <v>0.56111870861712199</v>
      </c>
      <c r="Q15" s="15">
        <v>61.861018250000001</v>
      </c>
      <c r="R15" s="15">
        <v>56.516690250000003</v>
      </c>
      <c r="S15" s="15">
        <f t="shared" si="17"/>
        <v>6.3846658590880514</v>
      </c>
      <c r="T15" s="17">
        <v>82.988983000000005</v>
      </c>
      <c r="U15" s="17">
        <v>83.489929000000004</v>
      </c>
      <c r="V15" s="15">
        <f t="shared" si="18"/>
        <v>0.42554616600122364</v>
      </c>
      <c r="W15" s="15">
        <v>84.246461999999894</v>
      </c>
      <c r="X15" s="15">
        <v>81.754199999999997</v>
      </c>
      <c r="Y15" s="15">
        <f t="shared" si="19"/>
        <v>2.1232389551476318</v>
      </c>
      <c r="Z15" s="15">
        <v>89.938850250000002</v>
      </c>
      <c r="AA15" s="15">
        <v>88.814504749999998</v>
      </c>
      <c r="AB15" s="15">
        <f t="shared" si="20"/>
        <v>0.88952996428691611</v>
      </c>
      <c r="AC15" s="15">
        <v>70.708650500000005</v>
      </c>
      <c r="AD15" s="15">
        <v>63.97605325</v>
      </c>
      <c r="AE15" s="15">
        <f t="shared" si="21"/>
        <v>7.0693479480930366</v>
      </c>
      <c r="AF15" s="15">
        <v>81.240175249999993</v>
      </c>
      <c r="AG15" s="15">
        <v>79.92059725</v>
      </c>
      <c r="AH15" s="15">
        <f t="shared" si="22"/>
        <v>1.1579524441713345</v>
      </c>
      <c r="AI15" s="15">
        <v>89.598422999999897</v>
      </c>
      <c r="AJ15" s="15">
        <v>87.884349749999899</v>
      </c>
      <c r="AK15" s="15">
        <f t="shared" si="23"/>
        <v>1.3658033393840638</v>
      </c>
      <c r="AM15" s="2" t="s">
        <v>13</v>
      </c>
      <c r="AN15" s="2">
        <v>1790</v>
      </c>
      <c r="AO15" s="2">
        <v>994.25</v>
      </c>
      <c r="AP15" s="2">
        <v>56.0721445</v>
      </c>
      <c r="AQ15" s="2">
        <v>14369.408691250001</v>
      </c>
      <c r="AR15" s="2">
        <v>21049.899902500001</v>
      </c>
      <c r="AS15" s="2"/>
    </row>
    <row r="16" spans="1:45" x14ac:dyDescent="0.3">
      <c r="A16" t="s">
        <v>404</v>
      </c>
      <c r="B16" s="15">
        <v>0</v>
      </c>
      <c r="C16" s="15">
        <v>0</v>
      </c>
      <c r="D16" s="15" t="e">
        <f t="shared" si="12"/>
        <v>#DIV/0!</v>
      </c>
      <c r="E16" s="15">
        <v>93.265653749999998</v>
      </c>
      <c r="F16" s="15">
        <v>91.931203749999895</v>
      </c>
      <c r="G16" s="15">
        <f t="shared" si="13"/>
        <v>1.0190223062013477</v>
      </c>
      <c r="H16" s="15">
        <v>0.72237050000000003</v>
      </c>
      <c r="I16" s="15">
        <v>0.88158599999999898</v>
      </c>
      <c r="J16" s="15">
        <f t="shared" si="14"/>
        <v>14.038081421784954</v>
      </c>
      <c r="K16" s="15">
        <v>92.249510000000001</v>
      </c>
      <c r="L16" s="15">
        <v>92.009500750000001</v>
      </c>
      <c r="M16" s="15">
        <f t="shared" si="15"/>
        <v>0.18421044108693321</v>
      </c>
      <c r="N16" s="15">
        <v>94.170667750000007</v>
      </c>
      <c r="O16" s="15">
        <v>90.918819499999898</v>
      </c>
      <c r="P16" s="15">
        <f t="shared" si="16"/>
        <v>2.4846402495662923</v>
      </c>
      <c r="Q16" s="15">
        <v>84.667978249999905</v>
      </c>
      <c r="R16" s="15">
        <v>80.339311499999994</v>
      </c>
      <c r="S16" s="15">
        <f t="shared" si="17"/>
        <v>3.7099325939588352</v>
      </c>
      <c r="T16" s="17">
        <v>93.520515000000003</v>
      </c>
      <c r="U16" s="17">
        <v>92.387542999999994</v>
      </c>
      <c r="V16" s="15">
        <f t="shared" si="18"/>
        <v>0.86185848285768407</v>
      </c>
      <c r="W16" s="15">
        <v>91.878356999999994</v>
      </c>
      <c r="X16" s="15">
        <v>92.376869249999899</v>
      </c>
      <c r="Y16" s="15">
        <f t="shared" si="19"/>
        <v>0.38262295149361769</v>
      </c>
      <c r="Z16" s="15">
        <v>92.9785155</v>
      </c>
      <c r="AA16" s="15">
        <v>93.519073499999905</v>
      </c>
      <c r="AB16" s="15">
        <f t="shared" si="20"/>
        <v>0.40990581108753177</v>
      </c>
      <c r="AC16" s="15">
        <v>87.510170000000002</v>
      </c>
      <c r="AD16" s="15">
        <v>86.224632249999999</v>
      </c>
      <c r="AE16" s="15">
        <f t="shared" si="21"/>
        <v>1.0464368091181326</v>
      </c>
      <c r="AF16" s="15">
        <v>90.509052249999897</v>
      </c>
      <c r="AG16" s="15">
        <v>90.943029499999895</v>
      </c>
      <c r="AH16" s="15">
        <f t="shared" si="22"/>
        <v>0.33823613749274456</v>
      </c>
      <c r="AI16" s="15">
        <v>92.260763249999897</v>
      </c>
      <c r="AJ16" s="15">
        <v>92.725427499999896</v>
      </c>
      <c r="AK16" s="15">
        <f t="shared" si="23"/>
        <v>0.35523434567502765</v>
      </c>
      <c r="AM16" s="2" t="s">
        <v>14</v>
      </c>
      <c r="AN16" s="2">
        <v>1756.75</v>
      </c>
      <c r="AO16" s="2">
        <v>879</v>
      </c>
      <c r="AP16" s="2">
        <v>50.361412999999899</v>
      </c>
      <c r="AQ16" s="2">
        <v>14048.021972750001</v>
      </c>
      <c r="AR16" s="2">
        <v>21107.708495999901</v>
      </c>
      <c r="AS16" s="2"/>
    </row>
    <row r="17" spans="1:45" x14ac:dyDescent="0.3">
      <c r="A17" t="s">
        <v>405</v>
      </c>
      <c r="B17" s="15">
        <v>0</v>
      </c>
      <c r="C17" s="15">
        <v>0</v>
      </c>
      <c r="D17" s="15" t="e">
        <f t="shared" si="12"/>
        <v>#DIV/0!</v>
      </c>
      <c r="E17" s="15">
        <v>94.068311499999893</v>
      </c>
      <c r="F17" s="15">
        <v>93.440170249999895</v>
      </c>
      <c r="G17" s="15">
        <f t="shared" si="13"/>
        <v>0.47375236925035158</v>
      </c>
      <c r="H17" s="15">
        <v>23.337930749999899</v>
      </c>
      <c r="I17" s="15">
        <v>27.2196955</v>
      </c>
      <c r="J17" s="15">
        <f t="shared" si="14"/>
        <v>10.858192448052211</v>
      </c>
      <c r="K17" s="15">
        <v>94.411766</v>
      </c>
      <c r="L17" s="15">
        <v>94.314933749999895</v>
      </c>
      <c r="M17" s="15">
        <f t="shared" si="15"/>
        <v>7.2560735394966727E-2</v>
      </c>
      <c r="N17" s="15">
        <v>95.531129750000005</v>
      </c>
      <c r="O17" s="15">
        <v>95.978935250000006</v>
      </c>
      <c r="P17" s="15">
        <f t="shared" si="16"/>
        <v>0.33068372223949</v>
      </c>
      <c r="Q17" s="15">
        <v>92.196699249999995</v>
      </c>
      <c r="R17" s="15">
        <v>91.626140500000005</v>
      </c>
      <c r="S17" s="15">
        <f t="shared" si="17"/>
        <v>0.43895085261331085</v>
      </c>
      <c r="T17" s="17">
        <v>92.581146000000004</v>
      </c>
      <c r="U17" s="17">
        <v>93.633765999999994</v>
      </c>
      <c r="V17" s="15">
        <f t="shared" si="18"/>
        <v>0.79941475365042391</v>
      </c>
      <c r="W17" s="15">
        <v>94.335574999999906</v>
      </c>
      <c r="X17" s="15">
        <v>94.804334749999896</v>
      </c>
      <c r="Y17" s="15">
        <f t="shared" si="19"/>
        <v>0.35049524810540816</v>
      </c>
      <c r="Z17" s="15">
        <v>94.582912249999893</v>
      </c>
      <c r="AA17" s="15">
        <v>94.76861375</v>
      </c>
      <c r="AB17" s="15">
        <f t="shared" si="20"/>
        <v>0.13869525395490015</v>
      </c>
      <c r="AC17" s="15">
        <v>92.037077249999896</v>
      </c>
      <c r="AD17" s="15">
        <v>92.680791749999898</v>
      </c>
      <c r="AE17" s="15">
        <f t="shared" si="21"/>
        <v>0.4928325457220486</v>
      </c>
      <c r="AF17" s="15">
        <v>92.341697499999995</v>
      </c>
      <c r="AG17" s="15">
        <v>93.184957499999896</v>
      </c>
      <c r="AH17" s="15">
        <f t="shared" si="22"/>
        <v>0.64279158625837196</v>
      </c>
      <c r="AI17" s="15">
        <v>91.714052249999895</v>
      </c>
      <c r="AJ17" s="15">
        <v>94.001436249999998</v>
      </c>
      <c r="AK17" s="15">
        <f t="shared" si="23"/>
        <v>1.7418307440498517</v>
      </c>
      <c r="AM17" s="2" t="s">
        <v>15</v>
      </c>
      <c r="AN17" s="2">
        <v>1743.75</v>
      </c>
      <c r="AO17" s="2">
        <v>733.25</v>
      </c>
      <c r="AP17" s="2">
        <v>42.357775500000002</v>
      </c>
      <c r="AQ17" s="2">
        <v>14189.45043925</v>
      </c>
      <c r="AR17" s="2">
        <v>21830.912597750001</v>
      </c>
      <c r="AS17" s="2"/>
    </row>
    <row r="18" spans="1:45" x14ac:dyDescent="0.3">
      <c r="A18" t="s">
        <v>406</v>
      </c>
      <c r="B18" s="15">
        <v>0</v>
      </c>
      <c r="C18" s="15">
        <v>1.5160750000000001E-2</v>
      </c>
      <c r="D18" s="15">
        <f t="shared" si="12"/>
        <v>141.42135623730951</v>
      </c>
      <c r="E18" s="15">
        <v>92.808067499999893</v>
      </c>
      <c r="F18" s="15">
        <v>94.298801499999897</v>
      </c>
      <c r="G18" s="15">
        <f t="shared" si="13"/>
        <v>1.126744438597121</v>
      </c>
      <c r="H18" s="15">
        <v>67.249472499999897</v>
      </c>
      <c r="I18" s="15">
        <v>76.587035999999898</v>
      </c>
      <c r="J18" s="15">
        <f t="shared" si="14"/>
        <v>9.1807768965832519</v>
      </c>
      <c r="K18" s="15">
        <v>95.763637750000001</v>
      </c>
      <c r="L18" s="15">
        <v>95.253168249999902</v>
      </c>
      <c r="M18" s="15">
        <f t="shared" si="15"/>
        <v>0.37793160989088709</v>
      </c>
      <c r="N18" s="15">
        <v>95.650051249999905</v>
      </c>
      <c r="O18" s="15">
        <v>95.960281249999994</v>
      </c>
      <c r="P18" s="15">
        <f t="shared" si="16"/>
        <v>0.22897067591860268</v>
      </c>
      <c r="Q18" s="15">
        <v>94.178111999999899</v>
      </c>
      <c r="R18" s="15">
        <v>95.804477750000004</v>
      </c>
      <c r="S18" s="15">
        <f t="shared" si="17"/>
        <v>1.2106522519015401</v>
      </c>
      <c r="T18" s="17">
        <v>96.828613000000004</v>
      </c>
      <c r="U18" s="17">
        <v>96.778617999999994</v>
      </c>
      <c r="V18" s="15">
        <f t="shared" si="18"/>
        <v>3.6519094191712662E-2</v>
      </c>
      <c r="W18" s="15">
        <v>94.730733999999899</v>
      </c>
      <c r="X18" s="15">
        <v>94.172475749999904</v>
      </c>
      <c r="Y18" s="15">
        <f t="shared" si="19"/>
        <v>0.41793698979572941</v>
      </c>
      <c r="Z18" s="15">
        <v>94.605228249999897</v>
      </c>
      <c r="AA18" s="15">
        <v>93.857854750000001</v>
      </c>
      <c r="AB18" s="15">
        <f t="shared" si="20"/>
        <v>0.56082375552463026</v>
      </c>
      <c r="AC18" s="15">
        <v>94.228790250000003</v>
      </c>
      <c r="AD18" s="15">
        <v>94.1490287499999</v>
      </c>
      <c r="AE18" s="15">
        <f t="shared" si="21"/>
        <v>5.9879552515345477E-2</v>
      </c>
      <c r="AF18" s="15">
        <v>93.615745750000002</v>
      </c>
      <c r="AG18" s="15">
        <v>95.668462750000003</v>
      </c>
      <c r="AH18" s="15">
        <f t="shared" si="22"/>
        <v>1.5336621285625178</v>
      </c>
      <c r="AI18" s="15">
        <v>92.244529499999899</v>
      </c>
      <c r="AJ18" s="15">
        <v>94.707347749999897</v>
      </c>
      <c r="AK18" s="15">
        <f t="shared" si="23"/>
        <v>1.8630200573768099</v>
      </c>
      <c r="AM18" s="2" t="s">
        <v>16</v>
      </c>
      <c r="AN18" s="2">
        <v>1633.25</v>
      </c>
      <c r="AO18" s="2">
        <v>646.75</v>
      </c>
      <c r="AP18" s="2">
        <v>39.8675335</v>
      </c>
      <c r="AQ18" s="2">
        <v>13429.92016625</v>
      </c>
      <c r="AR18" s="2">
        <v>22587.96582025</v>
      </c>
      <c r="AS18" s="2"/>
    </row>
    <row r="19" spans="1:45" x14ac:dyDescent="0.3">
      <c r="A19" t="s">
        <v>407</v>
      </c>
      <c r="B19" s="15">
        <v>0</v>
      </c>
      <c r="C19" s="15">
        <v>0</v>
      </c>
      <c r="D19" s="15" t="e">
        <f t="shared" si="12"/>
        <v>#DIV/0!</v>
      </c>
      <c r="E19" s="15">
        <v>94.475389500000006</v>
      </c>
      <c r="F19" s="15">
        <v>93.950275500000004</v>
      </c>
      <c r="G19" s="15">
        <f t="shared" si="13"/>
        <v>0.39412005821605478</v>
      </c>
      <c r="H19" s="15">
        <v>92.261409749999899</v>
      </c>
      <c r="I19" s="15">
        <v>90.783544500000005</v>
      </c>
      <c r="J19" s="15">
        <f t="shared" si="14"/>
        <v>1.141805349660304</v>
      </c>
      <c r="K19" s="15">
        <v>95.371137750000003</v>
      </c>
      <c r="L19" s="15">
        <v>97.001374999999896</v>
      </c>
      <c r="M19" s="15">
        <f t="shared" si="15"/>
        <v>1.1984579272153157</v>
      </c>
      <c r="N19" s="15">
        <v>96.962465249999894</v>
      </c>
      <c r="O19" s="15">
        <v>95.266307749999996</v>
      </c>
      <c r="P19" s="15">
        <f t="shared" si="16"/>
        <v>1.247851142669834</v>
      </c>
      <c r="Q19" s="15">
        <v>95.813100749999904</v>
      </c>
      <c r="R19" s="15">
        <v>95.543962749999906</v>
      </c>
      <c r="S19" s="15">
        <f t="shared" si="17"/>
        <v>0.19890491774293334</v>
      </c>
      <c r="T19" s="17">
        <v>95.827010999999999</v>
      </c>
      <c r="U19" s="17">
        <v>96.194823999999997</v>
      </c>
      <c r="V19" s="15">
        <f t="shared" si="18"/>
        <v>0.27088905437089095</v>
      </c>
      <c r="W19" s="15">
        <v>95.444330249999894</v>
      </c>
      <c r="X19" s="15">
        <v>95.622144750000004</v>
      </c>
      <c r="Y19" s="15">
        <f t="shared" si="19"/>
        <v>0.13161266385782586</v>
      </c>
      <c r="Z19" s="15">
        <v>95.191213749999903</v>
      </c>
      <c r="AA19" s="15">
        <v>94.679166499999894</v>
      </c>
      <c r="AB19" s="15">
        <f t="shared" si="20"/>
        <v>0.38138869505206058</v>
      </c>
      <c r="AC19" s="15">
        <v>93.909517499999893</v>
      </c>
      <c r="AD19" s="15">
        <v>93.953249</v>
      </c>
      <c r="AE19" s="15">
        <f t="shared" si="21"/>
        <v>3.2920669462764195E-2</v>
      </c>
      <c r="AF19" s="15">
        <v>94.469068750000005</v>
      </c>
      <c r="AG19" s="15">
        <v>93.9863395</v>
      </c>
      <c r="AH19" s="15">
        <f t="shared" si="22"/>
        <v>0.36225134563321831</v>
      </c>
      <c r="AI19" s="15">
        <v>93.254934250000005</v>
      </c>
      <c r="AJ19" s="15">
        <v>94.784813</v>
      </c>
      <c r="AK19" s="15">
        <f t="shared" si="23"/>
        <v>1.1505946528208759</v>
      </c>
      <c r="AM19" s="2" t="s">
        <v>17</v>
      </c>
      <c r="AN19" s="2">
        <v>1639.75</v>
      </c>
      <c r="AO19" s="2">
        <v>602</v>
      </c>
      <c r="AP19" s="2">
        <v>36.813514749999896</v>
      </c>
      <c r="AQ19" s="2">
        <v>13706.626709</v>
      </c>
      <c r="AR19" s="2">
        <v>23107.380371250001</v>
      </c>
      <c r="AS19" s="2"/>
    </row>
    <row r="20" spans="1:45" x14ac:dyDescent="0.3">
      <c r="A20" t="s">
        <v>408</v>
      </c>
      <c r="B20" s="15">
        <v>0</v>
      </c>
      <c r="C20" s="15">
        <v>0</v>
      </c>
      <c r="D20" s="15" t="e">
        <f t="shared" si="12"/>
        <v>#DIV/0!</v>
      </c>
      <c r="E20" s="15">
        <v>93.307394000000002</v>
      </c>
      <c r="F20" s="15">
        <v>93.885254000000003</v>
      </c>
      <c r="G20" s="15">
        <f t="shared" si="13"/>
        <v>0.43656492810172659</v>
      </c>
      <c r="H20" s="15">
        <v>93.620914499999898</v>
      </c>
      <c r="I20" s="15">
        <v>91.502176250000005</v>
      </c>
      <c r="J20" s="15">
        <f t="shared" si="14"/>
        <v>1.6185708417730098</v>
      </c>
      <c r="K20" s="15">
        <v>94.902319000000006</v>
      </c>
      <c r="L20" s="15">
        <v>94.705812249999994</v>
      </c>
      <c r="M20" s="15">
        <f t="shared" si="15"/>
        <v>0.14656676858518208</v>
      </c>
      <c r="N20" s="15">
        <v>95.046571749999899</v>
      </c>
      <c r="O20" s="15">
        <v>93.456853999999893</v>
      </c>
      <c r="P20" s="15">
        <f t="shared" si="16"/>
        <v>1.192657583516225</v>
      </c>
      <c r="Q20" s="15">
        <v>94.755029750000006</v>
      </c>
      <c r="R20" s="15">
        <v>95.851522500000002</v>
      </c>
      <c r="S20" s="15">
        <f t="shared" si="17"/>
        <v>0.8135475406217394</v>
      </c>
      <c r="T20" s="17">
        <v>95.498878000000005</v>
      </c>
      <c r="U20" s="17">
        <v>95.388846999999998</v>
      </c>
      <c r="V20" s="15">
        <f t="shared" si="18"/>
        <v>8.1517725920555201E-2</v>
      </c>
      <c r="W20" s="15">
        <v>95.498377000000005</v>
      </c>
      <c r="X20" s="15">
        <v>95.475717750000001</v>
      </c>
      <c r="Y20" s="15">
        <f t="shared" si="19"/>
        <v>1.6779772515825957E-2</v>
      </c>
      <c r="Z20" s="15">
        <v>95.068597749999896</v>
      </c>
      <c r="AA20" s="15">
        <v>94.815530749999894</v>
      </c>
      <c r="AB20" s="15">
        <f t="shared" si="20"/>
        <v>0.18847851393176052</v>
      </c>
      <c r="AC20" s="15">
        <v>93.65188225</v>
      </c>
      <c r="AD20" s="15">
        <v>94.843990249999905</v>
      </c>
      <c r="AE20" s="15">
        <f t="shared" si="21"/>
        <v>0.89439374934500615</v>
      </c>
      <c r="AF20" s="15">
        <v>93.757165999999899</v>
      </c>
      <c r="AG20" s="15">
        <v>95.438585500000002</v>
      </c>
      <c r="AH20" s="15">
        <f t="shared" si="22"/>
        <v>1.2568391425738414</v>
      </c>
      <c r="AI20" s="15">
        <v>95.402399000000003</v>
      </c>
      <c r="AJ20" s="15">
        <v>93.407893999999899</v>
      </c>
      <c r="AK20" s="15">
        <f t="shared" si="23"/>
        <v>1.4939100916606793</v>
      </c>
      <c r="AM20" s="2" t="s">
        <v>18</v>
      </c>
      <c r="AN20" s="2">
        <v>1551.25</v>
      </c>
      <c r="AO20" s="2">
        <v>477.75</v>
      </c>
      <c r="AP20" s="2">
        <v>30.958667250000001</v>
      </c>
      <c r="AQ20" s="2">
        <v>13100.9838865</v>
      </c>
      <c r="AR20" s="2">
        <v>25168.128418</v>
      </c>
      <c r="AS20" s="2"/>
    </row>
    <row r="21" spans="1:45" x14ac:dyDescent="0.3">
      <c r="AM21" s="2" t="s">
        <v>19</v>
      </c>
      <c r="AN21" s="2">
        <v>1707.5</v>
      </c>
      <c r="AO21" s="2">
        <v>409.75</v>
      </c>
      <c r="AP21" s="2">
        <v>24.084660499999899</v>
      </c>
      <c r="AQ21" s="2">
        <v>13869.849609499999</v>
      </c>
      <c r="AR21" s="2">
        <v>26866.465820500001</v>
      </c>
      <c r="AS21" s="2"/>
    </row>
    <row r="22" spans="1:45" x14ac:dyDescent="0.3">
      <c r="B22" s="113" t="s">
        <v>385</v>
      </c>
      <c r="C22" s="113"/>
      <c r="D22" s="8"/>
      <c r="G22" s="8"/>
      <c r="J22" s="8"/>
      <c r="M22" s="8"/>
      <c r="P22" s="8"/>
      <c r="S22" s="8"/>
      <c r="V22" s="8"/>
      <c r="Y22" s="8"/>
      <c r="AB22" s="8"/>
      <c r="AE22" s="8"/>
      <c r="AH22" s="8"/>
      <c r="AK22" s="8"/>
      <c r="AM22" s="2" t="s">
        <v>20</v>
      </c>
      <c r="AN22" s="2">
        <v>1733.75</v>
      </c>
      <c r="AO22" s="2">
        <v>385.75</v>
      </c>
      <c r="AP22" s="2">
        <v>22.318861999999999</v>
      </c>
      <c r="AQ22" s="2">
        <v>13890.29345725</v>
      </c>
      <c r="AR22" s="2">
        <v>27047.7177732499</v>
      </c>
      <c r="AS22" s="2"/>
    </row>
    <row r="23" spans="1:45" x14ac:dyDescent="0.3">
      <c r="B23" s="112" t="s">
        <v>409</v>
      </c>
      <c r="C23" s="112"/>
      <c r="D23" s="7" t="s">
        <v>431</v>
      </c>
      <c r="E23" s="112" t="s">
        <v>410</v>
      </c>
      <c r="F23" s="112"/>
      <c r="G23" s="7" t="s">
        <v>431</v>
      </c>
      <c r="H23" s="112" t="s">
        <v>411</v>
      </c>
      <c r="I23" s="112"/>
      <c r="J23" s="7" t="s">
        <v>431</v>
      </c>
      <c r="K23" s="112" t="s">
        <v>412</v>
      </c>
      <c r="L23" s="112"/>
      <c r="M23" s="7" t="s">
        <v>431</v>
      </c>
      <c r="N23" s="112" t="s">
        <v>413</v>
      </c>
      <c r="O23" s="112"/>
      <c r="P23" s="7" t="s">
        <v>431</v>
      </c>
      <c r="Q23" s="112" t="s">
        <v>414</v>
      </c>
      <c r="R23" s="112"/>
      <c r="S23" s="7" t="s">
        <v>431</v>
      </c>
      <c r="T23" s="112" t="s">
        <v>415</v>
      </c>
      <c r="U23" s="112"/>
      <c r="V23" s="7" t="s">
        <v>431</v>
      </c>
      <c r="W23" s="112" t="s">
        <v>416</v>
      </c>
      <c r="X23" s="112"/>
      <c r="Y23" s="7" t="s">
        <v>431</v>
      </c>
      <c r="Z23" s="112" t="s">
        <v>417</v>
      </c>
      <c r="AA23" s="112"/>
      <c r="AB23" s="7" t="s">
        <v>431</v>
      </c>
      <c r="AC23" s="112" t="s">
        <v>418</v>
      </c>
      <c r="AD23" s="112"/>
      <c r="AE23" s="7" t="s">
        <v>431</v>
      </c>
      <c r="AF23" s="112" t="s">
        <v>419</v>
      </c>
      <c r="AG23" s="112"/>
      <c r="AH23" s="7" t="s">
        <v>431</v>
      </c>
      <c r="AI23" s="112" t="s">
        <v>420</v>
      </c>
      <c r="AJ23" s="112"/>
      <c r="AK23" s="7" t="s">
        <v>431</v>
      </c>
      <c r="AM23" s="2" t="s">
        <v>21</v>
      </c>
      <c r="AN23" s="2">
        <v>1365.5</v>
      </c>
      <c r="AO23" s="2">
        <v>262.5</v>
      </c>
      <c r="AP23" s="2">
        <v>19.509404750000002</v>
      </c>
      <c r="AQ23" s="2">
        <v>11967.0988769999</v>
      </c>
      <c r="AR23" s="2">
        <v>30511.297851750001</v>
      </c>
      <c r="AS23" s="2"/>
    </row>
    <row r="24" spans="1:45" x14ac:dyDescent="0.3">
      <c r="A24" t="s">
        <v>393</v>
      </c>
      <c r="B24" s="2">
        <v>1808.5</v>
      </c>
      <c r="C24" s="2">
        <v>1888.5</v>
      </c>
      <c r="D24" s="15">
        <f>STDEV(B24:C24)/AVERAGE(B24:C24)*100</f>
        <v>3.0602403297226832</v>
      </c>
      <c r="E24" s="2">
        <v>1868.5</v>
      </c>
      <c r="F24" s="2">
        <v>1905.75</v>
      </c>
      <c r="G24" s="15">
        <f>STDEV(E24:F24)/AVERAGE(E24:F24)*100</f>
        <v>1.3957595601350676</v>
      </c>
      <c r="H24" s="2">
        <v>1706</v>
      </c>
      <c r="I24" s="2">
        <v>1668.25</v>
      </c>
      <c r="J24" s="15">
        <f>STDEV(H24:I24)/AVERAGE(H24:I24)*100</f>
        <v>1.5821756532439606</v>
      </c>
      <c r="K24" s="2">
        <v>1741.25</v>
      </c>
      <c r="L24" s="2">
        <v>1583.5</v>
      </c>
      <c r="M24" s="15">
        <f>STDEV(K24:L24)/AVERAGE(K24:L24)*100</f>
        <v>6.7100440473526062</v>
      </c>
      <c r="N24" s="2">
        <v>1526.5</v>
      </c>
      <c r="O24" s="2">
        <v>1686.25</v>
      </c>
      <c r="P24" s="15">
        <f>STDEV(N24:O24)/AVERAGE(N24:O24)*100</f>
        <v>7.0320011388717436</v>
      </c>
      <c r="Q24" s="2">
        <v>1595.5</v>
      </c>
      <c r="R24" s="2">
        <v>1539.5</v>
      </c>
      <c r="S24" s="15">
        <f>STDEV(Q24:R24)/AVERAGE(Q24:R24)*100</f>
        <v>2.5261869056744284</v>
      </c>
      <c r="T24" s="2">
        <v>1790</v>
      </c>
      <c r="U24" s="2">
        <v>1756.75</v>
      </c>
      <c r="V24" s="15">
        <f>STDEV(T24:U24)/AVERAGE(T24:U24)*100</f>
        <v>1.3257940635484715</v>
      </c>
      <c r="W24" s="2">
        <v>1743.75</v>
      </c>
      <c r="X24" s="2">
        <v>1633.25</v>
      </c>
      <c r="Y24" s="15">
        <f>STDEV(W24:X24)/AVERAGE(W24:X24)*100</f>
        <v>4.6274977388873859</v>
      </c>
      <c r="Z24" s="2">
        <v>1639.75</v>
      </c>
      <c r="AA24" s="2">
        <v>1551.25</v>
      </c>
      <c r="AB24" s="15">
        <f>STDEV(Z24:AA24)/AVERAGE(Z24:AA24)*100</f>
        <v>3.9222156148548701</v>
      </c>
      <c r="AC24" s="2">
        <v>1707.5</v>
      </c>
      <c r="AD24" s="2">
        <v>1733.75</v>
      </c>
      <c r="AE24" s="15">
        <f>STDEV(AC24:AD24)/AVERAGE(AC24:AD24)*100</f>
        <v>1.0787680642875044</v>
      </c>
      <c r="AF24" s="2">
        <v>1365.5</v>
      </c>
      <c r="AG24" s="2">
        <v>1388</v>
      </c>
      <c r="AH24" s="15">
        <f>STDEV(AF24:AG24)/AVERAGE(AF24:AG24)*100</f>
        <v>1.1556130435225944</v>
      </c>
      <c r="AI24" s="2">
        <v>1547.5</v>
      </c>
      <c r="AJ24" s="2">
        <v>1297.75</v>
      </c>
      <c r="AK24" s="15">
        <f>STDEV(AI24:AJ24)/AVERAGE(AI24:AJ24)*100</f>
        <v>12.4136661875997</v>
      </c>
      <c r="AM24" s="2" t="s">
        <v>22</v>
      </c>
      <c r="AN24" s="2">
        <v>1388</v>
      </c>
      <c r="AO24" s="2">
        <v>318.5</v>
      </c>
      <c r="AP24" s="2">
        <v>23.047920999999899</v>
      </c>
      <c r="AQ24" s="2">
        <v>12064.742431750001</v>
      </c>
      <c r="AR24" s="2">
        <v>30291.219726750001</v>
      </c>
      <c r="AS24" s="2"/>
    </row>
    <row r="25" spans="1:45" x14ac:dyDescent="0.3">
      <c r="A25" t="s">
        <v>394</v>
      </c>
      <c r="B25" s="2">
        <v>1657.5</v>
      </c>
      <c r="C25" s="2">
        <v>1762.5</v>
      </c>
      <c r="D25" s="15">
        <f t="shared" ref="D25:D31" si="24">STDEV(B25:C25)/AVERAGE(B25:C25)*100</f>
        <v>4.3418837441279239</v>
      </c>
      <c r="E25" s="2">
        <v>1847.25</v>
      </c>
      <c r="F25" s="2">
        <v>1673.5</v>
      </c>
      <c r="G25" s="15">
        <f t="shared" ref="G25:G31" si="25">STDEV(E25:F25)/AVERAGE(E25:F25)*100</f>
        <v>6.9791835961748276</v>
      </c>
      <c r="H25" s="2">
        <v>1648.25</v>
      </c>
      <c r="I25" s="2">
        <v>1597.25</v>
      </c>
      <c r="J25" s="15">
        <f t="shared" ref="J25:J31" si="26">STDEV(H25:I25)/AVERAGE(H25:I25)*100</f>
        <v>2.2223044733023523</v>
      </c>
      <c r="K25" s="2">
        <v>1802</v>
      </c>
      <c r="L25" s="2">
        <v>1912.25</v>
      </c>
      <c r="M25" s="15">
        <f t="shared" ref="M25:M31" si="27">STDEV(K25:L25)/AVERAGE(K25:L25)*100</f>
        <v>4.1978069664571249</v>
      </c>
      <c r="N25" s="2">
        <v>1608.75</v>
      </c>
      <c r="O25" s="2">
        <v>1703</v>
      </c>
      <c r="P25" s="15">
        <f t="shared" ref="P25:P31" si="28">STDEV(N25:O25)/AVERAGE(N25:O25)*100</f>
        <v>4.024749098019603</v>
      </c>
      <c r="Q25" s="2">
        <v>1654.75</v>
      </c>
      <c r="R25" s="2">
        <v>1666.25</v>
      </c>
      <c r="S25" s="15">
        <f t="shared" ref="S25:S31" si="29">STDEV(Q25:R25)/AVERAGE(Q25:R25)*100</f>
        <v>0.4897156268380185</v>
      </c>
      <c r="T25" s="2">
        <v>1667.25</v>
      </c>
      <c r="U25" s="2">
        <v>1760</v>
      </c>
      <c r="V25" s="15">
        <f t="shared" ref="V25:V31" si="30">STDEV(T25:U25)/AVERAGE(T25:U25)*100</f>
        <v>3.8272173874127819</v>
      </c>
      <c r="W25" s="2">
        <v>1706</v>
      </c>
      <c r="X25" s="2">
        <v>1529.5</v>
      </c>
      <c r="Y25" s="15">
        <f t="shared" ref="Y25:Y31" si="31">STDEV(W25:X25)/AVERAGE(W25:X25)*100</f>
        <v>7.7146868724726092</v>
      </c>
      <c r="Z25" s="2">
        <v>1842</v>
      </c>
      <c r="AA25" s="2">
        <v>1642.75</v>
      </c>
      <c r="AB25" s="15">
        <f t="shared" ref="AB25:AB31" si="32">STDEV(Z25:AA25)/AVERAGE(Z25:AA25)*100</f>
        <v>8.0861482833155662</v>
      </c>
      <c r="AC25" s="2">
        <v>1560</v>
      </c>
      <c r="AD25" s="2">
        <v>1717.75</v>
      </c>
      <c r="AE25" s="15">
        <f t="shared" ref="AE25:AE31" si="33">STDEV(AC25:AD25)/AVERAGE(AC25:AD25)*100</f>
        <v>6.8062600706080625</v>
      </c>
      <c r="AF25" s="2">
        <v>1509.5</v>
      </c>
      <c r="AG25" s="2">
        <v>1468.5</v>
      </c>
      <c r="AH25" s="15">
        <f t="shared" ref="AH25:AH31" si="34">STDEV(AF25:AG25)/AVERAGE(AF25:AG25)*100</f>
        <v>1.9470368051476461</v>
      </c>
      <c r="AI25" s="2">
        <v>1765.25</v>
      </c>
      <c r="AJ25" s="2">
        <v>1588.25</v>
      </c>
      <c r="AK25" s="15">
        <f t="shared" ref="AK25:AK31" si="35">STDEV(AI25:AJ25)/AVERAGE(AI25:AJ25)*100</f>
        <v>7.4643149109896472</v>
      </c>
      <c r="AM25" s="2" t="s">
        <v>23</v>
      </c>
      <c r="AN25" s="2">
        <v>1547.5</v>
      </c>
      <c r="AO25" s="2">
        <v>150</v>
      </c>
      <c r="AP25" s="2">
        <v>9.5455712500000001</v>
      </c>
      <c r="AQ25" s="2">
        <v>12877.36059575</v>
      </c>
      <c r="AR25" s="2">
        <v>32892.999023749901</v>
      </c>
      <c r="AS25" s="2"/>
    </row>
    <row r="26" spans="1:45" x14ac:dyDescent="0.3">
      <c r="A26" t="s">
        <v>395</v>
      </c>
      <c r="B26" s="2">
        <v>1774.5</v>
      </c>
      <c r="C26" s="2">
        <v>1749</v>
      </c>
      <c r="D26" s="15">
        <f t="shared" si="24"/>
        <v>1.0234836339013458</v>
      </c>
      <c r="E26" s="2">
        <v>1759</v>
      </c>
      <c r="F26" s="2">
        <v>1713.5</v>
      </c>
      <c r="G26" s="15">
        <f t="shared" si="25"/>
        <v>1.8530372091569709</v>
      </c>
      <c r="H26" s="2">
        <v>1695.25</v>
      </c>
      <c r="I26" s="2">
        <v>1623.25</v>
      </c>
      <c r="J26" s="15">
        <f t="shared" si="26"/>
        <v>3.0683554765967407</v>
      </c>
      <c r="K26" s="2">
        <v>1844.25</v>
      </c>
      <c r="L26" s="2">
        <v>1692.75</v>
      </c>
      <c r="M26" s="15">
        <f t="shared" si="27"/>
        <v>6.057488117034886</v>
      </c>
      <c r="N26" s="2">
        <v>1655.75</v>
      </c>
      <c r="O26" s="2">
        <v>1797.5</v>
      </c>
      <c r="P26" s="15">
        <f t="shared" si="28"/>
        <v>5.8051045382288047</v>
      </c>
      <c r="Q26" s="2">
        <v>1624.25</v>
      </c>
      <c r="R26" s="2">
        <v>1609.75</v>
      </c>
      <c r="S26" s="15">
        <f t="shared" si="29"/>
        <v>0.63407843705658251</v>
      </c>
      <c r="T26" s="2">
        <v>1852.75</v>
      </c>
      <c r="U26" s="2">
        <v>1807.75</v>
      </c>
      <c r="V26" s="15">
        <f t="shared" si="30"/>
        <v>1.7385496600680037</v>
      </c>
      <c r="W26" s="2">
        <v>1728.75</v>
      </c>
      <c r="X26" s="2">
        <v>1631.75</v>
      </c>
      <c r="Y26" s="15">
        <f t="shared" si="31"/>
        <v>4.0820924133370102</v>
      </c>
      <c r="Z26" s="2">
        <v>1773.75</v>
      </c>
      <c r="AA26" s="2">
        <v>1617.5</v>
      </c>
      <c r="AB26" s="15">
        <f t="shared" si="32"/>
        <v>6.5159121008712448</v>
      </c>
      <c r="AC26" s="2">
        <v>1672</v>
      </c>
      <c r="AD26" s="2">
        <v>1559</v>
      </c>
      <c r="AE26" s="15">
        <f t="shared" si="33"/>
        <v>4.9460270055140745</v>
      </c>
      <c r="AF26" s="2">
        <v>1500.75</v>
      </c>
      <c r="AG26" s="2">
        <v>1534</v>
      </c>
      <c r="AH26" s="15">
        <f t="shared" si="34"/>
        <v>1.5494719811814948</v>
      </c>
      <c r="AI26" s="2">
        <v>1289</v>
      </c>
      <c r="AJ26" s="2">
        <v>1448</v>
      </c>
      <c r="AK26" s="15">
        <f t="shared" si="35"/>
        <v>8.2155628943120984</v>
      </c>
      <c r="AM26" s="2" t="s">
        <v>24</v>
      </c>
      <c r="AN26" s="2">
        <v>1297.75</v>
      </c>
      <c r="AO26" s="2">
        <v>72.5</v>
      </c>
      <c r="AP26" s="2">
        <v>5.5842392499999898</v>
      </c>
      <c r="AQ26" s="2">
        <v>11684.0720215</v>
      </c>
      <c r="AR26" s="2">
        <v>36446.18359375</v>
      </c>
      <c r="AS26" s="2"/>
    </row>
    <row r="27" spans="1:45" x14ac:dyDescent="0.3">
      <c r="A27" t="s">
        <v>396</v>
      </c>
      <c r="B27" s="2">
        <v>1657.25</v>
      </c>
      <c r="C27" s="2">
        <v>1718.5</v>
      </c>
      <c r="D27" s="15">
        <f t="shared" si="24"/>
        <v>2.5659655097490059</v>
      </c>
      <c r="E27" s="2">
        <v>1671.25</v>
      </c>
      <c r="F27" s="2">
        <v>1655</v>
      </c>
      <c r="G27" s="15">
        <f t="shared" si="25"/>
        <v>0.69089726835213217</v>
      </c>
      <c r="H27" s="2">
        <v>1612</v>
      </c>
      <c r="I27" s="2">
        <v>1535.75</v>
      </c>
      <c r="J27" s="15">
        <f t="shared" si="26"/>
        <v>3.4257416926677311</v>
      </c>
      <c r="K27" s="2">
        <v>1573</v>
      </c>
      <c r="L27" s="2">
        <v>1557.5</v>
      </c>
      <c r="M27" s="15">
        <f t="shared" si="27"/>
        <v>0.70021754405951042</v>
      </c>
      <c r="N27" s="2">
        <v>1565.5</v>
      </c>
      <c r="O27" s="2">
        <v>1491</v>
      </c>
      <c r="P27" s="15">
        <f t="shared" si="28"/>
        <v>3.4470443447340284</v>
      </c>
      <c r="Q27" s="2">
        <v>1287.25</v>
      </c>
      <c r="R27" s="2">
        <v>1003.75</v>
      </c>
      <c r="S27" s="15">
        <f t="shared" si="29"/>
        <v>17.500198382050304</v>
      </c>
      <c r="T27" s="2">
        <v>1995.5</v>
      </c>
      <c r="U27" s="2">
        <v>1976.75</v>
      </c>
      <c r="V27" s="15">
        <f t="shared" si="30"/>
        <v>0.66754369172372163</v>
      </c>
      <c r="W27" s="2">
        <v>1836.25</v>
      </c>
      <c r="X27" s="2">
        <v>1672</v>
      </c>
      <c r="Y27" s="15">
        <f t="shared" si="31"/>
        <v>6.6210953500970806</v>
      </c>
      <c r="Z27" s="2">
        <v>1708.75</v>
      </c>
      <c r="AA27" s="2">
        <v>1482.75</v>
      </c>
      <c r="AB27" s="15">
        <f t="shared" si="32"/>
        <v>10.014484258070484</v>
      </c>
      <c r="AC27" s="2">
        <v>1510.75</v>
      </c>
      <c r="AD27" s="2">
        <v>1466.25</v>
      </c>
      <c r="AE27" s="15">
        <f t="shared" si="33"/>
        <v>2.1139571221230344</v>
      </c>
      <c r="AF27" s="2">
        <v>1449.5</v>
      </c>
      <c r="AG27" s="2">
        <v>1419.5</v>
      </c>
      <c r="AH27" s="15">
        <f t="shared" si="34"/>
        <v>1.4787872733075236</v>
      </c>
      <c r="AI27" s="2">
        <v>1424.75</v>
      </c>
      <c r="AJ27" s="2">
        <v>1318</v>
      </c>
      <c r="AK27" s="15">
        <f t="shared" si="35"/>
        <v>5.504231074043493</v>
      </c>
      <c r="AM27" s="2" t="s">
        <v>25</v>
      </c>
      <c r="AN27" s="2">
        <v>1657.5</v>
      </c>
      <c r="AO27" s="2">
        <v>0</v>
      </c>
      <c r="AP27" s="2">
        <v>0</v>
      </c>
      <c r="AQ27" s="2">
        <v>13279.551513750001</v>
      </c>
      <c r="AR27" s="2">
        <v>0</v>
      </c>
      <c r="AS27" s="2"/>
    </row>
    <row r="28" spans="1:45" x14ac:dyDescent="0.3">
      <c r="A28" t="s">
        <v>397</v>
      </c>
      <c r="B28" s="2">
        <v>1590</v>
      </c>
      <c r="C28" s="2">
        <v>1624.5</v>
      </c>
      <c r="D28" s="15">
        <f t="shared" si="24"/>
        <v>1.517821368855865</v>
      </c>
      <c r="E28" s="2">
        <v>1618.25</v>
      </c>
      <c r="F28" s="2">
        <v>1649.75</v>
      </c>
      <c r="G28" s="15">
        <f t="shared" si="25"/>
        <v>1.3631495475750457</v>
      </c>
      <c r="H28" s="2">
        <v>1623.5</v>
      </c>
      <c r="I28" s="2">
        <v>1568.75</v>
      </c>
      <c r="J28" s="15">
        <f t="shared" si="26"/>
        <v>2.4255052874908594</v>
      </c>
      <c r="K28" s="2">
        <v>1512</v>
      </c>
      <c r="L28" s="2">
        <v>1225</v>
      </c>
      <c r="M28" s="15">
        <f t="shared" si="27"/>
        <v>14.829349375267748</v>
      </c>
      <c r="N28" s="2">
        <v>1529</v>
      </c>
      <c r="O28" s="2">
        <v>212.25</v>
      </c>
      <c r="P28" s="15">
        <f t="shared" si="28"/>
        <v>106.94418999309536</v>
      </c>
      <c r="Q28" s="2">
        <v>1377.5</v>
      </c>
      <c r="R28" s="2">
        <v>1353</v>
      </c>
      <c r="S28" s="15">
        <f t="shared" si="29"/>
        <v>1.2689336120908563</v>
      </c>
      <c r="T28" s="2">
        <v>1922.5</v>
      </c>
      <c r="U28" s="2">
        <v>1728.25</v>
      </c>
      <c r="V28" s="15">
        <f t="shared" si="30"/>
        <v>7.5247821541046003</v>
      </c>
      <c r="W28" s="2">
        <v>1755.25</v>
      </c>
      <c r="X28" s="2">
        <v>1583</v>
      </c>
      <c r="Y28" s="15">
        <f t="shared" si="31"/>
        <v>7.2971852353408417</v>
      </c>
      <c r="Z28" s="2">
        <v>1511.5</v>
      </c>
      <c r="AA28" s="2">
        <v>1485.25</v>
      </c>
      <c r="AB28" s="15">
        <f t="shared" si="32"/>
        <v>1.2387788775271125</v>
      </c>
      <c r="AC28" s="2">
        <v>1429.5</v>
      </c>
      <c r="AD28" s="2">
        <v>1334.5</v>
      </c>
      <c r="AE28" s="15">
        <f t="shared" si="33"/>
        <v>4.8607195522953699</v>
      </c>
      <c r="AF28" s="2">
        <v>1395</v>
      </c>
      <c r="AG28" s="2">
        <v>1385</v>
      </c>
      <c r="AH28" s="15">
        <f t="shared" si="34"/>
        <v>0.50870991452269609</v>
      </c>
      <c r="AI28" s="2">
        <v>1356</v>
      </c>
      <c r="AJ28" s="2">
        <v>1313</v>
      </c>
      <c r="AK28" s="15">
        <f t="shared" si="35"/>
        <v>2.2784257467981672</v>
      </c>
      <c r="AM28" s="2" t="s">
        <v>26</v>
      </c>
      <c r="AN28" s="2">
        <v>1762.5</v>
      </c>
      <c r="AO28" s="2">
        <v>0</v>
      </c>
      <c r="AP28" s="2">
        <v>0</v>
      </c>
      <c r="AQ28" s="2">
        <v>13203.85546875</v>
      </c>
      <c r="AR28" s="2">
        <v>0</v>
      </c>
      <c r="AS28" s="2"/>
    </row>
    <row r="29" spans="1:45" x14ac:dyDescent="0.3">
      <c r="A29" t="s">
        <v>398</v>
      </c>
      <c r="B29" s="2">
        <v>1701.25</v>
      </c>
      <c r="C29" s="2">
        <v>1694</v>
      </c>
      <c r="D29" s="15">
        <f t="shared" si="24"/>
        <v>0.3019821317194592</v>
      </c>
      <c r="E29" s="2">
        <v>1731.75</v>
      </c>
      <c r="F29" s="2">
        <v>1555.25</v>
      </c>
      <c r="G29" s="15">
        <f t="shared" si="25"/>
        <v>7.5938148390280276</v>
      </c>
      <c r="H29" s="2">
        <v>1610.5</v>
      </c>
      <c r="I29" s="2">
        <v>1602.75</v>
      </c>
      <c r="J29" s="15">
        <f t="shared" si="26"/>
        <v>0.34109251095904419</v>
      </c>
      <c r="K29" s="2">
        <v>1529.75</v>
      </c>
      <c r="L29" s="2">
        <v>1590.75</v>
      </c>
      <c r="M29" s="15">
        <f t="shared" si="27"/>
        <v>2.7645257908911649</v>
      </c>
      <c r="N29" s="2">
        <v>1584.25</v>
      </c>
      <c r="O29" s="2">
        <v>1489.25</v>
      </c>
      <c r="P29" s="15">
        <f t="shared" si="28"/>
        <v>4.3712473865444617</v>
      </c>
      <c r="Q29" s="2">
        <v>1471.5</v>
      </c>
      <c r="R29" s="2">
        <v>1536.5</v>
      </c>
      <c r="S29" s="15">
        <f t="shared" si="29"/>
        <v>3.0559801048620736</v>
      </c>
      <c r="T29" s="2">
        <v>1737.25</v>
      </c>
      <c r="U29" s="2">
        <v>1550.75</v>
      </c>
      <c r="V29" s="15">
        <f t="shared" si="30"/>
        <v>8.0216188984970263</v>
      </c>
      <c r="W29" s="2">
        <v>1570.5</v>
      </c>
      <c r="X29" s="2">
        <v>1508.25</v>
      </c>
      <c r="Y29" s="15">
        <f t="shared" si="31"/>
        <v>2.8594330250174638</v>
      </c>
      <c r="Z29" s="2">
        <v>1463.75</v>
      </c>
      <c r="AA29" s="2">
        <v>1552.5</v>
      </c>
      <c r="AB29" s="15">
        <f t="shared" si="32"/>
        <v>4.1611754218188874</v>
      </c>
      <c r="AC29" s="2">
        <v>1492</v>
      </c>
      <c r="AD29" s="2">
        <v>1459.75</v>
      </c>
      <c r="AE29" s="15">
        <f t="shared" si="33"/>
        <v>1.5451304272561128</v>
      </c>
      <c r="AF29" s="2">
        <v>1558</v>
      </c>
      <c r="AG29" s="2">
        <v>1441.25</v>
      </c>
      <c r="AH29" s="15">
        <f t="shared" si="34"/>
        <v>5.5050240362443565</v>
      </c>
      <c r="AI29" s="2">
        <v>1371.5</v>
      </c>
      <c r="AJ29" s="2">
        <v>1462.25</v>
      </c>
      <c r="AK29" s="15">
        <f t="shared" si="35"/>
        <v>4.5289768252442304</v>
      </c>
      <c r="AM29" s="2" t="s">
        <v>27</v>
      </c>
      <c r="AN29" s="2">
        <v>1847.25</v>
      </c>
      <c r="AO29" s="2">
        <v>1610.25</v>
      </c>
      <c r="AP29" s="2">
        <v>87.220560250000005</v>
      </c>
      <c r="AQ29" s="2">
        <v>15427.721923999999</v>
      </c>
      <c r="AR29" s="2">
        <v>14203.047119000001</v>
      </c>
      <c r="AS29" s="2"/>
    </row>
    <row r="30" spans="1:45" x14ac:dyDescent="0.3">
      <c r="A30" t="s">
        <v>399</v>
      </c>
      <c r="B30" s="2">
        <v>1783</v>
      </c>
      <c r="C30" s="2">
        <v>1804.5</v>
      </c>
      <c r="D30" s="15">
        <f t="shared" si="24"/>
        <v>0.84754262274624514</v>
      </c>
      <c r="E30" s="2">
        <v>1832.75</v>
      </c>
      <c r="F30" s="2">
        <v>1734.75</v>
      </c>
      <c r="G30" s="15">
        <f t="shared" si="25"/>
        <v>3.8848753780676475</v>
      </c>
      <c r="H30" s="2">
        <v>1680.5</v>
      </c>
      <c r="I30" s="2">
        <v>1721.25</v>
      </c>
      <c r="J30" s="15">
        <f t="shared" si="26"/>
        <v>1.6941045834262844</v>
      </c>
      <c r="K30" s="2">
        <v>1641.75</v>
      </c>
      <c r="L30" s="2">
        <v>1542.75</v>
      </c>
      <c r="M30" s="15">
        <f t="shared" si="27"/>
        <v>4.3965188467557352</v>
      </c>
      <c r="N30" s="2">
        <v>2</v>
      </c>
      <c r="O30" s="2">
        <v>1528.75</v>
      </c>
      <c r="P30" s="15">
        <f t="shared" si="28"/>
        <v>141.05180835231897</v>
      </c>
      <c r="Q30" s="2">
        <v>1625</v>
      </c>
      <c r="R30" s="2">
        <v>1641</v>
      </c>
      <c r="S30" s="15">
        <f t="shared" si="29"/>
        <v>0.69281742186067119</v>
      </c>
      <c r="T30" s="2">
        <v>1553.5</v>
      </c>
      <c r="U30" s="2">
        <v>1536</v>
      </c>
      <c r="V30" s="15">
        <f t="shared" si="30"/>
        <v>0.80105963235245714</v>
      </c>
      <c r="W30" s="2">
        <v>1526</v>
      </c>
      <c r="X30" s="2">
        <v>1515.75</v>
      </c>
      <c r="Y30" s="15">
        <f t="shared" si="31"/>
        <v>0.47655754136021122</v>
      </c>
      <c r="Z30" s="2">
        <v>1491.75</v>
      </c>
      <c r="AA30" s="2">
        <v>1527</v>
      </c>
      <c r="AB30" s="15">
        <f t="shared" si="32"/>
        <v>1.6513798119636141</v>
      </c>
      <c r="AC30" s="2">
        <v>1442</v>
      </c>
      <c r="AD30" s="2">
        <v>1402</v>
      </c>
      <c r="AE30" s="15">
        <f t="shared" si="33"/>
        <v>1.9890486109326231</v>
      </c>
      <c r="AF30" s="2">
        <v>1399.75</v>
      </c>
      <c r="AG30" s="2">
        <v>1329.25</v>
      </c>
      <c r="AH30" s="15">
        <f t="shared" si="34"/>
        <v>3.6534282208612385</v>
      </c>
      <c r="AI30" s="2">
        <v>1455.25</v>
      </c>
      <c r="AJ30" s="2">
        <v>1453</v>
      </c>
      <c r="AK30" s="15">
        <f t="shared" si="35"/>
        <v>0.10941220718093231</v>
      </c>
      <c r="AM30" s="2" t="s">
        <v>28</v>
      </c>
      <c r="AN30" s="2">
        <v>1673.5</v>
      </c>
      <c r="AO30" s="2">
        <v>1523.25</v>
      </c>
      <c r="AP30" s="2">
        <v>91.190277249999994</v>
      </c>
      <c r="AQ30" s="2">
        <v>15924.049316500001</v>
      </c>
      <c r="AR30" s="2">
        <v>14005.2058105</v>
      </c>
      <c r="AS30" s="2"/>
    </row>
    <row r="31" spans="1:45" x14ac:dyDescent="0.3">
      <c r="A31" t="s">
        <v>400</v>
      </c>
      <c r="B31" s="2">
        <v>1927</v>
      </c>
      <c r="C31" s="2">
        <v>1825.75</v>
      </c>
      <c r="D31" s="15">
        <f t="shared" si="24"/>
        <v>3.8155785274871992</v>
      </c>
      <c r="E31" s="2">
        <v>1865.25</v>
      </c>
      <c r="F31" s="2">
        <v>1866.25</v>
      </c>
      <c r="G31" s="15">
        <f t="shared" si="25"/>
        <v>3.7899331699667568E-2</v>
      </c>
      <c r="H31" s="2">
        <v>1782.75</v>
      </c>
      <c r="I31" s="2">
        <v>1765.75</v>
      </c>
      <c r="J31" s="15">
        <f t="shared" si="26"/>
        <v>0.67751530394089376</v>
      </c>
      <c r="K31" s="2">
        <v>1671</v>
      </c>
      <c r="L31" s="2">
        <v>1520.25</v>
      </c>
      <c r="M31" s="15">
        <f t="shared" si="27"/>
        <v>6.6805388022794858</v>
      </c>
      <c r="N31" s="2">
        <v>1544</v>
      </c>
      <c r="O31" s="2">
        <v>1594.75</v>
      </c>
      <c r="P31" s="15">
        <f t="shared" si="28"/>
        <v>2.2866216898585288</v>
      </c>
      <c r="Q31" s="2">
        <v>1622</v>
      </c>
      <c r="R31" s="2">
        <v>1586</v>
      </c>
      <c r="S31" s="15">
        <f t="shared" si="29"/>
        <v>1.5870227009174385</v>
      </c>
      <c r="T31" s="2">
        <v>1645</v>
      </c>
      <c r="U31" s="2">
        <v>1576.75</v>
      </c>
      <c r="V31" s="15">
        <f t="shared" si="30"/>
        <v>2.9958896758582676</v>
      </c>
      <c r="W31" s="2">
        <v>1322.5</v>
      </c>
      <c r="X31" s="2">
        <v>1571.75</v>
      </c>
      <c r="Y31" s="15">
        <f t="shared" si="31"/>
        <v>12.179069894497502</v>
      </c>
      <c r="Z31" s="2">
        <v>1183.25</v>
      </c>
      <c r="AA31" s="2">
        <v>1529.75</v>
      </c>
      <c r="AB31" s="15">
        <f t="shared" si="32"/>
        <v>18.06210834361509</v>
      </c>
      <c r="AC31" s="2">
        <v>1469</v>
      </c>
      <c r="AD31" s="2">
        <v>1420.5</v>
      </c>
      <c r="AE31" s="15">
        <f t="shared" si="33"/>
        <v>2.373744861571037</v>
      </c>
      <c r="AF31" s="2">
        <v>1459</v>
      </c>
      <c r="AG31" s="2">
        <v>1438.5</v>
      </c>
      <c r="AH31" s="15">
        <f t="shared" si="34"/>
        <v>1.0005652468903692</v>
      </c>
      <c r="AI31" s="2">
        <v>1479.75</v>
      </c>
      <c r="AJ31" s="2">
        <v>1474.25</v>
      </c>
      <c r="AK31" s="15">
        <f t="shared" si="35"/>
        <v>0.26330990497806439</v>
      </c>
      <c r="AM31" s="2" t="s">
        <v>29</v>
      </c>
      <c r="AN31" s="2">
        <v>1648.25</v>
      </c>
      <c r="AO31" s="2">
        <v>8.75</v>
      </c>
      <c r="AP31" s="2">
        <v>0.53593524999999897</v>
      </c>
      <c r="AQ31" s="2">
        <v>12699.142578249999</v>
      </c>
      <c r="AR31" s="2">
        <v>3293.3702085</v>
      </c>
      <c r="AS31" s="2"/>
    </row>
    <row r="32" spans="1:45" x14ac:dyDescent="0.3">
      <c r="AM32" s="2" t="s">
        <v>30</v>
      </c>
      <c r="AN32" s="2">
        <v>1597.25</v>
      </c>
      <c r="AO32" s="2">
        <v>10.25</v>
      </c>
      <c r="AP32" s="2">
        <v>0.63903299999999896</v>
      </c>
      <c r="AQ32" s="2">
        <v>12130.0803219999</v>
      </c>
      <c r="AR32" s="2">
        <v>5804.5802612500001</v>
      </c>
      <c r="AS32" s="2"/>
    </row>
    <row r="33" spans="1:45" x14ac:dyDescent="0.3">
      <c r="B33" s="112" t="s">
        <v>409</v>
      </c>
      <c r="C33" s="112"/>
      <c r="D33" s="7" t="s">
        <v>431</v>
      </c>
      <c r="E33" s="112" t="s">
        <v>410</v>
      </c>
      <c r="F33" s="112"/>
      <c r="G33" s="7" t="s">
        <v>431</v>
      </c>
      <c r="H33" s="112" t="s">
        <v>411</v>
      </c>
      <c r="I33" s="112"/>
      <c r="J33" s="7" t="s">
        <v>431</v>
      </c>
      <c r="K33" s="112" t="s">
        <v>422</v>
      </c>
      <c r="L33" s="112"/>
      <c r="M33" s="7" t="s">
        <v>431</v>
      </c>
      <c r="N33" s="112" t="s">
        <v>423</v>
      </c>
      <c r="O33" s="112"/>
      <c r="P33" s="7" t="s">
        <v>431</v>
      </c>
      <c r="Q33" s="112" t="s">
        <v>424</v>
      </c>
      <c r="R33" s="112"/>
      <c r="S33" s="7" t="s">
        <v>431</v>
      </c>
      <c r="T33" s="112" t="s">
        <v>425</v>
      </c>
      <c r="U33" s="112"/>
      <c r="V33" s="7" t="s">
        <v>431</v>
      </c>
      <c r="W33" s="112" t="s">
        <v>426</v>
      </c>
      <c r="X33" s="112"/>
      <c r="Y33" s="7" t="s">
        <v>431</v>
      </c>
      <c r="Z33" s="112" t="s">
        <v>427</v>
      </c>
      <c r="AA33" s="112"/>
      <c r="AB33" s="7" t="s">
        <v>431</v>
      </c>
      <c r="AC33" s="112" t="s">
        <v>428</v>
      </c>
      <c r="AD33" s="112"/>
      <c r="AE33" s="7" t="s">
        <v>431</v>
      </c>
      <c r="AF33" s="112" t="s">
        <v>429</v>
      </c>
      <c r="AG33" s="112"/>
      <c r="AH33" s="7" t="s">
        <v>431</v>
      </c>
      <c r="AI33" s="112" t="s">
        <v>430</v>
      </c>
      <c r="AJ33" s="112"/>
      <c r="AK33" s="7" t="s">
        <v>431</v>
      </c>
      <c r="AM33" s="2" t="s">
        <v>31</v>
      </c>
      <c r="AN33" s="2">
        <v>1802</v>
      </c>
      <c r="AO33" s="2">
        <v>1019.5</v>
      </c>
      <c r="AP33" s="2">
        <v>56.778883</v>
      </c>
      <c r="AQ33" s="2">
        <v>14611.536621249999</v>
      </c>
      <c r="AR33" s="2">
        <v>19067.866211</v>
      </c>
      <c r="AS33" s="2"/>
    </row>
    <row r="34" spans="1:45" x14ac:dyDescent="0.3">
      <c r="A34" t="s">
        <v>401</v>
      </c>
      <c r="B34" s="2">
        <v>1585.5</v>
      </c>
      <c r="C34" s="2">
        <v>1765.25</v>
      </c>
      <c r="D34" s="15">
        <f>STDEV(B34:C34)/AVERAGE(B34:C34)*100</f>
        <v>7.5865071353148945</v>
      </c>
      <c r="E34" s="2">
        <v>1727.25</v>
      </c>
      <c r="F34" s="2">
        <v>1736.5</v>
      </c>
      <c r="G34" s="15">
        <f>STDEV(E34:F34)/AVERAGE(E34:F34)*100</f>
        <v>0.37766800294337438</v>
      </c>
      <c r="H34" s="2">
        <v>1896.75</v>
      </c>
      <c r="I34" s="2">
        <v>1682.75</v>
      </c>
      <c r="J34" s="15">
        <f>STDEV(H34:I34)/AVERAGE(H34:I34)*100</f>
        <v>8.4548596828563305</v>
      </c>
      <c r="K34" s="2">
        <v>1766.5</v>
      </c>
      <c r="L34" s="2">
        <v>1624.5</v>
      </c>
      <c r="M34" s="15">
        <f>STDEV(K34:L34)/AVERAGE(K34:L34)*100</f>
        <v>5.9220974891471396</v>
      </c>
      <c r="N34" s="2">
        <v>1763.5</v>
      </c>
      <c r="O34" s="2">
        <v>1567</v>
      </c>
      <c r="P34" s="15">
        <f>STDEV(N34:O34)/AVERAGE(N34:O34)*100</f>
        <v>8.3438812492512593</v>
      </c>
      <c r="Q34" s="2">
        <v>1580.25</v>
      </c>
      <c r="R34" s="2">
        <v>1622.5</v>
      </c>
      <c r="S34" s="15">
        <f>STDEV(Q34:R34)/AVERAGE(Q34:R34)*100</f>
        <v>1.8656005935606359</v>
      </c>
      <c r="T34" s="2">
        <v>1605.5</v>
      </c>
      <c r="U34" s="2">
        <v>1635.25</v>
      </c>
      <c r="V34" s="15">
        <f>STDEV(T34:U34)/AVERAGE(T34:U34)*100</f>
        <v>1.2982443409889557</v>
      </c>
      <c r="W34" s="2">
        <v>1582.75</v>
      </c>
      <c r="X34" s="2">
        <v>1525</v>
      </c>
      <c r="Y34" s="15">
        <f>STDEV(W34:X34)/AVERAGE(W34:X34)*100</f>
        <v>2.6279730746374788</v>
      </c>
      <c r="Z34" s="2">
        <v>1570</v>
      </c>
      <c r="AA34" s="2">
        <v>1492.5</v>
      </c>
      <c r="AB34" s="15">
        <f>STDEV(Z34:AA34)/AVERAGE(Z34:AA34)*100</f>
        <v>3.5788261578421179</v>
      </c>
      <c r="AC34" s="2">
        <v>1470.75</v>
      </c>
      <c r="AD34" s="2">
        <v>1364.25</v>
      </c>
      <c r="AE34" s="15">
        <f>STDEV(AC34:AD34)/AVERAGE(AC34:AD34)*100</f>
        <v>5.3126541232005158</v>
      </c>
      <c r="AF34" s="2">
        <v>1515</v>
      </c>
      <c r="AG34" s="2">
        <v>1444</v>
      </c>
      <c r="AH34" s="15">
        <f>STDEV(AF34:AG34)/AVERAGE(AF34:AG34)*100</f>
        <v>3.393347851588028</v>
      </c>
      <c r="AI34" s="2">
        <v>1388.75</v>
      </c>
      <c r="AJ34" s="2">
        <v>1365</v>
      </c>
      <c r="AK34" s="15">
        <f>STDEV(AI34:AJ34)/AVERAGE(AI34:AJ34)*100</f>
        <v>1.2197030270126556</v>
      </c>
      <c r="AM34" s="2" t="s">
        <v>32</v>
      </c>
      <c r="AN34" s="2">
        <v>1912.25</v>
      </c>
      <c r="AO34" s="2">
        <v>1254.25</v>
      </c>
      <c r="AP34" s="2">
        <v>65.800315999999995</v>
      </c>
      <c r="AQ34" s="2">
        <v>15490.85644525</v>
      </c>
      <c r="AR34" s="2">
        <v>17089.875732500001</v>
      </c>
      <c r="AS34" s="2"/>
    </row>
    <row r="35" spans="1:45" x14ac:dyDescent="0.3">
      <c r="A35" t="s">
        <v>402</v>
      </c>
      <c r="B35" s="2">
        <v>1739</v>
      </c>
      <c r="C35" s="2">
        <v>1698.5</v>
      </c>
      <c r="D35" s="15">
        <f t="shared" ref="D35:D41" si="36">STDEV(B35:C35)/AVERAGE(B35:C35)*100</f>
        <v>1.6662007062141195</v>
      </c>
      <c r="E35" s="2">
        <v>1785.75</v>
      </c>
      <c r="F35" s="2">
        <v>1756.25</v>
      </c>
      <c r="G35" s="15">
        <f t="shared" ref="G35:G41" si="37">STDEV(E35:F35)/AVERAGE(E35:F35)*100</f>
        <v>1.1778458523434869</v>
      </c>
      <c r="H35" s="2">
        <v>1762.25</v>
      </c>
      <c r="I35" s="2">
        <v>1836.25</v>
      </c>
      <c r="J35" s="15">
        <f t="shared" ref="J35:J41" si="38">STDEV(H35:I35)/AVERAGE(H35:I35)*100</f>
        <v>2.9082062975019878</v>
      </c>
      <c r="K35" s="2">
        <v>1802.5</v>
      </c>
      <c r="L35" s="2">
        <v>1728.5</v>
      </c>
      <c r="M35" s="15">
        <f t="shared" ref="M35:M41" si="39">STDEV(K35:L35)/AVERAGE(K35:L35)*100</f>
        <v>2.9638007254491372</v>
      </c>
      <c r="N35" s="2">
        <v>1808.25</v>
      </c>
      <c r="O35" s="2">
        <v>1830</v>
      </c>
      <c r="P35" s="15">
        <f t="shared" ref="P35:P41" si="40">STDEV(N35:O35)/AVERAGE(N35:O35)*100</f>
        <v>0.84543791607544339</v>
      </c>
      <c r="Q35" s="2">
        <v>1768.75</v>
      </c>
      <c r="R35" s="2">
        <v>1648.25</v>
      </c>
      <c r="S35" s="15">
        <f t="shared" ref="S35:S41" si="41">STDEV(Q35:R35)/AVERAGE(Q35:R35)*100</f>
        <v>4.9872032269815039</v>
      </c>
      <c r="T35" s="2">
        <v>1867</v>
      </c>
      <c r="U35" s="2">
        <v>1735.5</v>
      </c>
      <c r="V35" s="15">
        <f t="shared" ref="V35:V41" si="42">STDEV(T35:U35)/AVERAGE(T35:U35)*100</f>
        <v>5.1622229965874258</v>
      </c>
      <c r="W35" s="2">
        <v>1625</v>
      </c>
      <c r="X35" s="2">
        <v>1605.75</v>
      </c>
      <c r="Y35" s="15">
        <f t="shared" ref="Y35:Y41" si="43">STDEV(W35:X35)/AVERAGE(W35:X35)*100</f>
        <v>0.84264059663180613</v>
      </c>
      <c r="Z35" s="2">
        <v>1721.75</v>
      </c>
      <c r="AA35" s="2">
        <v>1653</v>
      </c>
      <c r="AB35" s="15">
        <f t="shared" ref="AB35:AB41" si="44">STDEV(Z35:AA35)/AVERAGE(Z35:AA35)*100</f>
        <v>2.8810188136350927</v>
      </c>
      <c r="AC35" s="2">
        <v>1679.75</v>
      </c>
      <c r="AD35" s="2">
        <v>1644.75</v>
      </c>
      <c r="AE35" s="15">
        <f t="shared" ref="AE35:AE41" si="45">STDEV(AC35:AD35)/AVERAGE(AC35:AD35)*100</f>
        <v>1.4888697453168394</v>
      </c>
      <c r="AF35" s="2">
        <v>1688.25</v>
      </c>
      <c r="AG35" s="2">
        <v>1534.5</v>
      </c>
      <c r="AH35" s="15">
        <f t="shared" ref="AH35:AH41" si="46">STDEV(AF35:AG35)/AVERAGE(AF35:AG35)*100</f>
        <v>6.7468880681052941</v>
      </c>
      <c r="AI35" s="2">
        <v>1536.75</v>
      </c>
      <c r="AJ35" s="2">
        <v>1512.75</v>
      </c>
      <c r="AK35" s="15">
        <f t="shared" ref="AK35:AK41" si="47">STDEV(AI35:AJ35)/AVERAGE(AI35:AJ35)*100</f>
        <v>1.1130062468258495</v>
      </c>
      <c r="AM35" s="2" t="s">
        <v>33</v>
      </c>
      <c r="AN35" s="2">
        <v>1608.75</v>
      </c>
      <c r="AO35" s="2">
        <v>797.75</v>
      </c>
      <c r="AP35" s="2">
        <v>49.578601249999899</v>
      </c>
      <c r="AQ35" s="2">
        <v>13425.647705249999</v>
      </c>
      <c r="AR35" s="2">
        <v>20605.24609375</v>
      </c>
      <c r="AS35" s="2"/>
    </row>
    <row r="36" spans="1:45" x14ac:dyDescent="0.3">
      <c r="A36" t="s">
        <v>403</v>
      </c>
      <c r="B36" s="2">
        <v>1836.5</v>
      </c>
      <c r="C36" s="2">
        <v>1717.75</v>
      </c>
      <c r="D36" s="15">
        <f t="shared" si="36"/>
        <v>4.7249872837252589</v>
      </c>
      <c r="E36" s="2">
        <v>1854.75</v>
      </c>
      <c r="F36" s="2">
        <v>1885</v>
      </c>
      <c r="G36" s="15">
        <f t="shared" si="37"/>
        <v>1.143925670480276</v>
      </c>
      <c r="H36" s="2">
        <v>1884.25</v>
      </c>
      <c r="I36" s="2">
        <v>1937</v>
      </c>
      <c r="J36" s="15">
        <f t="shared" si="38"/>
        <v>1.9522346199589342</v>
      </c>
      <c r="K36" s="2">
        <v>1820</v>
      </c>
      <c r="L36" s="2">
        <v>1800</v>
      </c>
      <c r="M36" s="15">
        <f t="shared" si="39"/>
        <v>0.7813334598746382</v>
      </c>
      <c r="N36" s="2">
        <v>1728</v>
      </c>
      <c r="O36" s="2">
        <v>1811.75</v>
      </c>
      <c r="P36" s="15">
        <f t="shared" si="40"/>
        <v>3.3460099116815232</v>
      </c>
      <c r="Q36" s="2">
        <v>1766.25</v>
      </c>
      <c r="R36" s="2">
        <v>1782</v>
      </c>
      <c r="S36" s="15">
        <f t="shared" si="41"/>
        <v>0.62774222806668767</v>
      </c>
      <c r="T36" s="2">
        <v>1836.25</v>
      </c>
      <c r="U36" s="2">
        <v>1860.5</v>
      </c>
      <c r="V36" s="15">
        <f t="shared" si="42"/>
        <v>0.92769808311483204</v>
      </c>
      <c r="W36" s="2">
        <v>1732.5</v>
      </c>
      <c r="X36" s="2">
        <v>1656.25</v>
      </c>
      <c r="Y36" s="15">
        <f t="shared" si="43"/>
        <v>3.18211092972183</v>
      </c>
      <c r="Z36" s="2">
        <v>1543.5</v>
      </c>
      <c r="AA36" s="2">
        <v>1611.75</v>
      </c>
      <c r="AB36" s="15">
        <f t="shared" si="44"/>
        <v>3.05903100014147</v>
      </c>
      <c r="AC36" s="2">
        <v>1547</v>
      </c>
      <c r="AD36" s="2">
        <v>1575.5</v>
      </c>
      <c r="AE36" s="15">
        <f t="shared" si="45"/>
        <v>1.2907954052084294</v>
      </c>
      <c r="AF36" s="2">
        <v>1556.25</v>
      </c>
      <c r="AG36" s="2">
        <v>1660.75</v>
      </c>
      <c r="AH36" s="15">
        <f t="shared" si="46"/>
        <v>4.5938861444820773</v>
      </c>
      <c r="AI36" s="2">
        <v>1461.5</v>
      </c>
      <c r="AJ36" s="2">
        <v>1468</v>
      </c>
      <c r="AK36" s="15">
        <f t="shared" si="47"/>
        <v>0.31378693140212044</v>
      </c>
      <c r="AM36" s="2" t="s">
        <v>34</v>
      </c>
      <c r="AN36" s="2">
        <v>1703</v>
      </c>
      <c r="AO36" s="2">
        <v>760.75</v>
      </c>
      <c r="AP36" s="2">
        <v>44.862278750000002</v>
      </c>
      <c r="AQ36" s="2">
        <v>13233.48657225</v>
      </c>
      <c r="AR36" s="2">
        <v>20603.098633000001</v>
      </c>
      <c r="AS36" s="2"/>
    </row>
    <row r="37" spans="1:45" x14ac:dyDescent="0.3">
      <c r="A37" t="s">
        <v>404</v>
      </c>
      <c r="B37" s="2">
        <v>1623</v>
      </c>
      <c r="C37" s="2">
        <v>1739.5</v>
      </c>
      <c r="D37" s="15">
        <f t="shared" si="36"/>
        <v>4.8998031231662624</v>
      </c>
      <c r="E37" s="2">
        <v>1732.75</v>
      </c>
      <c r="F37" s="2">
        <v>1747.5</v>
      </c>
      <c r="G37" s="15">
        <f t="shared" si="37"/>
        <v>0.5993721728325021</v>
      </c>
      <c r="H37" s="2">
        <v>1882.75</v>
      </c>
      <c r="I37" s="2">
        <v>1745</v>
      </c>
      <c r="J37" s="15">
        <f t="shared" si="38"/>
        <v>5.3699377911072661</v>
      </c>
      <c r="K37" s="2">
        <v>1801.5</v>
      </c>
      <c r="L37" s="2">
        <v>1736.25</v>
      </c>
      <c r="M37" s="15">
        <f t="shared" si="39"/>
        <v>2.6083650609806925</v>
      </c>
      <c r="N37" s="2">
        <v>1701.75</v>
      </c>
      <c r="O37" s="2">
        <v>1678.25</v>
      </c>
      <c r="P37" s="15">
        <f t="shared" si="40"/>
        <v>0.98325499159076135</v>
      </c>
      <c r="Q37" s="2">
        <v>1722.75</v>
      </c>
      <c r="R37" s="2">
        <v>1714.75</v>
      </c>
      <c r="S37" s="15">
        <f t="shared" si="41"/>
        <v>0.32912606542501122</v>
      </c>
      <c r="T37" s="2">
        <v>1759.5</v>
      </c>
      <c r="U37" s="2">
        <v>1736.5</v>
      </c>
      <c r="V37" s="15">
        <f t="shared" si="42"/>
        <v>0.93040365945598358</v>
      </c>
      <c r="W37" s="2">
        <v>1795.75</v>
      </c>
      <c r="X37" s="2">
        <v>1627.75</v>
      </c>
      <c r="Y37" s="15">
        <f t="shared" si="43"/>
        <v>6.9399117417461644</v>
      </c>
      <c r="Z37" s="2">
        <v>1495</v>
      </c>
      <c r="AA37" s="2">
        <v>1536.5</v>
      </c>
      <c r="AB37" s="15">
        <f t="shared" si="44"/>
        <v>1.9360007533723715</v>
      </c>
      <c r="AC37" s="2">
        <v>1526</v>
      </c>
      <c r="AD37" s="2">
        <v>1477.25</v>
      </c>
      <c r="AE37" s="15">
        <f t="shared" si="45"/>
        <v>2.2956101278844048</v>
      </c>
      <c r="AF37" s="2">
        <v>1563.5</v>
      </c>
      <c r="AG37" s="2">
        <v>1525.75</v>
      </c>
      <c r="AH37" s="15">
        <f t="shared" si="46"/>
        <v>1.7281399038467051</v>
      </c>
      <c r="AI37" s="2">
        <v>1497.5</v>
      </c>
      <c r="AJ37" s="2">
        <v>1477.75</v>
      </c>
      <c r="AK37" s="15">
        <f t="shared" si="47"/>
        <v>0.9387687709223973</v>
      </c>
      <c r="AM37" s="2" t="s">
        <v>35</v>
      </c>
      <c r="AN37" s="2">
        <v>1654.75</v>
      </c>
      <c r="AO37" s="2">
        <v>1211.5</v>
      </c>
      <c r="AP37" s="2">
        <v>73.319696249999893</v>
      </c>
      <c r="AQ37" s="2">
        <v>13399.036621499899</v>
      </c>
      <c r="AR37" s="2">
        <v>16437.154052999998</v>
      </c>
      <c r="AS37" s="2"/>
    </row>
    <row r="38" spans="1:45" x14ac:dyDescent="0.3">
      <c r="A38" t="s">
        <v>405</v>
      </c>
      <c r="B38" s="2">
        <v>1635.5</v>
      </c>
      <c r="C38" s="2">
        <v>1575.75</v>
      </c>
      <c r="D38" s="15">
        <f t="shared" si="36"/>
        <v>2.6313510424847779</v>
      </c>
      <c r="E38" s="2">
        <v>1709.25</v>
      </c>
      <c r="F38" s="2">
        <v>1692.75</v>
      </c>
      <c r="G38" s="15">
        <f t="shared" si="37"/>
        <v>0.68590604877001959</v>
      </c>
      <c r="H38" s="2">
        <v>1774</v>
      </c>
      <c r="I38" s="2">
        <v>1767.25</v>
      </c>
      <c r="J38" s="15">
        <f t="shared" si="38"/>
        <v>0.26956418061470927</v>
      </c>
      <c r="K38" s="2">
        <v>1739</v>
      </c>
      <c r="L38" s="2">
        <v>1659.25</v>
      </c>
      <c r="M38" s="15">
        <f t="shared" si="39"/>
        <v>3.318870936489497</v>
      </c>
      <c r="N38" s="2">
        <v>1567</v>
      </c>
      <c r="O38" s="2">
        <v>1566.5</v>
      </c>
      <c r="P38" s="15">
        <f t="shared" si="40"/>
        <v>2.256603737630597E-2</v>
      </c>
      <c r="Q38" s="2">
        <v>1603</v>
      </c>
      <c r="R38" s="2">
        <v>1516.5</v>
      </c>
      <c r="S38" s="15">
        <f t="shared" si="41"/>
        <v>3.9214448836439404</v>
      </c>
      <c r="T38" s="2">
        <v>1617.5</v>
      </c>
      <c r="U38" s="2">
        <v>1657.5</v>
      </c>
      <c r="V38" s="15">
        <f t="shared" si="42"/>
        <v>1.7272837403030168</v>
      </c>
      <c r="W38" s="2">
        <v>1590.25</v>
      </c>
      <c r="X38" s="2">
        <v>1566.5</v>
      </c>
      <c r="Y38" s="15">
        <f t="shared" si="43"/>
        <v>1.0639921471881209</v>
      </c>
      <c r="Z38" s="2">
        <v>1495</v>
      </c>
      <c r="AA38" s="2">
        <v>1448.5</v>
      </c>
      <c r="AB38" s="15">
        <f t="shared" si="44"/>
        <v>2.2341066978205855</v>
      </c>
      <c r="AC38" s="2">
        <v>1576.25</v>
      </c>
      <c r="AD38" s="2">
        <v>1498.25</v>
      </c>
      <c r="AE38" s="15">
        <f t="shared" si="45"/>
        <v>3.5878568178598607</v>
      </c>
      <c r="AF38" s="2">
        <v>1500.5</v>
      </c>
      <c r="AG38" s="2">
        <v>1473.25</v>
      </c>
      <c r="AH38" s="15">
        <f t="shared" si="46"/>
        <v>1.2959165893120417</v>
      </c>
      <c r="AI38" s="2">
        <v>1487.25</v>
      </c>
      <c r="AJ38" s="2">
        <v>1480.5</v>
      </c>
      <c r="AK38" s="15">
        <f t="shared" si="47"/>
        <v>0.32165585194232643</v>
      </c>
      <c r="AM38" s="2" t="s">
        <v>36</v>
      </c>
      <c r="AN38" s="2">
        <v>1666.25</v>
      </c>
      <c r="AO38" s="2">
        <v>1059.25</v>
      </c>
      <c r="AP38" s="2">
        <v>63.573441500000001</v>
      </c>
      <c r="AQ38" s="2">
        <v>13657.427245999899</v>
      </c>
      <c r="AR38" s="2">
        <v>16917.989013999901</v>
      </c>
      <c r="AS38" s="2"/>
    </row>
    <row r="39" spans="1:45" x14ac:dyDescent="0.3">
      <c r="A39" t="s">
        <v>406</v>
      </c>
      <c r="B39" s="2">
        <v>1567.5</v>
      </c>
      <c r="C39" s="2">
        <v>1673.5</v>
      </c>
      <c r="D39" s="15">
        <f t="shared" si="36"/>
        <v>4.6253205063729732</v>
      </c>
      <c r="E39" s="2">
        <v>1712.25</v>
      </c>
      <c r="F39" s="2">
        <v>1697</v>
      </c>
      <c r="G39" s="15">
        <f t="shared" si="37"/>
        <v>0.63259534578542786</v>
      </c>
      <c r="H39" s="2">
        <v>2073.5</v>
      </c>
      <c r="I39" s="2">
        <v>1732</v>
      </c>
      <c r="J39" s="15">
        <f t="shared" si="38"/>
        <v>12.690945514397898</v>
      </c>
      <c r="K39" s="2">
        <v>1673.25</v>
      </c>
      <c r="L39" s="2">
        <v>1592.5</v>
      </c>
      <c r="M39" s="15">
        <f t="shared" si="39"/>
        <v>3.4968305951658096</v>
      </c>
      <c r="N39" s="2">
        <v>1563</v>
      </c>
      <c r="O39" s="2">
        <v>1591</v>
      </c>
      <c r="P39" s="15">
        <f t="shared" si="40"/>
        <v>1.2554844561333756</v>
      </c>
      <c r="Q39" s="2">
        <v>1616</v>
      </c>
      <c r="R39" s="2">
        <v>1537</v>
      </c>
      <c r="S39" s="15">
        <f t="shared" si="41"/>
        <v>3.5433831724539968</v>
      </c>
      <c r="T39" s="2">
        <v>1726.25</v>
      </c>
      <c r="U39" s="2">
        <v>1646.75</v>
      </c>
      <c r="V39" s="15">
        <f t="shared" si="42"/>
        <v>3.3332338632867198</v>
      </c>
      <c r="W39" s="2">
        <v>1632.75</v>
      </c>
      <c r="X39" s="2">
        <v>1622.75</v>
      </c>
      <c r="Y39" s="15">
        <f t="shared" si="43"/>
        <v>0.43440748345049762</v>
      </c>
      <c r="Z39" s="2">
        <v>1492.75</v>
      </c>
      <c r="AA39" s="2">
        <v>1519.5</v>
      </c>
      <c r="AB39" s="15">
        <f t="shared" si="44"/>
        <v>1.2558789208558483</v>
      </c>
      <c r="AC39" s="2">
        <v>1548.5</v>
      </c>
      <c r="AD39" s="2">
        <v>1540.25</v>
      </c>
      <c r="AE39" s="15">
        <f t="shared" si="45"/>
        <v>0.37773409597986352</v>
      </c>
      <c r="AF39" s="2">
        <v>1201</v>
      </c>
      <c r="AG39" s="2">
        <v>1523</v>
      </c>
      <c r="AH39" s="15">
        <f t="shared" si="46"/>
        <v>16.717208776950681</v>
      </c>
      <c r="AI39" s="2">
        <v>1553.75</v>
      </c>
      <c r="AJ39" s="2">
        <v>1416.5</v>
      </c>
      <c r="AK39" s="15">
        <f t="shared" si="47"/>
        <v>6.5348307864895983</v>
      </c>
      <c r="AM39" s="2" t="s">
        <v>37</v>
      </c>
      <c r="AN39" s="2">
        <v>1667.25</v>
      </c>
      <c r="AO39" s="2">
        <v>1356.5</v>
      </c>
      <c r="AP39" s="2">
        <v>81.491916750000001</v>
      </c>
      <c r="AQ39" s="2">
        <v>13718.4787599999</v>
      </c>
      <c r="AR39" s="2">
        <v>17391.2299802499</v>
      </c>
      <c r="AS39" s="2"/>
    </row>
    <row r="40" spans="1:45" x14ac:dyDescent="0.3">
      <c r="A40" t="s">
        <v>407</v>
      </c>
      <c r="B40" s="2">
        <v>1503.75</v>
      </c>
      <c r="C40" s="2">
        <v>1599.5</v>
      </c>
      <c r="D40" s="15">
        <f t="shared" si="36"/>
        <v>4.3635204574953308</v>
      </c>
      <c r="E40" s="2">
        <v>1682</v>
      </c>
      <c r="F40" s="2">
        <v>1767.25</v>
      </c>
      <c r="G40" s="15">
        <f t="shared" si="37"/>
        <v>3.4953020567458535</v>
      </c>
      <c r="H40" s="2">
        <v>1706.25</v>
      </c>
      <c r="I40" s="2">
        <v>1676.5</v>
      </c>
      <c r="J40" s="15">
        <f t="shared" si="38"/>
        <v>1.2437470543374347</v>
      </c>
      <c r="K40" s="2">
        <v>1629.75</v>
      </c>
      <c r="L40" s="2">
        <v>1540.75</v>
      </c>
      <c r="M40" s="15">
        <f t="shared" si="39"/>
        <v>3.9698787904496275</v>
      </c>
      <c r="N40" s="2">
        <v>1489.75</v>
      </c>
      <c r="O40" s="2">
        <v>1586.5</v>
      </c>
      <c r="P40" s="15">
        <f t="shared" si="40"/>
        <v>4.4477907244078647</v>
      </c>
      <c r="Q40" s="2">
        <v>1603.75</v>
      </c>
      <c r="R40" s="2">
        <v>1598.75</v>
      </c>
      <c r="S40" s="15">
        <f t="shared" si="41"/>
        <v>0.22079837039392586</v>
      </c>
      <c r="T40" s="2">
        <v>1624.5</v>
      </c>
      <c r="U40" s="2">
        <v>1651.25</v>
      </c>
      <c r="V40" s="15">
        <f t="shared" si="42"/>
        <v>1.1548565303664899</v>
      </c>
      <c r="W40" s="2">
        <v>1609.25</v>
      </c>
      <c r="X40" s="2">
        <v>1641.5</v>
      </c>
      <c r="Y40" s="15">
        <f t="shared" si="43"/>
        <v>1.4030112246876048</v>
      </c>
      <c r="Z40" s="2">
        <v>1507.25</v>
      </c>
      <c r="AA40" s="2">
        <v>1484.5</v>
      </c>
      <c r="AB40" s="15">
        <f t="shared" si="44"/>
        <v>1.0754026420652765</v>
      </c>
      <c r="AC40" s="2">
        <v>1575.5</v>
      </c>
      <c r="AD40" s="2">
        <v>1479</v>
      </c>
      <c r="AE40" s="15">
        <f t="shared" si="45"/>
        <v>4.4678870115895783</v>
      </c>
      <c r="AF40" s="2">
        <v>1561.5</v>
      </c>
      <c r="AG40" s="2">
        <v>1520.25</v>
      </c>
      <c r="AH40" s="15">
        <f t="shared" si="46"/>
        <v>1.8929604753107867</v>
      </c>
      <c r="AI40" s="2">
        <v>1522.75</v>
      </c>
      <c r="AJ40" s="2">
        <v>1417.25</v>
      </c>
      <c r="AK40" s="15">
        <f t="shared" si="47"/>
        <v>5.0748139738218212</v>
      </c>
      <c r="AM40" s="2" t="s">
        <v>38</v>
      </c>
      <c r="AN40" s="2">
        <v>1760</v>
      </c>
      <c r="AO40" s="2">
        <v>1406.5</v>
      </c>
      <c r="AP40" s="2">
        <v>80.012075249999896</v>
      </c>
      <c r="AQ40" s="2">
        <v>13952.36987325</v>
      </c>
      <c r="AR40" s="2">
        <v>15826.499267499899</v>
      </c>
      <c r="AS40" s="2"/>
    </row>
    <row r="41" spans="1:45" x14ac:dyDescent="0.3">
      <c r="A41" t="s">
        <v>408</v>
      </c>
      <c r="B41" s="2">
        <v>1829.25</v>
      </c>
      <c r="C41" s="2">
        <v>1761</v>
      </c>
      <c r="D41" s="15">
        <f t="shared" si="36"/>
        <v>2.6883942798402267</v>
      </c>
      <c r="E41" s="2">
        <v>1865.5</v>
      </c>
      <c r="F41" s="2">
        <v>1733.25</v>
      </c>
      <c r="G41" s="15">
        <f t="shared" si="37"/>
        <v>5.1970751962165149</v>
      </c>
      <c r="H41" s="2">
        <v>1835.5</v>
      </c>
      <c r="I41" s="2">
        <v>1868</v>
      </c>
      <c r="J41" s="15">
        <f t="shared" si="38"/>
        <v>1.2410406582185931</v>
      </c>
      <c r="K41" s="2">
        <v>1749.5</v>
      </c>
      <c r="L41" s="2">
        <v>1761.25</v>
      </c>
      <c r="M41" s="15">
        <f t="shared" si="39"/>
        <v>0.47331793371455866</v>
      </c>
      <c r="N41" s="2">
        <v>1729.25</v>
      </c>
      <c r="O41" s="2">
        <v>1797.25</v>
      </c>
      <c r="P41" s="15">
        <f t="shared" si="40"/>
        <v>2.7269678786720672</v>
      </c>
      <c r="Q41" s="2">
        <v>1832</v>
      </c>
      <c r="R41" s="2">
        <v>1658.5</v>
      </c>
      <c r="S41" s="15">
        <f t="shared" si="41"/>
        <v>7.0295388360330033</v>
      </c>
      <c r="T41" s="2">
        <v>1596</v>
      </c>
      <c r="U41" s="2">
        <v>1654.25</v>
      </c>
      <c r="V41" s="15">
        <f t="shared" si="42"/>
        <v>2.5345108840314676</v>
      </c>
      <c r="W41" s="2">
        <v>1668.5</v>
      </c>
      <c r="X41" s="2">
        <v>1545.25</v>
      </c>
      <c r="Y41" s="15">
        <f t="shared" si="43"/>
        <v>5.4236272753787302</v>
      </c>
      <c r="Z41" s="2">
        <v>1482.25</v>
      </c>
      <c r="AA41" s="2">
        <v>1493.75</v>
      </c>
      <c r="AB41" s="15">
        <f t="shared" si="44"/>
        <v>0.54648709567508713</v>
      </c>
      <c r="AC41" s="2">
        <v>1502</v>
      </c>
      <c r="AD41" s="2">
        <v>1524.5</v>
      </c>
      <c r="AE41" s="15">
        <f t="shared" si="45"/>
        <v>1.0513730432312784</v>
      </c>
      <c r="AF41" s="2">
        <v>1481.25</v>
      </c>
      <c r="AG41" s="2">
        <v>1427</v>
      </c>
      <c r="AH41" s="15">
        <f t="shared" si="46"/>
        <v>2.6380498842513678</v>
      </c>
      <c r="AI41" s="2">
        <v>1392.75</v>
      </c>
      <c r="AJ41" s="2">
        <v>1443.5</v>
      </c>
      <c r="AK41" s="15">
        <f t="shared" si="47"/>
        <v>2.5305011296759652</v>
      </c>
      <c r="AM41" s="2" t="s">
        <v>39</v>
      </c>
      <c r="AN41" s="2">
        <v>1706</v>
      </c>
      <c r="AO41" s="2">
        <v>1149</v>
      </c>
      <c r="AP41" s="2">
        <v>67.413122250000001</v>
      </c>
      <c r="AQ41" s="2">
        <v>13876.790527499999</v>
      </c>
      <c r="AR41" s="2">
        <v>17353.622558499901</v>
      </c>
      <c r="AS41" s="2"/>
    </row>
    <row r="42" spans="1:45" ht="15" thickBot="1" x14ac:dyDescent="0.35">
      <c r="AM42" s="2" t="s">
        <v>40</v>
      </c>
      <c r="AN42" s="2">
        <v>1529.5</v>
      </c>
      <c r="AO42" s="2">
        <v>1137.25</v>
      </c>
      <c r="AP42" s="2">
        <v>74.374482999999898</v>
      </c>
      <c r="AQ42" s="2">
        <v>13316.58642575</v>
      </c>
      <c r="AR42" s="2">
        <v>16450.932129000001</v>
      </c>
      <c r="AS42" s="2"/>
    </row>
    <row r="43" spans="1:45" ht="15.6" x14ac:dyDescent="0.3">
      <c r="B43" s="20" t="s">
        <v>432</v>
      </c>
      <c r="C43" s="21"/>
      <c r="D43" s="22"/>
      <c r="AM43" s="2" t="s">
        <v>41</v>
      </c>
      <c r="AN43" s="2">
        <v>1842</v>
      </c>
      <c r="AO43" s="2">
        <v>1374.5</v>
      </c>
      <c r="AP43" s="2">
        <v>74.865758999999898</v>
      </c>
      <c r="AQ43" s="2">
        <v>16696.231933499901</v>
      </c>
      <c r="AR43" s="2">
        <v>15583.8029785</v>
      </c>
      <c r="AS43" s="2"/>
    </row>
    <row r="44" spans="1:45" ht="15.6" x14ac:dyDescent="0.3">
      <c r="B44" s="23" t="s">
        <v>433</v>
      </c>
      <c r="C44" s="28">
        <f>AVERAGE(AN3:AN386)</f>
        <v>1611.5768229166667</v>
      </c>
      <c r="D44" s="24"/>
      <c r="AM44" s="2" t="s">
        <v>42</v>
      </c>
      <c r="AN44" s="2">
        <v>1642.75</v>
      </c>
      <c r="AO44" s="2">
        <v>1146</v>
      </c>
      <c r="AP44" s="2">
        <v>69.977111750000006</v>
      </c>
      <c r="AQ44" s="2">
        <v>14116.69628925</v>
      </c>
      <c r="AR44" s="2">
        <v>16625.980713000001</v>
      </c>
      <c r="AS44" s="2"/>
    </row>
    <row r="45" spans="1:45" ht="15.6" x14ac:dyDescent="0.3">
      <c r="B45" s="23" t="s">
        <v>434</v>
      </c>
      <c r="C45" s="28">
        <f>STDEV(AN4:AN387)</f>
        <v>184.2173589270607</v>
      </c>
      <c r="D45" s="24"/>
      <c r="AM45" s="2" t="s">
        <v>43</v>
      </c>
      <c r="AN45" s="2">
        <v>1560</v>
      </c>
      <c r="AO45" s="2">
        <v>926.5</v>
      </c>
      <c r="AP45" s="2">
        <v>59.428085249999903</v>
      </c>
      <c r="AQ45" s="2">
        <v>13422.71142575</v>
      </c>
      <c r="AR45" s="2">
        <v>19021.87011725</v>
      </c>
      <c r="AS45" s="2"/>
    </row>
    <row r="46" spans="1:45" ht="16.2" thickBot="1" x14ac:dyDescent="0.35">
      <c r="B46" s="25" t="s">
        <v>435</v>
      </c>
      <c r="C46" s="26">
        <f>C44-2*C45</f>
        <v>1243.1421050625454</v>
      </c>
      <c r="D46" s="27">
        <f>C44+2*C45</f>
        <v>1980.0115407707881</v>
      </c>
      <c r="AM46" s="2" t="s">
        <v>44</v>
      </c>
      <c r="AN46" s="2">
        <v>1717.75</v>
      </c>
      <c r="AO46" s="2">
        <v>922.25</v>
      </c>
      <c r="AP46" s="2">
        <v>53.930994249999998</v>
      </c>
      <c r="AQ46" s="2">
        <v>14812.398681750001</v>
      </c>
      <c r="AR46" s="2">
        <v>19054.808593999998</v>
      </c>
      <c r="AS46" s="2"/>
    </row>
    <row r="47" spans="1:45" x14ac:dyDescent="0.3">
      <c r="AM47" s="2" t="s">
        <v>45</v>
      </c>
      <c r="AN47" s="2">
        <v>1509.5</v>
      </c>
      <c r="AO47" s="2">
        <v>942.75</v>
      </c>
      <c r="AP47" s="2">
        <v>62.595197499999998</v>
      </c>
      <c r="AQ47" s="2">
        <v>13576.919921999999</v>
      </c>
      <c r="AR47" s="2">
        <v>18710.512207250002</v>
      </c>
      <c r="AS47" s="2"/>
    </row>
    <row r="48" spans="1:45" x14ac:dyDescent="0.3">
      <c r="AM48" s="2" t="s">
        <v>46</v>
      </c>
      <c r="AN48" s="2">
        <v>1468.5</v>
      </c>
      <c r="AO48" s="2">
        <v>902</v>
      </c>
      <c r="AP48" s="2">
        <v>61.632701249999897</v>
      </c>
      <c r="AQ48" s="2">
        <v>13436.073974749999</v>
      </c>
      <c r="AR48" s="2">
        <v>18842.878906499998</v>
      </c>
      <c r="AS48" s="2"/>
    </row>
    <row r="49" spans="39:45" x14ac:dyDescent="0.3">
      <c r="AM49" s="2" t="s">
        <v>47</v>
      </c>
      <c r="AN49" s="2">
        <v>1765.25</v>
      </c>
      <c r="AO49" s="2">
        <v>684.25</v>
      </c>
      <c r="AP49" s="2">
        <v>38.669221749999899</v>
      </c>
      <c r="AQ49" s="2">
        <v>13772.5893555</v>
      </c>
      <c r="AR49" s="2">
        <v>21961.800293</v>
      </c>
      <c r="AS49" s="2"/>
    </row>
    <row r="50" spans="39:45" x14ac:dyDescent="0.3">
      <c r="AM50" s="2" t="s">
        <v>48</v>
      </c>
      <c r="AN50" s="2">
        <v>1588.25</v>
      </c>
      <c r="AO50" s="2">
        <v>822.5</v>
      </c>
      <c r="AP50" s="2">
        <v>51.950114249999899</v>
      </c>
      <c r="AQ50" s="2">
        <v>13495.858642499999</v>
      </c>
      <c r="AR50" s="2">
        <v>20194.821289250001</v>
      </c>
      <c r="AS50" s="2"/>
    </row>
    <row r="51" spans="39:45" x14ac:dyDescent="0.3">
      <c r="AM51" s="2" t="s">
        <v>49</v>
      </c>
      <c r="AN51" s="2">
        <v>1774.5</v>
      </c>
      <c r="AO51" s="2">
        <v>0.25</v>
      </c>
      <c r="AP51" s="2">
        <v>1.431025E-2</v>
      </c>
      <c r="AQ51" s="2">
        <v>13510.8405759999</v>
      </c>
      <c r="AR51" s="2">
        <v>1505.3112792500001</v>
      </c>
      <c r="AS51" s="2"/>
    </row>
    <row r="52" spans="39:45" x14ac:dyDescent="0.3">
      <c r="AM52" s="2" t="s">
        <v>50</v>
      </c>
      <c r="AN52" s="2">
        <v>1749</v>
      </c>
      <c r="AO52" s="2">
        <v>0</v>
      </c>
      <c r="AP52" s="2">
        <v>0</v>
      </c>
      <c r="AQ52" s="2">
        <v>13734.977295000001</v>
      </c>
      <c r="AR52" s="2">
        <v>0</v>
      </c>
      <c r="AS52" s="2"/>
    </row>
    <row r="53" spans="39:45" x14ac:dyDescent="0.3">
      <c r="AM53" s="2" t="s">
        <v>51</v>
      </c>
      <c r="AN53" s="2">
        <v>1759</v>
      </c>
      <c r="AO53" s="2">
        <v>1561.5</v>
      </c>
      <c r="AP53" s="2">
        <v>88.9238282499999</v>
      </c>
      <c r="AQ53" s="2">
        <v>15244.326171749901</v>
      </c>
      <c r="AR53" s="2">
        <v>14400.731201249901</v>
      </c>
      <c r="AS53" s="2"/>
    </row>
    <row r="54" spans="39:45" x14ac:dyDescent="0.3">
      <c r="AM54" s="2" t="s">
        <v>52</v>
      </c>
      <c r="AN54" s="2">
        <v>1713.5</v>
      </c>
      <c r="AO54" s="2">
        <v>1519.25</v>
      </c>
      <c r="AP54" s="2">
        <v>88.977891999999898</v>
      </c>
      <c r="AQ54" s="2">
        <v>14729.734130999999</v>
      </c>
      <c r="AR54" s="2">
        <v>14494.477295000001</v>
      </c>
      <c r="AS54" s="2"/>
    </row>
    <row r="55" spans="39:45" x14ac:dyDescent="0.3">
      <c r="AM55" s="2" t="s">
        <v>53</v>
      </c>
      <c r="AN55" s="2">
        <v>1695.25</v>
      </c>
      <c r="AO55" s="2">
        <v>3</v>
      </c>
      <c r="AP55" s="2">
        <v>0.17854600000000001</v>
      </c>
      <c r="AQ55" s="2">
        <v>12986.56347675</v>
      </c>
      <c r="AR55" s="2">
        <v>34892.25140375</v>
      </c>
      <c r="AS55" s="2"/>
    </row>
    <row r="56" spans="39:45" x14ac:dyDescent="0.3">
      <c r="AM56" s="2" t="s">
        <v>54</v>
      </c>
      <c r="AN56" s="2">
        <v>1623.25</v>
      </c>
      <c r="AO56" s="2">
        <v>1.5</v>
      </c>
      <c r="AP56" s="2">
        <v>9.0175749999999902E-2</v>
      </c>
      <c r="AQ56" s="2">
        <v>12821.3186035</v>
      </c>
      <c r="AR56" s="2">
        <v>27637.9018555</v>
      </c>
      <c r="AS56" s="2"/>
    </row>
    <row r="57" spans="39:45" x14ac:dyDescent="0.3">
      <c r="AM57" s="2" t="s">
        <v>55</v>
      </c>
      <c r="AN57" s="2">
        <v>1844.25</v>
      </c>
      <c r="AO57" s="2">
        <v>1405.25</v>
      </c>
      <c r="AP57" s="2">
        <v>76.501339250000001</v>
      </c>
      <c r="AQ57" s="2">
        <v>15169.476318499999</v>
      </c>
      <c r="AR57" s="2">
        <v>15848.028808749999</v>
      </c>
      <c r="AS57" s="2"/>
    </row>
    <row r="58" spans="39:45" x14ac:dyDescent="0.3">
      <c r="AM58" s="2" t="s">
        <v>56</v>
      </c>
      <c r="AN58" s="2">
        <v>1692.75</v>
      </c>
      <c r="AO58" s="2">
        <v>1390.25</v>
      </c>
      <c r="AP58" s="2">
        <v>82.308332500000006</v>
      </c>
      <c r="AQ58" s="2">
        <v>14288.9504392499</v>
      </c>
      <c r="AR58" s="2">
        <v>15237.48925775</v>
      </c>
      <c r="AS58" s="2"/>
    </row>
    <row r="59" spans="39:45" x14ac:dyDescent="0.3">
      <c r="AM59" s="2" t="s">
        <v>57</v>
      </c>
      <c r="AN59" s="2">
        <v>1655.75</v>
      </c>
      <c r="AO59" s="2">
        <v>1304.5</v>
      </c>
      <c r="AP59" s="2">
        <v>78.874320999999995</v>
      </c>
      <c r="AQ59" s="2">
        <v>13800.225097500001</v>
      </c>
      <c r="AR59" s="2">
        <v>15641.79125975</v>
      </c>
      <c r="AS59" s="2"/>
    </row>
    <row r="60" spans="39:45" x14ac:dyDescent="0.3">
      <c r="AM60" s="2" t="s">
        <v>58</v>
      </c>
      <c r="AN60" s="2">
        <v>1797.5</v>
      </c>
      <c r="AO60" s="2">
        <v>1416</v>
      </c>
      <c r="AP60" s="2">
        <v>79.094345000000004</v>
      </c>
      <c r="AQ60" s="2">
        <v>15266.8811035</v>
      </c>
      <c r="AR60" s="2">
        <v>14296.544433749899</v>
      </c>
      <c r="AS60" s="2"/>
    </row>
    <row r="61" spans="39:45" x14ac:dyDescent="0.3">
      <c r="AM61" s="2" t="s">
        <v>59</v>
      </c>
      <c r="AN61" s="2">
        <v>1624.25</v>
      </c>
      <c r="AO61" s="2">
        <v>1374.25</v>
      </c>
      <c r="AP61" s="2">
        <v>84.967046999999994</v>
      </c>
      <c r="AQ61" s="2">
        <v>13439.071289</v>
      </c>
      <c r="AR61" s="2">
        <v>14994.664551</v>
      </c>
      <c r="AS61" s="2"/>
    </row>
    <row r="62" spans="39:45" x14ac:dyDescent="0.3">
      <c r="AM62" s="2" t="s">
        <v>60</v>
      </c>
      <c r="AN62" s="2">
        <v>1609.75</v>
      </c>
      <c r="AO62" s="2">
        <v>1354.25</v>
      </c>
      <c r="AP62" s="2">
        <v>84.079092250000002</v>
      </c>
      <c r="AQ62" s="2">
        <v>12947.060546999999</v>
      </c>
      <c r="AR62" s="2">
        <v>14681.601318499999</v>
      </c>
      <c r="AS62" s="2"/>
    </row>
    <row r="63" spans="39:45" x14ac:dyDescent="0.3">
      <c r="AM63" s="2" t="s">
        <v>61</v>
      </c>
      <c r="AN63" s="2">
        <v>1852.75</v>
      </c>
      <c r="AO63" s="2">
        <v>1648.5</v>
      </c>
      <c r="AP63" s="2">
        <v>89.3711164999999</v>
      </c>
      <c r="AQ63" s="2">
        <v>14342.119140749901</v>
      </c>
      <c r="AR63" s="2">
        <v>16253.03125025</v>
      </c>
      <c r="AS63" s="2"/>
    </row>
    <row r="64" spans="39:45" x14ac:dyDescent="0.3">
      <c r="AM64" s="2" t="s">
        <v>62</v>
      </c>
      <c r="AN64" s="2">
        <v>1807.75</v>
      </c>
      <c r="AO64" s="2">
        <v>1638.75</v>
      </c>
      <c r="AP64" s="2">
        <v>90.680724999999896</v>
      </c>
      <c r="AQ64" s="2">
        <v>14122.908691500001</v>
      </c>
      <c r="AR64" s="2">
        <v>12635.060058499899</v>
      </c>
      <c r="AS64" s="2"/>
    </row>
    <row r="65" spans="39:45" x14ac:dyDescent="0.3">
      <c r="AM65" s="2" t="s">
        <v>63</v>
      </c>
      <c r="AN65" s="2">
        <v>1728.75</v>
      </c>
      <c r="AO65" s="2">
        <v>1495.75</v>
      </c>
      <c r="AP65" s="2">
        <v>86.964695000000006</v>
      </c>
      <c r="AQ65" s="2">
        <v>13935.770996249999</v>
      </c>
      <c r="AR65" s="2">
        <v>14607.917235999999</v>
      </c>
      <c r="AS65" s="2"/>
    </row>
    <row r="66" spans="39:45" x14ac:dyDescent="0.3">
      <c r="AM66" s="2" t="s">
        <v>64</v>
      </c>
      <c r="AN66" s="2">
        <v>1631.75</v>
      </c>
      <c r="AO66" s="2">
        <v>1408.5</v>
      </c>
      <c r="AP66" s="2">
        <v>86.701078249999895</v>
      </c>
      <c r="AQ66" s="2">
        <v>13936.98657225</v>
      </c>
      <c r="AR66" s="2">
        <v>13825.89892575</v>
      </c>
      <c r="AS66" s="2"/>
    </row>
    <row r="67" spans="39:45" x14ac:dyDescent="0.3">
      <c r="AM67" s="2" t="s">
        <v>65</v>
      </c>
      <c r="AN67" s="2">
        <v>1773.75</v>
      </c>
      <c r="AO67" s="2">
        <v>1426.25</v>
      </c>
      <c r="AP67" s="2">
        <v>80.898897500000004</v>
      </c>
      <c r="AQ67" s="2">
        <v>15223.62890625</v>
      </c>
      <c r="AR67" s="2">
        <v>15258.12719725</v>
      </c>
      <c r="AS67" s="2"/>
    </row>
    <row r="68" spans="39:45" x14ac:dyDescent="0.3">
      <c r="AM68" s="2" t="s">
        <v>66</v>
      </c>
      <c r="AN68" s="2">
        <v>1617.5</v>
      </c>
      <c r="AO68" s="2">
        <v>1402</v>
      </c>
      <c r="AP68" s="2">
        <v>86.917468999999898</v>
      </c>
      <c r="AQ68" s="2">
        <v>15339.59545875</v>
      </c>
      <c r="AR68" s="2">
        <v>19208.37011725</v>
      </c>
      <c r="AS68" s="2"/>
    </row>
    <row r="69" spans="39:45" x14ac:dyDescent="0.3">
      <c r="AM69" s="2" t="s">
        <v>67</v>
      </c>
      <c r="AN69" s="2">
        <v>1672</v>
      </c>
      <c r="AO69" s="2">
        <v>1382.5</v>
      </c>
      <c r="AP69" s="2">
        <v>82.959503249999898</v>
      </c>
      <c r="AQ69" s="2">
        <v>14491.20092775</v>
      </c>
      <c r="AR69" s="2">
        <v>15769.0947265</v>
      </c>
      <c r="AS69" s="2"/>
    </row>
    <row r="70" spans="39:45" x14ac:dyDescent="0.3">
      <c r="AM70" s="2" t="s">
        <v>68</v>
      </c>
      <c r="AN70" s="2">
        <v>1559</v>
      </c>
      <c r="AO70" s="2">
        <v>1304.5</v>
      </c>
      <c r="AP70" s="2">
        <v>84.009238999999994</v>
      </c>
      <c r="AQ70" s="2">
        <v>13879.0029297499</v>
      </c>
      <c r="AR70" s="2">
        <v>15805.95703125</v>
      </c>
      <c r="AS70" s="2"/>
    </row>
    <row r="71" spans="39:45" x14ac:dyDescent="0.3">
      <c r="AM71" s="2" t="s">
        <v>69</v>
      </c>
      <c r="AN71" s="2">
        <v>1500.75</v>
      </c>
      <c r="AO71" s="2">
        <v>1244.25</v>
      </c>
      <c r="AP71" s="2">
        <v>82.914772249999899</v>
      </c>
      <c r="AQ71" s="2">
        <v>13284.723388750001</v>
      </c>
      <c r="AR71" s="2">
        <v>16064.80517575</v>
      </c>
      <c r="AS71" s="2"/>
    </row>
    <row r="72" spans="39:45" x14ac:dyDescent="0.3">
      <c r="AM72" s="2" t="s">
        <v>70</v>
      </c>
      <c r="AN72" s="2">
        <v>1534</v>
      </c>
      <c r="AO72" s="2">
        <v>1227.75</v>
      </c>
      <c r="AP72" s="2">
        <v>80.150429000000003</v>
      </c>
      <c r="AQ72" s="2">
        <v>13441.705078249999</v>
      </c>
      <c r="AR72" s="2">
        <v>16264.98608375</v>
      </c>
      <c r="AS72" s="2"/>
    </row>
    <row r="73" spans="39:45" x14ac:dyDescent="0.3">
      <c r="AM73" s="2" t="s">
        <v>71</v>
      </c>
      <c r="AN73" s="2">
        <v>1289</v>
      </c>
      <c r="AO73" s="2">
        <v>989.75</v>
      </c>
      <c r="AP73" s="2">
        <v>76.734684249999901</v>
      </c>
      <c r="AQ73" s="2">
        <v>12616.062744250001</v>
      </c>
      <c r="AR73" s="2">
        <v>17928.524170000001</v>
      </c>
      <c r="AS73" s="2"/>
    </row>
    <row r="74" spans="39:45" x14ac:dyDescent="0.3">
      <c r="AM74" s="2" t="s">
        <v>72</v>
      </c>
      <c r="AN74" s="2">
        <v>1448</v>
      </c>
      <c r="AO74" s="2">
        <v>1107.5</v>
      </c>
      <c r="AP74" s="2">
        <v>76.520040499999894</v>
      </c>
      <c r="AQ74" s="2">
        <v>13128.385498</v>
      </c>
      <c r="AR74" s="2">
        <v>17589.191894750002</v>
      </c>
      <c r="AS74" s="2"/>
    </row>
    <row r="75" spans="39:45" x14ac:dyDescent="0.3">
      <c r="AM75" s="2" t="s">
        <v>73</v>
      </c>
      <c r="AN75" s="2">
        <v>1657.25</v>
      </c>
      <c r="AO75" s="2">
        <v>0.25</v>
      </c>
      <c r="AP75" s="2">
        <v>1.518825E-2</v>
      </c>
      <c r="AQ75" s="2">
        <v>13176.812744250001</v>
      </c>
      <c r="AR75" s="2">
        <v>1384.5430907499899</v>
      </c>
      <c r="AS75" s="2"/>
    </row>
    <row r="76" spans="39:45" x14ac:dyDescent="0.3">
      <c r="AM76" s="2" t="s">
        <v>74</v>
      </c>
      <c r="AN76" s="2">
        <v>1718.5</v>
      </c>
      <c r="AO76" s="2">
        <v>0</v>
      </c>
      <c r="AP76" s="2">
        <v>0</v>
      </c>
      <c r="AQ76" s="2">
        <v>13420.754638750001</v>
      </c>
      <c r="AR76" s="2">
        <v>0</v>
      </c>
      <c r="AS76" s="2"/>
    </row>
    <row r="77" spans="39:45" x14ac:dyDescent="0.3">
      <c r="AM77" s="2" t="s">
        <v>75</v>
      </c>
      <c r="AN77" s="2">
        <v>1671.25</v>
      </c>
      <c r="AO77" s="2">
        <v>1562.25</v>
      </c>
      <c r="AP77" s="2">
        <v>93.465990000000005</v>
      </c>
      <c r="AQ77" s="2">
        <v>14588.9833985</v>
      </c>
      <c r="AR77" s="2">
        <v>14265.22705075</v>
      </c>
      <c r="AS77" s="2"/>
    </row>
    <row r="78" spans="39:45" x14ac:dyDescent="0.3">
      <c r="AM78" s="2" t="s">
        <v>76</v>
      </c>
      <c r="AN78" s="2">
        <v>1655</v>
      </c>
      <c r="AO78" s="2">
        <v>1514.25</v>
      </c>
      <c r="AP78" s="2">
        <v>91.633949250000001</v>
      </c>
      <c r="AQ78" s="2">
        <v>14162.159912249999</v>
      </c>
      <c r="AR78" s="2">
        <v>14382.23706075</v>
      </c>
      <c r="AS78" s="2"/>
    </row>
    <row r="79" spans="39:45" x14ac:dyDescent="0.3">
      <c r="AM79" s="2" t="s">
        <v>77</v>
      </c>
      <c r="AN79" s="2">
        <v>1612</v>
      </c>
      <c r="AO79" s="2">
        <v>8</v>
      </c>
      <c r="AP79" s="2">
        <v>0.49892025000000001</v>
      </c>
      <c r="AQ79" s="2">
        <v>12548.51953125</v>
      </c>
      <c r="AR79" s="2">
        <v>32152.936523749901</v>
      </c>
      <c r="AS79" s="2"/>
    </row>
    <row r="80" spans="39:45" x14ac:dyDescent="0.3">
      <c r="AM80" s="2" t="s">
        <v>78</v>
      </c>
      <c r="AN80" s="2">
        <v>1535.75</v>
      </c>
      <c r="AO80" s="2">
        <v>8.75</v>
      </c>
      <c r="AP80" s="2">
        <v>0.56803024999999996</v>
      </c>
      <c r="AQ80" s="2">
        <v>12350.0629885</v>
      </c>
      <c r="AR80" s="2">
        <v>32862.740722750001</v>
      </c>
      <c r="AS80" s="2"/>
    </row>
    <row r="81" spans="39:45" x14ac:dyDescent="0.3">
      <c r="AM81" s="2" t="s">
        <v>79</v>
      </c>
      <c r="AN81" s="2">
        <v>1573</v>
      </c>
      <c r="AO81" s="2">
        <v>1433.75</v>
      </c>
      <c r="AP81" s="2">
        <v>91.248006750000002</v>
      </c>
      <c r="AQ81" s="2">
        <v>13673.971191249901</v>
      </c>
      <c r="AR81" s="2">
        <v>14885.730957</v>
      </c>
      <c r="AS81" s="2"/>
    </row>
    <row r="82" spans="39:45" x14ac:dyDescent="0.3">
      <c r="AM82" s="2" t="s">
        <v>80</v>
      </c>
      <c r="AN82" s="2">
        <v>1557.5</v>
      </c>
      <c r="AO82" s="2">
        <v>1395.75</v>
      </c>
      <c r="AP82" s="2">
        <v>89.712224750000004</v>
      </c>
      <c r="AQ82" s="2">
        <v>13375.78125</v>
      </c>
      <c r="AR82" s="2">
        <v>14382.6606445</v>
      </c>
      <c r="AS82" s="2"/>
    </row>
    <row r="83" spans="39:45" x14ac:dyDescent="0.3">
      <c r="AM83" s="2" t="s">
        <v>81</v>
      </c>
      <c r="AN83" s="2">
        <v>1565.5</v>
      </c>
      <c r="AO83" s="2">
        <v>1371.75</v>
      </c>
      <c r="AP83" s="2">
        <v>87.739277249999901</v>
      </c>
      <c r="AQ83" s="2">
        <v>13298.6396485</v>
      </c>
      <c r="AR83" s="2">
        <v>14871.95532225</v>
      </c>
      <c r="AS83" s="2"/>
    </row>
    <row r="84" spans="39:45" x14ac:dyDescent="0.3">
      <c r="AM84" s="2" t="s">
        <v>82</v>
      </c>
      <c r="AN84" s="2">
        <v>1491</v>
      </c>
      <c r="AO84" s="2">
        <v>1355.5</v>
      </c>
      <c r="AP84" s="2">
        <v>90.998950999999906</v>
      </c>
      <c r="AQ84" s="2">
        <v>12818.78393575</v>
      </c>
      <c r="AR84" s="2">
        <v>14472.5144045</v>
      </c>
      <c r="AS84" s="2"/>
    </row>
    <row r="85" spans="39:45" x14ac:dyDescent="0.3">
      <c r="AM85" s="2" t="s">
        <v>83</v>
      </c>
      <c r="AN85" s="2">
        <v>1287.25</v>
      </c>
      <c r="AO85" s="2">
        <v>1153</v>
      </c>
      <c r="AP85" s="2">
        <v>89.673675500000002</v>
      </c>
      <c r="AQ85" s="2">
        <v>13929.225342</v>
      </c>
      <c r="AR85" s="2">
        <v>19829.356933499901</v>
      </c>
      <c r="AS85" s="2"/>
    </row>
    <row r="86" spans="39:45" x14ac:dyDescent="0.3">
      <c r="AM86" s="2" t="s">
        <v>84</v>
      </c>
      <c r="AN86" s="2">
        <v>1003.75</v>
      </c>
      <c r="AO86" s="2">
        <v>319</v>
      </c>
      <c r="AP86" s="2">
        <v>31.488139999999898</v>
      </c>
      <c r="AQ86" s="2">
        <v>7395.4505614999898</v>
      </c>
      <c r="AR86" s="2">
        <v>7543.9774170000001</v>
      </c>
      <c r="AS86" s="2"/>
    </row>
    <row r="87" spans="39:45" x14ac:dyDescent="0.3">
      <c r="AM87" s="2" t="s">
        <v>85</v>
      </c>
      <c r="AN87" s="2">
        <v>1995.5</v>
      </c>
      <c r="AO87" s="2">
        <v>1744</v>
      </c>
      <c r="AP87" s="2">
        <v>87.950281250000003</v>
      </c>
      <c r="AQ87" s="2">
        <v>15200.54907225</v>
      </c>
      <c r="AR87" s="2">
        <v>16353.25048825</v>
      </c>
      <c r="AS87" s="2"/>
    </row>
    <row r="88" spans="39:45" x14ac:dyDescent="0.3">
      <c r="AM88" s="2" t="s">
        <v>86</v>
      </c>
      <c r="AN88" s="2">
        <v>1976.75</v>
      </c>
      <c r="AO88" s="2">
        <v>1760</v>
      </c>
      <c r="AP88" s="2">
        <v>89.626573250000007</v>
      </c>
      <c r="AQ88" s="2">
        <v>14945.4743654999</v>
      </c>
      <c r="AR88" s="2">
        <v>13964.024902499999</v>
      </c>
      <c r="AS88" s="2"/>
    </row>
    <row r="89" spans="39:45" x14ac:dyDescent="0.3">
      <c r="AM89" s="2" t="s">
        <v>87</v>
      </c>
      <c r="AN89" s="2">
        <v>1836.25</v>
      </c>
      <c r="AO89" s="2">
        <v>1625.75</v>
      </c>
      <c r="AP89" s="2">
        <v>88.907754999999995</v>
      </c>
      <c r="AQ89" s="2">
        <v>14320.4179685</v>
      </c>
      <c r="AR89" s="2">
        <v>14013.557129000001</v>
      </c>
      <c r="AS89" s="2"/>
    </row>
    <row r="90" spans="39:45" x14ac:dyDescent="0.3">
      <c r="AM90" s="2" t="s">
        <v>88</v>
      </c>
      <c r="AN90" s="2">
        <v>1672</v>
      </c>
      <c r="AO90" s="2">
        <v>1522.25</v>
      </c>
      <c r="AP90" s="2">
        <v>91.472490249999893</v>
      </c>
      <c r="AQ90" s="2">
        <v>13638.24340825</v>
      </c>
      <c r="AR90" s="2">
        <v>14174.763183499899</v>
      </c>
      <c r="AS90" s="2"/>
    </row>
    <row r="91" spans="39:45" x14ac:dyDescent="0.3">
      <c r="AM91" s="2" t="s">
        <v>89</v>
      </c>
      <c r="AN91" s="2">
        <v>1708.75</v>
      </c>
      <c r="AO91" s="2">
        <v>1561.75</v>
      </c>
      <c r="AP91" s="2">
        <v>91.521367999999896</v>
      </c>
      <c r="AQ91" s="2">
        <v>13951.944580249999</v>
      </c>
      <c r="AR91" s="2">
        <v>13959.52563475</v>
      </c>
      <c r="AS91" s="2"/>
    </row>
    <row r="92" spans="39:45" x14ac:dyDescent="0.3">
      <c r="AM92" s="2" t="s">
        <v>90</v>
      </c>
      <c r="AN92" s="2">
        <v>1482.75</v>
      </c>
      <c r="AO92" s="2">
        <v>1331</v>
      </c>
      <c r="AP92" s="2">
        <v>89.815593499999906</v>
      </c>
      <c r="AQ92" s="2">
        <v>13092.7282717499</v>
      </c>
      <c r="AR92" s="2">
        <v>14699.01733425</v>
      </c>
      <c r="AS92" s="2"/>
    </row>
    <row r="93" spans="39:45" x14ac:dyDescent="0.3">
      <c r="AM93" s="2" t="s">
        <v>91</v>
      </c>
      <c r="AN93" s="2">
        <v>1510.75</v>
      </c>
      <c r="AO93" s="2">
        <v>1377</v>
      </c>
      <c r="AP93" s="2">
        <v>91.207725249999896</v>
      </c>
      <c r="AQ93" s="2">
        <v>13488.0634765</v>
      </c>
      <c r="AR93" s="2">
        <v>15033.171142499899</v>
      </c>
      <c r="AS93" s="2"/>
    </row>
    <row r="94" spans="39:45" x14ac:dyDescent="0.3">
      <c r="AM94" s="2" t="s">
        <v>92</v>
      </c>
      <c r="AN94" s="2">
        <v>1466.25</v>
      </c>
      <c r="AO94" s="2">
        <v>1328.5</v>
      </c>
      <c r="AP94" s="2">
        <v>90.547405499999996</v>
      </c>
      <c r="AQ94" s="2">
        <v>13208.0634765</v>
      </c>
      <c r="AR94" s="2">
        <v>15489.90014675</v>
      </c>
      <c r="AS94" s="2"/>
    </row>
    <row r="95" spans="39:45" x14ac:dyDescent="0.3">
      <c r="AM95" s="2" t="s">
        <v>93</v>
      </c>
      <c r="AN95" s="2">
        <v>1449.5</v>
      </c>
      <c r="AO95" s="2">
        <v>1292.25</v>
      </c>
      <c r="AP95" s="2">
        <v>89.10867125</v>
      </c>
      <c r="AQ95" s="2">
        <v>13478.833495999899</v>
      </c>
      <c r="AR95" s="2">
        <v>15823.838623</v>
      </c>
      <c r="AS95" s="2"/>
    </row>
    <row r="96" spans="39:45" x14ac:dyDescent="0.3">
      <c r="AM96" s="2" t="s">
        <v>94</v>
      </c>
      <c r="AN96" s="2">
        <v>1419.5</v>
      </c>
      <c r="AO96" s="2">
        <v>1282</v>
      </c>
      <c r="AP96" s="2">
        <v>90.079710250000005</v>
      </c>
      <c r="AQ96" s="2">
        <v>12906.63842775</v>
      </c>
      <c r="AR96" s="2">
        <v>15767.881347750001</v>
      </c>
      <c r="AS96" s="2"/>
    </row>
    <row r="97" spans="39:45" x14ac:dyDescent="0.3">
      <c r="AM97" s="2" t="s">
        <v>95</v>
      </c>
      <c r="AN97" s="2">
        <v>1424.75</v>
      </c>
      <c r="AO97" s="2">
        <v>1235.25</v>
      </c>
      <c r="AP97" s="2">
        <v>86.582126499999902</v>
      </c>
      <c r="AQ97" s="2">
        <v>12973.942627</v>
      </c>
      <c r="AR97" s="2">
        <v>16365.39355475</v>
      </c>
      <c r="AS97" s="2"/>
    </row>
    <row r="98" spans="39:45" x14ac:dyDescent="0.3">
      <c r="AM98" s="2" t="s">
        <v>96</v>
      </c>
      <c r="AN98" s="2">
        <v>1318</v>
      </c>
      <c r="AO98" s="2">
        <v>1133.25</v>
      </c>
      <c r="AP98" s="2">
        <v>85.492610749999898</v>
      </c>
      <c r="AQ98" s="2">
        <v>12712.665527749899</v>
      </c>
      <c r="AR98" s="2">
        <v>17063.831786999901</v>
      </c>
      <c r="AS98" s="2"/>
    </row>
    <row r="99" spans="39:45" x14ac:dyDescent="0.3">
      <c r="AM99" s="2" t="s">
        <v>97</v>
      </c>
      <c r="AN99" s="2">
        <v>1590</v>
      </c>
      <c r="AO99" s="2">
        <v>0</v>
      </c>
      <c r="AP99" s="2">
        <v>0</v>
      </c>
      <c r="AQ99" s="2">
        <v>12741.755859499999</v>
      </c>
      <c r="AR99" s="2">
        <v>0</v>
      </c>
      <c r="AS99" s="2"/>
    </row>
    <row r="100" spans="39:45" x14ac:dyDescent="0.3">
      <c r="AM100" s="2" t="s">
        <v>98</v>
      </c>
      <c r="AN100" s="2">
        <v>1624.5</v>
      </c>
      <c r="AO100" s="2">
        <v>0</v>
      </c>
      <c r="AP100" s="2">
        <v>0</v>
      </c>
      <c r="AQ100" s="2">
        <v>13217.853027499899</v>
      </c>
      <c r="AR100" s="2">
        <v>0</v>
      </c>
      <c r="AS100" s="2"/>
    </row>
    <row r="101" spans="39:45" x14ac:dyDescent="0.3">
      <c r="AM101" s="2" t="s">
        <v>99</v>
      </c>
      <c r="AN101" s="2">
        <v>1618.25</v>
      </c>
      <c r="AO101" s="2">
        <v>1507.75</v>
      </c>
      <c r="AP101" s="2">
        <v>93.214378249999996</v>
      </c>
      <c r="AQ101" s="2">
        <v>14452.136962749901</v>
      </c>
      <c r="AR101" s="2">
        <v>14514.742431750001</v>
      </c>
      <c r="AS101" s="2"/>
    </row>
    <row r="102" spans="39:45" x14ac:dyDescent="0.3">
      <c r="AM102" s="2" t="s">
        <v>100</v>
      </c>
      <c r="AN102" s="2">
        <v>1649.75</v>
      </c>
      <c r="AO102" s="2">
        <v>1555.5</v>
      </c>
      <c r="AP102" s="2">
        <v>94.339267750000005</v>
      </c>
      <c r="AQ102" s="2">
        <v>14309.08544925</v>
      </c>
      <c r="AR102" s="2">
        <v>14031.94750975</v>
      </c>
      <c r="AS102" s="2"/>
    </row>
    <row r="103" spans="39:45" x14ac:dyDescent="0.3">
      <c r="AM103" s="2" t="s">
        <v>101</v>
      </c>
      <c r="AN103" s="2">
        <v>1623.5</v>
      </c>
      <c r="AO103" s="2">
        <v>383</v>
      </c>
      <c r="AP103" s="2">
        <v>23.759479499999902</v>
      </c>
      <c r="AQ103" s="2">
        <v>13223.38110375</v>
      </c>
      <c r="AR103" s="2">
        <v>25930.4799805</v>
      </c>
      <c r="AS103" s="2"/>
    </row>
    <row r="104" spans="39:45" x14ac:dyDescent="0.3">
      <c r="AM104" s="2" t="s">
        <v>102</v>
      </c>
      <c r="AN104" s="2">
        <v>1568.75</v>
      </c>
      <c r="AO104" s="2">
        <v>399</v>
      </c>
      <c r="AP104" s="2">
        <v>25.6383007499999</v>
      </c>
      <c r="AQ104" s="2">
        <v>13029.92285175</v>
      </c>
      <c r="AR104" s="2">
        <v>25196.21582025</v>
      </c>
      <c r="AS104" s="2"/>
    </row>
    <row r="105" spans="39:45" x14ac:dyDescent="0.3">
      <c r="AM105" s="2" t="s">
        <v>103</v>
      </c>
      <c r="AN105" s="2">
        <v>1512</v>
      </c>
      <c r="AO105" s="2">
        <v>1436.75</v>
      </c>
      <c r="AP105" s="2">
        <v>95.082822750000005</v>
      </c>
      <c r="AQ105" s="2">
        <v>13312.012207</v>
      </c>
      <c r="AR105" s="2">
        <v>14291.699951250001</v>
      </c>
      <c r="AS105" s="2"/>
    </row>
    <row r="106" spans="39:45" x14ac:dyDescent="0.3">
      <c r="AM106" s="2" t="s">
        <v>104</v>
      </c>
      <c r="AN106" s="2">
        <v>1225</v>
      </c>
      <c r="AO106" s="2">
        <v>1144.75</v>
      </c>
      <c r="AP106" s="2">
        <v>93.380419000000003</v>
      </c>
      <c r="AQ106" s="2">
        <v>13926.075683499899</v>
      </c>
      <c r="AR106" s="2">
        <v>17381.53515625</v>
      </c>
      <c r="AS106" s="2"/>
    </row>
    <row r="107" spans="39:45" x14ac:dyDescent="0.3">
      <c r="AM107" s="2" t="s">
        <v>105</v>
      </c>
      <c r="AN107" s="2">
        <v>1529</v>
      </c>
      <c r="AO107" s="2">
        <v>1437.75</v>
      </c>
      <c r="AP107" s="2">
        <v>94.069034500000001</v>
      </c>
      <c r="AQ107" s="2">
        <v>13133.929443249899</v>
      </c>
      <c r="AR107" s="2">
        <v>14233.503662249999</v>
      </c>
      <c r="AS107" s="2"/>
    </row>
    <row r="108" spans="39:45" x14ac:dyDescent="0.3">
      <c r="AM108" s="2" t="s">
        <v>106</v>
      </c>
      <c r="AN108" s="2">
        <v>212.25</v>
      </c>
      <c r="AO108" s="2">
        <v>197</v>
      </c>
      <c r="AP108" s="2">
        <v>93.608276250000003</v>
      </c>
      <c r="AQ108" s="2">
        <v>12276.475830249999</v>
      </c>
      <c r="AR108" s="2">
        <v>19993.96826175</v>
      </c>
      <c r="AS108" s="2"/>
    </row>
    <row r="109" spans="39:45" x14ac:dyDescent="0.3">
      <c r="AM109" s="2" t="s">
        <v>107</v>
      </c>
      <c r="AN109" s="2">
        <v>1377.5</v>
      </c>
      <c r="AO109" s="2">
        <v>1293</v>
      </c>
      <c r="AP109" s="2">
        <v>93.871620249999907</v>
      </c>
      <c r="AQ109" s="2">
        <v>12604.987548999999</v>
      </c>
      <c r="AR109" s="2">
        <v>15538.548584</v>
      </c>
      <c r="AS109" s="2"/>
    </row>
    <row r="110" spans="39:45" x14ac:dyDescent="0.3">
      <c r="AM110" s="2" t="s">
        <v>108</v>
      </c>
      <c r="AN110" s="2">
        <v>1353</v>
      </c>
      <c r="AO110" s="2">
        <v>1265.5</v>
      </c>
      <c r="AP110" s="2">
        <v>93.530712499999893</v>
      </c>
      <c r="AQ110" s="2">
        <v>12453.593994250001</v>
      </c>
      <c r="AR110" s="2">
        <v>14911.069336250001</v>
      </c>
      <c r="AS110" s="2"/>
    </row>
    <row r="111" spans="39:45" x14ac:dyDescent="0.3">
      <c r="AM111" s="2" t="s">
        <v>109</v>
      </c>
      <c r="AN111" s="2">
        <v>1922.5</v>
      </c>
      <c r="AO111" s="2">
        <v>1753.5</v>
      </c>
      <c r="AP111" s="2">
        <v>91.5106832499999</v>
      </c>
      <c r="AQ111" s="2">
        <v>14931.5981445</v>
      </c>
      <c r="AR111" s="2">
        <v>12874.596923749899</v>
      </c>
      <c r="AS111" s="2"/>
    </row>
    <row r="112" spans="39:45" x14ac:dyDescent="0.3">
      <c r="AM112" s="2" t="s">
        <v>110</v>
      </c>
      <c r="AN112" s="2">
        <v>1728.25</v>
      </c>
      <c r="AO112" s="2">
        <v>1586.75</v>
      </c>
      <c r="AP112" s="2">
        <v>91.989358999999993</v>
      </c>
      <c r="AQ112" s="2">
        <v>13895.632080249899</v>
      </c>
      <c r="AR112" s="2">
        <v>11638.856933499899</v>
      </c>
      <c r="AS112" s="2"/>
    </row>
    <row r="113" spans="39:45" x14ac:dyDescent="0.3">
      <c r="AM113" s="2" t="s">
        <v>111</v>
      </c>
      <c r="AN113" s="2">
        <v>1755.25</v>
      </c>
      <c r="AO113" s="2">
        <v>1587</v>
      </c>
      <c r="AP113" s="2">
        <v>90.735011999999898</v>
      </c>
      <c r="AQ113" s="2">
        <v>14032.59814425</v>
      </c>
      <c r="AR113" s="2">
        <v>13540.2443844999</v>
      </c>
      <c r="AS113" s="2"/>
    </row>
    <row r="114" spans="39:45" x14ac:dyDescent="0.3">
      <c r="AM114" s="2" t="s">
        <v>112</v>
      </c>
      <c r="AN114" s="2">
        <v>1583</v>
      </c>
      <c r="AO114" s="2">
        <v>1484.5</v>
      </c>
      <c r="AP114" s="2">
        <v>93.9297159999999</v>
      </c>
      <c r="AQ114" s="2">
        <v>13395.712402499999</v>
      </c>
      <c r="AR114" s="2">
        <v>14068.605713000001</v>
      </c>
      <c r="AS114" s="2"/>
    </row>
    <row r="115" spans="39:45" x14ac:dyDescent="0.3">
      <c r="AM115" s="2" t="s">
        <v>113</v>
      </c>
      <c r="AN115" s="2">
        <v>1511.5</v>
      </c>
      <c r="AO115" s="2">
        <v>1422.75</v>
      </c>
      <c r="AP115" s="2">
        <v>94.210285249999899</v>
      </c>
      <c r="AQ115" s="2">
        <v>13134.786620999899</v>
      </c>
      <c r="AR115" s="2">
        <v>14254.037597750001</v>
      </c>
      <c r="AS115" s="2"/>
    </row>
    <row r="116" spans="39:45" x14ac:dyDescent="0.3">
      <c r="AM116" s="2" t="s">
        <v>114</v>
      </c>
      <c r="AN116" s="2">
        <v>1485.25</v>
      </c>
      <c r="AO116" s="2">
        <v>1369.75</v>
      </c>
      <c r="AP116" s="2">
        <v>92.310941999999997</v>
      </c>
      <c r="AQ116" s="2">
        <v>13105.18408225</v>
      </c>
      <c r="AR116" s="2">
        <v>14840.0541989999</v>
      </c>
      <c r="AS116" s="2"/>
    </row>
    <row r="117" spans="39:45" x14ac:dyDescent="0.3">
      <c r="AM117" s="2" t="s">
        <v>115</v>
      </c>
      <c r="AN117" s="2">
        <v>1429.5</v>
      </c>
      <c r="AO117" s="2">
        <v>1340.75</v>
      </c>
      <c r="AP117" s="2">
        <v>93.758378999999906</v>
      </c>
      <c r="AQ117" s="2">
        <v>13211.30078125</v>
      </c>
      <c r="AR117" s="2">
        <v>14848.452880749899</v>
      </c>
      <c r="AS117" s="2"/>
    </row>
    <row r="118" spans="39:45" x14ac:dyDescent="0.3">
      <c r="AM118" s="2" t="s">
        <v>116</v>
      </c>
      <c r="AN118" s="2">
        <v>1334.5</v>
      </c>
      <c r="AO118" s="2">
        <v>1267</v>
      </c>
      <c r="AP118" s="2">
        <v>95.020015749999899</v>
      </c>
      <c r="AQ118" s="2">
        <v>12778.236816250001</v>
      </c>
      <c r="AR118" s="2">
        <v>14749.8408205</v>
      </c>
      <c r="AS118" s="2"/>
    </row>
    <row r="119" spans="39:45" x14ac:dyDescent="0.3">
      <c r="AM119" s="2" t="s">
        <v>117</v>
      </c>
      <c r="AN119" s="2">
        <v>1395</v>
      </c>
      <c r="AO119" s="2">
        <v>1304.5</v>
      </c>
      <c r="AP119" s="2">
        <v>93.472643000000005</v>
      </c>
      <c r="AQ119" s="2">
        <v>13035.20263675</v>
      </c>
      <c r="AR119" s="2">
        <v>15137.192138750001</v>
      </c>
      <c r="AS119" s="2"/>
    </row>
    <row r="120" spans="39:45" x14ac:dyDescent="0.3">
      <c r="AM120" s="2" t="s">
        <v>118</v>
      </c>
      <c r="AN120" s="2">
        <v>1385</v>
      </c>
      <c r="AO120" s="2">
        <v>1285.75</v>
      </c>
      <c r="AP120" s="2">
        <v>92.805101500000006</v>
      </c>
      <c r="AQ120" s="2">
        <v>13039.074463000001</v>
      </c>
      <c r="AR120" s="2">
        <v>15429.48828125</v>
      </c>
      <c r="AS120" s="2"/>
    </row>
    <row r="121" spans="39:45" x14ac:dyDescent="0.3">
      <c r="AM121" s="2" t="s">
        <v>119</v>
      </c>
      <c r="AN121" s="2">
        <v>1356</v>
      </c>
      <c r="AO121" s="2">
        <v>1216.5</v>
      </c>
      <c r="AP121" s="2">
        <v>89.532125499999907</v>
      </c>
      <c r="AQ121" s="2">
        <v>12924.641357749901</v>
      </c>
      <c r="AR121" s="2">
        <v>16116.552734250001</v>
      </c>
      <c r="AS121" s="2"/>
    </row>
    <row r="122" spans="39:45" x14ac:dyDescent="0.3">
      <c r="AM122" s="2" t="s">
        <v>120</v>
      </c>
      <c r="AN122" s="2">
        <v>1313</v>
      </c>
      <c r="AO122" s="2">
        <v>1154.25</v>
      </c>
      <c r="AP122" s="2">
        <v>86.907220749999894</v>
      </c>
      <c r="AQ122" s="2">
        <v>13033.692870999899</v>
      </c>
      <c r="AR122" s="2">
        <v>16949.541260000002</v>
      </c>
      <c r="AS122" s="2"/>
    </row>
    <row r="123" spans="39:45" x14ac:dyDescent="0.3">
      <c r="AM123" s="2" t="s">
        <v>121</v>
      </c>
      <c r="AN123" s="2">
        <v>1701.25</v>
      </c>
      <c r="AO123" s="2">
        <v>0</v>
      </c>
      <c r="AP123" s="2">
        <v>0</v>
      </c>
      <c r="AQ123" s="2">
        <v>13563.089599749999</v>
      </c>
      <c r="AR123" s="2">
        <v>0</v>
      </c>
      <c r="AS123" s="2"/>
    </row>
    <row r="124" spans="39:45" x14ac:dyDescent="0.3">
      <c r="AM124" s="2" t="s">
        <v>122</v>
      </c>
      <c r="AN124" s="2">
        <v>1694</v>
      </c>
      <c r="AO124" s="2">
        <v>0.25</v>
      </c>
      <c r="AP124" s="2">
        <v>1.5441750000000001E-2</v>
      </c>
      <c r="AQ124" s="2">
        <v>13624.074951499901</v>
      </c>
      <c r="AR124" s="2">
        <v>580.12664800000005</v>
      </c>
      <c r="AS124" s="2"/>
    </row>
    <row r="125" spans="39:45" x14ac:dyDescent="0.3">
      <c r="AM125" s="2" t="s">
        <v>123</v>
      </c>
      <c r="AN125" s="2">
        <v>1731.75</v>
      </c>
      <c r="AO125" s="2">
        <v>1552.5</v>
      </c>
      <c r="AP125" s="2">
        <v>89.76825925</v>
      </c>
      <c r="AQ125" s="2">
        <v>14800.0842285</v>
      </c>
      <c r="AR125" s="2">
        <v>14677.47094725</v>
      </c>
      <c r="AS125" s="2"/>
    </row>
    <row r="126" spans="39:45" x14ac:dyDescent="0.3">
      <c r="AM126" s="2" t="s">
        <v>124</v>
      </c>
      <c r="AN126" s="2">
        <v>1555.25</v>
      </c>
      <c r="AO126" s="2">
        <v>1442</v>
      </c>
      <c r="AP126" s="2">
        <v>92.898502249999893</v>
      </c>
      <c r="AQ126" s="2">
        <v>14120.262451000001</v>
      </c>
      <c r="AR126" s="2">
        <v>14618.036621249999</v>
      </c>
      <c r="AS126" s="2"/>
    </row>
    <row r="127" spans="39:45" x14ac:dyDescent="0.3">
      <c r="AM127" s="2" t="s">
        <v>125</v>
      </c>
      <c r="AN127" s="2">
        <v>1610.5</v>
      </c>
      <c r="AO127" s="2">
        <v>1171</v>
      </c>
      <c r="AP127" s="2">
        <v>72.964538750000003</v>
      </c>
      <c r="AQ127" s="2">
        <v>13991.11157225</v>
      </c>
      <c r="AR127" s="2">
        <v>16093.39550775</v>
      </c>
      <c r="AS127" s="2"/>
    </row>
    <row r="128" spans="39:45" x14ac:dyDescent="0.3">
      <c r="AM128" s="2" t="s">
        <v>126</v>
      </c>
      <c r="AN128" s="2">
        <v>1602.75</v>
      </c>
      <c r="AO128" s="2">
        <v>1206</v>
      </c>
      <c r="AP128" s="2">
        <v>75.394603750000002</v>
      </c>
      <c r="AQ128" s="2">
        <v>13968.61767575</v>
      </c>
      <c r="AR128" s="2">
        <v>15592.306640499901</v>
      </c>
      <c r="AS128" s="2"/>
    </row>
    <row r="129" spans="39:45" x14ac:dyDescent="0.3">
      <c r="AM129" s="2" t="s">
        <v>127</v>
      </c>
      <c r="AN129" s="2">
        <v>1529.75</v>
      </c>
      <c r="AO129" s="2">
        <v>1454.5</v>
      </c>
      <c r="AP129" s="2">
        <v>95.144502750000001</v>
      </c>
      <c r="AQ129" s="2">
        <v>13383.05957025</v>
      </c>
      <c r="AR129" s="2">
        <v>13972.736816500001</v>
      </c>
      <c r="AS129" s="2"/>
    </row>
    <row r="130" spans="39:45" x14ac:dyDescent="0.3">
      <c r="AM130" s="2" t="s">
        <v>128</v>
      </c>
      <c r="AN130" s="2">
        <v>1590.75</v>
      </c>
      <c r="AO130" s="2">
        <v>1470.25</v>
      </c>
      <c r="AP130" s="2">
        <v>92.476352749999904</v>
      </c>
      <c r="AQ130" s="2">
        <v>13549.57080075</v>
      </c>
      <c r="AR130" s="2">
        <v>12176.714599749999</v>
      </c>
      <c r="AS130" s="2"/>
    </row>
    <row r="131" spans="39:45" x14ac:dyDescent="0.3">
      <c r="AM131" s="2" t="s">
        <v>129</v>
      </c>
      <c r="AN131" s="2">
        <v>1584.25</v>
      </c>
      <c r="AO131" s="2">
        <v>1498</v>
      </c>
      <c r="AP131" s="2">
        <v>94.622289749999894</v>
      </c>
      <c r="AQ131" s="2">
        <v>13101.485107500001</v>
      </c>
      <c r="AR131" s="2">
        <v>13813.522461</v>
      </c>
      <c r="AS131" s="2"/>
    </row>
    <row r="132" spans="39:45" x14ac:dyDescent="0.3">
      <c r="AM132" s="2" t="s">
        <v>130</v>
      </c>
      <c r="AN132" s="2">
        <v>1489.25</v>
      </c>
      <c r="AO132" s="2">
        <v>1395.75</v>
      </c>
      <c r="AP132" s="2">
        <v>93.798980749999998</v>
      </c>
      <c r="AQ132" s="2">
        <v>13084.001709</v>
      </c>
      <c r="AR132" s="2">
        <v>13344.097656</v>
      </c>
      <c r="AS132" s="2"/>
    </row>
    <row r="133" spans="39:45" x14ac:dyDescent="0.3">
      <c r="AM133" s="2" t="s">
        <v>131</v>
      </c>
      <c r="AN133" s="2">
        <v>1471.5</v>
      </c>
      <c r="AO133" s="2">
        <v>1400.5</v>
      </c>
      <c r="AP133" s="2">
        <v>95.191779999999895</v>
      </c>
      <c r="AQ133" s="2">
        <v>12573.162109499999</v>
      </c>
      <c r="AR133" s="2">
        <v>14595.787109249901</v>
      </c>
      <c r="AS133" s="2"/>
    </row>
    <row r="134" spans="39:45" x14ac:dyDescent="0.3">
      <c r="AM134" s="2" t="s">
        <v>132</v>
      </c>
      <c r="AN134" s="2">
        <v>1536.5</v>
      </c>
      <c r="AO134" s="2">
        <v>1467.75</v>
      </c>
      <c r="AP134" s="2">
        <v>95.540664750000005</v>
      </c>
      <c r="AQ134" s="2">
        <v>12725.208252</v>
      </c>
      <c r="AR134" s="2">
        <v>13948.486327999901</v>
      </c>
      <c r="AS134" s="2"/>
    </row>
    <row r="135" spans="39:45" x14ac:dyDescent="0.3">
      <c r="AM135" s="2" t="s">
        <v>133</v>
      </c>
      <c r="AN135" s="2">
        <v>1737.25</v>
      </c>
      <c r="AO135" s="2">
        <v>1613.5</v>
      </c>
      <c r="AP135" s="2">
        <v>93.095422499999898</v>
      </c>
      <c r="AQ135" s="2">
        <v>14104.4436035</v>
      </c>
      <c r="AR135" s="2">
        <v>13667.310058499899</v>
      </c>
      <c r="AS135" s="2"/>
    </row>
    <row r="136" spans="39:45" x14ac:dyDescent="0.3">
      <c r="AM136" s="2" t="s">
        <v>134</v>
      </c>
      <c r="AN136" s="2">
        <v>1550.75</v>
      </c>
      <c r="AO136" s="2">
        <v>1468.25</v>
      </c>
      <c r="AP136" s="2">
        <v>94.715358999999907</v>
      </c>
      <c r="AQ136" s="2">
        <v>13359.018798999899</v>
      </c>
      <c r="AR136" s="2">
        <v>14060.854736249899</v>
      </c>
      <c r="AS136" s="2"/>
    </row>
    <row r="137" spans="39:45" x14ac:dyDescent="0.3">
      <c r="AM137" s="2" t="s">
        <v>135</v>
      </c>
      <c r="AN137" s="2">
        <v>1570.5</v>
      </c>
      <c r="AO137" s="2">
        <v>1480</v>
      </c>
      <c r="AP137" s="2">
        <v>94.302017249999906</v>
      </c>
      <c r="AQ137" s="2">
        <v>13293.138671999999</v>
      </c>
      <c r="AR137" s="2">
        <v>14279.51049825</v>
      </c>
      <c r="AS137" s="2"/>
    </row>
    <row r="138" spans="39:45" x14ac:dyDescent="0.3">
      <c r="AM138" s="2" t="s">
        <v>136</v>
      </c>
      <c r="AN138" s="2">
        <v>1508.25</v>
      </c>
      <c r="AO138" s="2">
        <v>1423</v>
      </c>
      <c r="AP138" s="2">
        <v>94.317727999999903</v>
      </c>
      <c r="AQ138" s="2">
        <v>13257.060058749999</v>
      </c>
      <c r="AR138" s="2">
        <v>14124.774414</v>
      </c>
      <c r="AS138" s="2"/>
    </row>
    <row r="139" spans="39:45" x14ac:dyDescent="0.3">
      <c r="AM139" s="2" t="s">
        <v>137</v>
      </c>
      <c r="AN139" s="2">
        <v>1463.75</v>
      </c>
      <c r="AO139" s="2">
        <v>1375.25</v>
      </c>
      <c r="AP139" s="2">
        <v>94.084598749999898</v>
      </c>
      <c r="AQ139" s="2">
        <v>13224.13769525</v>
      </c>
      <c r="AR139" s="2">
        <v>14743.231201250001</v>
      </c>
      <c r="AS139" s="2"/>
    </row>
    <row r="140" spans="39:45" x14ac:dyDescent="0.3">
      <c r="AM140" s="2" t="s">
        <v>138</v>
      </c>
      <c r="AN140" s="2">
        <v>1552.5</v>
      </c>
      <c r="AO140" s="2">
        <v>1460.75</v>
      </c>
      <c r="AP140" s="2">
        <v>94.214444999999898</v>
      </c>
      <c r="AQ140" s="2">
        <v>13282.393554999901</v>
      </c>
      <c r="AR140" s="2">
        <v>14219.7487795</v>
      </c>
      <c r="AS140" s="2"/>
    </row>
    <row r="141" spans="39:45" x14ac:dyDescent="0.3">
      <c r="AM141" s="2" t="s">
        <v>139</v>
      </c>
      <c r="AN141" s="2">
        <v>1492</v>
      </c>
      <c r="AO141" s="2">
        <v>1403.75</v>
      </c>
      <c r="AP141" s="2">
        <v>94.072513749999899</v>
      </c>
      <c r="AQ141" s="2">
        <v>13326.2968752499</v>
      </c>
      <c r="AR141" s="2">
        <v>14619.201660000001</v>
      </c>
      <c r="AS141" s="2"/>
    </row>
    <row r="142" spans="39:45" x14ac:dyDescent="0.3">
      <c r="AM142" s="2" t="s">
        <v>140</v>
      </c>
      <c r="AN142" s="2">
        <v>1459.75</v>
      </c>
      <c r="AO142" s="2">
        <v>1359</v>
      </c>
      <c r="AP142" s="2">
        <v>93.116225999999898</v>
      </c>
      <c r="AQ142" s="2">
        <v>13237.659423749899</v>
      </c>
      <c r="AR142" s="2">
        <v>14666.32763675</v>
      </c>
      <c r="AS142" s="2"/>
    </row>
    <row r="143" spans="39:45" x14ac:dyDescent="0.3">
      <c r="AM143" s="2" t="s">
        <v>141</v>
      </c>
      <c r="AN143" s="2">
        <v>1558</v>
      </c>
      <c r="AO143" s="2">
        <v>1460.5</v>
      </c>
      <c r="AP143" s="2">
        <v>93.692524000000006</v>
      </c>
      <c r="AQ143" s="2">
        <v>13608.07250975</v>
      </c>
      <c r="AR143" s="2">
        <v>14406.7543945</v>
      </c>
      <c r="AS143" s="2"/>
    </row>
    <row r="144" spans="39:45" x14ac:dyDescent="0.3">
      <c r="AM144" s="2" t="s">
        <v>142</v>
      </c>
      <c r="AN144" s="2">
        <v>1441.25</v>
      </c>
      <c r="AO144" s="2">
        <v>1368.75</v>
      </c>
      <c r="AP144" s="2">
        <v>94.927572249999898</v>
      </c>
      <c r="AQ144" s="2">
        <v>13259.84497075</v>
      </c>
      <c r="AR144" s="2">
        <v>14536.522705249999</v>
      </c>
      <c r="AS144" s="2"/>
    </row>
    <row r="145" spans="39:45" x14ac:dyDescent="0.3">
      <c r="AM145" s="2" t="s">
        <v>143</v>
      </c>
      <c r="AN145" s="2">
        <v>1371.5</v>
      </c>
      <c r="AO145" s="2">
        <v>1300</v>
      </c>
      <c r="AP145" s="2">
        <v>94.790491000000003</v>
      </c>
      <c r="AQ145" s="2">
        <v>12952.5971682499</v>
      </c>
      <c r="AR145" s="2">
        <v>15083.068359249901</v>
      </c>
      <c r="AS145" s="2"/>
    </row>
    <row r="146" spans="39:45" x14ac:dyDescent="0.3">
      <c r="AM146" s="2" t="s">
        <v>144</v>
      </c>
      <c r="AN146" s="2">
        <v>1462.25</v>
      </c>
      <c r="AO146" s="2">
        <v>1367.5</v>
      </c>
      <c r="AP146" s="2">
        <v>93.337968750000002</v>
      </c>
      <c r="AQ146" s="2">
        <v>13090.47216775</v>
      </c>
      <c r="AR146" s="2">
        <v>14978.27636725</v>
      </c>
      <c r="AS146" s="2"/>
    </row>
    <row r="147" spans="39:45" x14ac:dyDescent="0.3">
      <c r="AM147" s="2" t="s">
        <v>145</v>
      </c>
      <c r="AN147" s="2">
        <v>1783</v>
      </c>
      <c r="AO147" s="2">
        <v>0</v>
      </c>
      <c r="AP147" s="2">
        <v>0</v>
      </c>
      <c r="AQ147" s="2">
        <v>13605.1254885</v>
      </c>
      <c r="AR147" s="2">
        <v>0</v>
      </c>
      <c r="AS147" s="2"/>
    </row>
    <row r="148" spans="39:45" x14ac:dyDescent="0.3">
      <c r="AM148" s="2" t="s">
        <v>146</v>
      </c>
      <c r="AN148" s="2">
        <v>1804.5</v>
      </c>
      <c r="AO148" s="2">
        <v>0</v>
      </c>
      <c r="AP148" s="2">
        <v>0</v>
      </c>
      <c r="AQ148" s="2">
        <v>13984.114258</v>
      </c>
      <c r="AR148" s="2">
        <v>0</v>
      </c>
      <c r="AS148" s="2"/>
    </row>
    <row r="149" spans="39:45" x14ac:dyDescent="0.3">
      <c r="AM149" s="2" t="s">
        <v>147</v>
      </c>
      <c r="AN149" s="2">
        <v>1832.75</v>
      </c>
      <c r="AO149" s="2">
        <v>1665.25</v>
      </c>
      <c r="AP149" s="2">
        <v>90.925155749999902</v>
      </c>
      <c r="AQ149" s="2">
        <v>15255.56738275</v>
      </c>
      <c r="AR149" s="2">
        <v>14011.16455075</v>
      </c>
      <c r="AS149" s="2"/>
    </row>
    <row r="150" spans="39:45" x14ac:dyDescent="0.3">
      <c r="AM150" s="2" t="s">
        <v>148</v>
      </c>
      <c r="AN150" s="2">
        <v>1734.75</v>
      </c>
      <c r="AO150" s="2">
        <v>1577.25</v>
      </c>
      <c r="AP150" s="2">
        <v>91.085679999999897</v>
      </c>
      <c r="AQ150" s="2">
        <v>14869.44921875</v>
      </c>
      <c r="AR150" s="2">
        <v>13824.570556750001</v>
      </c>
      <c r="AS150" s="2"/>
    </row>
    <row r="151" spans="39:45" x14ac:dyDescent="0.3">
      <c r="AM151" s="2" t="s">
        <v>149</v>
      </c>
      <c r="AN151" s="2">
        <v>1680.5</v>
      </c>
      <c r="AO151" s="2">
        <v>1494.5</v>
      </c>
      <c r="AP151" s="2">
        <v>89.233756749999898</v>
      </c>
      <c r="AQ151" s="2">
        <v>14236.01440425</v>
      </c>
      <c r="AR151" s="2">
        <v>14634.77465825</v>
      </c>
      <c r="AS151" s="2"/>
    </row>
    <row r="152" spans="39:45" x14ac:dyDescent="0.3">
      <c r="AM152" s="2" t="s">
        <v>150</v>
      </c>
      <c r="AN152" s="2">
        <v>1721.25</v>
      </c>
      <c r="AO152" s="2">
        <v>1529.25</v>
      </c>
      <c r="AP152" s="2">
        <v>89.147323749999899</v>
      </c>
      <c r="AQ152" s="2">
        <v>15445.089111249899</v>
      </c>
      <c r="AR152" s="2">
        <v>13619.935546999999</v>
      </c>
      <c r="AS152" s="2"/>
    </row>
    <row r="153" spans="39:45" x14ac:dyDescent="0.3">
      <c r="AM153" s="2" t="s">
        <v>151</v>
      </c>
      <c r="AN153" s="2">
        <v>1641.75</v>
      </c>
      <c r="AO153" s="2">
        <v>1544.5</v>
      </c>
      <c r="AP153" s="2">
        <v>94.20256225</v>
      </c>
      <c r="AQ153" s="2">
        <v>14034.4816895</v>
      </c>
      <c r="AR153" s="2">
        <v>13633.04956075</v>
      </c>
      <c r="AS153" s="2"/>
    </row>
    <row r="154" spans="39:45" x14ac:dyDescent="0.3">
      <c r="AM154" s="2" t="s">
        <v>152</v>
      </c>
      <c r="AN154" s="2">
        <v>1542.75</v>
      </c>
      <c r="AO154" s="2">
        <v>1468.75</v>
      </c>
      <c r="AP154" s="2">
        <v>95.230463</v>
      </c>
      <c r="AQ154" s="2">
        <v>13257.4887695</v>
      </c>
      <c r="AR154" s="2">
        <v>13676.6657715</v>
      </c>
      <c r="AS154" s="2"/>
    </row>
    <row r="155" spans="39:45" x14ac:dyDescent="0.3">
      <c r="AM155" s="2" t="s">
        <v>153</v>
      </c>
      <c r="AN155" s="2">
        <v>2</v>
      </c>
      <c r="AO155" s="2">
        <v>0.5</v>
      </c>
      <c r="AP155" s="2">
        <v>6.25</v>
      </c>
      <c r="AQ155" s="2">
        <v>1036.72009275</v>
      </c>
      <c r="AR155" s="2">
        <v>5985.6987305000002</v>
      </c>
      <c r="AS155" s="2"/>
    </row>
    <row r="156" spans="39:45" x14ac:dyDescent="0.3">
      <c r="AM156" s="2" t="s">
        <v>154</v>
      </c>
      <c r="AN156" s="2">
        <v>1528.75</v>
      </c>
      <c r="AO156" s="2">
        <v>1448.25</v>
      </c>
      <c r="AP156" s="2">
        <v>94.754537499999898</v>
      </c>
      <c r="AQ156" s="2">
        <v>12883.52124</v>
      </c>
      <c r="AR156" s="2">
        <v>13942.786133</v>
      </c>
      <c r="AS156" s="2"/>
    </row>
    <row r="157" spans="39:45" x14ac:dyDescent="0.3">
      <c r="AM157" s="2" t="s">
        <v>155</v>
      </c>
      <c r="AN157" s="2">
        <v>1625</v>
      </c>
      <c r="AO157" s="2">
        <v>1541</v>
      </c>
      <c r="AP157" s="2">
        <v>94.906242500000005</v>
      </c>
      <c r="AQ157" s="2">
        <v>13220.371582</v>
      </c>
      <c r="AR157" s="2">
        <v>14062.93969725</v>
      </c>
      <c r="AS157" s="2"/>
    </row>
    <row r="158" spans="39:45" x14ac:dyDescent="0.3">
      <c r="AM158" s="2" t="s">
        <v>156</v>
      </c>
      <c r="AN158" s="2">
        <v>1641</v>
      </c>
      <c r="AO158" s="2">
        <v>1550.5</v>
      </c>
      <c r="AP158" s="2">
        <v>94.578659000000002</v>
      </c>
      <c r="AQ158" s="2">
        <v>13025.66186525</v>
      </c>
      <c r="AR158" s="2">
        <v>13696.298827999901</v>
      </c>
      <c r="AS158" s="2"/>
    </row>
    <row r="159" spans="39:45" x14ac:dyDescent="0.3">
      <c r="AM159" s="2" t="s">
        <v>157</v>
      </c>
      <c r="AN159" s="2">
        <v>1553.5</v>
      </c>
      <c r="AO159" s="2">
        <v>1479</v>
      </c>
      <c r="AP159" s="2">
        <v>95.26644125</v>
      </c>
      <c r="AQ159" s="2">
        <v>13327.1652829999</v>
      </c>
      <c r="AR159" s="2">
        <v>14422.660400500001</v>
      </c>
      <c r="AS159" s="2"/>
    </row>
    <row r="160" spans="39:45" x14ac:dyDescent="0.3">
      <c r="AM160" s="2" t="s">
        <v>158</v>
      </c>
      <c r="AN160" s="2">
        <v>1536</v>
      </c>
      <c r="AO160" s="2">
        <v>1477.5</v>
      </c>
      <c r="AP160" s="2">
        <v>96.184088000000003</v>
      </c>
      <c r="AQ160" s="2">
        <v>13123.44409175</v>
      </c>
      <c r="AR160" s="2">
        <v>14123.456298749899</v>
      </c>
      <c r="AS160" s="2"/>
    </row>
    <row r="161" spans="39:45" x14ac:dyDescent="0.3">
      <c r="AM161" s="2" t="s">
        <v>159</v>
      </c>
      <c r="AN161" s="2">
        <v>1526</v>
      </c>
      <c r="AO161" s="2">
        <v>1439.75</v>
      </c>
      <c r="AP161" s="2">
        <v>94.352287249999904</v>
      </c>
      <c r="AQ161" s="2">
        <v>13267.344482500001</v>
      </c>
      <c r="AR161" s="2">
        <v>14110.820068249999</v>
      </c>
      <c r="AS161" s="2"/>
    </row>
    <row r="162" spans="39:45" x14ac:dyDescent="0.3">
      <c r="AM162" s="2" t="s">
        <v>160</v>
      </c>
      <c r="AN162" s="2">
        <v>1515.75</v>
      </c>
      <c r="AO162" s="2">
        <v>1429.25</v>
      </c>
      <c r="AP162" s="2">
        <v>94.353046250000006</v>
      </c>
      <c r="AQ162" s="2">
        <v>13248.7958982499</v>
      </c>
      <c r="AR162" s="2">
        <v>14036.045166</v>
      </c>
      <c r="AS162" s="2"/>
    </row>
    <row r="163" spans="39:45" x14ac:dyDescent="0.3">
      <c r="AM163" s="2" t="s">
        <v>161</v>
      </c>
      <c r="AN163" s="2">
        <v>1491.75</v>
      </c>
      <c r="AO163" s="2">
        <v>1420</v>
      </c>
      <c r="AP163" s="2">
        <v>95.207635999999994</v>
      </c>
      <c r="AQ163" s="2">
        <v>13115.0424804999</v>
      </c>
      <c r="AR163" s="2">
        <v>14100.16894525</v>
      </c>
      <c r="AS163" s="2"/>
    </row>
    <row r="164" spans="39:45" x14ac:dyDescent="0.3">
      <c r="AM164" s="2" t="s">
        <v>162</v>
      </c>
      <c r="AN164" s="2">
        <v>1527</v>
      </c>
      <c r="AO164" s="2">
        <v>1435.5</v>
      </c>
      <c r="AP164" s="2">
        <v>94.048935</v>
      </c>
      <c r="AQ164" s="2">
        <v>13290.9375</v>
      </c>
      <c r="AR164" s="2">
        <v>14046.6132809999</v>
      </c>
      <c r="AS164" s="2"/>
    </row>
    <row r="165" spans="39:45" x14ac:dyDescent="0.3">
      <c r="AM165" s="2" t="s">
        <v>163</v>
      </c>
      <c r="AN165" s="2">
        <v>1442</v>
      </c>
      <c r="AO165" s="2">
        <v>1373.75</v>
      </c>
      <c r="AP165" s="2">
        <v>95.321742999999898</v>
      </c>
      <c r="AQ165" s="2">
        <v>13154.664551</v>
      </c>
      <c r="AR165" s="2">
        <v>14452.16137675</v>
      </c>
      <c r="AS165" s="2"/>
    </row>
    <row r="166" spans="39:45" x14ac:dyDescent="0.3">
      <c r="AM166" s="2" t="s">
        <v>164</v>
      </c>
      <c r="AN166" s="2">
        <v>1402</v>
      </c>
      <c r="AO166" s="2">
        <v>1348</v>
      </c>
      <c r="AP166" s="2">
        <v>96.164108249999899</v>
      </c>
      <c r="AQ166" s="2">
        <v>12915.883056750001</v>
      </c>
      <c r="AR166" s="2">
        <v>14421.93017575</v>
      </c>
      <c r="AS166" s="2"/>
    </row>
    <row r="167" spans="39:45" x14ac:dyDescent="0.3">
      <c r="AM167" s="2" t="s">
        <v>165</v>
      </c>
      <c r="AN167" s="2">
        <v>1399.75</v>
      </c>
      <c r="AO167" s="2">
        <v>1335</v>
      </c>
      <c r="AP167" s="2">
        <v>95.426480999999995</v>
      </c>
      <c r="AQ167" s="2">
        <v>12962.921142499999</v>
      </c>
      <c r="AR167" s="2">
        <v>14535.23706025</v>
      </c>
      <c r="AS167" s="2"/>
    </row>
    <row r="168" spans="39:45" x14ac:dyDescent="0.3">
      <c r="AM168" s="2" t="s">
        <v>166</v>
      </c>
      <c r="AN168" s="2">
        <v>1329.25</v>
      </c>
      <c r="AO168" s="2">
        <v>1253</v>
      </c>
      <c r="AP168" s="2">
        <v>94.227910999999906</v>
      </c>
      <c r="AQ168" s="2">
        <v>13147.791504000001</v>
      </c>
      <c r="AR168" s="2">
        <v>15058.20263675</v>
      </c>
      <c r="AS168" s="2"/>
    </row>
    <row r="169" spans="39:45" x14ac:dyDescent="0.3">
      <c r="AM169" s="2" t="s">
        <v>167</v>
      </c>
      <c r="AN169" s="2">
        <v>1455.25</v>
      </c>
      <c r="AO169" s="2">
        <v>1364.5</v>
      </c>
      <c r="AP169" s="2">
        <v>93.692476249999899</v>
      </c>
      <c r="AQ169" s="2">
        <v>13300.172607500001</v>
      </c>
      <c r="AR169" s="2">
        <v>14673.231933749999</v>
      </c>
      <c r="AS169" s="2"/>
    </row>
    <row r="170" spans="39:45" x14ac:dyDescent="0.3">
      <c r="AM170" s="2" t="s">
        <v>168</v>
      </c>
      <c r="AN170" s="2">
        <v>1453</v>
      </c>
      <c r="AO170" s="2">
        <v>1370.5</v>
      </c>
      <c r="AP170" s="2">
        <v>94.261148250000005</v>
      </c>
      <c r="AQ170" s="2">
        <v>13290.5529785</v>
      </c>
      <c r="AR170" s="2">
        <v>14910.95361325</v>
      </c>
      <c r="AS170" s="2"/>
    </row>
    <row r="171" spans="39:45" x14ac:dyDescent="0.3">
      <c r="AM171" s="2" t="s">
        <v>169</v>
      </c>
      <c r="AN171" s="2">
        <v>1927</v>
      </c>
      <c r="AO171" s="2">
        <v>0</v>
      </c>
      <c r="AP171" s="2">
        <v>0</v>
      </c>
      <c r="AQ171" s="2">
        <v>14165.572265500001</v>
      </c>
      <c r="AR171" s="2">
        <v>0</v>
      </c>
      <c r="AS171" s="2"/>
    </row>
    <row r="172" spans="39:45" x14ac:dyDescent="0.3">
      <c r="AM172" s="2" t="s">
        <v>170</v>
      </c>
      <c r="AN172" s="2">
        <v>1825.75</v>
      </c>
      <c r="AO172" s="2">
        <v>0.25</v>
      </c>
      <c r="AP172" s="2">
        <v>1.327675E-2</v>
      </c>
      <c r="AQ172" s="2">
        <v>14448.131347750001</v>
      </c>
      <c r="AR172" s="2">
        <v>1084.5343017499899</v>
      </c>
      <c r="AS172" s="2"/>
    </row>
    <row r="173" spans="39:45" x14ac:dyDescent="0.3">
      <c r="AM173" s="2" t="s">
        <v>171</v>
      </c>
      <c r="AN173" s="2">
        <v>1865.25</v>
      </c>
      <c r="AO173" s="2">
        <v>1620.25</v>
      </c>
      <c r="AP173" s="2">
        <v>86.976188750000006</v>
      </c>
      <c r="AQ173" s="2">
        <v>15368.9548339999</v>
      </c>
      <c r="AR173" s="2">
        <v>14096.739258</v>
      </c>
      <c r="AS173" s="2"/>
    </row>
    <row r="174" spans="39:45" x14ac:dyDescent="0.3">
      <c r="AM174" s="2" t="s">
        <v>172</v>
      </c>
      <c r="AN174" s="2">
        <v>1866.25</v>
      </c>
      <c r="AO174" s="2">
        <v>1648.25</v>
      </c>
      <c r="AP174" s="2">
        <v>88.493381749999898</v>
      </c>
      <c r="AQ174" s="2">
        <v>15290.896484249901</v>
      </c>
      <c r="AR174" s="2">
        <v>13778.8896485</v>
      </c>
      <c r="AS174" s="2"/>
    </row>
    <row r="175" spans="39:45" x14ac:dyDescent="0.3">
      <c r="AM175" s="2" t="s">
        <v>173</v>
      </c>
      <c r="AN175" s="2">
        <v>1782.75</v>
      </c>
      <c r="AO175" s="2">
        <v>1585.75</v>
      </c>
      <c r="AP175" s="2">
        <v>89.148441500000004</v>
      </c>
      <c r="AQ175" s="2">
        <v>14727.98388675</v>
      </c>
      <c r="AR175" s="2">
        <v>14166.58691425</v>
      </c>
      <c r="AS175" s="2"/>
    </row>
    <row r="176" spans="39:45" x14ac:dyDescent="0.3">
      <c r="AM176" s="2" t="s">
        <v>174</v>
      </c>
      <c r="AN176" s="2">
        <v>1765.75</v>
      </c>
      <c r="AO176" s="2">
        <v>1590.25</v>
      </c>
      <c r="AP176" s="2">
        <v>90.333509500000005</v>
      </c>
      <c r="AQ176" s="2">
        <v>14520.302246249999</v>
      </c>
      <c r="AR176" s="2">
        <v>13782.787109499901</v>
      </c>
      <c r="AS176" s="2"/>
    </row>
    <row r="177" spans="39:45" x14ac:dyDescent="0.3">
      <c r="AM177" s="2" t="s">
        <v>175</v>
      </c>
      <c r="AN177" s="2">
        <v>1671</v>
      </c>
      <c r="AO177" s="2">
        <v>1560.75</v>
      </c>
      <c r="AP177" s="2">
        <v>93.532783499999994</v>
      </c>
      <c r="AQ177" s="2">
        <v>14051.017578000001</v>
      </c>
      <c r="AR177" s="2">
        <v>14016.477539</v>
      </c>
      <c r="AS177" s="2"/>
    </row>
    <row r="178" spans="39:45" x14ac:dyDescent="0.3">
      <c r="AM178" s="2" t="s">
        <v>176</v>
      </c>
      <c r="AN178" s="2">
        <v>1520.25</v>
      </c>
      <c r="AO178" s="2">
        <v>1441.25</v>
      </c>
      <c r="AP178" s="2">
        <v>94.815464000000006</v>
      </c>
      <c r="AQ178" s="2">
        <v>13207.10449225</v>
      </c>
      <c r="AR178" s="2">
        <v>13780.920166</v>
      </c>
      <c r="AS178" s="2"/>
    </row>
    <row r="179" spans="39:45" x14ac:dyDescent="0.3">
      <c r="AM179" s="2" t="s">
        <v>177</v>
      </c>
      <c r="AN179" s="2">
        <v>1544</v>
      </c>
      <c r="AO179" s="2">
        <v>1461.75</v>
      </c>
      <c r="AP179" s="2">
        <v>94.711784249999894</v>
      </c>
      <c r="AQ179" s="2">
        <v>12914.928954999899</v>
      </c>
      <c r="AR179" s="2">
        <v>13828.09472675</v>
      </c>
      <c r="AS179" s="2"/>
    </row>
    <row r="180" spans="39:45" x14ac:dyDescent="0.3">
      <c r="AM180" s="2" t="s">
        <v>178</v>
      </c>
      <c r="AN180" s="2">
        <v>1594.75</v>
      </c>
      <c r="AO180" s="2">
        <v>1495.75</v>
      </c>
      <c r="AP180" s="2">
        <v>93.971378250000001</v>
      </c>
      <c r="AQ180" s="2">
        <v>12966.56640625</v>
      </c>
      <c r="AR180" s="2">
        <v>13696.5004885</v>
      </c>
      <c r="AS180" s="2"/>
    </row>
    <row r="181" spans="39:45" x14ac:dyDescent="0.3">
      <c r="AM181" s="2" t="s">
        <v>179</v>
      </c>
      <c r="AN181" s="2">
        <v>1622</v>
      </c>
      <c r="AO181" s="2">
        <v>1549</v>
      </c>
      <c r="AP181" s="2">
        <v>95.52781675</v>
      </c>
      <c r="AQ181" s="2">
        <v>13043.4301754999</v>
      </c>
      <c r="AR181" s="2">
        <v>14279.578613</v>
      </c>
      <c r="AS181" s="2"/>
    </row>
    <row r="182" spans="39:45" x14ac:dyDescent="0.3">
      <c r="AM182" s="2" t="s">
        <v>180</v>
      </c>
      <c r="AN182" s="2">
        <v>1586</v>
      </c>
      <c r="AO182" s="2">
        <v>1520.75</v>
      </c>
      <c r="AP182" s="2">
        <v>95.934764749999999</v>
      </c>
      <c r="AQ182" s="2">
        <v>13016.425048749899</v>
      </c>
      <c r="AR182" s="2">
        <v>13931.281005999999</v>
      </c>
      <c r="AS182" s="2"/>
    </row>
    <row r="183" spans="39:45" x14ac:dyDescent="0.3">
      <c r="AM183" s="2" t="s">
        <v>181</v>
      </c>
      <c r="AN183" s="2">
        <v>1645</v>
      </c>
      <c r="AO183" s="2">
        <v>1536</v>
      </c>
      <c r="AP183" s="2">
        <v>93.564825249999899</v>
      </c>
      <c r="AQ183" s="2">
        <v>13586.10205075</v>
      </c>
      <c r="AR183" s="2">
        <v>14548.5668945</v>
      </c>
      <c r="AS183" s="2"/>
    </row>
    <row r="184" spans="39:45" x14ac:dyDescent="0.3">
      <c r="AM184" s="2" t="s">
        <v>182</v>
      </c>
      <c r="AN184" s="2">
        <v>1576.75</v>
      </c>
      <c r="AO184" s="2">
        <v>1503.75</v>
      </c>
      <c r="AP184" s="2">
        <v>95.4422169999999</v>
      </c>
      <c r="AQ184" s="2">
        <v>13203.7075195</v>
      </c>
      <c r="AR184" s="2">
        <v>13891.24340825</v>
      </c>
      <c r="AS184" s="2"/>
    </row>
    <row r="185" spans="39:45" x14ac:dyDescent="0.3">
      <c r="AM185" s="2" t="s">
        <v>183</v>
      </c>
      <c r="AN185" s="2">
        <v>1322.5</v>
      </c>
      <c r="AO185" s="2">
        <v>1258.5</v>
      </c>
      <c r="AP185" s="2">
        <v>95.337644249999897</v>
      </c>
      <c r="AQ185" s="2">
        <v>14457.2822265</v>
      </c>
      <c r="AR185" s="2">
        <v>17617.295410499901</v>
      </c>
      <c r="AS185" s="2"/>
    </row>
    <row r="186" spans="39:45" x14ac:dyDescent="0.3">
      <c r="AM186" s="2" t="s">
        <v>184</v>
      </c>
      <c r="AN186" s="2">
        <v>1571.75</v>
      </c>
      <c r="AO186" s="2">
        <v>1460.25</v>
      </c>
      <c r="AP186" s="2">
        <v>92.948066499999896</v>
      </c>
      <c r="AQ186" s="2">
        <v>13369.3510742499</v>
      </c>
      <c r="AR186" s="2">
        <v>12361.65625025</v>
      </c>
      <c r="AS186" s="2"/>
    </row>
    <row r="187" spans="39:45" x14ac:dyDescent="0.3">
      <c r="AM187" s="2" t="s">
        <v>185</v>
      </c>
      <c r="AN187" s="2">
        <v>1183.25</v>
      </c>
      <c r="AO187" s="2">
        <v>1120</v>
      </c>
      <c r="AP187" s="2">
        <v>94.818290749999903</v>
      </c>
      <c r="AQ187" s="2">
        <v>14597.48315425</v>
      </c>
      <c r="AR187" s="2">
        <v>17358.6123044999</v>
      </c>
      <c r="AS187" s="2"/>
    </row>
    <row r="188" spans="39:45" x14ac:dyDescent="0.3">
      <c r="AM188" s="2" t="s">
        <v>186</v>
      </c>
      <c r="AN188" s="2">
        <v>1529.75</v>
      </c>
      <c r="AO188" s="2">
        <v>1446.25</v>
      </c>
      <c r="AP188" s="2">
        <v>94.639367999999905</v>
      </c>
      <c r="AQ188" s="2">
        <v>13303.753173999999</v>
      </c>
      <c r="AR188" s="2">
        <v>14039.1674805</v>
      </c>
      <c r="AS188" s="2"/>
    </row>
    <row r="189" spans="39:45" x14ac:dyDescent="0.3">
      <c r="AM189" s="2" t="s">
        <v>187</v>
      </c>
      <c r="AN189" s="2">
        <v>1469</v>
      </c>
      <c r="AO189" s="2">
        <v>1396</v>
      </c>
      <c r="AP189" s="2">
        <v>95.081899750000005</v>
      </c>
      <c r="AQ189" s="2">
        <v>12990.865234749899</v>
      </c>
      <c r="AR189" s="2">
        <v>15047.796630999899</v>
      </c>
      <c r="AS189" s="2"/>
    </row>
    <row r="190" spans="39:45" x14ac:dyDescent="0.3">
      <c r="AM190" s="2" t="s">
        <v>188</v>
      </c>
      <c r="AN190" s="2">
        <v>1420.5</v>
      </c>
      <c r="AO190" s="2">
        <v>1355.25</v>
      </c>
      <c r="AP190" s="2">
        <v>95.426990500000002</v>
      </c>
      <c r="AQ190" s="2">
        <v>12839.051025250001</v>
      </c>
      <c r="AR190" s="2">
        <v>14023.99316425</v>
      </c>
      <c r="AS190" s="2"/>
    </row>
    <row r="191" spans="39:45" x14ac:dyDescent="0.3">
      <c r="AM191" s="2" t="s">
        <v>189</v>
      </c>
      <c r="AN191" s="2">
        <v>1459</v>
      </c>
      <c r="AO191" s="2">
        <v>1397.75</v>
      </c>
      <c r="AP191" s="2">
        <v>95.780527000000006</v>
      </c>
      <c r="AQ191" s="2">
        <v>13316.187255749899</v>
      </c>
      <c r="AR191" s="2">
        <v>13346.64282225</v>
      </c>
      <c r="AS191" s="2"/>
    </row>
    <row r="192" spans="39:45" x14ac:dyDescent="0.3">
      <c r="AM192" s="2" t="s">
        <v>190</v>
      </c>
      <c r="AN192" s="2">
        <v>1438.5</v>
      </c>
      <c r="AO192" s="2">
        <v>1367</v>
      </c>
      <c r="AP192" s="2">
        <v>94.985837750000002</v>
      </c>
      <c r="AQ192" s="2">
        <v>13184.34863275</v>
      </c>
      <c r="AR192" s="2">
        <v>14442.081298999999</v>
      </c>
      <c r="AS192" s="2"/>
    </row>
    <row r="193" spans="39:45" x14ac:dyDescent="0.3">
      <c r="AM193" s="2" t="s">
        <v>191</v>
      </c>
      <c r="AN193" s="2">
        <v>1479.75</v>
      </c>
      <c r="AO193" s="2">
        <v>1386.75</v>
      </c>
      <c r="AP193" s="2">
        <v>93.652206499999906</v>
      </c>
      <c r="AQ193" s="2">
        <v>13386.83105475</v>
      </c>
      <c r="AR193" s="2">
        <v>14488.34326175</v>
      </c>
      <c r="AS193" s="2"/>
    </row>
    <row r="194" spans="39:45" x14ac:dyDescent="0.3">
      <c r="AM194" s="2" t="s">
        <v>192</v>
      </c>
      <c r="AN194" s="2">
        <v>1474.25</v>
      </c>
      <c r="AO194" s="2">
        <v>1398.75</v>
      </c>
      <c r="AP194" s="2">
        <v>94.872026250000005</v>
      </c>
      <c r="AQ194" s="2">
        <v>13213.782714999899</v>
      </c>
      <c r="AR194" s="2">
        <v>14942.855713000001</v>
      </c>
      <c r="AS194" s="2"/>
    </row>
    <row r="195" spans="39:45" x14ac:dyDescent="0.3">
      <c r="AM195" s="2" t="s">
        <v>193</v>
      </c>
      <c r="AN195" s="2">
        <v>1585.5</v>
      </c>
      <c r="AO195" s="2">
        <v>0</v>
      </c>
      <c r="AP195" s="2">
        <v>0</v>
      </c>
      <c r="AQ195" s="2">
        <v>12551.5390625</v>
      </c>
      <c r="AR195" s="2">
        <v>0</v>
      </c>
      <c r="AS195" s="2"/>
    </row>
    <row r="196" spans="39:45" x14ac:dyDescent="0.3">
      <c r="AM196" s="2" t="s">
        <v>194</v>
      </c>
      <c r="AN196" s="2">
        <v>1765.25</v>
      </c>
      <c r="AO196" s="2">
        <v>0</v>
      </c>
      <c r="AP196" s="2">
        <v>0</v>
      </c>
      <c r="AQ196" s="2">
        <v>13441.363525499901</v>
      </c>
      <c r="AR196" s="2">
        <v>0</v>
      </c>
      <c r="AS196" s="2"/>
    </row>
    <row r="197" spans="39:45" x14ac:dyDescent="0.3">
      <c r="AM197" s="2" t="s">
        <v>195</v>
      </c>
      <c r="AN197" s="2">
        <v>1727.25</v>
      </c>
      <c r="AO197" s="2">
        <v>1591</v>
      </c>
      <c r="AP197" s="2">
        <v>92.226276249999898</v>
      </c>
      <c r="AQ197" s="2">
        <v>14538.7673337499</v>
      </c>
      <c r="AR197" s="2">
        <v>13893.25659175</v>
      </c>
      <c r="AS197" s="2"/>
    </row>
    <row r="198" spans="39:45" x14ac:dyDescent="0.3">
      <c r="AM198" s="2" t="s">
        <v>196</v>
      </c>
      <c r="AN198" s="2">
        <v>1736.5</v>
      </c>
      <c r="AO198" s="2">
        <v>1591.25</v>
      </c>
      <c r="AP198" s="2">
        <v>91.698787499999895</v>
      </c>
      <c r="AQ198" s="2">
        <v>14628.1689455</v>
      </c>
      <c r="AR198" s="2">
        <v>13808.133545000001</v>
      </c>
      <c r="AS198" s="2"/>
    </row>
    <row r="199" spans="39:45" x14ac:dyDescent="0.3">
      <c r="AM199" s="2" t="s">
        <v>197</v>
      </c>
      <c r="AN199" s="2">
        <v>1896.75</v>
      </c>
      <c r="AO199" s="2">
        <v>32</v>
      </c>
      <c r="AP199" s="2">
        <v>1.6999795</v>
      </c>
      <c r="AQ199" s="2">
        <v>13802.508056499901</v>
      </c>
      <c r="AR199" s="2">
        <v>2203.1463625000001</v>
      </c>
      <c r="AS199" s="2"/>
    </row>
    <row r="200" spans="39:45" x14ac:dyDescent="0.3">
      <c r="AM200" s="2" t="s">
        <v>198</v>
      </c>
      <c r="AN200" s="2">
        <v>1682.75</v>
      </c>
      <c r="AO200" s="2">
        <v>36</v>
      </c>
      <c r="AP200" s="2">
        <v>2.1520347499999901</v>
      </c>
      <c r="AQ200" s="2">
        <v>12683.892334</v>
      </c>
      <c r="AR200" s="2">
        <v>2173.2916869999899</v>
      </c>
      <c r="AS200" s="2"/>
    </row>
    <row r="201" spans="39:45" x14ac:dyDescent="0.3">
      <c r="AM201" s="2" t="s">
        <v>199</v>
      </c>
      <c r="AN201" s="2">
        <v>1766.5</v>
      </c>
      <c r="AO201" s="2">
        <v>1109.5</v>
      </c>
      <c r="AP201" s="2">
        <v>63.139731500000003</v>
      </c>
      <c r="AQ201" s="2">
        <v>13936.90625</v>
      </c>
      <c r="AR201" s="2">
        <v>16910.6154782499</v>
      </c>
      <c r="AS201" s="2"/>
    </row>
    <row r="202" spans="39:45" x14ac:dyDescent="0.3">
      <c r="AM202" s="2" t="s">
        <v>200</v>
      </c>
      <c r="AN202" s="2">
        <v>1624.5</v>
      </c>
      <c r="AO202" s="2">
        <v>1006</v>
      </c>
      <c r="AP202" s="2">
        <v>62.2611419999999</v>
      </c>
      <c r="AQ202" s="2">
        <v>13243.517578249999</v>
      </c>
      <c r="AR202" s="2">
        <v>17210.34375</v>
      </c>
      <c r="AS202" s="2"/>
    </row>
    <row r="203" spans="39:45" x14ac:dyDescent="0.3">
      <c r="AM203" s="2" t="s">
        <v>201</v>
      </c>
      <c r="AN203" s="2">
        <v>1763.5</v>
      </c>
      <c r="AO203" s="2">
        <v>586.75</v>
      </c>
      <c r="AP203" s="2">
        <v>33.55977875</v>
      </c>
      <c r="AQ203" s="2">
        <v>13990.360839749899</v>
      </c>
      <c r="AR203" s="2">
        <v>21457.67138675</v>
      </c>
      <c r="AS203" s="2"/>
    </row>
    <row r="204" spans="39:45" x14ac:dyDescent="0.3">
      <c r="AM204" s="2" t="s">
        <v>202</v>
      </c>
      <c r="AN204" s="2">
        <v>1567</v>
      </c>
      <c r="AO204" s="2">
        <v>549.5</v>
      </c>
      <c r="AP204" s="2">
        <v>35.382646000000001</v>
      </c>
      <c r="AQ204" s="2">
        <v>13469.218994250001</v>
      </c>
      <c r="AR204" s="2">
        <v>18622.68457025</v>
      </c>
      <c r="AS204" s="2"/>
    </row>
    <row r="205" spans="39:45" x14ac:dyDescent="0.3">
      <c r="AM205" s="2" t="s">
        <v>203</v>
      </c>
      <c r="AN205" s="2">
        <v>1580.25</v>
      </c>
      <c r="AO205" s="2">
        <v>41.5</v>
      </c>
      <c r="AP205" s="2">
        <v>2.6501842500000001</v>
      </c>
      <c r="AQ205" s="2">
        <v>11992.009277249999</v>
      </c>
      <c r="AR205" s="2">
        <v>30829.10449225</v>
      </c>
      <c r="AS205" s="2"/>
    </row>
    <row r="206" spans="39:45" x14ac:dyDescent="0.3">
      <c r="AM206" s="2" t="s">
        <v>204</v>
      </c>
      <c r="AN206" s="2">
        <v>1622.5</v>
      </c>
      <c r="AO206" s="2">
        <v>21.25</v>
      </c>
      <c r="AP206" s="2">
        <v>1.3395655</v>
      </c>
      <c r="AQ206" s="2">
        <v>12114.894286999999</v>
      </c>
      <c r="AR206" s="2">
        <v>30859.2802735</v>
      </c>
      <c r="AS206" s="2"/>
    </row>
    <row r="207" spans="39:45" x14ac:dyDescent="0.3">
      <c r="AM207" s="2" t="s">
        <v>205</v>
      </c>
      <c r="AN207" s="2">
        <v>1605.5</v>
      </c>
      <c r="AO207" s="2">
        <v>460.75</v>
      </c>
      <c r="AP207" s="2">
        <v>28.79375525</v>
      </c>
      <c r="AQ207" s="2">
        <v>12678.710693249899</v>
      </c>
      <c r="AR207" s="2">
        <v>25430.773437749998</v>
      </c>
      <c r="AS207" s="2"/>
    </row>
    <row r="208" spans="39:45" x14ac:dyDescent="0.3">
      <c r="AM208" s="2" t="s">
        <v>206</v>
      </c>
      <c r="AN208" s="2">
        <v>1635.25</v>
      </c>
      <c r="AO208" s="2">
        <v>275</v>
      </c>
      <c r="AP208" s="2">
        <v>16.737306749999998</v>
      </c>
      <c r="AQ208" s="2">
        <v>12495.36840825</v>
      </c>
      <c r="AR208" s="2">
        <v>26897.8120119999</v>
      </c>
      <c r="AS208" s="2"/>
    </row>
    <row r="209" spans="39:45" x14ac:dyDescent="0.3">
      <c r="AM209" s="2" t="s">
        <v>207</v>
      </c>
      <c r="AN209" s="2">
        <v>1582.75</v>
      </c>
      <c r="AO209" s="2">
        <v>343</v>
      </c>
      <c r="AP209" s="2">
        <v>21.696010000000001</v>
      </c>
      <c r="AQ209" s="2">
        <v>13319.31469725</v>
      </c>
      <c r="AR209" s="2">
        <v>21241.07519525</v>
      </c>
      <c r="AS209" s="2"/>
    </row>
    <row r="210" spans="39:45" x14ac:dyDescent="0.3">
      <c r="AM210" s="2" t="s">
        <v>208</v>
      </c>
      <c r="AN210" s="2">
        <v>1525</v>
      </c>
      <c r="AO210" s="2">
        <v>242.75</v>
      </c>
      <c r="AP210" s="2">
        <v>15.9755275</v>
      </c>
      <c r="AQ210" s="2">
        <v>12158.936767749999</v>
      </c>
      <c r="AR210" s="2">
        <v>26317.533203250001</v>
      </c>
      <c r="AS210" s="2"/>
    </row>
    <row r="211" spans="39:45" x14ac:dyDescent="0.3">
      <c r="AM211" s="2" t="s">
        <v>209</v>
      </c>
      <c r="AN211" s="2">
        <v>1570</v>
      </c>
      <c r="AO211" s="2">
        <v>835</v>
      </c>
      <c r="AP211" s="2">
        <v>53.882807</v>
      </c>
      <c r="AQ211" s="2">
        <v>13100.39550775</v>
      </c>
      <c r="AR211" s="2">
        <v>18355.975097750001</v>
      </c>
      <c r="AS211" s="2"/>
    </row>
    <row r="212" spans="39:45" x14ac:dyDescent="0.3">
      <c r="AM212" s="2" t="s">
        <v>210</v>
      </c>
      <c r="AN212" s="2">
        <v>1492.5</v>
      </c>
      <c r="AO212" s="2">
        <v>618</v>
      </c>
      <c r="AP212" s="2">
        <v>41.99573625</v>
      </c>
      <c r="AQ212" s="2">
        <v>12801.06909175</v>
      </c>
      <c r="AR212" s="2">
        <v>20515.974121250001</v>
      </c>
      <c r="AS212" s="2"/>
    </row>
    <row r="213" spans="39:45" x14ac:dyDescent="0.3">
      <c r="AM213" s="2" t="s">
        <v>211</v>
      </c>
      <c r="AN213" s="2">
        <v>1470.75</v>
      </c>
      <c r="AO213" s="2">
        <v>71.75</v>
      </c>
      <c r="AP213" s="2">
        <v>4.8961792499999897</v>
      </c>
      <c r="AQ213" s="2">
        <v>11481.787109499999</v>
      </c>
      <c r="AR213" s="2">
        <v>29143.450195500001</v>
      </c>
      <c r="AS213" s="2"/>
    </row>
    <row r="214" spans="39:45" x14ac:dyDescent="0.3">
      <c r="AM214" s="2" t="s">
        <v>212</v>
      </c>
      <c r="AN214" s="2">
        <v>1364.25</v>
      </c>
      <c r="AO214" s="2">
        <v>70.75</v>
      </c>
      <c r="AP214" s="2">
        <v>5.2267847500000002</v>
      </c>
      <c r="AQ214" s="2">
        <v>11771.52001975</v>
      </c>
      <c r="AR214" s="2">
        <v>30675.92480475</v>
      </c>
      <c r="AS214" s="2"/>
    </row>
    <row r="215" spans="39:45" x14ac:dyDescent="0.3">
      <c r="AM215" s="2" t="s">
        <v>213</v>
      </c>
      <c r="AN215" s="2">
        <v>1515</v>
      </c>
      <c r="AO215" s="2">
        <v>171.25</v>
      </c>
      <c r="AP215" s="2">
        <v>11.302025499999999</v>
      </c>
      <c r="AQ215" s="2">
        <v>12051.343993999901</v>
      </c>
      <c r="AR215" s="2">
        <v>30355.189941249901</v>
      </c>
      <c r="AS215" s="2"/>
    </row>
    <row r="216" spans="39:45" x14ac:dyDescent="0.3">
      <c r="AM216" s="2" t="s">
        <v>214</v>
      </c>
      <c r="AN216" s="2">
        <v>1444</v>
      </c>
      <c r="AO216" s="2">
        <v>133.5</v>
      </c>
      <c r="AP216" s="2">
        <v>9.21228625</v>
      </c>
      <c r="AQ216" s="2">
        <v>12011.10717775</v>
      </c>
      <c r="AR216" s="2">
        <v>30400.16357425</v>
      </c>
      <c r="AS216" s="2"/>
    </row>
    <row r="217" spans="39:45" x14ac:dyDescent="0.3">
      <c r="AM217" s="2" t="s">
        <v>215</v>
      </c>
      <c r="AN217" s="2">
        <v>1388.75</v>
      </c>
      <c r="AO217" s="2">
        <v>583.25</v>
      </c>
      <c r="AP217" s="2">
        <v>42.033867000000001</v>
      </c>
      <c r="AQ217" s="2">
        <v>12795.390380999899</v>
      </c>
      <c r="AR217" s="2">
        <v>22240.1645509999</v>
      </c>
      <c r="AS217" s="2"/>
    </row>
    <row r="218" spans="39:45" x14ac:dyDescent="0.3">
      <c r="AM218" s="2" t="s">
        <v>216</v>
      </c>
      <c r="AN218" s="2">
        <v>1365</v>
      </c>
      <c r="AO218" s="2">
        <v>542.5</v>
      </c>
      <c r="AP218" s="2">
        <v>39.7099104999999</v>
      </c>
      <c r="AQ218" s="2">
        <v>13192.121337749901</v>
      </c>
      <c r="AR218" s="2">
        <v>22915.06298825</v>
      </c>
      <c r="AS218" s="2"/>
    </row>
    <row r="219" spans="39:45" x14ac:dyDescent="0.3">
      <c r="AM219" s="2" t="s">
        <v>217</v>
      </c>
      <c r="AN219" s="2">
        <v>1739</v>
      </c>
      <c r="AO219" s="2">
        <v>0</v>
      </c>
      <c r="AP219" s="2">
        <v>0</v>
      </c>
      <c r="AQ219" s="2">
        <v>13260.9140625</v>
      </c>
      <c r="AR219" s="2">
        <v>0</v>
      </c>
      <c r="AS219" s="2"/>
    </row>
    <row r="220" spans="39:45" x14ac:dyDescent="0.3">
      <c r="AM220" s="2" t="s">
        <v>218</v>
      </c>
      <c r="AN220" s="2">
        <v>1698.5</v>
      </c>
      <c r="AO220" s="2">
        <v>0</v>
      </c>
      <c r="AP220" s="2">
        <v>0</v>
      </c>
      <c r="AQ220" s="2">
        <v>13123.9135744999</v>
      </c>
      <c r="AR220" s="2">
        <v>0</v>
      </c>
      <c r="AS220" s="2"/>
    </row>
    <row r="221" spans="39:45" x14ac:dyDescent="0.3">
      <c r="AM221" s="2" t="s">
        <v>219</v>
      </c>
      <c r="AN221" s="2">
        <v>1785.75</v>
      </c>
      <c r="AO221" s="2">
        <v>1599.75</v>
      </c>
      <c r="AP221" s="2">
        <v>89.671779749999999</v>
      </c>
      <c r="AQ221" s="2">
        <v>14957.878173749899</v>
      </c>
      <c r="AR221" s="2">
        <v>13975.2265625</v>
      </c>
      <c r="AS221" s="2"/>
    </row>
    <row r="222" spans="39:45" x14ac:dyDescent="0.3">
      <c r="AM222" s="2" t="s">
        <v>220</v>
      </c>
      <c r="AN222" s="2">
        <v>1756.25</v>
      </c>
      <c r="AO222" s="2">
        <v>1636.75</v>
      </c>
      <c r="AP222" s="2">
        <v>93.253421750000001</v>
      </c>
      <c r="AQ222" s="2">
        <v>14921.765869499901</v>
      </c>
      <c r="AR222" s="2">
        <v>13427.8151855</v>
      </c>
      <c r="AS222" s="2"/>
    </row>
    <row r="223" spans="39:45" x14ac:dyDescent="0.3">
      <c r="AM223" s="2" t="s">
        <v>221</v>
      </c>
      <c r="AN223" s="2">
        <v>1762.25</v>
      </c>
      <c r="AO223" s="2">
        <v>8.5</v>
      </c>
      <c r="AP223" s="2">
        <v>0.48372474999999898</v>
      </c>
      <c r="AQ223" s="2">
        <v>13498.438964749899</v>
      </c>
      <c r="AR223" s="2">
        <v>3700.8586427499899</v>
      </c>
      <c r="AS223" s="2"/>
    </row>
    <row r="224" spans="39:45" x14ac:dyDescent="0.3">
      <c r="AM224" s="2" t="s">
        <v>222</v>
      </c>
      <c r="AN224" s="2">
        <v>1836.25</v>
      </c>
      <c r="AO224" s="2">
        <v>12.5</v>
      </c>
      <c r="AP224" s="2">
        <v>0.69483700000000004</v>
      </c>
      <c r="AQ224" s="2">
        <v>13586.0324709999</v>
      </c>
      <c r="AR224" s="2">
        <v>6394.0300902499903</v>
      </c>
      <c r="AS224" s="2"/>
    </row>
    <row r="225" spans="39:45" x14ac:dyDescent="0.3">
      <c r="AM225" s="2" t="s">
        <v>223</v>
      </c>
      <c r="AN225" s="2">
        <v>1802.5</v>
      </c>
      <c r="AO225" s="2">
        <v>1503.75</v>
      </c>
      <c r="AP225" s="2">
        <v>83.4716489999999</v>
      </c>
      <c r="AQ225" s="2">
        <v>14448.272704999899</v>
      </c>
      <c r="AR225" s="2">
        <v>14346.70581075</v>
      </c>
      <c r="AS225" s="2"/>
    </row>
    <row r="226" spans="39:45" x14ac:dyDescent="0.3">
      <c r="AM226" s="2" t="s">
        <v>224</v>
      </c>
      <c r="AN226" s="2">
        <v>1728.5</v>
      </c>
      <c r="AO226" s="2">
        <v>1425</v>
      </c>
      <c r="AP226" s="2">
        <v>82.636030250000005</v>
      </c>
      <c r="AQ226" s="2">
        <v>14448.64453125</v>
      </c>
      <c r="AR226" s="2">
        <v>13595.2255857499</v>
      </c>
      <c r="AS226" s="2"/>
    </row>
    <row r="227" spans="39:45" x14ac:dyDescent="0.3">
      <c r="AM227" s="2" t="s">
        <v>225</v>
      </c>
      <c r="AN227" s="2">
        <v>1808.25</v>
      </c>
      <c r="AO227" s="2">
        <v>1266.75</v>
      </c>
      <c r="AP227" s="2">
        <v>70.213565500000001</v>
      </c>
      <c r="AQ227" s="2">
        <v>14191.626709</v>
      </c>
      <c r="AR227" s="2">
        <v>15819.1389162499</v>
      </c>
      <c r="AS227" s="2"/>
    </row>
    <row r="228" spans="39:45" x14ac:dyDescent="0.3">
      <c r="AM228" s="2" t="s">
        <v>226</v>
      </c>
      <c r="AN228" s="2">
        <v>1830</v>
      </c>
      <c r="AO228" s="2">
        <v>1320</v>
      </c>
      <c r="AP228" s="2">
        <v>72.649320750000001</v>
      </c>
      <c r="AQ228" s="2">
        <v>14141.961426</v>
      </c>
      <c r="AR228" s="2">
        <v>15251.582275499901</v>
      </c>
      <c r="AS228" s="2"/>
    </row>
    <row r="229" spans="39:45" x14ac:dyDescent="0.3">
      <c r="AM229" s="2" t="s">
        <v>227</v>
      </c>
      <c r="AN229" s="2">
        <v>1768.75</v>
      </c>
      <c r="AO229" s="2">
        <v>434.25</v>
      </c>
      <c r="AP229" s="2">
        <v>24.7500102499999</v>
      </c>
      <c r="AQ229" s="2">
        <v>13067.889160250001</v>
      </c>
      <c r="AR229" s="2">
        <v>24591.246582250002</v>
      </c>
      <c r="AS229" s="2"/>
    </row>
    <row r="230" spans="39:45" x14ac:dyDescent="0.3">
      <c r="AM230" s="2" t="s">
        <v>228</v>
      </c>
      <c r="AN230" s="2">
        <v>1648.25</v>
      </c>
      <c r="AO230" s="2">
        <v>289</v>
      </c>
      <c r="AP230" s="2">
        <v>17.687551249999899</v>
      </c>
      <c r="AQ230" s="2">
        <v>12421.099609499999</v>
      </c>
      <c r="AR230" s="2">
        <v>25780.642577999901</v>
      </c>
      <c r="AS230" s="2"/>
    </row>
    <row r="231" spans="39:45" x14ac:dyDescent="0.3">
      <c r="AM231" s="2" t="s">
        <v>229</v>
      </c>
      <c r="AN231" s="2">
        <v>1867</v>
      </c>
      <c r="AO231" s="2">
        <v>1098</v>
      </c>
      <c r="AP231" s="2">
        <v>59.151770499999898</v>
      </c>
      <c r="AQ231" s="2">
        <v>14560.1279294999</v>
      </c>
      <c r="AR231" s="2">
        <v>18655.180664</v>
      </c>
      <c r="AS231" s="2"/>
    </row>
    <row r="232" spans="39:45" x14ac:dyDescent="0.3">
      <c r="AM232" s="2" t="s">
        <v>230</v>
      </c>
      <c r="AN232" s="2">
        <v>1735.5</v>
      </c>
      <c r="AO232" s="2">
        <v>1000.25</v>
      </c>
      <c r="AP232" s="2">
        <v>57.760505000000002</v>
      </c>
      <c r="AQ232" s="2">
        <v>13689.22265625</v>
      </c>
      <c r="AR232" s="2">
        <v>18161.70361325</v>
      </c>
      <c r="AS232" s="2"/>
    </row>
    <row r="233" spans="39:45" x14ac:dyDescent="0.3">
      <c r="AM233" s="2" t="s">
        <v>231</v>
      </c>
      <c r="AN233" s="2">
        <v>1625</v>
      </c>
      <c r="AO233" s="2">
        <v>1000.5</v>
      </c>
      <c r="AP233" s="2">
        <v>61.570056000000001</v>
      </c>
      <c r="AQ233" s="2">
        <v>13658.644775749901</v>
      </c>
      <c r="AR233" s="2">
        <v>17669.234375</v>
      </c>
      <c r="AS233" s="2"/>
    </row>
    <row r="234" spans="39:45" x14ac:dyDescent="0.3">
      <c r="AM234" s="2" t="s">
        <v>232</v>
      </c>
      <c r="AN234" s="2">
        <v>1605.75</v>
      </c>
      <c r="AO234" s="2">
        <v>796</v>
      </c>
      <c r="AP234" s="2">
        <v>49.732624000000001</v>
      </c>
      <c r="AQ234" s="2">
        <v>13317.7058105</v>
      </c>
      <c r="AR234" s="2">
        <v>18968.672851750001</v>
      </c>
      <c r="AS234" s="2"/>
    </row>
    <row r="235" spans="39:45" x14ac:dyDescent="0.3">
      <c r="AM235" s="2" t="s">
        <v>233</v>
      </c>
      <c r="AN235" s="2">
        <v>1721.75</v>
      </c>
      <c r="AO235" s="2">
        <v>1411.75</v>
      </c>
      <c r="AP235" s="2">
        <v>82.18565375</v>
      </c>
      <c r="AQ235" s="2">
        <v>14380.951171999999</v>
      </c>
      <c r="AR235" s="2">
        <v>14864.043213000001</v>
      </c>
      <c r="AS235" s="2"/>
    </row>
    <row r="236" spans="39:45" x14ac:dyDescent="0.3">
      <c r="AM236" s="2" t="s">
        <v>234</v>
      </c>
      <c r="AN236" s="2">
        <v>1653</v>
      </c>
      <c r="AO236" s="2">
        <v>1172.75</v>
      </c>
      <c r="AP236" s="2">
        <v>71.310571499999895</v>
      </c>
      <c r="AQ236" s="2">
        <v>13743.31298825</v>
      </c>
      <c r="AR236" s="2">
        <v>15748.5568844999</v>
      </c>
      <c r="AS236" s="2"/>
    </row>
    <row r="237" spans="39:45" x14ac:dyDescent="0.3">
      <c r="AM237" s="2" t="s">
        <v>235</v>
      </c>
      <c r="AN237" s="2">
        <v>1679.75</v>
      </c>
      <c r="AO237" s="2">
        <v>562.25</v>
      </c>
      <c r="AP237" s="2">
        <v>33.585068</v>
      </c>
      <c r="AQ237" s="2">
        <v>13563.839599499899</v>
      </c>
      <c r="AR237" s="2">
        <v>22405.253418</v>
      </c>
      <c r="AS237" s="2"/>
    </row>
    <row r="238" spans="39:45" x14ac:dyDescent="0.3">
      <c r="AM238" s="2" t="s">
        <v>236</v>
      </c>
      <c r="AN238" s="2">
        <v>1644.75</v>
      </c>
      <c r="AO238" s="2">
        <v>521</v>
      </c>
      <c r="AP238" s="2">
        <v>31.844503249999899</v>
      </c>
      <c r="AQ238" s="2">
        <v>12898.239745999899</v>
      </c>
      <c r="AR238" s="2">
        <v>22759.225097750001</v>
      </c>
      <c r="AS238" s="2"/>
    </row>
    <row r="239" spans="39:45" x14ac:dyDescent="0.3">
      <c r="AM239" s="2" t="s">
        <v>237</v>
      </c>
      <c r="AN239" s="2">
        <v>1688.25</v>
      </c>
      <c r="AO239" s="2">
        <v>848.5</v>
      </c>
      <c r="AP239" s="2">
        <v>50.597353999999903</v>
      </c>
      <c r="AQ239" s="2">
        <v>14302.13720725</v>
      </c>
      <c r="AR239" s="2">
        <v>19060.685546749901</v>
      </c>
      <c r="AS239" s="2"/>
    </row>
    <row r="240" spans="39:45" x14ac:dyDescent="0.3">
      <c r="AM240" s="2" t="s">
        <v>238</v>
      </c>
      <c r="AN240" s="2">
        <v>1534.5</v>
      </c>
      <c r="AO240" s="2">
        <v>750</v>
      </c>
      <c r="AP240" s="2">
        <v>48.915541750000003</v>
      </c>
      <c r="AQ240" s="2">
        <v>13101.17846675</v>
      </c>
      <c r="AR240" s="2">
        <v>19836.204101750001</v>
      </c>
      <c r="AS240" s="2"/>
    </row>
    <row r="241" spans="39:45" x14ac:dyDescent="0.3">
      <c r="AM241" s="2" t="s">
        <v>239</v>
      </c>
      <c r="AN241" s="2">
        <v>1536.75</v>
      </c>
      <c r="AO241" s="2">
        <v>1164.25</v>
      </c>
      <c r="AP241" s="2">
        <v>75.794490999999994</v>
      </c>
      <c r="AQ241" s="2">
        <v>13860.42797875</v>
      </c>
      <c r="AR241" s="2">
        <v>16150.087890499901</v>
      </c>
      <c r="AS241" s="2"/>
    </row>
    <row r="242" spans="39:45" x14ac:dyDescent="0.3">
      <c r="AM242" s="2" t="s">
        <v>240</v>
      </c>
      <c r="AN242" s="2">
        <v>1512.75</v>
      </c>
      <c r="AO242" s="2">
        <v>1128</v>
      </c>
      <c r="AP242" s="2">
        <v>74.522739249999901</v>
      </c>
      <c r="AQ242" s="2">
        <v>13279.240967</v>
      </c>
      <c r="AR242" s="2">
        <v>16823.48925775</v>
      </c>
      <c r="AS242" s="2"/>
    </row>
    <row r="243" spans="39:45" x14ac:dyDescent="0.3">
      <c r="AM243" s="2" t="s">
        <v>241</v>
      </c>
      <c r="AN243" s="2">
        <v>1836.5</v>
      </c>
      <c r="AO243" s="2">
        <v>0</v>
      </c>
      <c r="AP243" s="2">
        <v>0</v>
      </c>
      <c r="AQ243" s="2">
        <v>13735.584961</v>
      </c>
      <c r="AR243" s="2">
        <v>0</v>
      </c>
      <c r="AS243" s="2"/>
    </row>
    <row r="244" spans="39:45" x14ac:dyDescent="0.3">
      <c r="AM244" s="2" t="s">
        <v>242</v>
      </c>
      <c r="AN244" s="2">
        <v>1717.75</v>
      </c>
      <c r="AO244" s="2">
        <v>0</v>
      </c>
      <c r="AP244" s="2">
        <v>0</v>
      </c>
      <c r="AQ244" s="2">
        <v>12963.34643575</v>
      </c>
      <c r="AR244" s="2">
        <v>0</v>
      </c>
      <c r="AS244" s="2"/>
    </row>
    <row r="245" spans="39:45" x14ac:dyDescent="0.3">
      <c r="AM245" s="2" t="s">
        <v>243</v>
      </c>
      <c r="AN245" s="2">
        <v>1854.75</v>
      </c>
      <c r="AO245" s="2">
        <v>1681.75</v>
      </c>
      <c r="AP245" s="2">
        <v>90.7016562499999</v>
      </c>
      <c r="AQ245" s="2">
        <v>15269.73828125</v>
      </c>
      <c r="AR245" s="2">
        <v>13323.467285499901</v>
      </c>
      <c r="AS245" s="2"/>
    </row>
    <row r="246" spans="39:45" x14ac:dyDescent="0.3">
      <c r="AM246" s="2" t="s">
        <v>244</v>
      </c>
      <c r="AN246" s="2">
        <v>1885</v>
      </c>
      <c r="AO246" s="2">
        <v>1716.75</v>
      </c>
      <c r="AP246" s="2">
        <v>91.096805749999902</v>
      </c>
      <c r="AQ246" s="2">
        <v>15343.2199705</v>
      </c>
      <c r="AR246" s="2">
        <v>13070.841796749901</v>
      </c>
      <c r="AS246" s="2"/>
    </row>
    <row r="247" spans="39:45" x14ac:dyDescent="0.3">
      <c r="AM247" s="2" t="s">
        <v>245</v>
      </c>
      <c r="AN247" s="2">
        <v>1884.25</v>
      </c>
      <c r="AO247" s="2">
        <v>4.5</v>
      </c>
      <c r="AP247" s="2">
        <v>0.23565074999999899</v>
      </c>
      <c r="AQ247" s="2">
        <v>13729.252441500001</v>
      </c>
      <c r="AR247" s="2">
        <v>27515.3317262499</v>
      </c>
      <c r="AS247" s="2"/>
    </row>
    <row r="248" spans="39:45" x14ac:dyDescent="0.3">
      <c r="AM248" s="2" t="s">
        <v>246</v>
      </c>
      <c r="AN248" s="2">
        <v>1937</v>
      </c>
      <c r="AO248" s="2">
        <v>3.75</v>
      </c>
      <c r="AP248" s="2">
        <v>0.19408775</v>
      </c>
      <c r="AQ248" s="2">
        <v>14393.840088249901</v>
      </c>
      <c r="AR248" s="2">
        <v>32244.769043</v>
      </c>
      <c r="AS248" s="2"/>
    </row>
    <row r="249" spans="39:45" x14ac:dyDescent="0.3">
      <c r="AM249" s="2" t="s">
        <v>247</v>
      </c>
      <c r="AN249" s="2">
        <v>1820</v>
      </c>
      <c r="AO249" s="2">
        <v>1650.5</v>
      </c>
      <c r="AP249" s="2">
        <v>90.754451499999902</v>
      </c>
      <c r="AQ249" s="2">
        <v>14568.194580249999</v>
      </c>
      <c r="AR249" s="2">
        <v>13528.887207</v>
      </c>
      <c r="AS249" s="2"/>
    </row>
    <row r="250" spans="39:45" x14ac:dyDescent="0.3">
      <c r="AM250" s="2" t="s">
        <v>248</v>
      </c>
      <c r="AN250" s="2">
        <v>1800</v>
      </c>
      <c r="AO250" s="2">
        <v>1588.75</v>
      </c>
      <c r="AP250" s="2">
        <v>88.588569500000006</v>
      </c>
      <c r="AQ250" s="2">
        <v>14302.799316249901</v>
      </c>
      <c r="AR250" s="2">
        <v>13743.638183749999</v>
      </c>
      <c r="AS250" s="2"/>
    </row>
    <row r="251" spans="39:45" x14ac:dyDescent="0.3">
      <c r="AM251" s="2" t="s">
        <v>249</v>
      </c>
      <c r="AN251" s="2">
        <v>1728</v>
      </c>
      <c r="AO251" s="2">
        <v>1504.75</v>
      </c>
      <c r="AP251" s="2">
        <v>87.225879499999905</v>
      </c>
      <c r="AQ251" s="2">
        <v>13695.0322265</v>
      </c>
      <c r="AR251" s="2">
        <v>14275.885254000001</v>
      </c>
      <c r="AS251" s="2"/>
    </row>
    <row r="252" spans="39:45" x14ac:dyDescent="0.3">
      <c r="AM252" s="2" t="s">
        <v>250</v>
      </c>
      <c r="AN252" s="2">
        <v>1811.75</v>
      </c>
      <c r="AO252" s="2">
        <v>1589.25</v>
      </c>
      <c r="AP252" s="2">
        <v>87.920810500000002</v>
      </c>
      <c r="AQ252" s="2">
        <v>13868.366455249999</v>
      </c>
      <c r="AR252" s="2">
        <v>13895.863525249901</v>
      </c>
      <c r="AS252" s="2"/>
    </row>
    <row r="253" spans="39:45" x14ac:dyDescent="0.3">
      <c r="AM253" s="2" t="s">
        <v>251</v>
      </c>
      <c r="AN253" s="2">
        <v>1766.25</v>
      </c>
      <c r="AO253" s="2">
        <v>1085.75</v>
      </c>
      <c r="AP253" s="2">
        <v>61.861018250000001</v>
      </c>
      <c r="AQ253" s="2">
        <v>13656.725342</v>
      </c>
      <c r="AR253" s="2">
        <v>17106.493164250001</v>
      </c>
      <c r="AS253" s="2"/>
    </row>
    <row r="254" spans="39:45" x14ac:dyDescent="0.3">
      <c r="AM254" s="2" t="s">
        <v>252</v>
      </c>
      <c r="AN254" s="2">
        <v>1782</v>
      </c>
      <c r="AO254" s="2">
        <v>1003.75</v>
      </c>
      <c r="AP254" s="2">
        <v>56.516690250000003</v>
      </c>
      <c r="AQ254" s="2">
        <v>13703.390380500001</v>
      </c>
      <c r="AR254" s="2">
        <v>17399.615722999999</v>
      </c>
      <c r="AS254" s="2"/>
    </row>
    <row r="255" spans="39:45" x14ac:dyDescent="0.3">
      <c r="AM255" s="2" t="s">
        <v>253</v>
      </c>
      <c r="AN255" s="2">
        <v>1836.25</v>
      </c>
      <c r="AO255" s="2">
        <v>1540.5</v>
      </c>
      <c r="AP255" s="2">
        <v>84.110784749999993</v>
      </c>
      <c r="AQ255" s="2">
        <v>14539.017577999901</v>
      </c>
      <c r="AR255" s="2">
        <v>14872.023193249899</v>
      </c>
      <c r="AS255" s="2"/>
    </row>
    <row r="256" spans="39:45" x14ac:dyDescent="0.3">
      <c r="AM256" s="2" t="s">
        <v>254</v>
      </c>
      <c r="AN256" s="2">
        <v>1860.5</v>
      </c>
      <c r="AO256" s="2">
        <v>1541.75</v>
      </c>
      <c r="AP256" s="2">
        <v>82.994592499999996</v>
      </c>
      <c r="AQ256" s="2">
        <v>14507.59423825</v>
      </c>
      <c r="AR256" s="2">
        <v>14394.7822265</v>
      </c>
      <c r="AS256" s="2"/>
    </row>
    <row r="257" spans="39:45" x14ac:dyDescent="0.3">
      <c r="AM257" s="2" t="s">
        <v>255</v>
      </c>
      <c r="AN257" s="2">
        <v>1732.5</v>
      </c>
      <c r="AO257" s="2">
        <v>1459</v>
      </c>
      <c r="AP257" s="2">
        <v>84.246461999999894</v>
      </c>
      <c r="AQ257" s="2">
        <v>14214.706298999899</v>
      </c>
      <c r="AR257" s="2">
        <v>14239.532714749899</v>
      </c>
      <c r="AS257" s="2"/>
    </row>
    <row r="258" spans="39:45" x14ac:dyDescent="0.3">
      <c r="AM258" s="2" t="s">
        <v>256</v>
      </c>
      <c r="AN258" s="2">
        <v>1656.25</v>
      </c>
      <c r="AO258" s="2">
        <v>1351.5</v>
      </c>
      <c r="AP258" s="2">
        <v>81.754199999999997</v>
      </c>
      <c r="AQ258" s="2">
        <v>13713.113036999999</v>
      </c>
      <c r="AR258" s="2">
        <v>14716.29809575</v>
      </c>
      <c r="AS258" s="2"/>
    </row>
    <row r="259" spans="39:45" x14ac:dyDescent="0.3">
      <c r="AM259" s="2" t="s">
        <v>257</v>
      </c>
      <c r="AN259" s="2">
        <v>1543.5</v>
      </c>
      <c r="AO259" s="2">
        <v>1386.75</v>
      </c>
      <c r="AP259" s="2">
        <v>89.938850250000002</v>
      </c>
      <c r="AQ259" s="2">
        <v>13673.706298749899</v>
      </c>
      <c r="AR259" s="2">
        <v>14438.3762207499</v>
      </c>
      <c r="AS259" s="2"/>
    </row>
    <row r="260" spans="39:45" x14ac:dyDescent="0.3">
      <c r="AM260" s="2" t="s">
        <v>258</v>
      </c>
      <c r="AN260" s="2">
        <v>1611.75</v>
      </c>
      <c r="AO260" s="2">
        <v>1428.75</v>
      </c>
      <c r="AP260" s="2">
        <v>88.814504749999998</v>
      </c>
      <c r="AQ260" s="2">
        <v>14358.2434085</v>
      </c>
      <c r="AR260" s="2">
        <v>13727.9401855</v>
      </c>
      <c r="AS260" s="2"/>
    </row>
    <row r="261" spans="39:45" x14ac:dyDescent="0.3">
      <c r="AM261" s="2" t="s">
        <v>259</v>
      </c>
      <c r="AN261" s="2">
        <v>1547</v>
      </c>
      <c r="AO261" s="2">
        <v>1086</v>
      </c>
      <c r="AP261" s="2">
        <v>70.708650500000005</v>
      </c>
      <c r="AQ261" s="2">
        <v>13446.55957025</v>
      </c>
      <c r="AR261" s="2">
        <v>16379.209961</v>
      </c>
      <c r="AS261" s="2"/>
    </row>
    <row r="262" spans="39:45" x14ac:dyDescent="0.3">
      <c r="AM262" s="2" t="s">
        <v>260</v>
      </c>
      <c r="AN262" s="2">
        <v>1575.5</v>
      </c>
      <c r="AO262" s="2">
        <v>1003</v>
      </c>
      <c r="AP262" s="2">
        <v>63.97605325</v>
      </c>
      <c r="AQ262" s="2">
        <v>13361.6184084999</v>
      </c>
      <c r="AR262" s="2">
        <v>16958.63232425</v>
      </c>
      <c r="AS262" s="2"/>
    </row>
    <row r="263" spans="39:45" x14ac:dyDescent="0.3">
      <c r="AM263" s="2" t="s">
        <v>261</v>
      </c>
      <c r="AN263" s="2">
        <v>1556.25</v>
      </c>
      <c r="AO263" s="2">
        <v>1262.75</v>
      </c>
      <c r="AP263" s="2">
        <v>81.240175249999993</v>
      </c>
      <c r="AQ263" s="2">
        <v>13468.838379000001</v>
      </c>
      <c r="AR263" s="2">
        <v>15201.972900749901</v>
      </c>
      <c r="AS263" s="2"/>
    </row>
    <row r="264" spans="39:45" x14ac:dyDescent="0.3">
      <c r="AM264" s="2" t="s">
        <v>262</v>
      </c>
      <c r="AN264" s="2">
        <v>1660.75</v>
      </c>
      <c r="AO264" s="2">
        <v>1326.75</v>
      </c>
      <c r="AP264" s="2">
        <v>79.92059725</v>
      </c>
      <c r="AQ264" s="2">
        <v>13814.1362305</v>
      </c>
      <c r="AR264" s="2">
        <v>15086.866211</v>
      </c>
      <c r="AS264" s="2"/>
    </row>
    <row r="265" spans="39:45" x14ac:dyDescent="0.3">
      <c r="AM265" s="2" t="s">
        <v>263</v>
      </c>
      <c r="AN265" s="2">
        <v>1461.5</v>
      </c>
      <c r="AO265" s="2">
        <v>1309.5</v>
      </c>
      <c r="AP265" s="2">
        <v>89.598422999999897</v>
      </c>
      <c r="AQ265" s="2">
        <v>13280.96875</v>
      </c>
      <c r="AR265" s="2">
        <v>14748.65917975</v>
      </c>
      <c r="AS265" s="2"/>
    </row>
    <row r="266" spans="39:45" x14ac:dyDescent="0.3">
      <c r="AM266" s="2" t="s">
        <v>264</v>
      </c>
      <c r="AN266" s="2">
        <v>1468</v>
      </c>
      <c r="AO266" s="2">
        <v>1290</v>
      </c>
      <c r="AP266" s="2">
        <v>87.884349749999899</v>
      </c>
      <c r="AQ266" s="2">
        <v>13278.790527249899</v>
      </c>
      <c r="AR266" s="2">
        <v>15317.432617499901</v>
      </c>
      <c r="AS266" s="2"/>
    </row>
    <row r="267" spans="39:45" x14ac:dyDescent="0.3">
      <c r="AM267" s="2" t="s">
        <v>265</v>
      </c>
      <c r="AN267" s="2">
        <v>1623</v>
      </c>
      <c r="AO267" s="2">
        <v>0</v>
      </c>
      <c r="AP267" s="2">
        <v>0</v>
      </c>
      <c r="AQ267" s="2">
        <v>12755.43359375</v>
      </c>
      <c r="AR267" s="2">
        <v>0</v>
      </c>
      <c r="AS267" s="2"/>
    </row>
    <row r="268" spans="39:45" x14ac:dyDescent="0.3">
      <c r="AM268" s="2" t="s">
        <v>266</v>
      </c>
      <c r="AN268" s="2">
        <v>1739.5</v>
      </c>
      <c r="AO268" s="2">
        <v>0</v>
      </c>
      <c r="AP268" s="2">
        <v>0</v>
      </c>
      <c r="AQ268" s="2">
        <v>13683.130371499899</v>
      </c>
      <c r="AR268" s="2">
        <v>0</v>
      </c>
      <c r="AS268" s="2"/>
    </row>
    <row r="269" spans="39:45" x14ac:dyDescent="0.3">
      <c r="AM269" s="2" t="s">
        <v>267</v>
      </c>
      <c r="AN269" s="2">
        <v>1732.75</v>
      </c>
      <c r="AO269" s="2">
        <v>1615.5</v>
      </c>
      <c r="AP269" s="2">
        <v>93.265653749999998</v>
      </c>
      <c r="AQ269" s="2">
        <v>14568.1340335</v>
      </c>
      <c r="AR269" s="2">
        <v>13784.767578249999</v>
      </c>
      <c r="AS269" s="2"/>
    </row>
    <row r="270" spans="39:45" x14ac:dyDescent="0.3">
      <c r="AM270" s="2" t="s">
        <v>268</v>
      </c>
      <c r="AN270" s="2">
        <v>1747.5</v>
      </c>
      <c r="AO270" s="2">
        <v>1603</v>
      </c>
      <c r="AP270" s="2">
        <v>91.931203749999895</v>
      </c>
      <c r="AQ270" s="2">
        <v>14490.743652499899</v>
      </c>
      <c r="AR270" s="2">
        <v>13090.2946777499</v>
      </c>
      <c r="AS270" s="2"/>
    </row>
    <row r="271" spans="39:45" x14ac:dyDescent="0.3">
      <c r="AM271" s="2" t="s">
        <v>269</v>
      </c>
      <c r="AN271" s="2">
        <v>1882.75</v>
      </c>
      <c r="AO271" s="2">
        <v>13.5</v>
      </c>
      <c r="AP271" s="2">
        <v>0.72237050000000003</v>
      </c>
      <c r="AQ271" s="2">
        <v>14595.456298999999</v>
      </c>
      <c r="AR271" s="2">
        <v>28248.75390625</v>
      </c>
      <c r="AS271" s="2"/>
    </row>
    <row r="272" spans="39:45" x14ac:dyDescent="0.3">
      <c r="AM272" s="2" t="s">
        <v>270</v>
      </c>
      <c r="AN272" s="2">
        <v>1745</v>
      </c>
      <c r="AO272" s="2">
        <v>15</v>
      </c>
      <c r="AP272" s="2">
        <v>0.88158599999999898</v>
      </c>
      <c r="AQ272" s="2">
        <v>13236.52221675</v>
      </c>
      <c r="AR272" s="2">
        <v>33887.802734500001</v>
      </c>
      <c r="AS272" s="2"/>
    </row>
    <row r="273" spans="39:45" x14ac:dyDescent="0.3">
      <c r="AM273" s="2" t="s">
        <v>271</v>
      </c>
      <c r="AN273" s="2">
        <v>1801.5</v>
      </c>
      <c r="AO273" s="2">
        <v>1658</v>
      </c>
      <c r="AP273" s="2">
        <v>92.249510000000001</v>
      </c>
      <c r="AQ273" s="2">
        <v>14593.03515625</v>
      </c>
      <c r="AR273" s="2">
        <v>13651.9262695</v>
      </c>
      <c r="AS273" s="2"/>
    </row>
    <row r="274" spans="39:45" x14ac:dyDescent="0.3">
      <c r="AM274" s="2" t="s">
        <v>272</v>
      </c>
      <c r="AN274" s="2">
        <v>1736.25</v>
      </c>
      <c r="AO274" s="2">
        <v>1584</v>
      </c>
      <c r="AP274" s="2">
        <v>92.009500750000001</v>
      </c>
      <c r="AQ274" s="2">
        <v>14033.94042975</v>
      </c>
      <c r="AR274" s="2">
        <v>13712.58154325</v>
      </c>
      <c r="AS274" s="2"/>
    </row>
    <row r="275" spans="39:45" x14ac:dyDescent="0.3">
      <c r="AM275" s="2" t="s">
        <v>273</v>
      </c>
      <c r="AN275" s="2">
        <v>1701.75</v>
      </c>
      <c r="AO275" s="2">
        <v>1601.75</v>
      </c>
      <c r="AP275" s="2">
        <v>94.170667750000007</v>
      </c>
      <c r="AQ275" s="2">
        <v>13622.0268552499</v>
      </c>
      <c r="AR275" s="2">
        <v>13978.2546384999</v>
      </c>
      <c r="AS275" s="2"/>
    </row>
    <row r="276" spans="39:45" x14ac:dyDescent="0.3">
      <c r="AM276" s="2" t="s">
        <v>274</v>
      </c>
      <c r="AN276" s="2">
        <v>1678.25</v>
      </c>
      <c r="AO276" s="2">
        <v>1524.75</v>
      </c>
      <c r="AP276" s="2">
        <v>90.918819499999898</v>
      </c>
      <c r="AQ276" s="2">
        <v>13551.45019525</v>
      </c>
      <c r="AR276" s="2">
        <v>13963.894043</v>
      </c>
      <c r="AS276" s="2"/>
    </row>
    <row r="277" spans="39:45" x14ac:dyDescent="0.3">
      <c r="AM277" s="2" t="s">
        <v>275</v>
      </c>
      <c r="AN277" s="2">
        <v>1722.75</v>
      </c>
      <c r="AO277" s="2">
        <v>1454.25</v>
      </c>
      <c r="AP277" s="2">
        <v>84.667978249999905</v>
      </c>
      <c r="AQ277" s="2">
        <v>13704.8884274999</v>
      </c>
      <c r="AR277" s="2">
        <v>14784.067138500001</v>
      </c>
      <c r="AS277" s="2"/>
    </row>
    <row r="278" spans="39:45" x14ac:dyDescent="0.3">
      <c r="AM278" s="2" t="s">
        <v>276</v>
      </c>
      <c r="AN278" s="2">
        <v>1714.75</v>
      </c>
      <c r="AO278" s="2">
        <v>1376</v>
      </c>
      <c r="AP278" s="2">
        <v>80.339311499999994</v>
      </c>
      <c r="AQ278" s="2">
        <v>14193.10278325</v>
      </c>
      <c r="AR278" s="2">
        <v>15763.010498</v>
      </c>
      <c r="AS278" s="2"/>
    </row>
    <row r="279" spans="39:45" x14ac:dyDescent="0.3">
      <c r="AM279" s="2" t="s">
        <v>277</v>
      </c>
      <c r="AN279" s="2">
        <v>1759.5</v>
      </c>
      <c r="AO279" s="2">
        <v>1627.75</v>
      </c>
      <c r="AP279" s="2">
        <v>92.660129499999996</v>
      </c>
      <c r="AQ279" s="2">
        <v>14068.484375</v>
      </c>
      <c r="AR279" s="2">
        <v>14366.157714999999</v>
      </c>
      <c r="AS279" s="2"/>
    </row>
    <row r="280" spans="39:45" x14ac:dyDescent="0.3">
      <c r="AM280" s="2" t="s">
        <v>278</v>
      </c>
      <c r="AN280" s="2">
        <v>1736.5</v>
      </c>
      <c r="AO280" s="2">
        <v>1587</v>
      </c>
      <c r="AP280" s="2">
        <v>91.548227249999897</v>
      </c>
      <c r="AQ280" s="2">
        <v>13816.390625</v>
      </c>
      <c r="AR280" s="2">
        <v>13654.08813475</v>
      </c>
      <c r="AS280" s="2"/>
    </row>
    <row r="281" spans="39:45" x14ac:dyDescent="0.3">
      <c r="AM281" s="2" t="s">
        <v>279</v>
      </c>
      <c r="AN281" s="2">
        <v>1795.75</v>
      </c>
      <c r="AO281" s="2">
        <v>1644.25</v>
      </c>
      <c r="AP281" s="2">
        <v>91.878356999999994</v>
      </c>
      <c r="AQ281" s="2">
        <v>14209.167724749999</v>
      </c>
      <c r="AR281" s="2">
        <v>13506.84497075</v>
      </c>
      <c r="AS281" s="2"/>
    </row>
    <row r="282" spans="39:45" x14ac:dyDescent="0.3">
      <c r="AM282" s="2" t="s">
        <v>280</v>
      </c>
      <c r="AN282" s="2">
        <v>1627.75</v>
      </c>
      <c r="AO282" s="2">
        <v>1503</v>
      </c>
      <c r="AP282" s="2">
        <v>92.376869249999899</v>
      </c>
      <c r="AQ282" s="2">
        <v>13546.194092</v>
      </c>
      <c r="AR282" s="2">
        <v>13775.327392749899</v>
      </c>
      <c r="AS282" s="2"/>
    </row>
    <row r="283" spans="39:45" x14ac:dyDescent="0.3">
      <c r="AM283" s="2" t="s">
        <v>281</v>
      </c>
      <c r="AN283" s="2">
        <v>1495</v>
      </c>
      <c r="AO283" s="2">
        <v>1388.25</v>
      </c>
      <c r="AP283" s="2">
        <v>92.9785155</v>
      </c>
      <c r="AQ283" s="2">
        <v>13402.807861499999</v>
      </c>
      <c r="AR283" s="2">
        <v>14121.720459</v>
      </c>
      <c r="AS283" s="2"/>
    </row>
    <row r="284" spans="39:45" x14ac:dyDescent="0.3">
      <c r="AM284" s="2" t="s">
        <v>282</v>
      </c>
      <c r="AN284" s="2">
        <v>1536.5</v>
      </c>
      <c r="AO284" s="2">
        <v>1433.5</v>
      </c>
      <c r="AP284" s="2">
        <v>93.519073499999905</v>
      </c>
      <c r="AQ284" s="2">
        <v>13427.4018555</v>
      </c>
      <c r="AR284" s="2">
        <v>13725.396972750001</v>
      </c>
      <c r="AS284" s="2"/>
    </row>
    <row r="285" spans="39:45" x14ac:dyDescent="0.3">
      <c r="AM285" s="2" t="s">
        <v>283</v>
      </c>
      <c r="AN285" s="2">
        <v>1526</v>
      </c>
      <c r="AO285" s="2">
        <v>1329</v>
      </c>
      <c r="AP285" s="2">
        <v>87.510170000000002</v>
      </c>
      <c r="AQ285" s="2">
        <v>14118.37768575</v>
      </c>
      <c r="AR285" s="2">
        <v>14882.4970705</v>
      </c>
      <c r="AS285" s="2"/>
    </row>
    <row r="286" spans="39:45" x14ac:dyDescent="0.3">
      <c r="AM286" s="2" t="s">
        <v>284</v>
      </c>
      <c r="AN286" s="2">
        <v>1477.25</v>
      </c>
      <c r="AO286" s="2">
        <v>1273</v>
      </c>
      <c r="AP286" s="2">
        <v>86.224632249999999</v>
      </c>
      <c r="AQ286" s="2">
        <v>13388.23217775</v>
      </c>
      <c r="AR286" s="2">
        <v>14909.411621249999</v>
      </c>
      <c r="AS286" s="2"/>
    </row>
    <row r="287" spans="39:45" x14ac:dyDescent="0.3">
      <c r="AM287" s="2" t="s">
        <v>285</v>
      </c>
      <c r="AN287" s="2">
        <v>1563.5</v>
      </c>
      <c r="AO287" s="2">
        <v>1414.75</v>
      </c>
      <c r="AP287" s="2">
        <v>90.509052249999897</v>
      </c>
      <c r="AQ287" s="2">
        <v>13348.064209</v>
      </c>
      <c r="AR287" s="2">
        <v>14450.7182615</v>
      </c>
      <c r="AS287" s="2"/>
    </row>
    <row r="288" spans="39:45" x14ac:dyDescent="0.3">
      <c r="AM288" s="2" t="s">
        <v>286</v>
      </c>
      <c r="AN288" s="2">
        <v>1525.75</v>
      </c>
      <c r="AO288" s="2">
        <v>1385.75</v>
      </c>
      <c r="AP288" s="2">
        <v>90.943029499999895</v>
      </c>
      <c r="AQ288" s="2">
        <v>13285.4541015</v>
      </c>
      <c r="AR288" s="2">
        <v>14464.6674805</v>
      </c>
      <c r="AS288" s="2"/>
    </row>
    <row r="289" spans="39:45" x14ac:dyDescent="0.3">
      <c r="AM289" s="2" t="s">
        <v>287</v>
      </c>
      <c r="AN289" s="2">
        <v>1497.5</v>
      </c>
      <c r="AO289" s="2">
        <v>1381.75</v>
      </c>
      <c r="AP289" s="2">
        <v>92.260763249999897</v>
      </c>
      <c r="AQ289" s="2">
        <v>13139.15795925</v>
      </c>
      <c r="AR289" s="2">
        <v>14475.79907225</v>
      </c>
      <c r="AS289" s="2"/>
    </row>
    <row r="290" spans="39:45" x14ac:dyDescent="0.3">
      <c r="AM290" s="2" t="s">
        <v>288</v>
      </c>
      <c r="AN290" s="2">
        <v>1477.75</v>
      </c>
      <c r="AO290" s="2">
        <v>1372.25</v>
      </c>
      <c r="AP290" s="2">
        <v>92.725427499999896</v>
      </c>
      <c r="AQ290" s="2">
        <v>13223.7431642499</v>
      </c>
      <c r="AR290" s="2">
        <v>14639.5227055</v>
      </c>
      <c r="AS290" s="2"/>
    </row>
    <row r="291" spans="39:45" x14ac:dyDescent="0.3">
      <c r="AM291" s="2" t="s">
        <v>289</v>
      </c>
      <c r="AN291" s="2">
        <v>1635.5</v>
      </c>
      <c r="AO291" s="2">
        <v>0</v>
      </c>
      <c r="AP291" s="2">
        <v>0</v>
      </c>
      <c r="AQ291" s="2">
        <v>12772.304931499901</v>
      </c>
      <c r="AR291" s="2">
        <v>0</v>
      </c>
      <c r="AS291" s="2"/>
    </row>
    <row r="292" spans="39:45" x14ac:dyDescent="0.3">
      <c r="AM292" s="2" t="s">
        <v>290</v>
      </c>
      <c r="AN292" s="2">
        <v>1575.75</v>
      </c>
      <c r="AO292" s="2">
        <v>0</v>
      </c>
      <c r="AP292" s="2">
        <v>0</v>
      </c>
      <c r="AQ292" s="2">
        <v>12434.061035250001</v>
      </c>
      <c r="AR292" s="2">
        <v>0</v>
      </c>
      <c r="AS292" s="2"/>
    </row>
    <row r="293" spans="39:45" x14ac:dyDescent="0.3">
      <c r="AM293" s="2" t="s">
        <v>291</v>
      </c>
      <c r="AN293" s="2">
        <v>1709.25</v>
      </c>
      <c r="AO293" s="2">
        <v>1608</v>
      </c>
      <c r="AP293" s="2">
        <v>94.068311499999893</v>
      </c>
      <c r="AQ293" s="2">
        <v>14668.496826500001</v>
      </c>
      <c r="AR293" s="2">
        <v>13722.2751465</v>
      </c>
      <c r="AS293" s="2"/>
    </row>
    <row r="294" spans="39:45" x14ac:dyDescent="0.3">
      <c r="AM294" s="2" t="s">
        <v>292</v>
      </c>
      <c r="AN294" s="2">
        <v>1692.75</v>
      </c>
      <c r="AO294" s="2">
        <v>1581</v>
      </c>
      <c r="AP294" s="2">
        <v>93.440170249999895</v>
      </c>
      <c r="AQ294" s="2">
        <v>14526.19311525</v>
      </c>
      <c r="AR294" s="2">
        <v>13580.408203249999</v>
      </c>
      <c r="AS294" s="2"/>
    </row>
    <row r="295" spans="39:45" x14ac:dyDescent="0.3">
      <c r="AM295" s="2" t="s">
        <v>293</v>
      </c>
      <c r="AN295" s="2">
        <v>1774</v>
      </c>
      <c r="AO295" s="2">
        <v>414</v>
      </c>
      <c r="AP295" s="2">
        <v>23.337930749999899</v>
      </c>
      <c r="AQ295" s="2">
        <v>14256.069336</v>
      </c>
      <c r="AR295" s="2">
        <v>24993.808105749999</v>
      </c>
      <c r="AS295" s="2"/>
    </row>
    <row r="296" spans="39:45" x14ac:dyDescent="0.3">
      <c r="AM296" s="2" t="s">
        <v>294</v>
      </c>
      <c r="AN296" s="2">
        <v>1767.25</v>
      </c>
      <c r="AO296" s="2">
        <v>477.75</v>
      </c>
      <c r="AP296" s="2">
        <v>27.2196955</v>
      </c>
      <c r="AQ296" s="2">
        <v>14126.31518575</v>
      </c>
      <c r="AR296" s="2">
        <v>23817.932129249901</v>
      </c>
      <c r="AS296" s="2"/>
    </row>
    <row r="297" spans="39:45" x14ac:dyDescent="0.3">
      <c r="AM297" s="2" t="s">
        <v>295</v>
      </c>
      <c r="AN297" s="2">
        <v>1739</v>
      </c>
      <c r="AO297" s="2">
        <v>1641.25</v>
      </c>
      <c r="AP297" s="2">
        <v>94.411766</v>
      </c>
      <c r="AQ297" s="2">
        <v>14344.51953125</v>
      </c>
      <c r="AR297" s="2">
        <v>13548.5043945</v>
      </c>
      <c r="AS297" s="2"/>
    </row>
    <row r="298" spans="39:45" x14ac:dyDescent="0.3">
      <c r="AM298" s="2" t="s">
        <v>296</v>
      </c>
      <c r="AN298" s="2">
        <v>1659.25</v>
      </c>
      <c r="AO298" s="2">
        <v>1564.5</v>
      </c>
      <c r="AP298" s="2">
        <v>94.314933749999895</v>
      </c>
      <c r="AQ298" s="2">
        <v>13839.3996584999</v>
      </c>
      <c r="AR298" s="2">
        <v>13836.070556750001</v>
      </c>
      <c r="AS298" s="2"/>
    </row>
    <row r="299" spans="39:45" x14ac:dyDescent="0.3">
      <c r="AM299" s="2" t="s">
        <v>297</v>
      </c>
      <c r="AN299" s="2">
        <v>1567</v>
      </c>
      <c r="AO299" s="2">
        <v>1496.25</v>
      </c>
      <c r="AP299" s="2">
        <v>95.531129750000005</v>
      </c>
      <c r="AQ299" s="2">
        <v>13116.622069999999</v>
      </c>
      <c r="AR299" s="2">
        <v>14270.577392499899</v>
      </c>
      <c r="AS299" s="2"/>
    </row>
    <row r="300" spans="39:45" x14ac:dyDescent="0.3">
      <c r="AM300" s="2" t="s">
        <v>298</v>
      </c>
      <c r="AN300" s="2">
        <v>1566.5</v>
      </c>
      <c r="AO300" s="2">
        <v>1503.25</v>
      </c>
      <c r="AP300" s="2">
        <v>95.978935250000006</v>
      </c>
      <c r="AQ300" s="2">
        <v>13247.42236325</v>
      </c>
      <c r="AR300" s="2">
        <v>14196.76953125</v>
      </c>
      <c r="AS300" s="2"/>
    </row>
    <row r="301" spans="39:45" x14ac:dyDescent="0.3">
      <c r="AM301" s="2" t="s">
        <v>299</v>
      </c>
      <c r="AN301" s="2">
        <v>1603</v>
      </c>
      <c r="AO301" s="2">
        <v>1475.25</v>
      </c>
      <c r="AP301" s="2">
        <v>92.196699249999995</v>
      </c>
      <c r="AQ301" s="2">
        <v>13019.838378750001</v>
      </c>
      <c r="AR301" s="2">
        <v>14314.813964749899</v>
      </c>
      <c r="AS301" s="2"/>
    </row>
    <row r="302" spans="39:45" x14ac:dyDescent="0.3">
      <c r="AM302" s="2" t="s">
        <v>300</v>
      </c>
      <c r="AN302" s="2">
        <v>1516.5</v>
      </c>
      <c r="AO302" s="2">
        <v>1387.25</v>
      </c>
      <c r="AP302" s="2">
        <v>91.626140500000005</v>
      </c>
      <c r="AQ302" s="2">
        <v>12855.224609249901</v>
      </c>
      <c r="AR302" s="2">
        <v>14523.47314475</v>
      </c>
      <c r="AS302" s="2"/>
    </row>
    <row r="303" spans="39:45" x14ac:dyDescent="0.3">
      <c r="AM303" s="2" t="s">
        <v>301</v>
      </c>
      <c r="AN303" s="2">
        <v>1617.5</v>
      </c>
      <c r="AO303" s="2">
        <v>1508.25</v>
      </c>
      <c r="AP303" s="2">
        <v>93.396529999999899</v>
      </c>
      <c r="AQ303" s="2">
        <v>13697.20971675</v>
      </c>
      <c r="AR303" s="2">
        <v>14296.030517749999</v>
      </c>
      <c r="AS303" s="2"/>
    </row>
    <row r="304" spans="39:45" x14ac:dyDescent="0.3">
      <c r="AM304" s="2" t="s">
        <v>302</v>
      </c>
      <c r="AN304" s="2">
        <v>1657.5</v>
      </c>
      <c r="AO304" s="2">
        <v>1566.75</v>
      </c>
      <c r="AP304" s="2">
        <v>94.571769750000001</v>
      </c>
      <c r="AQ304" s="2">
        <v>13505.51684575</v>
      </c>
      <c r="AR304" s="2">
        <v>13837.507568499999</v>
      </c>
      <c r="AS304" s="2"/>
    </row>
    <row r="305" spans="39:45" x14ac:dyDescent="0.3">
      <c r="AM305" s="2" t="s">
        <v>303</v>
      </c>
      <c r="AN305" s="2">
        <v>1590.25</v>
      </c>
      <c r="AO305" s="2">
        <v>1497.75</v>
      </c>
      <c r="AP305" s="2">
        <v>94.335574999999906</v>
      </c>
      <c r="AQ305" s="2">
        <v>13322.73657225</v>
      </c>
      <c r="AR305" s="2">
        <v>13980.11157225</v>
      </c>
      <c r="AS305" s="2"/>
    </row>
    <row r="306" spans="39:45" x14ac:dyDescent="0.3">
      <c r="AM306" s="2" t="s">
        <v>304</v>
      </c>
      <c r="AN306" s="2">
        <v>1566.5</v>
      </c>
      <c r="AO306" s="2">
        <v>1484</v>
      </c>
      <c r="AP306" s="2">
        <v>94.804334749999896</v>
      </c>
      <c r="AQ306" s="2">
        <v>13364.964111499999</v>
      </c>
      <c r="AR306" s="2">
        <v>13839.133056499901</v>
      </c>
      <c r="AS306" s="2"/>
    </row>
    <row r="307" spans="39:45" x14ac:dyDescent="0.3">
      <c r="AM307" s="2" t="s">
        <v>305</v>
      </c>
      <c r="AN307" s="2">
        <v>1495</v>
      </c>
      <c r="AO307" s="2">
        <v>1412</v>
      </c>
      <c r="AP307" s="2">
        <v>94.582912249999893</v>
      </c>
      <c r="AQ307" s="2">
        <v>14542.733642749899</v>
      </c>
      <c r="AR307" s="2">
        <v>14872.65844725</v>
      </c>
      <c r="AS307" s="2"/>
    </row>
    <row r="308" spans="39:45" x14ac:dyDescent="0.3">
      <c r="AM308" s="2" t="s">
        <v>306</v>
      </c>
      <c r="AN308" s="2">
        <v>1448.5</v>
      </c>
      <c r="AO308" s="2">
        <v>1370.75</v>
      </c>
      <c r="AP308" s="2">
        <v>94.76861375</v>
      </c>
      <c r="AQ308" s="2">
        <v>13594.6127932499</v>
      </c>
      <c r="AR308" s="2">
        <v>13776.3896482499</v>
      </c>
      <c r="AS308" s="2"/>
    </row>
    <row r="309" spans="39:45" x14ac:dyDescent="0.3">
      <c r="AM309" s="2" t="s">
        <v>307</v>
      </c>
      <c r="AN309" s="2">
        <v>1576.25</v>
      </c>
      <c r="AO309" s="2">
        <v>1449</v>
      </c>
      <c r="AP309" s="2">
        <v>92.037077249999896</v>
      </c>
      <c r="AQ309" s="2">
        <v>13538.82690425</v>
      </c>
      <c r="AR309" s="2">
        <v>13963.817383</v>
      </c>
      <c r="AS309" s="2"/>
    </row>
    <row r="310" spans="39:45" x14ac:dyDescent="0.3">
      <c r="AM310" s="2" t="s">
        <v>308</v>
      </c>
      <c r="AN310" s="2">
        <v>1498.25</v>
      </c>
      <c r="AO310" s="2">
        <v>1387.75</v>
      </c>
      <c r="AP310" s="2">
        <v>92.680791749999898</v>
      </c>
      <c r="AQ310" s="2">
        <v>13435.7036135</v>
      </c>
      <c r="AR310" s="2">
        <v>14366.917969</v>
      </c>
      <c r="AS310" s="2"/>
    </row>
    <row r="311" spans="39:45" x14ac:dyDescent="0.3">
      <c r="AM311" s="2" t="s">
        <v>309</v>
      </c>
      <c r="AN311" s="2">
        <v>1500.5</v>
      </c>
      <c r="AO311" s="2">
        <v>1385.5</v>
      </c>
      <c r="AP311" s="2">
        <v>92.341697499999995</v>
      </c>
      <c r="AQ311" s="2">
        <v>13268.512451250001</v>
      </c>
      <c r="AR311" s="2">
        <v>14385.283691500001</v>
      </c>
      <c r="AS311" s="2"/>
    </row>
    <row r="312" spans="39:45" x14ac:dyDescent="0.3">
      <c r="AM312" s="2" t="s">
        <v>310</v>
      </c>
      <c r="AN312" s="2">
        <v>1473.25</v>
      </c>
      <c r="AO312" s="2">
        <v>1372</v>
      </c>
      <c r="AP312" s="2">
        <v>93.184957499999896</v>
      </c>
      <c r="AQ312" s="2">
        <v>13051.287597750001</v>
      </c>
      <c r="AR312" s="2">
        <v>14335.0126955</v>
      </c>
      <c r="AS312" s="2"/>
    </row>
    <row r="313" spans="39:45" x14ac:dyDescent="0.3">
      <c r="AM313" s="2" t="s">
        <v>311</v>
      </c>
      <c r="AN313" s="2">
        <v>1487.25</v>
      </c>
      <c r="AO313" s="2">
        <v>1363.5</v>
      </c>
      <c r="AP313" s="2">
        <v>91.714052249999895</v>
      </c>
      <c r="AQ313" s="2">
        <v>13059.584961</v>
      </c>
      <c r="AR313" s="2">
        <v>14390.20922875</v>
      </c>
      <c r="AS313" s="2"/>
    </row>
    <row r="314" spans="39:45" x14ac:dyDescent="0.3">
      <c r="AM314" s="2" t="s">
        <v>312</v>
      </c>
      <c r="AN314" s="2">
        <v>1480.5</v>
      </c>
      <c r="AO314" s="2">
        <v>1392.75</v>
      </c>
      <c r="AP314" s="2">
        <v>94.001436249999998</v>
      </c>
      <c r="AQ314" s="2">
        <v>13232.678222499901</v>
      </c>
      <c r="AR314" s="2">
        <v>14585.9487305</v>
      </c>
      <c r="AS314" s="2"/>
    </row>
    <row r="315" spans="39:45" x14ac:dyDescent="0.3">
      <c r="AM315" s="2" t="s">
        <v>313</v>
      </c>
      <c r="AN315" s="2">
        <v>1567.5</v>
      </c>
      <c r="AO315" s="2">
        <v>0</v>
      </c>
      <c r="AP315" s="2">
        <v>0</v>
      </c>
      <c r="AQ315" s="2">
        <v>12715.76562525</v>
      </c>
      <c r="AR315" s="2">
        <v>0</v>
      </c>
      <c r="AS315" s="2"/>
    </row>
    <row r="316" spans="39:45" x14ac:dyDescent="0.3">
      <c r="AM316" s="2" t="s">
        <v>314</v>
      </c>
      <c r="AN316" s="2">
        <v>1673.5</v>
      </c>
      <c r="AO316" s="2">
        <v>0.25</v>
      </c>
      <c r="AP316" s="2">
        <v>1.5160750000000001E-2</v>
      </c>
      <c r="AQ316" s="2">
        <v>12962.2644045</v>
      </c>
      <c r="AR316" s="2">
        <v>563.71875</v>
      </c>
      <c r="AS316" s="2"/>
    </row>
    <row r="317" spans="39:45" x14ac:dyDescent="0.3">
      <c r="AM317" s="2" t="s">
        <v>315</v>
      </c>
      <c r="AN317" s="2">
        <v>1712.25</v>
      </c>
      <c r="AO317" s="2">
        <v>1589</v>
      </c>
      <c r="AP317" s="2">
        <v>92.808067499999893</v>
      </c>
      <c r="AQ317" s="2">
        <v>14701.12719725</v>
      </c>
      <c r="AR317" s="2">
        <v>13726.36987325</v>
      </c>
      <c r="AS317" s="2"/>
    </row>
    <row r="318" spans="39:45" x14ac:dyDescent="0.3">
      <c r="AM318" s="2" t="s">
        <v>316</v>
      </c>
      <c r="AN318" s="2">
        <v>1697</v>
      </c>
      <c r="AO318" s="2">
        <v>1599.5</v>
      </c>
      <c r="AP318" s="2">
        <v>94.298801499999897</v>
      </c>
      <c r="AQ318" s="2">
        <v>15088.629150500001</v>
      </c>
      <c r="AR318" s="2">
        <v>13676.875243999901</v>
      </c>
      <c r="AS318" s="2"/>
    </row>
    <row r="319" spans="39:45" x14ac:dyDescent="0.3">
      <c r="AM319" s="2" t="s">
        <v>317</v>
      </c>
      <c r="AN319" s="2">
        <v>2073.5</v>
      </c>
      <c r="AO319" s="2">
        <v>1371.75</v>
      </c>
      <c r="AP319" s="2">
        <v>67.249472499999897</v>
      </c>
      <c r="AQ319" s="2">
        <v>18738.902832250002</v>
      </c>
      <c r="AR319" s="2">
        <v>14606.42675775</v>
      </c>
      <c r="AS319" s="2"/>
    </row>
    <row r="320" spans="39:45" x14ac:dyDescent="0.3">
      <c r="AM320" s="2" t="s">
        <v>318</v>
      </c>
      <c r="AN320" s="2">
        <v>1732</v>
      </c>
      <c r="AO320" s="2">
        <v>1324</v>
      </c>
      <c r="AP320" s="2">
        <v>76.587035999999898</v>
      </c>
      <c r="AQ320" s="2">
        <v>14653.54858425</v>
      </c>
      <c r="AR320" s="2">
        <v>15005.7856445</v>
      </c>
      <c r="AS320" s="2"/>
    </row>
    <row r="321" spans="39:45" x14ac:dyDescent="0.3">
      <c r="AM321" s="2" t="s">
        <v>319</v>
      </c>
      <c r="AN321" s="2">
        <v>1673.25</v>
      </c>
      <c r="AO321" s="2">
        <v>1602</v>
      </c>
      <c r="AP321" s="2">
        <v>95.763637750000001</v>
      </c>
      <c r="AQ321" s="2">
        <v>13992.936035250001</v>
      </c>
      <c r="AR321" s="2">
        <v>13644.517577999901</v>
      </c>
      <c r="AS321" s="2"/>
    </row>
    <row r="322" spans="39:45" x14ac:dyDescent="0.3">
      <c r="AM322" s="2" t="s">
        <v>320</v>
      </c>
      <c r="AN322" s="2">
        <v>1592.5</v>
      </c>
      <c r="AO322" s="2">
        <v>1515.75</v>
      </c>
      <c r="AP322" s="2">
        <v>95.253168249999902</v>
      </c>
      <c r="AQ322" s="2">
        <v>13463.346191500001</v>
      </c>
      <c r="AR322" s="2">
        <v>14035.35546875</v>
      </c>
      <c r="AS322" s="2"/>
    </row>
    <row r="323" spans="39:45" x14ac:dyDescent="0.3">
      <c r="AM323" s="2" t="s">
        <v>321</v>
      </c>
      <c r="AN323" s="2">
        <v>1563</v>
      </c>
      <c r="AO323" s="2">
        <v>1494.5</v>
      </c>
      <c r="AP323" s="2">
        <v>95.650051249999905</v>
      </c>
      <c r="AQ323" s="2">
        <v>13304.88378925</v>
      </c>
      <c r="AR323" s="2">
        <v>14300.770996249899</v>
      </c>
      <c r="AS323" s="2"/>
    </row>
    <row r="324" spans="39:45" x14ac:dyDescent="0.3">
      <c r="AM324" s="2" t="s">
        <v>322</v>
      </c>
      <c r="AN324" s="2">
        <v>1591</v>
      </c>
      <c r="AO324" s="2">
        <v>1526.5</v>
      </c>
      <c r="AP324" s="2">
        <v>95.960281249999994</v>
      </c>
      <c r="AQ324" s="2">
        <v>13341.975586</v>
      </c>
      <c r="AR324" s="2">
        <v>13784.16894525</v>
      </c>
      <c r="AS324" s="2"/>
    </row>
    <row r="325" spans="39:45" x14ac:dyDescent="0.3">
      <c r="AM325" s="2" t="s">
        <v>323</v>
      </c>
      <c r="AN325" s="2">
        <v>1616</v>
      </c>
      <c r="AO325" s="2">
        <v>1520.75</v>
      </c>
      <c r="AP325" s="2">
        <v>94.178111999999899</v>
      </c>
      <c r="AQ325" s="2">
        <v>13370.9851072499</v>
      </c>
      <c r="AR325" s="2">
        <v>13866.680664</v>
      </c>
      <c r="AS325" s="2"/>
    </row>
    <row r="326" spans="39:45" x14ac:dyDescent="0.3">
      <c r="AM326" s="2" t="s">
        <v>324</v>
      </c>
      <c r="AN326" s="2">
        <v>1537</v>
      </c>
      <c r="AO326" s="2">
        <v>1469.75</v>
      </c>
      <c r="AP326" s="2">
        <v>95.804477750000004</v>
      </c>
      <c r="AQ326" s="2">
        <v>13037.0112305</v>
      </c>
      <c r="AR326" s="2">
        <v>14183.7873535</v>
      </c>
      <c r="AS326" s="2"/>
    </row>
    <row r="327" spans="39:45" x14ac:dyDescent="0.3">
      <c r="AM327" s="2" t="s">
        <v>325</v>
      </c>
      <c r="AN327" s="2">
        <v>1726.25</v>
      </c>
      <c r="AO327" s="2">
        <v>1633.75</v>
      </c>
      <c r="AP327" s="2">
        <v>94.706981499999898</v>
      </c>
      <c r="AQ327" s="2">
        <v>13927.2873535</v>
      </c>
      <c r="AR327" s="2">
        <v>13984.416015499901</v>
      </c>
      <c r="AS327" s="2"/>
    </row>
    <row r="328" spans="39:45" x14ac:dyDescent="0.3">
      <c r="AM328" s="2" t="s">
        <v>326</v>
      </c>
      <c r="AN328" s="2">
        <v>1646.75</v>
      </c>
      <c r="AO328" s="2">
        <v>1565</v>
      </c>
      <c r="AP328" s="2">
        <v>95.195480250000003</v>
      </c>
      <c r="AQ328" s="2">
        <v>13636.384033</v>
      </c>
      <c r="AR328" s="2">
        <v>13552.300048749899</v>
      </c>
      <c r="AS328" s="2"/>
    </row>
    <row r="329" spans="39:45" x14ac:dyDescent="0.3">
      <c r="AM329" s="2" t="s">
        <v>327</v>
      </c>
      <c r="AN329" s="2">
        <v>1632.75</v>
      </c>
      <c r="AO329" s="2">
        <v>1544.75</v>
      </c>
      <c r="AP329" s="2">
        <v>94.730733999999899</v>
      </c>
      <c r="AQ329" s="2">
        <v>13405.74560575</v>
      </c>
      <c r="AR329" s="2">
        <v>13592.35986325</v>
      </c>
      <c r="AS329" s="2"/>
    </row>
    <row r="330" spans="39:45" x14ac:dyDescent="0.3">
      <c r="AM330" s="2" t="s">
        <v>328</v>
      </c>
      <c r="AN330" s="2">
        <v>1622.75</v>
      </c>
      <c r="AO330" s="2">
        <v>1524.25</v>
      </c>
      <c r="AP330" s="2">
        <v>94.172475749999904</v>
      </c>
      <c r="AQ330" s="2">
        <v>13548.80419925</v>
      </c>
      <c r="AR330" s="2">
        <v>13720.312743999901</v>
      </c>
      <c r="AS330" s="2"/>
    </row>
    <row r="331" spans="39:45" x14ac:dyDescent="0.3">
      <c r="AM331" s="2" t="s">
        <v>329</v>
      </c>
      <c r="AN331" s="2">
        <v>1492.75</v>
      </c>
      <c r="AO331" s="2">
        <v>1409.25</v>
      </c>
      <c r="AP331" s="2">
        <v>94.605228249999897</v>
      </c>
      <c r="AQ331" s="2">
        <v>13743.84814475</v>
      </c>
      <c r="AR331" s="2">
        <v>14127.571045000001</v>
      </c>
      <c r="AS331" s="2"/>
    </row>
    <row r="332" spans="39:45" x14ac:dyDescent="0.3">
      <c r="AM332" s="2" t="s">
        <v>330</v>
      </c>
      <c r="AN332" s="2">
        <v>1519.5</v>
      </c>
      <c r="AO332" s="2">
        <v>1420.5</v>
      </c>
      <c r="AP332" s="2">
        <v>93.857854750000001</v>
      </c>
      <c r="AQ332" s="2">
        <v>13462.880859499999</v>
      </c>
      <c r="AR332" s="2">
        <v>13537.684326250001</v>
      </c>
      <c r="AS332" s="2"/>
    </row>
    <row r="333" spans="39:45" x14ac:dyDescent="0.3">
      <c r="AM333" s="2" t="s">
        <v>331</v>
      </c>
      <c r="AN333" s="2">
        <v>1548.5</v>
      </c>
      <c r="AO333" s="2">
        <v>1458</v>
      </c>
      <c r="AP333" s="2">
        <v>94.228790250000003</v>
      </c>
      <c r="AQ333" s="2">
        <v>13345.361327999901</v>
      </c>
      <c r="AR333" s="2">
        <v>13902.3427735</v>
      </c>
      <c r="AS333" s="2"/>
    </row>
    <row r="334" spans="39:45" x14ac:dyDescent="0.3">
      <c r="AM334" s="2" t="s">
        <v>332</v>
      </c>
      <c r="AN334" s="2">
        <v>1540.25</v>
      </c>
      <c r="AO334" s="2">
        <v>1447.5</v>
      </c>
      <c r="AP334" s="2">
        <v>94.1490287499999</v>
      </c>
      <c r="AQ334" s="2">
        <v>13429.791503749901</v>
      </c>
      <c r="AR334" s="2">
        <v>13914.45019525</v>
      </c>
      <c r="AS334" s="2"/>
    </row>
    <row r="335" spans="39:45" x14ac:dyDescent="0.3">
      <c r="AM335" s="2" t="s">
        <v>333</v>
      </c>
      <c r="AN335" s="2">
        <v>1201</v>
      </c>
      <c r="AO335" s="2">
        <v>1120</v>
      </c>
      <c r="AP335" s="2">
        <v>93.615745750000002</v>
      </c>
      <c r="AQ335" s="2">
        <v>13140.4921875</v>
      </c>
      <c r="AR335" s="2">
        <v>14892.83374025</v>
      </c>
      <c r="AS335" s="2"/>
    </row>
    <row r="336" spans="39:45" x14ac:dyDescent="0.3">
      <c r="AM336" s="2" t="s">
        <v>334</v>
      </c>
      <c r="AN336" s="2">
        <v>1523</v>
      </c>
      <c r="AO336" s="2">
        <v>1455.75</v>
      </c>
      <c r="AP336" s="2">
        <v>95.668462750000003</v>
      </c>
      <c r="AQ336" s="2">
        <v>13120.09863275</v>
      </c>
      <c r="AR336" s="2">
        <v>13596.62231475</v>
      </c>
      <c r="AS336" s="2"/>
    </row>
    <row r="337" spans="39:45" x14ac:dyDescent="0.3">
      <c r="AM337" s="2" t="s">
        <v>335</v>
      </c>
      <c r="AN337" s="2">
        <v>1553.75</v>
      </c>
      <c r="AO337" s="2">
        <v>1431</v>
      </c>
      <c r="AP337" s="2">
        <v>92.244529499999899</v>
      </c>
      <c r="AQ337" s="2">
        <v>13360.071045000001</v>
      </c>
      <c r="AR337" s="2">
        <v>14108.170898749901</v>
      </c>
      <c r="AS337" s="2"/>
    </row>
    <row r="338" spans="39:45" x14ac:dyDescent="0.3">
      <c r="AM338" s="2" t="s">
        <v>336</v>
      </c>
      <c r="AN338" s="2">
        <v>1416.5</v>
      </c>
      <c r="AO338" s="2">
        <v>1341.25</v>
      </c>
      <c r="AP338" s="2">
        <v>94.707347749999897</v>
      </c>
      <c r="AQ338" s="2">
        <v>12805.5637205</v>
      </c>
      <c r="AR338" s="2">
        <v>14763.29516625</v>
      </c>
      <c r="AS338" s="2"/>
    </row>
    <row r="339" spans="39:45" x14ac:dyDescent="0.3">
      <c r="AM339" s="2" t="s">
        <v>337</v>
      </c>
      <c r="AN339" s="2">
        <v>1503.75</v>
      </c>
      <c r="AO339" s="2">
        <v>0</v>
      </c>
      <c r="AP339" s="2">
        <v>0</v>
      </c>
      <c r="AQ339" s="2">
        <v>12206.5095217499</v>
      </c>
      <c r="AR339" s="2">
        <v>0</v>
      </c>
      <c r="AS339" s="2"/>
    </row>
    <row r="340" spans="39:45" x14ac:dyDescent="0.3">
      <c r="AM340" s="2" t="s">
        <v>338</v>
      </c>
      <c r="AN340" s="2">
        <v>1599.5</v>
      </c>
      <c r="AO340" s="2">
        <v>0</v>
      </c>
      <c r="AP340" s="2">
        <v>0</v>
      </c>
      <c r="AQ340" s="2">
        <v>12521.124755749899</v>
      </c>
      <c r="AR340" s="2">
        <v>0</v>
      </c>
      <c r="AS340" s="2"/>
    </row>
    <row r="341" spans="39:45" x14ac:dyDescent="0.3">
      <c r="AM341" s="2" t="s">
        <v>339</v>
      </c>
      <c r="AN341" s="2">
        <v>1682</v>
      </c>
      <c r="AO341" s="2">
        <v>1589.25</v>
      </c>
      <c r="AP341" s="2">
        <v>94.475389500000006</v>
      </c>
      <c r="AQ341" s="2">
        <v>14432.916015749999</v>
      </c>
      <c r="AR341" s="2">
        <v>14085.331298749899</v>
      </c>
      <c r="AS341" s="2"/>
    </row>
    <row r="342" spans="39:45" x14ac:dyDescent="0.3">
      <c r="AM342" s="2" t="s">
        <v>340</v>
      </c>
      <c r="AN342" s="2">
        <v>1767.25</v>
      </c>
      <c r="AO342" s="2">
        <v>1660.25</v>
      </c>
      <c r="AP342" s="2">
        <v>93.950275500000004</v>
      </c>
      <c r="AQ342" s="2">
        <v>14682.634765749901</v>
      </c>
      <c r="AR342" s="2">
        <v>13876.37597675</v>
      </c>
      <c r="AS342" s="2"/>
    </row>
    <row r="343" spans="39:45" x14ac:dyDescent="0.3">
      <c r="AM343" s="2" t="s">
        <v>341</v>
      </c>
      <c r="AN343" s="2">
        <v>1706.25</v>
      </c>
      <c r="AO343" s="2">
        <v>1572.75</v>
      </c>
      <c r="AP343" s="2">
        <v>92.261409749999899</v>
      </c>
      <c r="AQ343" s="2">
        <v>14344.288329999899</v>
      </c>
      <c r="AR343" s="2">
        <v>13813.6657715</v>
      </c>
      <c r="AS343" s="2"/>
    </row>
    <row r="344" spans="39:45" x14ac:dyDescent="0.3">
      <c r="AM344" s="2" t="s">
        <v>342</v>
      </c>
      <c r="AN344" s="2">
        <v>1676.5</v>
      </c>
      <c r="AO344" s="2">
        <v>1521.75</v>
      </c>
      <c r="AP344" s="2">
        <v>90.783544500000005</v>
      </c>
      <c r="AQ344" s="2">
        <v>14357.910888750001</v>
      </c>
      <c r="AR344" s="2">
        <v>14243.096923749999</v>
      </c>
      <c r="AS344" s="2"/>
    </row>
    <row r="345" spans="39:45" x14ac:dyDescent="0.3">
      <c r="AM345" s="2" t="s">
        <v>343</v>
      </c>
      <c r="AN345" s="2">
        <v>1629.75</v>
      </c>
      <c r="AO345" s="2">
        <v>1554</v>
      </c>
      <c r="AP345" s="2">
        <v>95.371137750000003</v>
      </c>
      <c r="AQ345" s="2">
        <v>13830.8793945</v>
      </c>
      <c r="AR345" s="2">
        <v>13972.108642749899</v>
      </c>
      <c r="AS345" s="2"/>
    </row>
    <row r="346" spans="39:45" x14ac:dyDescent="0.3">
      <c r="AM346" s="2" t="s">
        <v>344</v>
      </c>
      <c r="AN346" s="2">
        <v>1540.75</v>
      </c>
      <c r="AO346" s="2">
        <v>1494.5</v>
      </c>
      <c r="AP346" s="2">
        <v>97.001374999999896</v>
      </c>
      <c r="AQ346" s="2">
        <v>13300.69751</v>
      </c>
      <c r="AR346" s="2">
        <v>14220.269286999999</v>
      </c>
      <c r="AS346" s="2"/>
    </row>
    <row r="347" spans="39:45" x14ac:dyDescent="0.3">
      <c r="AM347" s="2" t="s">
        <v>345</v>
      </c>
      <c r="AN347" s="2">
        <v>1489.75</v>
      </c>
      <c r="AO347" s="2">
        <v>1444.25</v>
      </c>
      <c r="AP347" s="2">
        <v>96.962465249999894</v>
      </c>
      <c r="AQ347" s="2">
        <v>13215.177246249999</v>
      </c>
      <c r="AR347" s="2">
        <v>14274.349609499999</v>
      </c>
      <c r="AS347" s="2"/>
    </row>
    <row r="348" spans="39:45" x14ac:dyDescent="0.3">
      <c r="AM348" s="2" t="s">
        <v>346</v>
      </c>
      <c r="AN348" s="2">
        <v>1586.5</v>
      </c>
      <c r="AO348" s="2">
        <v>1510.5</v>
      </c>
      <c r="AP348" s="2">
        <v>95.266307749999996</v>
      </c>
      <c r="AQ348" s="2">
        <v>13457.53955075</v>
      </c>
      <c r="AR348" s="2">
        <v>13887.77954125</v>
      </c>
      <c r="AS348" s="2"/>
    </row>
    <row r="349" spans="39:45" x14ac:dyDescent="0.3">
      <c r="AM349" s="2" t="s">
        <v>347</v>
      </c>
      <c r="AN349" s="2">
        <v>1603.75</v>
      </c>
      <c r="AO349" s="2">
        <v>1536.25</v>
      </c>
      <c r="AP349" s="2">
        <v>95.813100749999904</v>
      </c>
      <c r="AQ349" s="2">
        <v>13492.129638749901</v>
      </c>
      <c r="AR349" s="2">
        <v>13905.369629000001</v>
      </c>
      <c r="AS349" s="2"/>
    </row>
    <row r="350" spans="39:45" x14ac:dyDescent="0.3">
      <c r="AM350" s="2" t="s">
        <v>348</v>
      </c>
      <c r="AN350" s="2">
        <v>1598.75</v>
      </c>
      <c r="AO350" s="2">
        <v>1525.5</v>
      </c>
      <c r="AP350" s="2">
        <v>95.543962749999906</v>
      </c>
      <c r="AQ350" s="2">
        <v>13324.4223635</v>
      </c>
      <c r="AR350" s="2">
        <v>14048.496826250001</v>
      </c>
      <c r="AS350" s="2"/>
    </row>
    <row r="351" spans="39:45" x14ac:dyDescent="0.3">
      <c r="AM351" s="2" t="s">
        <v>349</v>
      </c>
      <c r="AN351" s="2">
        <v>1624.5</v>
      </c>
      <c r="AO351" s="2">
        <v>1548.5</v>
      </c>
      <c r="AP351" s="2">
        <v>95.372976499999893</v>
      </c>
      <c r="AQ351" s="2">
        <v>13986.0507814999</v>
      </c>
      <c r="AR351" s="2">
        <v>15118.6567384999</v>
      </c>
      <c r="AS351" s="2"/>
    </row>
    <row r="352" spans="39:45" x14ac:dyDescent="0.3">
      <c r="AM352" s="2" t="s">
        <v>350</v>
      </c>
      <c r="AN352" s="2">
        <v>1651.25</v>
      </c>
      <c r="AO352" s="2">
        <v>1577.25</v>
      </c>
      <c r="AP352" s="2">
        <v>95.590265000000002</v>
      </c>
      <c r="AQ352" s="2">
        <v>13817.759765749999</v>
      </c>
      <c r="AR352" s="2">
        <v>13714.034668</v>
      </c>
      <c r="AS352" s="2"/>
    </row>
    <row r="353" spans="39:45" x14ac:dyDescent="0.3">
      <c r="AM353" s="2" t="s">
        <v>351</v>
      </c>
      <c r="AN353" s="2">
        <v>1609.25</v>
      </c>
      <c r="AO353" s="2">
        <v>1534.75</v>
      </c>
      <c r="AP353" s="2">
        <v>95.444330249999894</v>
      </c>
      <c r="AQ353" s="2">
        <v>13342.82983375</v>
      </c>
      <c r="AR353" s="2">
        <v>13984.113037249999</v>
      </c>
      <c r="AS353" s="2"/>
    </row>
    <row r="354" spans="39:45" x14ac:dyDescent="0.3">
      <c r="AM354" s="2" t="s">
        <v>352</v>
      </c>
      <c r="AN354" s="2">
        <v>1641.5</v>
      </c>
      <c r="AO354" s="2">
        <v>1569.5</v>
      </c>
      <c r="AP354" s="2">
        <v>95.622144750000004</v>
      </c>
      <c r="AQ354" s="2">
        <v>13544.64013675</v>
      </c>
      <c r="AR354" s="2">
        <v>13700.180664</v>
      </c>
      <c r="AS354" s="2"/>
    </row>
    <row r="355" spans="39:45" x14ac:dyDescent="0.3">
      <c r="AM355" s="2" t="s">
        <v>353</v>
      </c>
      <c r="AN355" s="2">
        <v>1507.25</v>
      </c>
      <c r="AO355" s="2">
        <v>1433.75</v>
      </c>
      <c r="AP355" s="2">
        <v>95.191213749999903</v>
      </c>
      <c r="AQ355" s="2">
        <v>13390.8620605</v>
      </c>
      <c r="AR355" s="2">
        <v>14149.6357419999</v>
      </c>
      <c r="AS355" s="2"/>
    </row>
    <row r="356" spans="39:45" x14ac:dyDescent="0.3">
      <c r="AM356" s="2" t="s">
        <v>354</v>
      </c>
      <c r="AN356" s="2">
        <v>1484.5</v>
      </c>
      <c r="AO356" s="2">
        <v>1404.25</v>
      </c>
      <c r="AP356" s="2">
        <v>94.679166499999894</v>
      </c>
      <c r="AQ356" s="2">
        <v>13466.8232422499</v>
      </c>
      <c r="AR356" s="2">
        <v>14083.8137209999</v>
      </c>
      <c r="AS356" s="2"/>
    </row>
    <row r="357" spans="39:45" x14ac:dyDescent="0.3">
      <c r="AM357" s="2" t="s">
        <v>355</v>
      </c>
      <c r="AN357" s="2">
        <v>1575.5</v>
      </c>
      <c r="AO357" s="2">
        <v>1479</v>
      </c>
      <c r="AP357" s="2">
        <v>93.909517499999893</v>
      </c>
      <c r="AQ357" s="2">
        <v>13505.57592775</v>
      </c>
      <c r="AR357" s="2">
        <v>13868.604736249899</v>
      </c>
      <c r="AS357" s="2"/>
    </row>
    <row r="358" spans="39:45" x14ac:dyDescent="0.3">
      <c r="AM358" s="2" t="s">
        <v>356</v>
      </c>
      <c r="AN358" s="2">
        <v>1479</v>
      </c>
      <c r="AO358" s="2">
        <v>1389</v>
      </c>
      <c r="AP358" s="2">
        <v>93.953249</v>
      </c>
      <c r="AQ358" s="2">
        <v>13278.5166015</v>
      </c>
      <c r="AR358" s="2">
        <v>14440.427734499999</v>
      </c>
      <c r="AS358" s="2"/>
    </row>
    <row r="359" spans="39:45" x14ac:dyDescent="0.3">
      <c r="AM359" s="2" t="s">
        <v>357</v>
      </c>
      <c r="AN359" s="2">
        <v>1561.5</v>
      </c>
      <c r="AO359" s="2">
        <v>1475.75</v>
      </c>
      <c r="AP359" s="2">
        <v>94.469068750000005</v>
      </c>
      <c r="AQ359" s="2">
        <v>13422.462890749999</v>
      </c>
      <c r="AR359" s="2">
        <v>13957.2109375</v>
      </c>
      <c r="AS359" s="2"/>
    </row>
    <row r="360" spans="39:45" x14ac:dyDescent="0.3">
      <c r="AM360" s="2" t="s">
        <v>358</v>
      </c>
      <c r="AN360" s="2">
        <v>1520.25</v>
      </c>
      <c r="AO360" s="2">
        <v>1427.5</v>
      </c>
      <c r="AP360" s="2">
        <v>93.9863395</v>
      </c>
      <c r="AQ360" s="2">
        <v>13175.03393575</v>
      </c>
      <c r="AR360" s="2">
        <v>14217.730957</v>
      </c>
      <c r="AS360" s="2"/>
    </row>
    <row r="361" spans="39:45" x14ac:dyDescent="0.3">
      <c r="AM361" s="2" t="s">
        <v>359</v>
      </c>
      <c r="AN361" s="2">
        <v>1522.75</v>
      </c>
      <c r="AO361" s="2">
        <v>1420</v>
      </c>
      <c r="AP361" s="2">
        <v>93.254934250000005</v>
      </c>
      <c r="AQ361" s="2">
        <v>13571.4777834999</v>
      </c>
      <c r="AR361" s="2">
        <v>13814.65917975</v>
      </c>
      <c r="AS361" s="2"/>
    </row>
    <row r="362" spans="39:45" x14ac:dyDescent="0.3">
      <c r="AM362" s="2" t="s">
        <v>360</v>
      </c>
      <c r="AN362" s="2">
        <v>1417.25</v>
      </c>
      <c r="AO362" s="2">
        <v>1343.5</v>
      </c>
      <c r="AP362" s="2">
        <v>94.784813</v>
      </c>
      <c r="AQ362" s="2">
        <v>12765.721191500001</v>
      </c>
      <c r="AR362" s="2">
        <v>14625.476806749901</v>
      </c>
      <c r="AS362" s="2"/>
    </row>
    <row r="363" spans="39:45" x14ac:dyDescent="0.3">
      <c r="AM363" s="2" t="s">
        <v>361</v>
      </c>
      <c r="AN363" s="2">
        <v>1829.25</v>
      </c>
      <c r="AO363" s="2">
        <v>0</v>
      </c>
      <c r="AP363" s="2">
        <v>0</v>
      </c>
      <c r="AQ363" s="2">
        <v>13818.417969</v>
      </c>
      <c r="AR363" s="2">
        <v>0</v>
      </c>
      <c r="AS363" s="2"/>
    </row>
    <row r="364" spans="39:45" x14ac:dyDescent="0.3">
      <c r="AM364" s="2" t="s">
        <v>362</v>
      </c>
      <c r="AN364" s="2">
        <v>1761</v>
      </c>
      <c r="AO364" s="2">
        <v>0</v>
      </c>
      <c r="AP364" s="2">
        <v>0</v>
      </c>
      <c r="AQ364" s="2">
        <v>13231.52124025</v>
      </c>
      <c r="AR364" s="2">
        <v>0</v>
      </c>
      <c r="AS364" s="2"/>
    </row>
    <row r="365" spans="39:45" x14ac:dyDescent="0.3">
      <c r="AM365" s="2" t="s">
        <v>363</v>
      </c>
      <c r="AN365" s="2">
        <v>1865.5</v>
      </c>
      <c r="AO365" s="2">
        <v>1740.75</v>
      </c>
      <c r="AP365" s="2">
        <v>93.307394000000002</v>
      </c>
      <c r="AQ365" s="2">
        <v>14914.47607425</v>
      </c>
      <c r="AR365" s="2">
        <v>13821.866455249999</v>
      </c>
      <c r="AS365" s="2"/>
    </row>
    <row r="366" spans="39:45" x14ac:dyDescent="0.3">
      <c r="AM366" s="2" t="s">
        <v>364</v>
      </c>
      <c r="AN366" s="2">
        <v>1733.25</v>
      </c>
      <c r="AO366" s="2">
        <v>1627.25</v>
      </c>
      <c r="AP366" s="2">
        <v>93.885254000000003</v>
      </c>
      <c r="AQ366" s="2">
        <v>14324.3063965</v>
      </c>
      <c r="AR366" s="2">
        <v>14033.95532225</v>
      </c>
      <c r="AS366" s="2"/>
    </row>
    <row r="367" spans="39:45" x14ac:dyDescent="0.3">
      <c r="AM367" s="2" t="s">
        <v>365</v>
      </c>
      <c r="AN367" s="2">
        <v>1835.5</v>
      </c>
      <c r="AO367" s="2">
        <v>1717.5</v>
      </c>
      <c r="AP367" s="2">
        <v>93.620914499999898</v>
      </c>
      <c r="AQ367" s="2">
        <v>14728.3645022499</v>
      </c>
      <c r="AR367" s="2">
        <v>13612.131347499901</v>
      </c>
      <c r="AS367" s="2"/>
    </row>
    <row r="368" spans="39:45" x14ac:dyDescent="0.3">
      <c r="AM368" s="2" t="s">
        <v>366</v>
      </c>
      <c r="AN368" s="2">
        <v>1868</v>
      </c>
      <c r="AO368" s="2">
        <v>1707</v>
      </c>
      <c r="AP368" s="2">
        <v>91.502176250000005</v>
      </c>
      <c r="AQ368" s="2">
        <v>14771.6862795</v>
      </c>
      <c r="AR368" s="2">
        <v>13624.503418</v>
      </c>
      <c r="AS368" s="2"/>
    </row>
    <row r="369" spans="39:45" x14ac:dyDescent="0.3">
      <c r="AM369" s="2" t="s">
        <v>367</v>
      </c>
      <c r="AN369" s="2">
        <v>1749.5</v>
      </c>
      <c r="AO369" s="2">
        <v>1660</v>
      </c>
      <c r="AP369" s="2">
        <v>94.902319000000006</v>
      </c>
      <c r="AQ369" s="2">
        <v>14160.4990235</v>
      </c>
      <c r="AR369" s="2">
        <v>13645.138183499899</v>
      </c>
      <c r="AS369" s="2"/>
    </row>
    <row r="370" spans="39:45" x14ac:dyDescent="0.3">
      <c r="AM370" s="2" t="s">
        <v>368</v>
      </c>
      <c r="AN370" s="2">
        <v>1761.25</v>
      </c>
      <c r="AO370" s="2">
        <v>1668</v>
      </c>
      <c r="AP370" s="2">
        <v>94.705812249999994</v>
      </c>
      <c r="AQ370" s="2">
        <v>14075.869140500001</v>
      </c>
      <c r="AR370" s="2">
        <v>13419.720214999899</v>
      </c>
      <c r="AS370" s="2"/>
    </row>
    <row r="371" spans="39:45" x14ac:dyDescent="0.3">
      <c r="AM371" s="2" t="s">
        <v>369</v>
      </c>
      <c r="AN371" s="2">
        <v>1729.25</v>
      </c>
      <c r="AO371" s="2">
        <v>1643</v>
      </c>
      <c r="AP371" s="2">
        <v>95.046571749999899</v>
      </c>
      <c r="AQ371" s="2">
        <v>13881.560058499899</v>
      </c>
      <c r="AR371" s="2">
        <v>13598.266846</v>
      </c>
      <c r="AS371" s="2"/>
    </row>
    <row r="372" spans="39:45" x14ac:dyDescent="0.3">
      <c r="AM372" s="2" t="s">
        <v>370</v>
      </c>
      <c r="AN372" s="2">
        <v>1797.25</v>
      </c>
      <c r="AO372" s="2">
        <v>1678</v>
      </c>
      <c r="AP372" s="2">
        <v>93.456853999999893</v>
      </c>
      <c r="AQ372" s="2">
        <v>14029.6345215</v>
      </c>
      <c r="AR372" s="2">
        <v>13279.07128925</v>
      </c>
      <c r="AS372" s="2"/>
    </row>
    <row r="373" spans="39:45" x14ac:dyDescent="0.3">
      <c r="AM373" s="2" t="s">
        <v>371</v>
      </c>
      <c r="AN373" s="2">
        <v>1832</v>
      </c>
      <c r="AO373" s="2">
        <v>1734.75</v>
      </c>
      <c r="AP373" s="2">
        <v>94.755029750000006</v>
      </c>
      <c r="AQ373" s="2">
        <v>14114.856933499999</v>
      </c>
      <c r="AR373" s="2">
        <v>13074.52001975</v>
      </c>
      <c r="AS373" s="2"/>
    </row>
    <row r="374" spans="39:45" x14ac:dyDescent="0.3">
      <c r="AM374" s="2" t="s">
        <v>372</v>
      </c>
      <c r="AN374" s="2">
        <v>1658.5</v>
      </c>
      <c r="AO374" s="2">
        <v>1589</v>
      </c>
      <c r="AP374" s="2">
        <v>95.851522500000002</v>
      </c>
      <c r="AQ374" s="2">
        <v>14896.108642749899</v>
      </c>
      <c r="AR374" s="2">
        <v>13841.7004395</v>
      </c>
      <c r="AS374" s="2"/>
    </row>
    <row r="375" spans="39:45" x14ac:dyDescent="0.3">
      <c r="AM375" s="2" t="s">
        <v>373</v>
      </c>
      <c r="AN375" s="2">
        <v>1596</v>
      </c>
      <c r="AO375" s="2">
        <v>1530</v>
      </c>
      <c r="AP375" s="2">
        <v>95.874046499999906</v>
      </c>
      <c r="AQ375" s="2">
        <v>13163.17700175</v>
      </c>
      <c r="AR375" s="2">
        <v>15253.8483884999</v>
      </c>
      <c r="AS375" s="2"/>
    </row>
    <row r="376" spans="39:45" x14ac:dyDescent="0.3">
      <c r="AM376" s="2" t="s">
        <v>374</v>
      </c>
      <c r="AN376" s="2">
        <v>1654.25</v>
      </c>
      <c r="AO376" s="2">
        <v>1586.75</v>
      </c>
      <c r="AP376" s="2">
        <v>95.947498499999895</v>
      </c>
      <c r="AQ376" s="2">
        <v>13446.15625025</v>
      </c>
      <c r="AR376" s="2">
        <v>14072.351318249899</v>
      </c>
      <c r="AS376" s="2"/>
    </row>
    <row r="377" spans="39:45" x14ac:dyDescent="0.3">
      <c r="AM377" s="2" t="s">
        <v>375</v>
      </c>
      <c r="AN377" s="2">
        <v>1668.5</v>
      </c>
      <c r="AO377" s="2">
        <v>1591.25</v>
      </c>
      <c r="AP377" s="2">
        <v>95.498377000000005</v>
      </c>
      <c r="AQ377" s="2">
        <v>13468.676513750001</v>
      </c>
      <c r="AR377" s="2">
        <v>13853.1271975</v>
      </c>
      <c r="AS377" s="2"/>
    </row>
    <row r="378" spans="39:45" x14ac:dyDescent="0.3">
      <c r="AM378" s="2" t="s">
        <v>376</v>
      </c>
      <c r="AN378" s="2">
        <v>1545.25</v>
      </c>
      <c r="AO378" s="2">
        <v>1475.25</v>
      </c>
      <c r="AP378" s="2">
        <v>95.475717750000001</v>
      </c>
      <c r="AQ378" s="2">
        <v>13224.220214749899</v>
      </c>
      <c r="AR378" s="2">
        <v>14132.174316249901</v>
      </c>
      <c r="AS378" s="2"/>
    </row>
    <row r="379" spans="39:45" x14ac:dyDescent="0.3">
      <c r="AM379" s="2" t="s">
        <v>377</v>
      </c>
      <c r="AN379" s="2">
        <v>1482.25</v>
      </c>
      <c r="AO379" s="2">
        <v>1408.25</v>
      </c>
      <c r="AP379" s="2">
        <v>95.068597749999896</v>
      </c>
      <c r="AQ379" s="2">
        <v>13415.883544750001</v>
      </c>
      <c r="AR379" s="2">
        <v>14130.508056749901</v>
      </c>
      <c r="AS379" s="2"/>
    </row>
    <row r="380" spans="39:45" x14ac:dyDescent="0.3">
      <c r="AM380" s="2" t="s">
        <v>378</v>
      </c>
      <c r="AN380" s="2">
        <v>1493.75</v>
      </c>
      <c r="AO380" s="2">
        <v>1414</v>
      </c>
      <c r="AP380" s="2">
        <v>94.815530749999894</v>
      </c>
      <c r="AQ380" s="2">
        <v>13144.62011725</v>
      </c>
      <c r="AR380" s="2">
        <v>14296.33813475</v>
      </c>
      <c r="AS380" s="2"/>
    </row>
    <row r="381" spans="39:45" x14ac:dyDescent="0.3">
      <c r="AM381" s="2" t="s">
        <v>379</v>
      </c>
      <c r="AN381" s="2">
        <v>1502</v>
      </c>
      <c r="AO381" s="2">
        <v>1406.25</v>
      </c>
      <c r="AP381" s="2">
        <v>93.65188225</v>
      </c>
      <c r="AQ381" s="2">
        <v>13470.030517499999</v>
      </c>
      <c r="AR381" s="2">
        <v>13609.83105475</v>
      </c>
      <c r="AS381" s="2"/>
    </row>
    <row r="382" spans="39:45" x14ac:dyDescent="0.3">
      <c r="AM382" s="2" t="s">
        <v>380</v>
      </c>
      <c r="AN382" s="2">
        <v>1524.5</v>
      </c>
      <c r="AO382" s="2">
        <v>1445</v>
      </c>
      <c r="AP382" s="2">
        <v>94.843990249999905</v>
      </c>
      <c r="AQ382" s="2">
        <v>13176.8095705</v>
      </c>
      <c r="AR382" s="2">
        <v>14157.290283</v>
      </c>
      <c r="AS382" s="2"/>
    </row>
    <row r="383" spans="39:45" x14ac:dyDescent="0.3">
      <c r="AM383" s="2" t="s">
        <v>381</v>
      </c>
      <c r="AN383" s="2">
        <v>1481.25</v>
      </c>
      <c r="AO383" s="2">
        <v>1388.5</v>
      </c>
      <c r="AP383" s="2">
        <v>93.757165999999899</v>
      </c>
      <c r="AQ383" s="2">
        <v>13130.532959</v>
      </c>
      <c r="AR383" s="2">
        <v>14414.562256249899</v>
      </c>
      <c r="AS383" s="2"/>
    </row>
    <row r="384" spans="39:45" x14ac:dyDescent="0.3">
      <c r="AM384" s="2" t="s">
        <v>382</v>
      </c>
      <c r="AN384" s="2">
        <v>1427</v>
      </c>
      <c r="AO384" s="2">
        <v>1362.5</v>
      </c>
      <c r="AP384" s="2">
        <v>95.438585500000002</v>
      </c>
      <c r="AQ384" s="2">
        <v>12849.781005999999</v>
      </c>
      <c r="AR384" s="2">
        <v>14480.43969725</v>
      </c>
      <c r="AS384" s="2"/>
    </row>
    <row r="385" spans="39:45" x14ac:dyDescent="0.3">
      <c r="AM385" s="2" t="s">
        <v>383</v>
      </c>
      <c r="AN385" s="2">
        <v>1392.75</v>
      </c>
      <c r="AO385" s="2">
        <v>1328.75</v>
      </c>
      <c r="AP385" s="2">
        <v>95.402399000000003</v>
      </c>
      <c r="AQ385" s="2">
        <v>12544.17138675</v>
      </c>
      <c r="AR385" s="2">
        <v>14577.76684575</v>
      </c>
      <c r="AS385" s="2"/>
    </row>
    <row r="386" spans="39:45" x14ac:dyDescent="0.3">
      <c r="AM386" s="2" t="s">
        <v>384</v>
      </c>
      <c r="AN386" s="2">
        <v>1443.5</v>
      </c>
      <c r="AO386" s="2">
        <v>1348.75</v>
      </c>
      <c r="AP386" s="2">
        <v>93.407893999999899</v>
      </c>
      <c r="AQ386" s="2">
        <v>12639.370361249899</v>
      </c>
      <c r="AR386" s="2">
        <v>14869.632079749999</v>
      </c>
      <c r="AS386" s="2"/>
    </row>
  </sheetData>
  <mergeCells count="49">
    <mergeCell ref="AI2:AJ2"/>
    <mergeCell ref="B2:C2"/>
    <mergeCell ref="E2:F2"/>
    <mergeCell ref="H2:I2"/>
    <mergeCell ref="K2:L2"/>
    <mergeCell ref="N2:O2"/>
    <mergeCell ref="Q2:R2"/>
    <mergeCell ref="T2:U2"/>
    <mergeCell ref="W2:X2"/>
    <mergeCell ref="Z2:AA2"/>
    <mergeCell ref="AC2:AD2"/>
    <mergeCell ref="AF2:AG2"/>
    <mergeCell ref="AI12:AJ12"/>
    <mergeCell ref="B12:C12"/>
    <mergeCell ref="E12:F12"/>
    <mergeCell ref="H12:I12"/>
    <mergeCell ref="K12:L12"/>
    <mergeCell ref="N12:O12"/>
    <mergeCell ref="Q12:R12"/>
    <mergeCell ref="T12:U12"/>
    <mergeCell ref="W12:X12"/>
    <mergeCell ref="Z12:AA12"/>
    <mergeCell ref="AC12:AD12"/>
    <mergeCell ref="AF12:AG12"/>
    <mergeCell ref="Z23:AA23"/>
    <mergeCell ref="AC23:AD23"/>
    <mergeCell ref="AF23:AG23"/>
    <mergeCell ref="B22:C22"/>
    <mergeCell ref="B23:C23"/>
    <mergeCell ref="E23:F23"/>
    <mergeCell ref="H23:I23"/>
    <mergeCell ref="K23:L23"/>
    <mergeCell ref="N23:O23"/>
    <mergeCell ref="AC33:AD33"/>
    <mergeCell ref="AF33:AG33"/>
    <mergeCell ref="AI33:AJ33"/>
    <mergeCell ref="AI23:AJ23"/>
    <mergeCell ref="B33:C33"/>
    <mergeCell ref="E33:F33"/>
    <mergeCell ref="H33:I33"/>
    <mergeCell ref="K33:L33"/>
    <mergeCell ref="N33:O33"/>
    <mergeCell ref="Q33:R33"/>
    <mergeCell ref="T33:U33"/>
    <mergeCell ref="W33:X33"/>
    <mergeCell ref="Z33:AA33"/>
    <mergeCell ref="Q23:R23"/>
    <mergeCell ref="T23:U23"/>
    <mergeCell ref="W23:X23"/>
  </mergeCells>
  <conditionalFormatting sqref="B13:C20 B3:C10 E3:F10 E13:F20 H13:I20 H3:I10 K3:L10 K13:L20 N13:O20 N3:O8 Q3:R5 Q13:R20 T3:U10 W3:X10 W13:X20 Z13:AA20 Z3:AA10 AC3:AD10 AC13:AD20 AF13:AG20 AF3:AG10 AI13:AJ20 Q7:R10 Q6 N10:O10 O9">
    <cfRule type="colorScale" priority="1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10">
    <cfRule type="cellIs" dxfId="29" priority="52" operator="greaterThan">
      <formula>20</formula>
    </cfRule>
  </conditionalFormatting>
  <conditionalFormatting sqref="D13:D20">
    <cfRule type="cellIs" dxfId="28" priority="51" operator="greaterThan">
      <formula>20</formula>
    </cfRule>
  </conditionalFormatting>
  <conditionalFormatting sqref="G3:G10">
    <cfRule type="cellIs" dxfId="27" priority="48" operator="greaterThan">
      <formula>20</formula>
    </cfRule>
  </conditionalFormatting>
  <conditionalFormatting sqref="G13:G20">
    <cfRule type="cellIs" dxfId="26" priority="47" operator="greaterThan">
      <formula>20</formula>
    </cfRule>
  </conditionalFormatting>
  <conditionalFormatting sqref="J3:J10">
    <cfRule type="cellIs" dxfId="25" priority="44" operator="greaterThan">
      <formula>20</formula>
    </cfRule>
  </conditionalFormatting>
  <conditionalFormatting sqref="J13:J20">
    <cfRule type="cellIs" dxfId="24" priority="43" operator="greaterThan">
      <formula>20</formula>
    </cfRule>
  </conditionalFormatting>
  <conditionalFormatting sqref="M3:M10">
    <cfRule type="cellIs" dxfId="23" priority="40" operator="greaterThan">
      <formula>20</formula>
    </cfRule>
  </conditionalFormatting>
  <conditionalFormatting sqref="M13:M20">
    <cfRule type="cellIs" dxfId="22" priority="39" operator="greaterThan">
      <formula>20</formula>
    </cfRule>
  </conditionalFormatting>
  <conditionalFormatting sqref="P3:P10">
    <cfRule type="cellIs" dxfId="21" priority="36" operator="greaterThan">
      <formula>20</formula>
    </cfRule>
  </conditionalFormatting>
  <conditionalFormatting sqref="P13:P20">
    <cfRule type="cellIs" dxfId="20" priority="35" operator="greaterThan">
      <formula>20</formula>
    </cfRule>
  </conditionalFormatting>
  <conditionalFormatting sqref="S3:S10">
    <cfRule type="cellIs" dxfId="19" priority="32" operator="greaterThan">
      <formula>20</formula>
    </cfRule>
  </conditionalFormatting>
  <conditionalFormatting sqref="S13:S20">
    <cfRule type="cellIs" dxfId="18" priority="31" operator="greaterThan">
      <formula>20</formula>
    </cfRule>
  </conditionalFormatting>
  <conditionalFormatting sqref="V3:V10">
    <cfRule type="cellIs" dxfId="17" priority="28" operator="greaterThan">
      <formula>20</formula>
    </cfRule>
  </conditionalFormatting>
  <conditionalFormatting sqref="V13:V20">
    <cfRule type="cellIs" dxfId="16" priority="27" operator="greaterThan">
      <formula>20</formula>
    </cfRule>
  </conditionalFormatting>
  <conditionalFormatting sqref="Y3:Y10">
    <cfRule type="cellIs" dxfId="15" priority="24" operator="greaterThan">
      <formula>20</formula>
    </cfRule>
  </conditionalFormatting>
  <conditionalFormatting sqref="Y13:Y20">
    <cfRule type="cellIs" dxfId="14" priority="23" operator="greaterThan">
      <formula>20</formula>
    </cfRule>
  </conditionalFormatting>
  <conditionalFormatting sqref="AB3:AB10">
    <cfRule type="cellIs" dxfId="13" priority="20" operator="greaterThan">
      <formula>20</formula>
    </cfRule>
  </conditionalFormatting>
  <conditionalFormatting sqref="AB13:AB20">
    <cfRule type="cellIs" dxfId="12" priority="19" operator="greaterThan">
      <formula>20</formula>
    </cfRule>
  </conditionalFormatting>
  <conditionalFormatting sqref="AE3:AE10">
    <cfRule type="cellIs" dxfId="11" priority="16" operator="greaterThan">
      <formula>20</formula>
    </cfRule>
  </conditionalFormatting>
  <conditionalFormatting sqref="AE13:AE20">
    <cfRule type="cellIs" dxfId="10" priority="15" operator="greaterThan">
      <formula>20</formula>
    </cfRule>
  </conditionalFormatting>
  <conditionalFormatting sqref="AH3:AH10">
    <cfRule type="cellIs" dxfId="9" priority="12" operator="greaterThan">
      <formula>20</formula>
    </cfRule>
  </conditionalFormatting>
  <conditionalFormatting sqref="AH13:AH20">
    <cfRule type="cellIs" dxfId="8" priority="11" operator="greaterThan">
      <formula>20</formula>
    </cfRule>
  </conditionalFormatting>
  <conditionalFormatting sqref="AK3:AK10">
    <cfRule type="cellIs" dxfId="7" priority="8" operator="greaterThan">
      <formula>20</formula>
    </cfRule>
  </conditionalFormatting>
  <conditionalFormatting sqref="AK13:AK20">
    <cfRule type="cellIs" dxfId="6" priority="7" operator="greaterThan">
      <formula>20</formula>
    </cfRule>
  </conditionalFormatting>
  <conditionalFormatting sqref="B24:C31 B34:C41 AI34:AJ41 AI24:AJ31 AF34:AG41 AF24:AG31 AC34:AD41 AC24:AD31 Z34:AA41 Z24:AA31 W34:X41 W24:X31 T34:U41 T24:U31 Q34:R41 Q24:R31 N34:O41 N24:O31 K34:L41 K24:L31 H34:I41 H24:I31 E34:F41 E24:F31">
    <cfRule type="cellIs" dxfId="5" priority="3" operator="lessThan">
      <formula>1243</formula>
    </cfRule>
    <cfRule type="cellIs" dxfId="4" priority="4" operator="greaterThan">
      <formula>1980</formula>
    </cfRule>
  </conditionalFormatting>
  <conditionalFormatting sqref="AI3:AJ1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3:U2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CFD348-1C15-4405-B285-B0438E83EC2D}">
  <sheetPr codeName="Sheet5"/>
  <dimension ref="A1:AK46"/>
  <sheetViews>
    <sheetView tabSelected="1" zoomScale="60" zoomScaleNormal="60" workbookViewId="0">
      <selection activeCell="AB29" sqref="AB29"/>
    </sheetView>
  </sheetViews>
  <sheetFormatPr defaultColWidth="8.88671875" defaultRowHeight="14.4" x14ac:dyDescent="0.3"/>
  <cols>
    <col min="1" max="20" width="8.88671875" style="4"/>
    <col min="21" max="21" width="9.109375" style="4" customWidth="1"/>
    <col min="22" max="38" width="8.88671875" style="4"/>
    <col min="39" max="73" width="7.77734375" style="4" customWidth="1"/>
    <col min="74" max="16384" width="8.88671875" style="4"/>
  </cols>
  <sheetData>
    <row r="1" spans="1:37" x14ac:dyDescent="0.3">
      <c r="A1" s="3"/>
      <c r="B1" s="3" t="s">
        <v>387</v>
      </c>
    </row>
    <row r="2" spans="1:37" x14ac:dyDescent="0.3">
      <c r="B2" s="114" t="s">
        <v>409</v>
      </c>
      <c r="C2" s="114"/>
      <c r="D2" s="6" t="s">
        <v>431</v>
      </c>
      <c r="E2" s="114" t="s">
        <v>410</v>
      </c>
      <c r="F2" s="114"/>
      <c r="G2" s="6" t="s">
        <v>431</v>
      </c>
      <c r="H2" s="114" t="s">
        <v>411</v>
      </c>
      <c r="I2" s="114"/>
      <c r="J2" s="6" t="s">
        <v>431</v>
      </c>
      <c r="K2" s="114" t="s">
        <v>412</v>
      </c>
      <c r="L2" s="114"/>
      <c r="M2" s="6" t="s">
        <v>431</v>
      </c>
      <c r="N2" s="114" t="s">
        <v>413</v>
      </c>
      <c r="O2" s="114"/>
      <c r="P2" s="6" t="s">
        <v>431</v>
      </c>
      <c r="Q2" s="114" t="s">
        <v>414</v>
      </c>
      <c r="R2" s="114"/>
      <c r="S2" s="6" t="s">
        <v>431</v>
      </c>
      <c r="T2" s="114" t="s">
        <v>415</v>
      </c>
      <c r="U2" s="114"/>
      <c r="V2" s="6" t="s">
        <v>431</v>
      </c>
      <c r="W2" s="114" t="s">
        <v>416</v>
      </c>
      <c r="X2" s="114"/>
      <c r="Y2" s="6" t="s">
        <v>431</v>
      </c>
      <c r="Z2" s="114" t="s">
        <v>417</v>
      </c>
      <c r="AA2" s="114"/>
      <c r="AB2" s="6" t="s">
        <v>431</v>
      </c>
      <c r="AC2" s="114" t="s">
        <v>418</v>
      </c>
      <c r="AD2" s="114"/>
      <c r="AE2" s="6" t="s">
        <v>431</v>
      </c>
      <c r="AF2" s="114" t="s">
        <v>419</v>
      </c>
      <c r="AG2" s="114"/>
      <c r="AH2" s="6" t="s">
        <v>431</v>
      </c>
      <c r="AI2" s="114" t="s">
        <v>420</v>
      </c>
      <c r="AJ2" s="114"/>
      <c r="AK2" s="6" t="s">
        <v>431</v>
      </c>
    </row>
    <row r="3" spans="1:37" x14ac:dyDescent="0.3">
      <c r="A3" s="4" t="s">
        <v>393</v>
      </c>
      <c r="B3" s="17">
        <v>5.0335499999999901E-2</v>
      </c>
      <c r="C3" s="17">
        <v>0</v>
      </c>
      <c r="D3" s="17">
        <f>STDEV(B3:C3)/AVERAGE(B3:C3)*100</f>
        <v>141.42135623730948</v>
      </c>
      <c r="E3" s="17">
        <v>93.251525999999899</v>
      </c>
      <c r="F3" s="17">
        <v>93.794170499999893</v>
      </c>
      <c r="G3" s="17">
        <f>STDEV(E3:F3)/AVERAGE(E3:F3)*100</f>
        <v>0.41028220686550781</v>
      </c>
      <c r="H3" s="17">
        <v>1.97908025</v>
      </c>
      <c r="I3" s="17">
        <v>0.46712374999999901</v>
      </c>
      <c r="J3" s="17">
        <f>STDEV(H3:I3)/AVERAGE(H3:I3)*100</f>
        <v>87.410101038922321</v>
      </c>
      <c r="K3" s="17">
        <v>64.778286750000007</v>
      </c>
      <c r="L3" s="17">
        <v>64.507800000000003</v>
      </c>
      <c r="M3" s="17">
        <f>STDEV(K3:L3)/AVERAGE(K3:L3)*100</f>
        <v>0.29587563511912518</v>
      </c>
      <c r="N3" s="17">
        <v>71.9837054999999</v>
      </c>
      <c r="O3" s="17">
        <v>65.447781500000005</v>
      </c>
      <c r="P3" s="17">
        <f>STDEV(N3:O3)/AVERAGE(N3:O3)*100</f>
        <v>6.725672962732089</v>
      </c>
      <c r="Q3" s="17">
        <v>75.89267375</v>
      </c>
      <c r="R3" s="17">
        <v>71.263410749999906</v>
      </c>
      <c r="S3" s="17">
        <f>STDEV(Q3:R3)/AVERAGE(Q3:R3)*100</f>
        <v>4.4488588702508585</v>
      </c>
      <c r="T3" s="17">
        <v>88.405238999999895</v>
      </c>
      <c r="U3" s="17">
        <v>84.327767999999907</v>
      </c>
      <c r="V3" s="17">
        <f>STDEV(T3:U3)/AVERAGE(T3:U3)*100</f>
        <v>3.3383398393469612</v>
      </c>
      <c r="W3" s="17">
        <v>93.995180000000005</v>
      </c>
      <c r="X3" s="17">
        <v>93.577594500000004</v>
      </c>
      <c r="Y3" s="17">
        <f>STDEV(W3:X3)/AVERAGE(W3:X3)*100</f>
        <v>0.31484050877029163</v>
      </c>
      <c r="Z3" s="17">
        <v>76.681036000000006</v>
      </c>
      <c r="AA3" s="17">
        <v>76.864900750000004</v>
      </c>
      <c r="AB3" s="17">
        <f>STDEV(Z3:AA3)/AVERAGE(Z3:AA3)*100</f>
        <v>0.16934607883222644</v>
      </c>
      <c r="AC3" s="17">
        <v>73.580939999999998</v>
      </c>
      <c r="AD3" s="17">
        <v>77.075942999999995</v>
      </c>
      <c r="AE3" s="17">
        <f>STDEV(AC3:AD3)/AVERAGE(AC3:AD3)*100</f>
        <v>3.2807532883410642</v>
      </c>
      <c r="AF3" s="17">
        <v>78.019426249999896</v>
      </c>
      <c r="AG3" s="17">
        <v>69.73805625</v>
      </c>
      <c r="AH3" s="17">
        <f>STDEV(AF3:AG3)/AVERAGE(AF3:AG3)*100</f>
        <v>7.9262488578401031</v>
      </c>
      <c r="AI3" s="17">
        <v>71.370841999999897</v>
      </c>
      <c r="AJ3" s="17">
        <v>68.291438749999898</v>
      </c>
      <c r="AK3" s="17">
        <f>STDEV(AI3:AJ3)/AVERAGE(AI3:AJ3)*100</f>
        <v>3.1181889747033869</v>
      </c>
    </row>
    <row r="4" spans="1:37" x14ac:dyDescent="0.3">
      <c r="A4" s="4" t="s">
        <v>394</v>
      </c>
      <c r="B4" s="17">
        <v>0</v>
      </c>
      <c r="C4" s="17">
        <v>1.557625E-2</v>
      </c>
      <c r="D4" s="17">
        <f t="shared" ref="D4:D10" si="0">STDEV(B4:C4)/AVERAGE(B4:C4)*100</f>
        <v>141.42135623730948</v>
      </c>
      <c r="E4" s="17">
        <v>93.106157249999896</v>
      </c>
      <c r="F4" s="17">
        <v>94.7497805</v>
      </c>
      <c r="G4" s="17">
        <f t="shared" ref="G4:G10" si="1">STDEV(E4:F4)/AVERAGE(E4:F4)*100</f>
        <v>1.2373493856101936</v>
      </c>
      <c r="H4" s="17">
        <v>0.64727599999999896</v>
      </c>
      <c r="I4" s="17">
        <v>0.9029045</v>
      </c>
      <c r="J4" s="17">
        <f t="shared" ref="J4:J10" si="2">STDEV(H4:I4)/AVERAGE(H4:I4)*100</f>
        <v>23.320722433877453</v>
      </c>
      <c r="K4" s="17">
        <v>86.131135999999898</v>
      </c>
      <c r="L4" s="17">
        <v>83.999029250000007</v>
      </c>
      <c r="M4" s="17">
        <f t="shared" ref="M4:M10" si="3">STDEV(K4:L4)/AVERAGE(K4:L4)*100</f>
        <v>1.7723219617439774</v>
      </c>
      <c r="N4" s="17">
        <v>90.158271499999998</v>
      </c>
      <c r="O4" s="17">
        <v>85.448698250000007</v>
      </c>
      <c r="P4" s="17">
        <f t="shared" ref="P4:P10" si="4">STDEV(N4:O4)/AVERAGE(N4:O4)*100</f>
        <v>3.7927551353009563</v>
      </c>
      <c r="Q4" s="17">
        <v>88.401016249999898</v>
      </c>
      <c r="R4" s="17">
        <v>86.845024249999994</v>
      </c>
      <c r="S4" s="17">
        <f t="shared" ref="S4:S10" si="5">STDEV(Q4:R4)/AVERAGE(Q4:R4)*100</f>
        <v>1.255666024216908</v>
      </c>
      <c r="T4" s="17">
        <v>91.290899249999896</v>
      </c>
      <c r="U4" s="17">
        <v>91.1947724999999</v>
      </c>
      <c r="V4" s="17">
        <f t="shared" ref="V4:V10" si="6">STDEV(T4:U4)/AVERAGE(T4:U4)*100</f>
        <v>7.4495576695512683E-2</v>
      </c>
      <c r="W4" s="17">
        <v>95.719177500000001</v>
      </c>
      <c r="X4" s="17">
        <v>93.918803999999994</v>
      </c>
      <c r="Y4" s="17">
        <f t="shared" ref="Y4:Y10" si="7">STDEV(W4:X4)/AVERAGE(W4:X4)*100</f>
        <v>1.3426174445107801</v>
      </c>
      <c r="Z4" s="17">
        <v>84.173471500000005</v>
      </c>
      <c r="AA4" s="17">
        <v>90.899555249999906</v>
      </c>
      <c r="AB4" s="17">
        <f t="shared" ref="AB4:AB10" si="8">STDEV(Z4:AA4)/AVERAGE(Z4:AA4)*100</f>
        <v>5.4332292286750867</v>
      </c>
      <c r="AC4" s="17">
        <v>89.809783999999993</v>
      </c>
      <c r="AD4" s="17">
        <v>89.105934000000005</v>
      </c>
      <c r="AE4" s="17">
        <f t="shared" ref="AE4:AE10" si="9">STDEV(AC4:AD4)/AVERAGE(AC4:AD4)*100</f>
        <v>0.55634811016228702</v>
      </c>
      <c r="AF4" s="17">
        <v>87.840791749999894</v>
      </c>
      <c r="AG4" s="17">
        <v>88.889976249999904</v>
      </c>
      <c r="AH4" s="17">
        <f t="shared" ref="AH4:AH10" si="10">STDEV(AF4:AG4)/AVERAGE(AF4:AG4)*100</f>
        <v>0.83956572255242512</v>
      </c>
      <c r="AI4" s="17">
        <v>81.983673249999896</v>
      </c>
      <c r="AJ4" s="17">
        <v>88.675125249999994</v>
      </c>
      <c r="AK4" s="17">
        <f t="shared" ref="AK4:AK10" si="11">STDEV(AI4:AJ4)/AVERAGE(AI4:AJ4)*100</f>
        <v>5.5450655070495625</v>
      </c>
    </row>
    <row r="5" spans="1:37" x14ac:dyDescent="0.3">
      <c r="A5" s="4" t="s">
        <v>395</v>
      </c>
      <c r="B5" s="17">
        <v>0</v>
      </c>
      <c r="C5" s="17">
        <v>0</v>
      </c>
      <c r="D5" s="17" t="e">
        <f t="shared" si="0"/>
        <v>#DIV/0!</v>
      </c>
      <c r="E5" s="17">
        <v>92.997764500000002</v>
      </c>
      <c r="F5" s="17">
        <v>94.594623749999997</v>
      </c>
      <c r="G5" s="17">
        <f t="shared" si="1"/>
        <v>1.2038334975198124</v>
      </c>
      <c r="H5" s="17">
        <v>0.19020675000000001</v>
      </c>
      <c r="I5" s="17">
        <v>0.32487125</v>
      </c>
      <c r="J5" s="17">
        <f t="shared" si="2"/>
        <v>36.973887890803233</v>
      </c>
      <c r="K5" s="17">
        <v>90.936029500000004</v>
      </c>
      <c r="L5" s="17">
        <v>90.614572499999994</v>
      </c>
      <c r="M5" s="17">
        <f t="shared" si="3"/>
        <v>0.25040338292008602</v>
      </c>
      <c r="N5" s="17">
        <v>92.706422750000002</v>
      </c>
      <c r="O5" s="17">
        <v>91.173381749999905</v>
      </c>
      <c r="P5" s="17">
        <f t="shared" si="4"/>
        <v>1.1790568190832231</v>
      </c>
      <c r="Q5" s="17">
        <v>91.338134749999995</v>
      </c>
      <c r="R5" s="17">
        <v>92.727359749999906</v>
      </c>
      <c r="S5" s="17">
        <f t="shared" si="5"/>
        <v>1.0673705256514758</v>
      </c>
      <c r="T5" s="17">
        <v>94.754144749999895</v>
      </c>
      <c r="U5" s="17">
        <v>94.770458249999905</v>
      </c>
      <c r="V5" s="17">
        <f t="shared" si="6"/>
        <v>1.2172969938782642E-2</v>
      </c>
      <c r="W5" s="17">
        <v>96.702779749999905</v>
      </c>
      <c r="X5" s="17">
        <v>93.743373999999903</v>
      </c>
      <c r="Y5" s="17">
        <f t="shared" si="7"/>
        <v>2.1975932124672424</v>
      </c>
      <c r="Z5" s="17">
        <v>91.428289249999906</v>
      </c>
      <c r="AA5" s="17">
        <v>93.182510249999893</v>
      </c>
      <c r="AB5" s="17">
        <f t="shared" si="8"/>
        <v>1.3438234037872077</v>
      </c>
      <c r="AC5" s="17">
        <v>94.901427999999996</v>
      </c>
      <c r="AD5" s="17">
        <v>95.060730000000007</v>
      </c>
      <c r="AE5" s="17">
        <f t="shared" si="9"/>
        <v>0.11859575153551069</v>
      </c>
      <c r="AF5" s="17">
        <v>93.029636499999995</v>
      </c>
      <c r="AG5" s="17">
        <v>93.945522249999996</v>
      </c>
      <c r="AH5" s="17">
        <f t="shared" si="10"/>
        <v>0.69274338788828838</v>
      </c>
      <c r="AI5" s="17">
        <v>90.958471249999903</v>
      </c>
      <c r="AJ5" s="17">
        <v>93.712085500000001</v>
      </c>
      <c r="AK5" s="17">
        <f t="shared" si="11"/>
        <v>2.1087273934879494</v>
      </c>
    </row>
    <row r="6" spans="1:37" x14ac:dyDescent="0.3">
      <c r="A6" s="4" t="s">
        <v>396</v>
      </c>
      <c r="B6" s="17">
        <v>0</v>
      </c>
      <c r="C6" s="17">
        <v>0</v>
      </c>
      <c r="D6" s="17" t="e">
        <f t="shared" si="0"/>
        <v>#DIV/0!</v>
      </c>
      <c r="E6" s="17">
        <v>94.015472250000002</v>
      </c>
      <c r="F6" s="17">
        <v>92.914146499999902</v>
      </c>
      <c r="G6" s="17">
        <f t="shared" si="1"/>
        <v>0.83320654193591426</v>
      </c>
      <c r="H6" s="17">
        <v>0.47253149999999899</v>
      </c>
      <c r="I6" s="17">
        <v>0.43573424999999899</v>
      </c>
      <c r="J6" s="17">
        <f t="shared" si="2"/>
        <v>5.7295092331769073</v>
      </c>
      <c r="K6" s="17">
        <v>94.709232499999999</v>
      </c>
      <c r="L6" s="17">
        <v>93.877935500000007</v>
      </c>
      <c r="M6" s="17">
        <f t="shared" si="3"/>
        <v>0.62338891040564093</v>
      </c>
      <c r="N6" s="17">
        <v>94.846925749999897</v>
      </c>
      <c r="O6" s="17">
        <v>95.610946499999997</v>
      </c>
      <c r="P6" s="17">
        <f t="shared" si="4"/>
        <v>0.56731102464818461</v>
      </c>
      <c r="Q6" s="17">
        <v>95.136650000000003</v>
      </c>
      <c r="R6" s="17">
        <v>94.117563000000004</v>
      </c>
      <c r="S6" s="17">
        <f t="shared" si="5"/>
        <v>0.76151892937681065</v>
      </c>
      <c r="T6" s="17">
        <v>93.643545250000003</v>
      </c>
      <c r="U6" s="17">
        <v>95.543119500000003</v>
      </c>
      <c r="V6" s="17">
        <f t="shared" si="6"/>
        <v>1.4199751714184714</v>
      </c>
      <c r="W6" s="17">
        <v>95.653215499999902</v>
      </c>
      <c r="X6" s="17">
        <v>95.676523500000002</v>
      </c>
      <c r="Y6" s="17">
        <f t="shared" si="7"/>
        <v>1.7228105721679231E-2</v>
      </c>
      <c r="Z6" s="17">
        <v>94.265350249999898</v>
      </c>
      <c r="AA6" s="17">
        <v>93.653227000000001</v>
      </c>
      <c r="AB6" s="17">
        <f t="shared" si="8"/>
        <v>0.46066387616488363</v>
      </c>
      <c r="AC6" s="17">
        <v>95.470146</v>
      </c>
      <c r="AD6" s="17">
        <v>96.002960000000002</v>
      </c>
      <c r="AE6" s="17">
        <f t="shared" si="9"/>
        <v>0.39353452856311888</v>
      </c>
      <c r="AF6" s="17">
        <v>93.011333499999907</v>
      </c>
      <c r="AG6" s="17">
        <v>88.251365749999906</v>
      </c>
      <c r="AH6" s="17">
        <f t="shared" si="10"/>
        <v>3.7137320454575296</v>
      </c>
      <c r="AI6" s="17">
        <v>88.073299249999906</v>
      </c>
      <c r="AJ6" s="17">
        <v>88.89879225</v>
      </c>
      <c r="AK6" s="17">
        <f t="shared" si="11"/>
        <v>0.65966525362796358</v>
      </c>
    </row>
    <row r="7" spans="1:37" x14ac:dyDescent="0.3">
      <c r="A7" s="4" t="s">
        <v>397</v>
      </c>
      <c r="B7" s="17">
        <v>0</v>
      </c>
      <c r="C7" s="17">
        <v>3.197825E-2</v>
      </c>
      <c r="D7" s="17">
        <f t="shared" si="0"/>
        <v>141.42135623730948</v>
      </c>
      <c r="E7" s="17">
        <v>93.521880999999993</v>
      </c>
      <c r="F7" s="17">
        <v>94.119682499999897</v>
      </c>
      <c r="G7" s="17">
        <f t="shared" si="1"/>
        <v>0.45054995979440526</v>
      </c>
      <c r="H7" s="17">
        <v>14.7583109999999</v>
      </c>
      <c r="I7" s="17">
        <v>15.289490000000001</v>
      </c>
      <c r="J7" s="17">
        <f t="shared" si="2"/>
        <v>2.5000183735506094</v>
      </c>
      <c r="K7" s="17">
        <v>95.671623249999897</v>
      </c>
      <c r="L7" s="17">
        <v>95.40107175</v>
      </c>
      <c r="M7" s="17">
        <f t="shared" si="3"/>
        <v>0.20024713663050531</v>
      </c>
      <c r="N7" s="17">
        <v>95.918071999999896</v>
      </c>
      <c r="O7" s="17">
        <v>94.849071499999994</v>
      </c>
      <c r="P7" s="17">
        <f t="shared" si="4"/>
        <v>0.79248185905948842</v>
      </c>
      <c r="Q7" s="17">
        <v>94.214899000000003</v>
      </c>
      <c r="R7" s="17">
        <v>95.581319750000006</v>
      </c>
      <c r="S7" s="17">
        <f t="shared" si="5"/>
        <v>1.0181502926058799</v>
      </c>
      <c r="T7" s="17">
        <v>95.413812750000005</v>
      </c>
      <c r="U7" s="17">
        <v>95.902164249999899</v>
      </c>
      <c r="V7" s="17">
        <f t="shared" si="6"/>
        <v>0.36099092471774819</v>
      </c>
      <c r="W7" s="17">
        <v>96.650419249999899</v>
      </c>
      <c r="X7" s="17">
        <v>96.120702749999893</v>
      </c>
      <c r="Y7" s="17">
        <f t="shared" si="7"/>
        <v>0.38861228317839919</v>
      </c>
      <c r="Z7" s="17">
        <v>95.4286972499999</v>
      </c>
      <c r="AA7" s="17">
        <v>93.842328999999907</v>
      </c>
      <c r="AB7" s="17">
        <f t="shared" si="8"/>
        <v>1.1853179741862703</v>
      </c>
      <c r="AC7" s="17">
        <v>96.969695999999999</v>
      </c>
      <c r="AD7" s="17">
        <v>94.777862999999996</v>
      </c>
      <c r="AE7" s="17">
        <f t="shared" si="9"/>
        <v>1.6165629284787462</v>
      </c>
      <c r="AF7" s="17">
        <v>93.645090249999996</v>
      </c>
      <c r="AG7" s="17">
        <v>90.391119250000003</v>
      </c>
      <c r="AH7" s="17">
        <f t="shared" si="10"/>
        <v>2.5004915784079618</v>
      </c>
      <c r="AI7" s="17">
        <v>88.690902750000006</v>
      </c>
      <c r="AJ7" s="17">
        <v>88.257509499999898</v>
      </c>
      <c r="AK7" s="17">
        <f t="shared" si="11"/>
        <v>0.34637813597624234</v>
      </c>
    </row>
    <row r="8" spans="1:37" x14ac:dyDescent="0.3">
      <c r="A8" s="4" t="s">
        <v>398</v>
      </c>
      <c r="B8" s="17">
        <v>0</v>
      </c>
      <c r="C8" s="17">
        <v>0</v>
      </c>
      <c r="D8" s="17" t="e">
        <f t="shared" si="0"/>
        <v>#DIV/0!</v>
      </c>
      <c r="E8" s="17">
        <v>93.387498750000006</v>
      </c>
      <c r="F8" s="17">
        <v>94.065548000000007</v>
      </c>
      <c r="G8" s="17">
        <f t="shared" si="1"/>
        <v>0.51154487053270925</v>
      </c>
      <c r="H8" s="17">
        <v>65.064567749999895</v>
      </c>
      <c r="I8" s="17">
        <v>78.838606249999899</v>
      </c>
      <c r="J8" s="17">
        <f t="shared" si="2"/>
        <v>13.536485342115661</v>
      </c>
      <c r="K8" s="17">
        <v>96.738790499999993</v>
      </c>
      <c r="L8" s="17">
        <v>95.649614499999998</v>
      </c>
      <c r="M8" s="17">
        <f t="shared" si="3"/>
        <v>0.80063425392568277</v>
      </c>
      <c r="N8" s="17">
        <v>95.747121999999905</v>
      </c>
      <c r="O8" s="17">
        <v>95.025729999999896</v>
      </c>
      <c r="P8" s="17">
        <f t="shared" si="4"/>
        <v>0.53477333881209943</v>
      </c>
      <c r="Q8" s="17">
        <v>96.239354999999904</v>
      </c>
      <c r="R8" s="17">
        <v>95.494539250000003</v>
      </c>
      <c r="S8" s="17">
        <f t="shared" si="5"/>
        <v>0.54937002100709664</v>
      </c>
      <c r="T8" s="17">
        <v>95.050748749999897</v>
      </c>
      <c r="U8" s="17">
        <v>96.826351250000002</v>
      </c>
      <c r="V8" s="17">
        <f t="shared" si="6"/>
        <v>1.3086924582890418</v>
      </c>
      <c r="W8" s="17">
        <v>96.508270499999995</v>
      </c>
      <c r="X8" s="17">
        <v>96.217315499999998</v>
      </c>
      <c r="Y8" s="17">
        <f t="shared" si="7"/>
        <v>0.21350175427161977</v>
      </c>
      <c r="Z8" s="17">
        <v>96.353620499999906</v>
      </c>
      <c r="AA8" s="17">
        <v>95.766927499999994</v>
      </c>
      <c r="AB8" s="17">
        <f t="shared" si="8"/>
        <v>0.43186905627045868</v>
      </c>
      <c r="AC8" s="17">
        <v>96.330275999999998</v>
      </c>
      <c r="AD8" s="17">
        <v>96.875</v>
      </c>
      <c r="AE8" s="17">
        <f t="shared" si="9"/>
        <v>0.39872413657592093</v>
      </c>
      <c r="AF8" s="17">
        <v>93.473558499999896</v>
      </c>
      <c r="AG8" s="17">
        <v>94.209034000000003</v>
      </c>
      <c r="AH8" s="17">
        <f t="shared" si="10"/>
        <v>0.5541906753516761</v>
      </c>
      <c r="AI8" s="17">
        <v>95.693349749999896</v>
      </c>
      <c r="AJ8" s="17">
        <v>96.027063499999898</v>
      </c>
      <c r="AK8" s="17">
        <f t="shared" si="11"/>
        <v>0.24616184745282285</v>
      </c>
    </row>
    <row r="9" spans="1:37" x14ac:dyDescent="0.3">
      <c r="A9" s="4" t="s">
        <v>399</v>
      </c>
      <c r="B9" s="17">
        <v>0</v>
      </c>
      <c r="C9" s="17">
        <v>0</v>
      </c>
      <c r="D9" s="17" t="e">
        <f t="shared" si="0"/>
        <v>#DIV/0!</v>
      </c>
      <c r="E9" s="17">
        <v>93.770051749999993</v>
      </c>
      <c r="F9" s="17">
        <v>94.663516999999999</v>
      </c>
      <c r="G9" s="17">
        <f t="shared" si="1"/>
        <v>0.67055497724795698</v>
      </c>
      <c r="H9" s="17">
        <v>90.346778999999898</v>
      </c>
      <c r="I9" s="17">
        <v>90.698734499999901</v>
      </c>
      <c r="J9" s="17">
        <f t="shared" si="2"/>
        <v>0.27492547693086467</v>
      </c>
      <c r="K9" s="17">
        <v>95.727470499999896</v>
      </c>
      <c r="L9" s="17">
        <v>96.057752500000007</v>
      </c>
      <c r="M9" s="17">
        <f t="shared" si="3"/>
        <v>0.2435481089217531</v>
      </c>
      <c r="N9" s="17">
        <v>95.999788249999895</v>
      </c>
      <c r="O9" s="17">
        <v>94.560680750000003</v>
      </c>
      <c r="P9" s="17">
        <f t="shared" si="4"/>
        <v>1.0680102514927623</v>
      </c>
      <c r="Q9" s="17">
        <v>95.188531749999996</v>
      </c>
      <c r="R9" s="17">
        <v>94.872211500000006</v>
      </c>
      <c r="S9" s="17">
        <f t="shared" si="5"/>
        <v>0.23536916669572874</v>
      </c>
      <c r="T9" s="17">
        <v>94.0436555</v>
      </c>
      <c r="U9" s="17">
        <v>96.313918999999899</v>
      </c>
      <c r="V9" s="17">
        <f t="shared" si="6"/>
        <v>1.6866349764613493</v>
      </c>
      <c r="W9" s="17">
        <v>94.690473749999995</v>
      </c>
      <c r="X9" s="17">
        <v>95.006160749999907</v>
      </c>
      <c r="Y9" s="17">
        <f t="shared" si="7"/>
        <v>0.23534884424359706</v>
      </c>
      <c r="Z9" s="17">
        <v>95.857372499999897</v>
      </c>
      <c r="AA9" s="17">
        <v>95.837289749999897</v>
      </c>
      <c r="AB9" s="17">
        <f t="shared" si="8"/>
        <v>1.4815904150063871E-2</v>
      </c>
      <c r="AC9" s="17">
        <v>94.664512999999999</v>
      </c>
      <c r="AD9" s="17">
        <v>94.767441000000005</v>
      </c>
      <c r="AE9" s="17">
        <f t="shared" si="9"/>
        <v>7.6841404247958059E-2</v>
      </c>
      <c r="AF9" s="17">
        <v>92.575532999999993</v>
      </c>
      <c r="AG9" s="17">
        <v>92.737514500000003</v>
      </c>
      <c r="AH9" s="17">
        <f t="shared" si="10"/>
        <v>0.1236159230253617</v>
      </c>
      <c r="AI9" s="17">
        <v>93.6632634999999</v>
      </c>
      <c r="AJ9" s="17">
        <v>91.380594250000001</v>
      </c>
      <c r="AK9" s="17">
        <f t="shared" si="11"/>
        <v>1.7445495630140033</v>
      </c>
    </row>
    <row r="10" spans="1:37" x14ac:dyDescent="0.3">
      <c r="A10" s="4" t="s">
        <v>400</v>
      </c>
      <c r="B10" s="17">
        <v>1.530925E-2</v>
      </c>
      <c r="C10" s="17">
        <v>0</v>
      </c>
      <c r="D10" s="17">
        <f t="shared" si="0"/>
        <v>141.42135623730951</v>
      </c>
      <c r="E10" s="17">
        <v>94.268773999999993</v>
      </c>
      <c r="F10" s="17">
        <v>93.4384005</v>
      </c>
      <c r="G10" s="17">
        <f t="shared" si="1"/>
        <v>0.62561565303152833</v>
      </c>
      <c r="H10" s="17">
        <v>92.299636749999905</v>
      </c>
      <c r="I10" s="17">
        <v>93.862285499999899</v>
      </c>
      <c r="J10" s="17">
        <f t="shared" si="2"/>
        <v>1.1870950991296811</v>
      </c>
      <c r="K10" s="17">
        <v>96.023544249999901</v>
      </c>
      <c r="L10" s="17">
        <v>95.782602249999897</v>
      </c>
      <c r="M10" s="17">
        <f t="shared" si="3"/>
        <v>0.17764990870368394</v>
      </c>
      <c r="N10" s="17">
        <v>95.703981249999899</v>
      </c>
      <c r="O10" s="17">
        <v>96.0975495</v>
      </c>
      <c r="P10" s="17">
        <f t="shared" si="4"/>
        <v>0.29019036224224065</v>
      </c>
      <c r="Q10" s="17">
        <v>95.107242749999997</v>
      </c>
      <c r="R10" s="17">
        <v>95.327041750000006</v>
      </c>
      <c r="S10" s="17">
        <f t="shared" si="5"/>
        <v>0.16322834284393606</v>
      </c>
      <c r="T10" s="17">
        <v>95.444440749999899</v>
      </c>
      <c r="U10" s="17">
        <v>95.923587749999896</v>
      </c>
      <c r="V10" s="17">
        <f t="shared" si="6"/>
        <v>0.3540905923950502</v>
      </c>
      <c r="W10" s="17">
        <v>96.708289999999906</v>
      </c>
      <c r="X10" s="17">
        <v>94.005865</v>
      </c>
      <c r="Y10" s="17">
        <f t="shared" si="7"/>
        <v>2.0039446397127576</v>
      </c>
      <c r="Z10" s="17">
        <v>95.328044750000004</v>
      </c>
      <c r="AA10" s="17">
        <v>94.245474000000002</v>
      </c>
      <c r="AB10" s="17">
        <f t="shared" si="8"/>
        <v>0.80759498846323763</v>
      </c>
      <c r="AC10" s="17">
        <v>94.065933000000001</v>
      </c>
      <c r="AD10" s="17">
        <v>96.653060999999994</v>
      </c>
      <c r="AE10" s="17">
        <f t="shared" si="9"/>
        <v>1.9183991213770613</v>
      </c>
      <c r="AF10" s="17">
        <v>94.102564000000001</v>
      </c>
      <c r="AG10" s="17">
        <v>94.461504000000005</v>
      </c>
      <c r="AH10" s="17">
        <f t="shared" si="10"/>
        <v>0.26920177394465439</v>
      </c>
      <c r="AI10" s="17">
        <v>92.811288749999903</v>
      </c>
      <c r="AJ10" s="17">
        <v>92.451583999999897</v>
      </c>
      <c r="AK10" s="17">
        <f t="shared" si="11"/>
        <v>0.27458245051964003</v>
      </c>
    </row>
    <row r="12" spans="1:37" x14ac:dyDescent="0.3">
      <c r="B12" s="114" t="s">
        <v>409</v>
      </c>
      <c r="C12" s="114"/>
      <c r="D12" s="6" t="s">
        <v>431</v>
      </c>
      <c r="E12" s="114" t="s">
        <v>410</v>
      </c>
      <c r="F12" s="114"/>
      <c r="G12" s="6" t="s">
        <v>431</v>
      </c>
      <c r="H12" s="114" t="s">
        <v>411</v>
      </c>
      <c r="I12" s="114"/>
      <c r="J12" s="6" t="s">
        <v>431</v>
      </c>
      <c r="K12" s="114" t="s">
        <v>422</v>
      </c>
      <c r="L12" s="114"/>
      <c r="M12" s="6" t="s">
        <v>431</v>
      </c>
      <c r="N12" s="114" t="s">
        <v>423</v>
      </c>
      <c r="O12" s="114"/>
      <c r="P12" s="6" t="s">
        <v>431</v>
      </c>
      <c r="Q12" s="114" t="s">
        <v>424</v>
      </c>
      <c r="R12" s="114"/>
      <c r="S12" s="6" t="s">
        <v>431</v>
      </c>
      <c r="T12" s="114" t="s">
        <v>425</v>
      </c>
      <c r="U12" s="114"/>
      <c r="V12" s="6" t="s">
        <v>431</v>
      </c>
      <c r="W12" s="114" t="s">
        <v>426</v>
      </c>
      <c r="X12" s="114"/>
      <c r="Y12" s="6" t="s">
        <v>431</v>
      </c>
      <c r="Z12" s="114" t="s">
        <v>427</v>
      </c>
      <c r="AA12" s="114"/>
      <c r="AB12" s="6" t="s">
        <v>431</v>
      </c>
      <c r="AC12" s="114" t="s">
        <v>428</v>
      </c>
      <c r="AD12" s="114"/>
      <c r="AE12" s="6" t="s">
        <v>431</v>
      </c>
      <c r="AF12" s="114" t="s">
        <v>429</v>
      </c>
      <c r="AG12" s="114"/>
      <c r="AH12" s="6" t="s">
        <v>431</v>
      </c>
      <c r="AI12" s="114" t="s">
        <v>430</v>
      </c>
      <c r="AJ12" s="114"/>
      <c r="AK12" s="6" t="s">
        <v>431</v>
      </c>
    </row>
    <row r="13" spans="1:37" x14ac:dyDescent="0.3">
      <c r="A13" s="4" t="s">
        <v>401</v>
      </c>
      <c r="B13" s="17">
        <v>0</v>
      </c>
      <c r="C13" s="17">
        <v>0</v>
      </c>
      <c r="D13" s="17" t="e">
        <f>STDEV(B13:C13)/AVERAGE(B13:C13)*100</f>
        <v>#DIV/0!</v>
      </c>
      <c r="E13" s="17">
        <v>95.02079775</v>
      </c>
      <c r="F13" s="17">
        <v>93.770154999999903</v>
      </c>
      <c r="G13" s="17">
        <f>STDEV(E13:F13)/AVERAGE(E13:F13)*100</f>
        <v>0.93684358967976111</v>
      </c>
      <c r="H13" s="17">
        <v>2.6358445000000001</v>
      </c>
      <c r="I13" s="17">
        <v>2.3115245</v>
      </c>
      <c r="J13" s="17">
        <f>STDEV(H13:I13)/AVERAGE(H13:I13)*100</f>
        <v>9.2707405198367532</v>
      </c>
      <c r="K13" s="17">
        <v>84.127174499999896</v>
      </c>
      <c r="L13" s="17">
        <v>85.233951750000003</v>
      </c>
      <c r="M13" s="17">
        <f>STDEV(K13:L13)/AVERAGE(K13:L13)*100</f>
        <v>0.92419047518949149</v>
      </c>
      <c r="N13" s="17">
        <v>66.452249499999894</v>
      </c>
      <c r="O13" s="17">
        <v>64.39458175</v>
      </c>
      <c r="P13" s="17">
        <f>STDEV(N13:O13)/AVERAGE(N13:O13)*100</f>
        <v>2.2239603444027485</v>
      </c>
      <c r="Q13" s="17">
        <v>66.516518000000005</v>
      </c>
      <c r="R13" s="17">
        <v>68.139030000000005</v>
      </c>
      <c r="S13" s="17">
        <f>STDEV(Q13:R13)/AVERAGE(Q13:R13)*100</f>
        <v>1.7040356001618999</v>
      </c>
      <c r="T13" s="17">
        <v>71.788994000000002</v>
      </c>
      <c r="U13" s="17">
        <v>65.158371000000002</v>
      </c>
      <c r="V13" s="17">
        <f>STDEV(T13:U13)/AVERAGE(T13:U13)*100</f>
        <v>6.8472416198610162</v>
      </c>
      <c r="W13" s="17">
        <v>67.891150249999995</v>
      </c>
      <c r="X13" s="17">
        <v>54.97901925</v>
      </c>
      <c r="Y13" s="17">
        <f>STDEV(W13:X13)/AVERAGE(W13:X13)*100</f>
        <v>14.861630657503024</v>
      </c>
      <c r="Z13" s="17">
        <v>74.979482750000003</v>
      </c>
      <c r="AA13" s="17">
        <v>58.490656000000001</v>
      </c>
      <c r="AB13" s="17">
        <f>STDEV(Z13:AA13)/AVERAGE(Z13:AA13)*100</f>
        <v>17.471115738591035</v>
      </c>
      <c r="AC13" s="17">
        <v>81.155475249999895</v>
      </c>
      <c r="AD13" s="17">
        <v>72.920665999999898</v>
      </c>
      <c r="AE13" s="17">
        <f>STDEV(AC13:AD13)/AVERAGE(AC13:AD13)*100</f>
        <v>7.5584570267821558</v>
      </c>
      <c r="AF13" s="17">
        <v>39.673967249999997</v>
      </c>
      <c r="AG13" s="17">
        <v>40.025875999999897</v>
      </c>
      <c r="AH13" s="17">
        <f>STDEV(AF13:AG13)/AVERAGE(AF13:AG13)*100</f>
        <v>0.62443551539559961</v>
      </c>
      <c r="AI13" s="17">
        <v>70.424034250000005</v>
      </c>
      <c r="AJ13" s="17">
        <v>63.150918999999902</v>
      </c>
      <c r="AK13" s="17">
        <f>STDEV(AI13:AJ13)/AVERAGE(AI13:AJ13)*100</f>
        <v>7.7003494869295306</v>
      </c>
    </row>
    <row r="14" spans="1:37" x14ac:dyDescent="0.3">
      <c r="A14" s="4" t="s">
        <v>402</v>
      </c>
      <c r="B14" s="17">
        <v>0</v>
      </c>
      <c r="C14" s="17">
        <v>0</v>
      </c>
      <c r="D14" s="17" t="e">
        <f t="shared" ref="D14:D20" si="12">STDEV(B14:C14)/AVERAGE(B14:C14)*100</f>
        <v>#DIV/0!</v>
      </c>
      <c r="E14" s="17">
        <v>95.4517405</v>
      </c>
      <c r="F14" s="17">
        <v>94.570926749999899</v>
      </c>
      <c r="G14" s="17">
        <f t="shared" ref="G14:G20" si="13">STDEV(E14:F14)/AVERAGE(E14:F14)*100</f>
        <v>0.65553166324942647</v>
      </c>
      <c r="H14" s="17">
        <v>0.75983374999999997</v>
      </c>
      <c r="I14" s="17">
        <v>0.99261674999999905</v>
      </c>
      <c r="J14" s="17">
        <f t="shared" ref="J14:J20" si="14">STDEV(H14:I14)/AVERAGE(H14:I14)*100</f>
        <v>18.785402251869364</v>
      </c>
      <c r="K14" s="17">
        <v>93.92554475</v>
      </c>
      <c r="L14" s="17">
        <v>95.589574749999898</v>
      </c>
      <c r="M14" s="17">
        <f t="shared" ref="M14:M20" si="15">STDEV(K14:L14)/AVERAGE(K14:L14)*100</f>
        <v>1.2417446166850858</v>
      </c>
      <c r="N14" s="17">
        <v>86.859413250000003</v>
      </c>
      <c r="O14" s="17">
        <v>85.516233749999898</v>
      </c>
      <c r="P14" s="17">
        <f t="shared" ref="P14:P20" si="16">STDEV(N14:O14)/AVERAGE(N14:O14)*100</f>
        <v>1.1019785559393211</v>
      </c>
      <c r="Q14" s="17">
        <v>86.812293999999994</v>
      </c>
      <c r="R14" s="17">
        <v>87.897223999999994</v>
      </c>
      <c r="S14" s="17">
        <f t="shared" ref="S14:S20" si="17">STDEV(Q14:R14)/AVERAGE(Q14:R14)*100</f>
        <v>0.87821358434830199</v>
      </c>
      <c r="T14" s="17">
        <v>85.204857000000004</v>
      </c>
      <c r="U14" s="17">
        <v>86.613602</v>
      </c>
      <c r="V14" s="17">
        <f t="shared" ref="V14:V20" si="18">STDEV(T14:U14)/AVERAGE(T14:U14)*100</f>
        <v>1.1595181894427768</v>
      </c>
      <c r="W14" s="17">
        <v>87.7096994999999</v>
      </c>
      <c r="X14" s="17">
        <v>83.407670999999894</v>
      </c>
      <c r="Y14" s="17">
        <f t="shared" ref="Y14:Y20" si="19">STDEV(W14:X14)/AVERAGE(W14:X14)*100</f>
        <v>3.5554467864006818</v>
      </c>
      <c r="Z14" s="17">
        <v>87.6714362499999</v>
      </c>
      <c r="AA14" s="17">
        <v>84.327508999999907</v>
      </c>
      <c r="AB14" s="17">
        <f t="shared" ref="AB14:AB20" si="20">STDEV(Z14:AA14)/AVERAGE(Z14:AA14)*100</f>
        <v>2.7494513188236906</v>
      </c>
      <c r="AC14" s="17">
        <v>89.076274749999897</v>
      </c>
      <c r="AD14" s="17">
        <v>87.053004999999999</v>
      </c>
      <c r="AE14" s="17">
        <f t="shared" ref="AE14:AE20" si="21">STDEV(AC14:AD14)/AVERAGE(AC14:AD14)*100</f>
        <v>1.6245655037314022</v>
      </c>
      <c r="AF14" s="17">
        <v>74.639663499999997</v>
      </c>
      <c r="AG14" s="17">
        <v>73.977637999999899</v>
      </c>
      <c r="AH14" s="17">
        <f t="shared" ref="AH14:AH20" si="22">STDEV(AF14:AG14)/AVERAGE(AF14:AG14)*100</f>
        <v>0.62997069068500677</v>
      </c>
      <c r="AI14" s="17">
        <v>80.384698999999898</v>
      </c>
      <c r="AJ14" s="17">
        <v>83.739231250000003</v>
      </c>
      <c r="AK14" s="17">
        <f t="shared" ref="AK14:AK20" si="23">STDEV(AI14:AJ14)/AVERAGE(AI14:AJ14)*100</f>
        <v>2.8905138916316475</v>
      </c>
    </row>
    <row r="15" spans="1:37" x14ac:dyDescent="0.3">
      <c r="A15" s="4" t="s">
        <v>403</v>
      </c>
      <c r="B15" s="17">
        <v>1.6534500000000001E-2</v>
      </c>
      <c r="C15" s="17">
        <v>0</v>
      </c>
      <c r="D15" s="17">
        <f t="shared" si="12"/>
        <v>141.42135623730951</v>
      </c>
      <c r="E15" s="17">
        <v>92.624908500000004</v>
      </c>
      <c r="F15" s="17">
        <v>94.651960500000001</v>
      </c>
      <c r="G15" s="17">
        <f t="shared" si="13"/>
        <v>1.5307199684310739</v>
      </c>
      <c r="H15" s="17">
        <v>0.51332924999999896</v>
      </c>
      <c r="I15" s="17">
        <v>0.50624674999999897</v>
      </c>
      <c r="J15" s="17">
        <f t="shared" si="14"/>
        <v>0.98238557552428185</v>
      </c>
      <c r="K15" s="17">
        <v>95.765884499999899</v>
      </c>
      <c r="L15" s="17">
        <v>96.180040250000005</v>
      </c>
      <c r="M15" s="17">
        <f t="shared" si="15"/>
        <v>0.30514046044363891</v>
      </c>
      <c r="N15" s="17">
        <v>95.437681249999898</v>
      </c>
      <c r="O15" s="17">
        <v>92.493152499999994</v>
      </c>
      <c r="P15" s="17">
        <f t="shared" si="16"/>
        <v>2.2158112162620909</v>
      </c>
      <c r="Q15" s="17">
        <v>90.953147999999999</v>
      </c>
      <c r="R15" s="17">
        <v>89.789558</v>
      </c>
      <c r="S15" s="17">
        <f t="shared" si="17"/>
        <v>0.91044601215703203</v>
      </c>
      <c r="T15" s="17">
        <v>90.680098999999998</v>
      </c>
      <c r="U15" s="17">
        <v>86.509147999999996</v>
      </c>
      <c r="V15" s="17">
        <f t="shared" si="18"/>
        <v>3.328991782550792</v>
      </c>
      <c r="W15" s="17">
        <v>94.549594749999997</v>
      </c>
      <c r="X15" s="17">
        <v>93.213977749999898</v>
      </c>
      <c r="Y15" s="17">
        <f t="shared" si="19"/>
        <v>1.0059713129585914</v>
      </c>
      <c r="Z15" s="17">
        <v>93.357483250000001</v>
      </c>
      <c r="AA15" s="17">
        <v>92.137853500000006</v>
      </c>
      <c r="AB15" s="17">
        <f t="shared" si="20"/>
        <v>0.92984382450989089</v>
      </c>
      <c r="AC15" s="17">
        <v>90.146682999999896</v>
      </c>
      <c r="AD15" s="17">
        <v>93.808050249999894</v>
      </c>
      <c r="AE15" s="17">
        <f t="shared" si="21"/>
        <v>2.8147985813127678</v>
      </c>
      <c r="AF15" s="17">
        <v>87.283020249999893</v>
      </c>
      <c r="AG15" s="17">
        <v>89.231376499999897</v>
      </c>
      <c r="AH15" s="17">
        <f t="shared" si="22"/>
        <v>1.561001189600923</v>
      </c>
      <c r="AI15" s="17">
        <v>85.141507749999903</v>
      </c>
      <c r="AJ15" s="17">
        <v>84.930971249999999</v>
      </c>
      <c r="AK15" s="17">
        <f t="shared" si="23"/>
        <v>0.17506863863284283</v>
      </c>
    </row>
    <row r="16" spans="1:37" x14ac:dyDescent="0.3">
      <c r="A16" s="4" t="s">
        <v>404</v>
      </c>
      <c r="B16" s="17">
        <v>0</v>
      </c>
      <c r="C16" s="17">
        <v>0</v>
      </c>
      <c r="D16" s="17" t="e">
        <f t="shared" si="12"/>
        <v>#DIV/0!</v>
      </c>
      <c r="E16" s="17">
        <v>95.429057999999898</v>
      </c>
      <c r="F16" s="17">
        <v>95.082784750000002</v>
      </c>
      <c r="G16" s="17">
        <f t="shared" si="13"/>
        <v>0.25704665881557803</v>
      </c>
      <c r="H16" s="17">
        <v>1.0379667499999901</v>
      </c>
      <c r="I16" s="17">
        <v>1.1854737499999899</v>
      </c>
      <c r="J16" s="17">
        <f t="shared" si="14"/>
        <v>9.38214447137082</v>
      </c>
      <c r="K16" s="17">
        <v>96.296663249999895</v>
      </c>
      <c r="L16" s="17">
        <v>96.064748499999993</v>
      </c>
      <c r="M16" s="17">
        <f t="shared" si="15"/>
        <v>0.17050040430690863</v>
      </c>
      <c r="N16" s="17">
        <v>94.450654999999898</v>
      </c>
      <c r="O16" s="17">
        <v>95.570801000000003</v>
      </c>
      <c r="P16" s="17">
        <f t="shared" si="16"/>
        <v>0.83365620829582643</v>
      </c>
      <c r="Q16" s="17">
        <v>93.216460999999995</v>
      </c>
      <c r="R16" s="17">
        <v>93.122101000000001</v>
      </c>
      <c r="S16" s="17">
        <f t="shared" si="17"/>
        <v>7.1614372416117331E-2</v>
      </c>
      <c r="T16" s="17">
        <v>91.589568999999997</v>
      </c>
      <c r="U16" s="17">
        <v>89.529724000000002</v>
      </c>
      <c r="V16" s="17">
        <f t="shared" si="18"/>
        <v>1.6083657832003582</v>
      </c>
      <c r="W16" s="17">
        <v>94.807918749999899</v>
      </c>
      <c r="X16" s="17">
        <v>96.047370749999899</v>
      </c>
      <c r="Y16" s="17">
        <f t="shared" si="19"/>
        <v>0.91841825966812363</v>
      </c>
      <c r="Z16" s="17">
        <v>94.747091249999897</v>
      </c>
      <c r="AA16" s="17">
        <v>94.147682250000003</v>
      </c>
      <c r="AB16" s="17">
        <f t="shared" si="20"/>
        <v>0.44876431544483486</v>
      </c>
      <c r="AC16" s="17">
        <v>94.1476384999999</v>
      </c>
      <c r="AD16" s="17">
        <v>95.033088749999905</v>
      </c>
      <c r="AE16" s="17">
        <f t="shared" si="21"/>
        <v>0.66191507483839451</v>
      </c>
      <c r="AF16" s="17">
        <v>94.425685999999999</v>
      </c>
      <c r="AG16" s="17">
        <v>94.324035499999994</v>
      </c>
      <c r="AH16" s="17">
        <f t="shared" si="22"/>
        <v>7.6161975010921354E-2</v>
      </c>
      <c r="AI16" s="17">
        <v>94.354102999999895</v>
      </c>
      <c r="AJ16" s="17">
        <v>95.200990750000003</v>
      </c>
      <c r="AK16" s="17">
        <f t="shared" si="23"/>
        <v>0.63183748754194957</v>
      </c>
    </row>
    <row r="17" spans="1:37" x14ac:dyDescent="0.3">
      <c r="A17" s="4" t="s">
        <v>405</v>
      </c>
      <c r="B17" s="17">
        <v>0</v>
      </c>
      <c r="C17" s="17">
        <v>1.7985500000000001E-2</v>
      </c>
      <c r="D17" s="17">
        <f t="shared" si="12"/>
        <v>141.42135623730951</v>
      </c>
      <c r="E17" s="17">
        <v>91.481249000000005</v>
      </c>
      <c r="F17" s="17">
        <v>95.335104000000001</v>
      </c>
      <c r="G17" s="17">
        <f t="shared" si="13"/>
        <v>2.9173966416202108</v>
      </c>
      <c r="H17" s="17">
        <v>29.469487999999899</v>
      </c>
      <c r="I17" s="17">
        <v>1.34417725</v>
      </c>
      <c r="J17" s="17">
        <f t="shared" si="14"/>
        <v>129.08297531598512</v>
      </c>
      <c r="K17" s="17">
        <v>96.737417249999993</v>
      </c>
      <c r="L17" s="17">
        <v>96.180690499999898</v>
      </c>
      <c r="M17" s="17">
        <f t="shared" si="15"/>
        <v>0.40811644358772259</v>
      </c>
      <c r="N17" s="17">
        <v>95.620546250000004</v>
      </c>
      <c r="O17" s="17">
        <v>95.794050249999898</v>
      </c>
      <c r="P17" s="17">
        <f t="shared" si="16"/>
        <v>0.12818860965278195</v>
      </c>
      <c r="Q17" s="17">
        <v>94.752403000000001</v>
      </c>
      <c r="R17" s="17">
        <v>95.702224999999999</v>
      </c>
      <c r="S17" s="17">
        <f t="shared" si="17"/>
        <v>0.70528669654608456</v>
      </c>
      <c r="T17" s="17">
        <v>93.122101000000001</v>
      </c>
      <c r="U17" s="17">
        <v>92.222221000000005</v>
      </c>
      <c r="V17" s="17">
        <f t="shared" si="18"/>
        <v>0.68662610582065475</v>
      </c>
      <c r="W17" s="17">
        <v>94.997266999999894</v>
      </c>
      <c r="X17" s="82">
        <v>25.0905795</v>
      </c>
      <c r="Y17" s="17">
        <f t="shared" si="19"/>
        <v>82.32555453734247</v>
      </c>
      <c r="Z17" s="17">
        <v>94.203138249999895</v>
      </c>
      <c r="AA17" s="82">
        <v>58.642972749999899</v>
      </c>
      <c r="AB17" s="17">
        <f t="shared" si="20"/>
        <v>32.902157602382196</v>
      </c>
      <c r="AC17" s="17">
        <v>93.517267249999904</v>
      </c>
      <c r="AD17" s="17">
        <v>91.795404500000004</v>
      </c>
      <c r="AE17" s="17">
        <f t="shared" si="21"/>
        <v>1.3140394720982667</v>
      </c>
      <c r="AF17" s="17">
        <v>90.912623999999894</v>
      </c>
      <c r="AG17" s="17">
        <v>92.506103499999895</v>
      </c>
      <c r="AH17" s="17">
        <f t="shared" si="22"/>
        <v>1.228620627227665</v>
      </c>
      <c r="AI17" s="17">
        <v>89.801673999999906</v>
      </c>
      <c r="AJ17" s="17">
        <v>86.349948749999996</v>
      </c>
      <c r="AK17" s="17">
        <f t="shared" si="23"/>
        <v>2.771178934334023</v>
      </c>
    </row>
    <row r="18" spans="1:37" x14ac:dyDescent="0.3">
      <c r="A18" s="4" t="s">
        <v>406</v>
      </c>
      <c r="B18" s="17">
        <v>0</v>
      </c>
      <c r="C18" s="17">
        <v>0</v>
      </c>
      <c r="D18" s="17" t="e">
        <f t="shared" si="12"/>
        <v>#DIV/0!</v>
      </c>
      <c r="E18" s="17">
        <v>95.635332250000005</v>
      </c>
      <c r="F18" s="17">
        <v>96.049323999999899</v>
      </c>
      <c r="G18" s="17">
        <f t="shared" si="13"/>
        <v>0.30543537443958702</v>
      </c>
      <c r="H18" s="17">
        <v>73.688413749999995</v>
      </c>
      <c r="I18" s="17">
        <v>38.481866750000002</v>
      </c>
      <c r="J18" s="17">
        <f t="shared" si="14"/>
        <v>44.387493754841636</v>
      </c>
      <c r="K18" s="17">
        <v>96.573577999999898</v>
      </c>
      <c r="L18" s="17">
        <v>95.581565749999996</v>
      </c>
      <c r="M18" s="17">
        <f t="shared" si="15"/>
        <v>0.73009608309801599</v>
      </c>
      <c r="N18" s="17">
        <v>96.365852500000003</v>
      </c>
      <c r="O18" s="17">
        <v>95.305337749999893</v>
      </c>
      <c r="P18" s="17">
        <f t="shared" si="16"/>
        <v>0.78248292849366718</v>
      </c>
      <c r="Q18" s="17">
        <v>94.717804000000001</v>
      </c>
      <c r="R18" s="17">
        <v>93.444053999999994</v>
      </c>
      <c r="S18" s="17">
        <f t="shared" si="17"/>
        <v>0.95734307910200345</v>
      </c>
      <c r="T18" s="17">
        <v>93.998062000000004</v>
      </c>
      <c r="U18" s="17">
        <v>94.903923000000006</v>
      </c>
      <c r="V18" s="17">
        <f t="shared" si="18"/>
        <v>0.6781722869798622</v>
      </c>
      <c r="W18" s="17">
        <v>95.219930500000004</v>
      </c>
      <c r="X18" s="17">
        <v>94.527037000000007</v>
      </c>
      <c r="Y18" s="17">
        <f t="shared" si="19"/>
        <v>0.51642426642742389</v>
      </c>
      <c r="Z18" s="17">
        <v>95.579696749999997</v>
      </c>
      <c r="AA18" s="17">
        <v>89.629436249999898</v>
      </c>
      <c r="AB18" s="17">
        <f t="shared" si="20"/>
        <v>4.5434795587283787</v>
      </c>
      <c r="AC18" s="17">
        <v>94.181123499999899</v>
      </c>
      <c r="AD18" s="17">
        <v>91.52573975</v>
      </c>
      <c r="AE18" s="17">
        <f t="shared" si="21"/>
        <v>2.0221545110584311</v>
      </c>
      <c r="AF18" s="17">
        <v>92.346780749999894</v>
      </c>
      <c r="AG18" s="17">
        <v>89.814993000000001</v>
      </c>
      <c r="AH18" s="17">
        <f t="shared" si="22"/>
        <v>1.9655542979142262</v>
      </c>
      <c r="AI18" s="17">
        <v>86.665298250000006</v>
      </c>
      <c r="AJ18" s="17">
        <v>89.242273499999996</v>
      </c>
      <c r="AK18" s="17">
        <f t="shared" si="23"/>
        <v>2.0717660486094358</v>
      </c>
    </row>
    <row r="19" spans="1:37" x14ac:dyDescent="0.3">
      <c r="A19" s="4" t="s">
        <v>407</v>
      </c>
      <c r="B19" s="17">
        <v>1.436775E-2</v>
      </c>
      <c r="C19" s="17">
        <v>0</v>
      </c>
      <c r="D19" s="17">
        <f t="shared" si="12"/>
        <v>141.42135623730951</v>
      </c>
      <c r="E19" s="82">
        <v>26.793638999999899</v>
      </c>
      <c r="F19" s="17">
        <v>84.695056999999906</v>
      </c>
      <c r="G19" s="17">
        <f t="shared" si="13"/>
        <v>73.446881660750435</v>
      </c>
      <c r="H19" s="17">
        <v>91.272470499999898</v>
      </c>
      <c r="I19" s="17">
        <v>91.5856112499999</v>
      </c>
      <c r="J19" s="17">
        <f t="shared" si="14"/>
        <v>0.24218119939983812</v>
      </c>
      <c r="K19" s="17">
        <v>95.462047749999996</v>
      </c>
      <c r="L19" s="82">
        <v>31.774856750000001</v>
      </c>
      <c r="M19" s="17">
        <f t="shared" si="15"/>
        <v>70.787079908601314</v>
      </c>
      <c r="N19" s="17">
        <v>95.750066750000002</v>
      </c>
      <c r="O19" s="17">
        <v>95.370777000000004</v>
      </c>
      <c r="P19" s="17">
        <f t="shared" si="16"/>
        <v>0.28065840334021541</v>
      </c>
      <c r="Q19" s="17">
        <v>94.113028999999997</v>
      </c>
      <c r="R19" s="17">
        <v>92.862808000000001</v>
      </c>
      <c r="S19" s="17">
        <f t="shared" si="17"/>
        <v>0.94561924285630972</v>
      </c>
      <c r="T19" s="17">
        <v>94</v>
      </c>
      <c r="U19" s="17">
        <v>91.572547999999998</v>
      </c>
      <c r="V19" s="17">
        <f t="shared" si="18"/>
        <v>1.8499156138168118</v>
      </c>
      <c r="W19" s="17">
        <v>96.150100749999993</v>
      </c>
      <c r="X19" s="17">
        <v>94.708931000000007</v>
      </c>
      <c r="Y19" s="17">
        <f t="shared" si="19"/>
        <v>1.0678676232631694</v>
      </c>
      <c r="Z19" s="17">
        <v>94.362938</v>
      </c>
      <c r="AA19" s="17">
        <v>92.864267499999897</v>
      </c>
      <c r="AB19" s="17">
        <f t="shared" si="20"/>
        <v>1.1320150514283103</v>
      </c>
      <c r="AC19" s="17">
        <v>94.286542499999896</v>
      </c>
      <c r="AD19" s="17">
        <v>95.754169500000003</v>
      </c>
      <c r="AE19" s="17">
        <f t="shared" si="21"/>
        <v>1.0921544052650625</v>
      </c>
      <c r="AF19" s="17">
        <v>94.569066999999905</v>
      </c>
      <c r="AG19" s="17">
        <v>93.307302500000006</v>
      </c>
      <c r="AH19" s="17">
        <f t="shared" si="22"/>
        <v>0.94977589420619757</v>
      </c>
      <c r="AI19" s="17">
        <v>93.573365999999993</v>
      </c>
      <c r="AJ19" s="17">
        <v>93.038967</v>
      </c>
      <c r="AK19" s="17">
        <f t="shared" si="23"/>
        <v>0.4049862628953953</v>
      </c>
    </row>
    <row r="20" spans="1:37" x14ac:dyDescent="0.3">
      <c r="A20" s="4" t="s">
        <v>408</v>
      </c>
      <c r="B20" s="17">
        <v>0</v>
      </c>
      <c r="C20" s="17">
        <v>1.9809750000000001E-2</v>
      </c>
      <c r="D20" s="17">
        <f t="shared" si="12"/>
        <v>141.42135623730948</v>
      </c>
      <c r="E20" s="17">
        <v>94.715160499999897</v>
      </c>
      <c r="F20" s="17">
        <v>95.816196499999904</v>
      </c>
      <c r="G20" s="17">
        <f t="shared" si="13"/>
        <v>0.817240830264509</v>
      </c>
      <c r="H20" s="17">
        <v>94.439645499999997</v>
      </c>
      <c r="I20" s="17">
        <v>51.174476999999897</v>
      </c>
      <c r="J20" s="17">
        <f t="shared" si="14"/>
        <v>42.019405137751953</v>
      </c>
      <c r="K20" s="82">
        <v>34.967000749999897</v>
      </c>
      <c r="L20" s="17">
        <v>95.373126749999997</v>
      </c>
      <c r="M20" s="17">
        <f t="shared" si="15"/>
        <v>65.541720940558633</v>
      </c>
      <c r="N20" s="17">
        <v>95.36890975</v>
      </c>
      <c r="O20" s="17">
        <v>95.695077749999896</v>
      </c>
      <c r="P20" s="17">
        <f t="shared" si="16"/>
        <v>0.24142237124196991</v>
      </c>
      <c r="Q20" s="17">
        <v>93.850043999999997</v>
      </c>
      <c r="R20" s="17">
        <v>92.744759000000002</v>
      </c>
      <c r="S20" s="17">
        <f t="shared" si="17"/>
        <v>0.83770234334315263</v>
      </c>
      <c r="T20" s="17">
        <v>91.786620999999997</v>
      </c>
      <c r="U20" s="17">
        <v>93.149467000000001</v>
      </c>
      <c r="V20" s="17">
        <f t="shared" si="18"/>
        <v>1.0421737138864589</v>
      </c>
      <c r="W20" s="17">
        <v>96.562574499999897</v>
      </c>
      <c r="X20" s="17">
        <v>96.258791000000002</v>
      </c>
      <c r="Y20" s="17">
        <f t="shared" si="19"/>
        <v>0.22280453445135401</v>
      </c>
      <c r="Z20" s="17">
        <v>95.451845250000005</v>
      </c>
      <c r="AA20" s="17">
        <v>93.837676999999999</v>
      </c>
      <c r="AB20" s="17">
        <f t="shared" si="20"/>
        <v>1.2059719967421771</v>
      </c>
      <c r="AC20" s="17">
        <v>94.950879999999898</v>
      </c>
      <c r="AD20" s="17">
        <v>95.506677499999896</v>
      </c>
      <c r="AE20" s="17">
        <f t="shared" si="21"/>
        <v>0.41269896177948051</v>
      </c>
      <c r="AF20" s="17">
        <v>90.155544249999906</v>
      </c>
      <c r="AG20" s="17">
        <v>90.959840749999898</v>
      </c>
      <c r="AH20" s="17">
        <f t="shared" si="22"/>
        <v>0.62802341085999003</v>
      </c>
      <c r="AI20" s="17">
        <v>86.929515749999993</v>
      </c>
      <c r="AJ20" s="17">
        <v>87.440421999999899</v>
      </c>
      <c r="AK20" s="17">
        <f t="shared" si="23"/>
        <v>0.41436646544369471</v>
      </c>
    </row>
    <row r="22" spans="1:37" x14ac:dyDescent="0.3">
      <c r="D22" s="3"/>
      <c r="G22" s="3"/>
      <c r="J22" s="3"/>
      <c r="M22" s="3"/>
      <c r="P22" s="3"/>
      <c r="S22" s="3"/>
      <c r="V22" s="3"/>
      <c r="Y22" s="3"/>
      <c r="AB22" s="3"/>
      <c r="AE22" s="3"/>
      <c r="AH22" s="3"/>
      <c r="AK22" s="3"/>
    </row>
    <row r="23" spans="1:37" x14ac:dyDescent="0.3">
      <c r="B23" s="114" t="s">
        <v>409</v>
      </c>
      <c r="C23" s="114"/>
      <c r="D23" s="6" t="s">
        <v>431</v>
      </c>
      <c r="E23" s="114" t="s">
        <v>410</v>
      </c>
      <c r="F23" s="114"/>
      <c r="G23" s="6" t="s">
        <v>431</v>
      </c>
      <c r="H23" s="114" t="s">
        <v>411</v>
      </c>
      <c r="I23" s="114"/>
      <c r="J23" s="6" t="s">
        <v>431</v>
      </c>
      <c r="K23" s="114" t="s">
        <v>412</v>
      </c>
      <c r="L23" s="114"/>
      <c r="M23" s="6" t="s">
        <v>431</v>
      </c>
      <c r="N23" s="114" t="s">
        <v>413</v>
      </c>
      <c r="O23" s="114"/>
      <c r="P23" s="6" t="s">
        <v>431</v>
      </c>
      <c r="Q23" s="114" t="s">
        <v>414</v>
      </c>
      <c r="R23" s="114"/>
      <c r="S23" s="6" t="s">
        <v>431</v>
      </c>
      <c r="T23" s="114" t="s">
        <v>415</v>
      </c>
      <c r="U23" s="114"/>
      <c r="V23" s="6" t="s">
        <v>431</v>
      </c>
      <c r="W23" s="114" t="s">
        <v>416</v>
      </c>
      <c r="X23" s="114"/>
      <c r="Y23" s="6" t="s">
        <v>431</v>
      </c>
      <c r="Z23" s="114" t="s">
        <v>417</v>
      </c>
      <c r="AA23" s="114"/>
      <c r="AB23" s="6" t="s">
        <v>431</v>
      </c>
      <c r="AC23" s="114" t="s">
        <v>418</v>
      </c>
      <c r="AD23" s="114"/>
      <c r="AE23" s="6" t="s">
        <v>431</v>
      </c>
      <c r="AF23" s="114" t="s">
        <v>419</v>
      </c>
      <c r="AG23" s="114"/>
      <c r="AH23" s="6" t="s">
        <v>431</v>
      </c>
      <c r="AI23" s="114" t="s">
        <v>420</v>
      </c>
      <c r="AJ23" s="114"/>
      <c r="AK23" s="6" t="s">
        <v>431</v>
      </c>
    </row>
    <row r="24" spans="1:37" x14ac:dyDescent="0.3">
      <c r="A24" s="4" t="s">
        <v>393</v>
      </c>
      <c r="B24" s="5">
        <v>1559.5</v>
      </c>
      <c r="C24" s="5">
        <v>1631.5</v>
      </c>
      <c r="D24" s="17">
        <f>STDEV(B24:C24)/AVERAGE(B24:C24)*100</f>
        <v>3.1909550764920978</v>
      </c>
      <c r="E24" s="5">
        <v>1689.75</v>
      </c>
      <c r="F24" s="5">
        <v>1636.5</v>
      </c>
      <c r="G24" s="17">
        <f>STDEV(E24:F24)/AVERAGE(E24:F24)*100</f>
        <v>2.2640172024462175</v>
      </c>
      <c r="H24" s="5">
        <v>1549</v>
      </c>
      <c r="I24" s="5">
        <v>1596.25</v>
      </c>
      <c r="J24" s="17">
        <f>STDEV(H24:I24)/AVERAGE(H24:I24)*100</f>
        <v>2.1245239908474285</v>
      </c>
      <c r="K24" s="5">
        <v>1626.75</v>
      </c>
      <c r="L24" s="5">
        <v>1540.5</v>
      </c>
      <c r="M24" s="17">
        <f>STDEV(K24:L24)/AVERAGE(K24:L24)*100</f>
        <v>3.8511617256193689</v>
      </c>
      <c r="N24" s="5">
        <v>1504</v>
      </c>
      <c r="O24" s="5">
        <v>1526.25</v>
      </c>
      <c r="P24" s="17">
        <f>STDEV(N24:O24)/AVERAGE(N24:O24)*100</f>
        <v>1.0384044802508494</v>
      </c>
      <c r="Q24" s="5">
        <v>1422.5</v>
      </c>
      <c r="R24" s="5">
        <v>1487.25</v>
      </c>
      <c r="S24" s="17">
        <f>STDEV(Q24:R24)/AVERAGE(Q24:R24)*100</f>
        <v>3.1470170345788437</v>
      </c>
      <c r="T24" s="5">
        <v>1506.5</v>
      </c>
      <c r="U24" s="5">
        <v>1415</v>
      </c>
      <c r="V24" s="17">
        <f>STDEV(T24:U24)/AVERAGE(T24:U24)*100</f>
        <v>4.4292500755481159</v>
      </c>
      <c r="W24" s="5">
        <v>1455.25</v>
      </c>
      <c r="X24" s="5">
        <v>1354.75</v>
      </c>
      <c r="Y24" s="17">
        <f>STDEV(W24:X24)/AVERAGE(W24:X24)*100</f>
        <v>5.057952420587049</v>
      </c>
      <c r="Z24" s="5">
        <v>1392.5</v>
      </c>
      <c r="AA24" s="5">
        <v>1385.25</v>
      </c>
      <c r="AB24" s="17">
        <f>STDEV(Z24:AA24)/AVERAGE(Z24:AA24)*100</f>
        <v>0.36911343091368692</v>
      </c>
      <c r="AC24" s="5">
        <v>1424</v>
      </c>
      <c r="AD24" s="5">
        <v>1456.75</v>
      </c>
      <c r="AE24" s="17">
        <f>STDEV(AC24:AD24)/AVERAGE(AC24:AD24)*100</f>
        <v>1.6077581937939376</v>
      </c>
      <c r="AF24" s="5">
        <v>1278.75</v>
      </c>
      <c r="AG24" s="5">
        <v>1295</v>
      </c>
      <c r="AH24" s="17">
        <f>STDEV(AF24:AG24)/AVERAGE(AF24:AG24)*100</f>
        <v>0.8928983152428478</v>
      </c>
      <c r="AI24" s="5">
        <v>1201.25</v>
      </c>
      <c r="AJ24" s="5">
        <v>1161.5</v>
      </c>
      <c r="AK24" s="17">
        <f>STDEV(AI24:AJ24)/AVERAGE(AI24:AJ24)*100</f>
        <v>2.3792186691072068</v>
      </c>
    </row>
    <row r="25" spans="1:37" x14ac:dyDescent="0.3">
      <c r="A25" s="4" t="s">
        <v>394</v>
      </c>
      <c r="B25" s="5">
        <v>1535</v>
      </c>
      <c r="C25" s="5">
        <v>1636</v>
      </c>
      <c r="D25" s="17">
        <f t="shared" ref="D25:D31" si="24">STDEV(B25:C25)/AVERAGE(B25:C25)*100</f>
        <v>4.5044329801224405</v>
      </c>
      <c r="E25" s="5">
        <v>1646.75</v>
      </c>
      <c r="F25" s="5">
        <v>1570.5</v>
      </c>
      <c r="G25" s="17">
        <f t="shared" ref="G25:G31" si="25">STDEV(E25:F25)/AVERAGE(E25:F25)*100</f>
        <v>3.3517377925541534</v>
      </c>
      <c r="H25" s="5">
        <v>1557.5</v>
      </c>
      <c r="I25" s="5">
        <v>1563.5</v>
      </c>
      <c r="J25" s="17">
        <f t="shared" ref="J25:J31" si="26">STDEV(H25:I25)/AVERAGE(H25:I25)*100</f>
        <v>0.27187700654401059</v>
      </c>
      <c r="K25" s="5">
        <v>1705.5</v>
      </c>
      <c r="L25" s="5">
        <v>1729.75</v>
      </c>
      <c r="M25" s="17">
        <f t="shared" ref="M25:M31" si="27">STDEV(K25:L25)/AVERAGE(K25:L25)*100</f>
        <v>0.99831682956255163</v>
      </c>
      <c r="N25" s="5">
        <v>1615.75</v>
      </c>
      <c r="O25" s="5">
        <v>1625.25</v>
      </c>
      <c r="P25" s="17">
        <f t="shared" ref="P25:P31" si="28">STDEV(N25:O25)/AVERAGE(N25:O25)*100</f>
        <v>0.4145334416088986</v>
      </c>
      <c r="Q25" s="5">
        <v>1552.25</v>
      </c>
      <c r="R25" s="5">
        <v>1636</v>
      </c>
      <c r="S25" s="17">
        <f t="shared" ref="S25:S31" si="29">STDEV(Q25:R25)/AVERAGE(Q25:R25)*100</f>
        <v>3.7149027161843242</v>
      </c>
      <c r="T25" s="5">
        <v>1557.25</v>
      </c>
      <c r="U25" s="5">
        <v>1541.75</v>
      </c>
      <c r="V25" s="17">
        <f t="shared" ref="V25:V31" si="30">STDEV(T25:U25)/AVERAGE(T25:U25)*100</f>
        <v>0.70733495375227406</v>
      </c>
      <c r="W25" s="5">
        <v>1488.75</v>
      </c>
      <c r="X25" s="5">
        <v>1482.25</v>
      </c>
      <c r="Y25" s="17">
        <f t="shared" ref="Y25:Y31" si="31">STDEV(W25:X25)/AVERAGE(W25:X25)*100</f>
        <v>0.30940384232329576</v>
      </c>
      <c r="Z25" s="5">
        <v>1511.25</v>
      </c>
      <c r="AA25" s="5">
        <v>1473.75</v>
      </c>
      <c r="AB25" s="17">
        <f t="shared" ref="AB25:AB31" si="32">STDEV(Z25:AA25)/AVERAGE(Z25:AA25)*100</f>
        <v>1.7766502039863006</v>
      </c>
      <c r="AC25" s="5">
        <v>1414.75</v>
      </c>
      <c r="AD25" s="5">
        <v>1466</v>
      </c>
      <c r="AE25" s="17">
        <f t="shared" ref="AE25:AE31" si="33">STDEV(AC25:AD25)/AVERAGE(AC25:AD25)*100</f>
        <v>2.5159574788378416</v>
      </c>
      <c r="AF25" s="5">
        <v>1409.5</v>
      </c>
      <c r="AG25" s="5">
        <v>1408</v>
      </c>
      <c r="AH25" s="17">
        <f t="shared" ref="AH25:AH31" si="34">STDEV(AF25:AG25)/AVERAGE(AF25:AG25)*100</f>
        <v>7.5290872885879059E-2</v>
      </c>
      <c r="AI25" s="5">
        <v>1289.25</v>
      </c>
      <c r="AJ25" s="5">
        <v>1439.5</v>
      </c>
      <c r="AK25" s="17">
        <f t="shared" ref="AK25:AK31" si="35">STDEV(AI25:AJ25)/AVERAGE(AI25:AJ25)*100</f>
        <v>7.7869203022100795</v>
      </c>
    </row>
    <row r="26" spans="1:37" x14ac:dyDescent="0.3">
      <c r="A26" s="4" t="s">
        <v>395</v>
      </c>
      <c r="B26" s="5">
        <v>1467.75</v>
      </c>
      <c r="C26" s="5">
        <v>1560.25</v>
      </c>
      <c r="D26" s="17">
        <f t="shared" si="24"/>
        <v>4.3201702285175463</v>
      </c>
      <c r="E26" s="5">
        <v>1626.5</v>
      </c>
      <c r="F26" s="5">
        <v>1597.5</v>
      </c>
      <c r="G26" s="17">
        <f t="shared" si="25"/>
        <v>1.2720903631767915</v>
      </c>
      <c r="H26" s="5">
        <v>1575</v>
      </c>
      <c r="I26" s="5">
        <v>1637.75</v>
      </c>
      <c r="J26" s="17">
        <f t="shared" si="26"/>
        <v>2.7621788511061154</v>
      </c>
      <c r="K26" s="5">
        <v>1641.75</v>
      </c>
      <c r="L26" s="5">
        <v>1668.75</v>
      </c>
      <c r="M26" s="17">
        <f t="shared" si="27"/>
        <v>1.1534138705353743</v>
      </c>
      <c r="N26" s="5">
        <v>1559.5</v>
      </c>
      <c r="O26" s="5">
        <v>1635.75</v>
      </c>
      <c r="P26" s="17">
        <f t="shared" si="28"/>
        <v>3.3748152454721381</v>
      </c>
      <c r="Q26" s="5">
        <v>1698.5</v>
      </c>
      <c r="R26" s="5">
        <v>1577.5</v>
      </c>
      <c r="S26" s="17">
        <f t="shared" si="29"/>
        <v>5.223438371402457</v>
      </c>
      <c r="T26" s="5">
        <v>1534.5</v>
      </c>
      <c r="U26" s="5">
        <v>1565.75</v>
      </c>
      <c r="V26" s="17">
        <f t="shared" si="30"/>
        <v>1.4255035504929996</v>
      </c>
      <c r="W26" s="5">
        <v>1448.5</v>
      </c>
      <c r="X26" s="5">
        <v>1449.75</v>
      </c>
      <c r="Y26" s="17">
        <f t="shared" si="31"/>
        <v>6.0994288034723329E-2</v>
      </c>
      <c r="Z26" s="5">
        <v>1561.25</v>
      </c>
      <c r="AA26" s="5">
        <v>1407</v>
      </c>
      <c r="AB26" s="17">
        <f t="shared" si="32"/>
        <v>7.3491936998584997</v>
      </c>
      <c r="AC26" s="5">
        <v>1444</v>
      </c>
      <c r="AD26" s="5">
        <v>1469.5</v>
      </c>
      <c r="AE26" s="17">
        <f t="shared" si="33"/>
        <v>1.2377705797327587</v>
      </c>
      <c r="AF26" s="5">
        <v>1437.25</v>
      </c>
      <c r="AG26" s="5">
        <v>1405.75</v>
      </c>
      <c r="AH26" s="17">
        <f t="shared" si="34"/>
        <v>1.5669267398787368</v>
      </c>
      <c r="AI26" s="5">
        <v>1384.5</v>
      </c>
      <c r="AJ26" s="5">
        <v>1432.25</v>
      </c>
      <c r="AK26" s="17">
        <f t="shared" si="35"/>
        <v>2.3973976250400391</v>
      </c>
    </row>
    <row r="27" spans="1:37" x14ac:dyDescent="0.3">
      <c r="A27" s="4" t="s">
        <v>396</v>
      </c>
      <c r="B27" s="5">
        <v>1636.25</v>
      </c>
      <c r="C27" s="5">
        <v>1608.25</v>
      </c>
      <c r="D27" s="17">
        <f t="shared" si="24"/>
        <v>1.2204647787470075</v>
      </c>
      <c r="E27" s="5">
        <v>1560</v>
      </c>
      <c r="F27" s="5">
        <v>1657.5</v>
      </c>
      <c r="G27" s="17">
        <f t="shared" si="25"/>
        <v>4.2854956435548335</v>
      </c>
      <c r="H27" s="5">
        <v>1606</v>
      </c>
      <c r="I27" s="5">
        <v>1720</v>
      </c>
      <c r="J27" s="17">
        <f t="shared" si="26"/>
        <v>4.8472743869673129</v>
      </c>
      <c r="K27" s="5">
        <v>1632.5</v>
      </c>
      <c r="L27" s="5">
        <v>1595.25</v>
      </c>
      <c r="M27" s="17">
        <f t="shared" si="27"/>
        <v>1.6320797830810252</v>
      </c>
      <c r="N27" s="5">
        <v>1554</v>
      </c>
      <c r="O27" s="5">
        <v>1528.75</v>
      </c>
      <c r="P27" s="17">
        <f t="shared" si="28"/>
        <v>1.158345388043813</v>
      </c>
      <c r="Q27" s="5">
        <v>1586.75</v>
      </c>
      <c r="R27" s="5">
        <v>1528.25</v>
      </c>
      <c r="S27" s="17">
        <f t="shared" si="29"/>
        <v>2.6559066901709811</v>
      </c>
      <c r="T27" s="5">
        <v>1599.75</v>
      </c>
      <c r="U27" s="5">
        <v>1451.75</v>
      </c>
      <c r="V27" s="17">
        <f t="shared" si="30"/>
        <v>6.8590400534562699</v>
      </c>
      <c r="W27" s="5">
        <v>1453</v>
      </c>
      <c r="X27" s="5">
        <v>1431.75</v>
      </c>
      <c r="Y27" s="17">
        <f t="shared" si="31"/>
        <v>1.0417553756973141</v>
      </c>
      <c r="Z27" s="5">
        <v>1434</v>
      </c>
      <c r="AA27" s="5">
        <v>1501.25</v>
      </c>
      <c r="AB27" s="17">
        <f t="shared" si="32"/>
        <v>3.2401281686258629</v>
      </c>
      <c r="AC27" s="5">
        <v>1483.25</v>
      </c>
      <c r="AD27" s="5">
        <v>1343</v>
      </c>
      <c r="AE27" s="17">
        <f t="shared" si="33"/>
        <v>7.0179018884679909</v>
      </c>
      <c r="AF27" s="5">
        <v>1373.75</v>
      </c>
      <c r="AG27" s="5">
        <v>1279.75</v>
      </c>
      <c r="AH27" s="17">
        <f t="shared" si="34"/>
        <v>5.0098388868690762</v>
      </c>
      <c r="AI27" s="5">
        <v>1309.75</v>
      </c>
      <c r="AJ27" s="5">
        <v>1286.5</v>
      </c>
      <c r="AK27" s="17">
        <f t="shared" si="35"/>
        <v>1.2664599066027717</v>
      </c>
    </row>
    <row r="28" spans="1:37" x14ac:dyDescent="0.3">
      <c r="A28" s="4" t="s">
        <v>397</v>
      </c>
      <c r="B28" s="5">
        <v>1575.75</v>
      </c>
      <c r="C28" s="5">
        <v>1555.75</v>
      </c>
      <c r="D28" s="17">
        <f t="shared" si="24"/>
        <v>0.90321798650684659</v>
      </c>
      <c r="E28" s="5">
        <v>1616.75</v>
      </c>
      <c r="F28" s="5">
        <v>1635.5</v>
      </c>
      <c r="G28" s="17">
        <f t="shared" si="25"/>
        <v>0.81532798199694168</v>
      </c>
      <c r="H28" s="5">
        <v>1619.25</v>
      </c>
      <c r="I28" s="5">
        <v>1626.5</v>
      </c>
      <c r="J28" s="17">
        <f t="shared" si="26"/>
        <v>0.31589149895108798</v>
      </c>
      <c r="K28" s="5">
        <v>1604.25</v>
      </c>
      <c r="L28" s="5">
        <v>1596.5</v>
      </c>
      <c r="M28" s="17">
        <f t="shared" si="27"/>
        <v>0.34242459137363074</v>
      </c>
      <c r="N28" s="5">
        <v>1582.25</v>
      </c>
      <c r="O28" s="5">
        <v>1541.5</v>
      </c>
      <c r="P28" s="17">
        <f t="shared" si="28"/>
        <v>1.8448724343082392</v>
      </c>
      <c r="Q28" s="5">
        <v>1528</v>
      </c>
      <c r="R28" s="5">
        <v>1571.5</v>
      </c>
      <c r="S28" s="17">
        <f t="shared" si="29"/>
        <v>1.9847810925384619</v>
      </c>
      <c r="T28" s="5">
        <v>1497.25</v>
      </c>
      <c r="U28" s="5">
        <v>1521.5</v>
      </c>
      <c r="V28" s="17">
        <f t="shared" si="30"/>
        <v>1.1360556153224863</v>
      </c>
      <c r="W28" s="5">
        <v>1415.5</v>
      </c>
      <c r="X28" s="5">
        <v>1433</v>
      </c>
      <c r="Y28" s="17">
        <f t="shared" si="31"/>
        <v>0.86883402989394987</v>
      </c>
      <c r="Z28" s="5">
        <v>1455.25</v>
      </c>
      <c r="AA28" s="5">
        <v>1372.75</v>
      </c>
      <c r="AB28" s="17">
        <f t="shared" si="32"/>
        <v>4.1256230161167018</v>
      </c>
      <c r="AC28" s="5">
        <v>1432.25</v>
      </c>
      <c r="AD28" s="5">
        <v>1358.75</v>
      </c>
      <c r="AE28" s="17">
        <f t="shared" si="33"/>
        <v>3.7242815060703149</v>
      </c>
      <c r="AF28" s="5">
        <v>1311.75</v>
      </c>
      <c r="AG28" s="5">
        <v>1266.75</v>
      </c>
      <c r="AH28" s="17">
        <f t="shared" si="34"/>
        <v>2.4680864962881239</v>
      </c>
      <c r="AI28" s="5">
        <v>1246.5</v>
      </c>
      <c r="AJ28" s="5">
        <v>1289.25</v>
      </c>
      <c r="AK28" s="17">
        <f t="shared" si="35"/>
        <v>2.3842109747195037</v>
      </c>
    </row>
    <row r="29" spans="1:37" x14ac:dyDescent="0.3">
      <c r="A29" s="4" t="s">
        <v>398</v>
      </c>
      <c r="B29" s="5">
        <v>1617</v>
      </c>
      <c r="C29" s="5">
        <v>1532</v>
      </c>
      <c r="D29" s="17">
        <f t="shared" si="24"/>
        <v>3.8173436901147375</v>
      </c>
      <c r="E29" s="5">
        <v>1588.5</v>
      </c>
      <c r="F29" s="5">
        <v>1589.25</v>
      </c>
      <c r="G29" s="17">
        <f t="shared" si="25"/>
        <v>3.3377709756268463E-2</v>
      </c>
      <c r="H29" s="5">
        <v>1646.25</v>
      </c>
      <c r="I29" s="5">
        <v>1530.75</v>
      </c>
      <c r="J29" s="17">
        <f t="shared" si="26"/>
        <v>5.1413807508370315</v>
      </c>
      <c r="K29" s="5">
        <v>1541.75</v>
      </c>
      <c r="L29" s="5">
        <v>1534.25</v>
      </c>
      <c r="M29" s="17">
        <f t="shared" si="27"/>
        <v>0.34481800122881057</v>
      </c>
      <c r="N29" s="5">
        <v>1552.25</v>
      </c>
      <c r="O29" s="5">
        <v>1567</v>
      </c>
      <c r="P29" s="17">
        <f t="shared" si="28"/>
        <v>0.66873928171846286</v>
      </c>
      <c r="Q29" s="5">
        <v>1555.75</v>
      </c>
      <c r="R29" s="5">
        <v>1617</v>
      </c>
      <c r="S29" s="17">
        <f t="shared" si="29"/>
        <v>2.7301420123032725</v>
      </c>
      <c r="T29" s="5">
        <v>1483</v>
      </c>
      <c r="U29" s="5">
        <v>1473</v>
      </c>
      <c r="V29" s="17">
        <f t="shared" si="30"/>
        <v>0.47842136751457887</v>
      </c>
      <c r="W29" s="5">
        <v>1410.25</v>
      </c>
      <c r="X29" s="5">
        <v>1506.75</v>
      </c>
      <c r="Y29" s="17">
        <f t="shared" si="31"/>
        <v>4.6784919015770887</v>
      </c>
      <c r="Z29" s="5">
        <v>1410.75</v>
      </c>
      <c r="AA29" s="5">
        <v>1411.75</v>
      </c>
      <c r="AB29" s="17">
        <f t="shared" si="32"/>
        <v>5.0104997781154834E-2</v>
      </c>
      <c r="AC29" s="5">
        <v>1368.75</v>
      </c>
      <c r="AD29" s="5">
        <v>1323.5</v>
      </c>
      <c r="AE29" s="17">
        <f t="shared" si="33"/>
        <v>2.3769398717571755</v>
      </c>
      <c r="AF29" s="5">
        <v>1354.5</v>
      </c>
      <c r="AG29" s="5">
        <v>1262.75</v>
      </c>
      <c r="AH29" s="17">
        <f t="shared" si="34"/>
        <v>4.9576499894061117</v>
      </c>
      <c r="AI29" s="5">
        <v>1338.5</v>
      </c>
      <c r="AJ29" s="5">
        <v>1418.5</v>
      </c>
      <c r="AK29" s="17">
        <f t="shared" si="35"/>
        <v>4.1036302136324849</v>
      </c>
    </row>
    <row r="30" spans="1:37" x14ac:dyDescent="0.3">
      <c r="A30" s="4" t="s">
        <v>399</v>
      </c>
      <c r="B30" s="5">
        <v>1607.25</v>
      </c>
      <c r="C30" s="5">
        <v>1550.25</v>
      </c>
      <c r="D30" s="17">
        <f t="shared" si="24"/>
        <v>2.5529746019086752</v>
      </c>
      <c r="E30" s="5">
        <v>1579</v>
      </c>
      <c r="F30" s="5">
        <v>1620.75</v>
      </c>
      <c r="G30" s="17">
        <f t="shared" si="25"/>
        <v>1.8452509173865685</v>
      </c>
      <c r="H30" s="5">
        <v>1588</v>
      </c>
      <c r="I30" s="5">
        <v>1547.75</v>
      </c>
      <c r="J30" s="17">
        <f t="shared" si="26"/>
        <v>1.8152625651125593</v>
      </c>
      <c r="K30" s="5">
        <v>1596.75</v>
      </c>
      <c r="L30" s="5">
        <v>1551.5</v>
      </c>
      <c r="M30" s="17">
        <f t="shared" si="27"/>
        <v>2.0326582608554769</v>
      </c>
      <c r="N30" s="5">
        <v>1505.75</v>
      </c>
      <c r="O30" s="5">
        <v>1546.5</v>
      </c>
      <c r="P30" s="17">
        <f t="shared" si="28"/>
        <v>1.8880892019560531</v>
      </c>
      <c r="Q30" s="5">
        <v>1555.5</v>
      </c>
      <c r="R30" s="5">
        <v>1489.75</v>
      </c>
      <c r="S30" s="17">
        <f t="shared" si="29"/>
        <v>3.0534288392096212</v>
      </c>
      <c r="T30" s="5">
        <v>1617.75</v>
      </c>
      <c r="U30" s="5">
        <v>1494.75</v>
      </c>
      <c r="V30" s="17">
        <f t="shared" si="30"/>
        <v>5.5886993790165684</v>
      </c>
      <c r="W30" s="5">
        <v>1531.5</v>
      </c>
      <c r="X30" s="5">
        <v>1454.5</v>
      </c>
      <c r="Y30" s="17">
        <f t="shared" si="31"/>
        <v>3.6468333657980008</v>
      </c>
      <c r="Z30" s="5">
        <v>1437.75</v>
      </c>
      <c r="AA30" s="5">
        <v>1446.25</v>
      </c>
      <c r="AB30" s="17">
        <f t="shared" si="32"/>
        <v>0.41681051595600926</v>
      </c>
      <c r="AC30" s="5">
        <v>1405.75</v>
      </c>
      <c r="AD30" s="5">
        <v>1402.25</v>
      </c>
      <c r="AE30" s="17">
        <f t="shared" si="33"/>
        <v>0.17627305798809945</v>
      </c>
      <c r="AF30" s="5">
        <v>1356.5</v>
      </c>
      <c r="AG30" s="5">
        <v>1346.25</v>
      </c>
      <c r="AH30" s="17">
        <f t="shared" si="34"/>
        <v>0.53633110773561088</v>
      </c>
      <c r="AI30" s="5">
        <v>1362.75</v>
      </c>
      <c r="AJ30" s="5">
        <v>1344</v>
      </c>
      <c r="AK30" s="17">
        <f t="shared" si="35"/>
        <v>0.97964364254162861</v>
      </c>
    </row>
    <row r="31" spans="1:37" x14ac:dyDescent="0.3">
      <c r="A31" s="4" t="s">
        <v>400</v>
      </c>
      <c r="B31" s="5">
        <v>1624.5</v>
      </c>
      <c r="C31" s="5">
        <v>1579.5</v>
      </c>
      <c r="D31" s="17">
        <f t="shared" si="24"/>
        <v>1.9862550033329989</v>
      </c>
      <c r="E31" s="5">
        <v>1569.75</v>
      </c>
      <c r="F31" s="5">
        <v>1631.25</v>
      </c>
      <c r="G31" s="17">
        <f t="shared" si="25"/>
        <v>2.7170925987486836</v>
      </c>
      <c r="H31" s="5">
        <v>1644.5</v>
      </c>
      <c r="I31" s="5">
        <v>1641</v>
      </c>
      <c r="J31" s="17">
        <f t="shared" si="26"/>
        <v>0.15065431344714147</v>
      </c>
      <c r="K31" s="5">
        <v>1557.5</v>
      </c>
      <c r="L31" s="5">
        <v>1589</v>
      </c>
      <c r="M31" s="17">
        <f t="shared" si="27"/>
        <v>1.4157866586604955</v>
      </c>
      <c r="N31" s="5">
        <v>1598</v>
      </c>
      <c r="O31" s="5">
        <v>1510.25</v>
      </c>
      <c r="P31" s="17">
        <f t="shared" si="28"/>
        <v>3.9925115450249846</v>
      </c>
      <c r="Q31" s="5">
        <v>1529</v>
      </c>
      <c r="R31" s="5">
        <v>1551.5</v>
      </c>
      <c r="S31" s="17">
        <f t="shared" si="29"/>
        <v>1.0329428713973263</v>
      </c>
      <c r="T31" s="5">
        <v>1560.25</v>
      </c>
      <c r="U31" s="5">
        <v>1398.5</v>
      </c>
      <c r="V31" s="17">
        <f t="shared" si="30"/>
        <v>7.7312731293231307</v>
      </c>
      <c r="W31" s="5">
        <v>1439.75</v>
      </c>
      <c r="X31" s="5">
        <v>1392.5</v>
      </c>
      <c r="Y31" s="17">
        <f t="shared" si="31"/>
        <v>2.3593111774076703</v>
      </c>
      <c r="Z31" s="5">
        <v>1392.5</v>
      </c>
      <c r="AA31" s="5">
        <v>1398.75</v>
      </c>
      <c r="AB31" s="17">
        <f t="shared" si="32"/>
        <v>0.31666223967153945</v>
      </c>
      <c r="AC31" s="5">
        <v>1428</v>
      </c>
      <c r="AD31" s="5">
        <v>1303.5</v>
      </c>
      <c r="AE31" s="17">
        <f t="shared" si="33"/>
        <v>6.4458937768790161</v>
      </c>
      <c r="AF31" s="5">
        <v>1433</v>
      </c>
      <c r="AG31" s="5">
        <v>1385.75</v>
      </c>
      <c r="AH31" s="17">
        <f t="shared" si="34"/>
        <v>2.3706107608737468</v>
      </c>
      <c r="AI31" s="5">
        <v>1395</v>
      </c>
      <c r="AJ31" s="5">
        <v>1288.5</v>
      </c>
      <c r="AK31" s="17">
        <f t="shared" si="35"/>
        <v>5.6125859658183206</v>
      </c>
    </row>
    <row r="33" spans="1:37" x14ac:dyDescent="0.3">
      <c r="B33" s="114" t="s">
        <v>409</v>
      </c>
      <c r="C33" s="114"/>
      <c r="D33" s="6" t="s">
        <v>431</v>
      </c>
      <c r="E33" s="114" t="s">
        <v>410</v>
      </c>
      <c r="F33" s="114"/>
      <c r="G33" s="6" t="s">
        <v>431</v>
      </c>
      <c r="H33" s="114" t="s">
        <v>411</v>
      </c>
      <c r="I33" s="114"/>
      <c r="J33" s="6" t="s">
        <v>431</v>
      </c>
      <c r="K33" s="114" t="s">
        <v>422</v>
      </c>
      <c r="L33" s="114"/>
      <c r="M33" s="6" t="s">
        <v>431</v>
      </c>
      <c r="N33" s="114" t="s">
        <v>423</v>
      </c>
      <c r="O33" s="114"/>
      <c r="P33" s="6" t="s">
        <v>431</v>
      </c>
      <c r="Q33" s="114" t="s">
        <v>424</v>
      </c>
      <c r="R33" s="114"/>
      <c r="S33" s="6" t="s">
        <v>431</v>
      </c>
      <c r="T33" s="114" t="s">
        <v>425</v>
      </c>
      <c r="U33" s="114"/>
      <c r="V33" s="6" t="s">
        <v>431</v>
      </c>
      <c r="W33" s="114" t="s">
        <v>426</v>
      </c>
      <c r="X33" s="114"/>
      <c r="Y33" s="6" t="s">
        <v>431</v>
      </c>
      <c r="Z33" s="114" t="s">
        <v>427</v>
      </c>
      <c r="AA33" s="114"/>
      <c r="AB33" s="6" t="s">
        <v>431</v>
      </c>
      <c r="AC33" s="114" t="s">
        <v>428</v>
      </c>
      <c r="AD33" s="114"/>
      <c r="AE33" s="6" t="s">
        <v>431</v>
      </c>
      <c r="AF33" s="114" t="s">
        <v>429</v>
      </c>
      <c r="AG33" s="114"/>
      <c r="AH33" s="6" t="s">
        <v>431</v>
      </c>
      <c r="AI33" s="114" t="s">
        <v>430</v>
      </c>
      <c r="AJ33" s="114"/>
      <c r="AK33" s="6" t="s">
        <v>431</v>
      </c>
    </row>
    <row r="34" spans="1:37" x14ac:dyDescent="0.3">
      <c r="A34" s="4" t="s">
        <v>401</v>
      </c>
      <c r="B34" s="5">
        <v>1495</v>
      </c>
      <c r="C34" s="5">
        <v>1491.75</v>
      </c>
      <c r="D34" s="17">
        <f>STDEV(B34:C34)/AVERAGE(B34:C34)*100</f>
        <v>0.15388613301121817</v>
      </c>
      <c r="E34" s="5">
        <v>1587.75</v>
      </c>
      <c r="F34" s="5">
        <v>1532</v>
      </c>
      <c r="G34" s="17">
        <f>STDEV(E34:F34)/AVERAGE(E34:F34)*100</f>
        <v>2.5272026958025497</v>
      </c>
      <c r="H34" s="5">
        <v>1675</v>
      </c>
      <c r="I34" s="5">
        <v>1579</v>
      </c>
      <c r="J34" s="17">
        <f>STDEV(H34:I34)/AVERAGE(H34:I34)*100</f>
        <v>4.1722342344135566</v>
      </c>
      <c r="K34" s="5">
        <v>1521.75</v>
      </c>
      <c r="L34" s="5">
        <v>1442.25</v>
      </c>
      <c r="M34" s="17">
        <f>STDEV(K34:L34)/AVERAGE(K34:L34)*100</f>
        <v>3.7931841500897789</v>
      </c>
      <c r="N34" s="5">
        <v>1503.25</v>
      </c>
      <c r="O34" s="5">
        <v>1503</v>
      </c>
      <c r="P34" s="17">
        <f>STDEV(N34:O34)/AVERAGE(N34:O34)*100</f>
        <v>1.1760611745306406E-2</v>
      </c>
      <c r="Q34" s="5">
        <v>1574</v>
      </c>
      <c r="R34" s="5">
        <v>1531.5</v>
      </c>
      <c r="S34" s="17">
        <f>STDEV(Q34:R34)/AVERAGE(Q34:R34)*100</f>
        <v>1.9354073869218014</v>
      </c>
      <c r="T34" s="5">
        <v>1534</v>
      </c>
      <c r="U34" s="5">
        <v>1495.25</v>
      </c>
      <c r="V34" s="17">
        <f>STDEV(T34:U34)/AVERAGE(T34:U34)*100</f>
        <v>1.8090542392327287</v>
      </c>
      <c r="W34" s="5">
        <v>1429</v>
      </c>
      <c r="X34" s="5">
        <v>1455.75</v>
      </c>
      <c r="Y34" s="17">
        <f>STDEV(W34:X34)/AVERAGE(W34:X34)*100</f>
        <v>1.311386178818972</v>
      </c>
      <c r="Z34" s="5">
        <v>1377.5</v>
      </c>
      <c r="AA34" s="5">
        <v>1399.75</v>
      </c>
      <c r="AB34" s="17">
        <f>STDEV(Z34:AA34)/AVERAGE(Z34:AA34)*100</f>
        <v>1.1330003335242187</v>
      </c>
      <c r="AC34" s="5">
        <v>1432.5</v>
      </c>
      <c r="AD34" s="5">
        <v>1427.25</v>
      </c>
      <c r="AE34" s="17">
        <f>STDEV(AC34:AD34)/AVERAGE(AC34:AD34)*100</f>
        <v>0.25962483442464374</v>
      </c>
      <c r="AF34" s="5">
        <v>1378</v>
      </c>
      <c r="AG34" s="5">
        <v>1423.5</v>
      </c>
      <c r="AH34" s="17">
        <f>STDEV(AF34:AG34)/AVERAGE(AF34:AG34)*100</f>
        <v>2.2968665746198758</v>
      </c>
      <c r="AI34" s="5">
        <v>1418.25</v>
      </c>
      <c r="AJ34" s="5">
        <v>1479.25</v>
      </c>
      <c r="AK34" s="17">
        <f>STDEV(AI34:AJ34)/AVERAGE(AI34:AJ34)*100</f>
        <v>2.9772917102591476</v>
      </c>
    </row>
    <row r="35" spans="1:37" x14ac:dyDescent="0.3">
      <c r="A35" s="4" t="s">
        <v>402</v>
      </c>
      <c r="B35" s="5">
        <v>1668.25</v>
      </c>
      <c r="C35" s="5">
        <v>1445</v>
      </c>
      <c r="D35" s="17">
        <f t="shared" ref="D35:D41" si="36">STDEV(B35:C35)/AVERAGE(B35:C35)*100</f>
        <v>10.141272875605669</v>
      </c>
      <c r="E35" s="5">
        <v>1472.25</v>
      </c>
      <c r="F35" s="5">
        <v>1582.5</v>
      </c>
      <c r="G35" s="17">
        <f t="shared" ref="G35:G41" si="37">STDEV(E35:F35)/AVERAGE(E35:F35)*100</f>
        <v>5.1040852852650378</v>
      </c>
      <c r="H35" s="5">
        <v>1616</v>
      </c>
      <c r="I35" s="5">
        <v>1643</v>
      </c>
      <c r="J35" s="17">
        <f t="shared" ref="J35:J41" si="38">STDEV(H35:I35)/AVERAGE(H35:I35)*100</f>
        <v>1.1716405702385262</v>
      </c>
      <c r="K35" s="5">
        <v>1683.75</v>
      </c>
      <c r="L35" s="5">
        <v>1539.25</v>
      </c>
      <c r="M35" s="17">
        <f t="shared" ref="M35:M41" si="39">STDEV(K35:L35)/AVERAGE(K35:L35)*100</f>
        <v>6.3404858753618436</v>
      </c>
      <c r="N35" s="5">
        <v>1635</v>
      </c>
      <c r="O35" s="5">
        <v>1570</v>
      </c>
      <c r="P35" s="17">
        <f t="shared" ref="P35:P41" si="40">STDEV(N35:O35)/AVERAGE(N35:O35)*100</f>
        <v>2.8681398300858403</v>
      </c>
      <c r="Q35" s="5">
        <v>1639.5</v>
      </c>
      <c r="R35" s="5">
        <v>1603.75</v>
      </c>
      <c r="S35" s="17">
        <f t="shared" ref="S35:S41" si="41">STDEV(Q35:R35)/AVERAGE(Q35:R35)*100</f>
        <v>1.5588725770396408</v>
      </c>
      <c r="T35" s="5">
        <v>1712.75</v>
      </c>
      <c r="U35" s="5">
        <v>1667.75</v>
      </c>
      <c r="V35" s="17">
        <f t="shared" ref="V35:V41" si="42">STDEV(T35:U35)/AVERAGE(T35:U35)*100</f>
        <v>1.8825502235405793</v>
      </c>
      <c r="W35" s="5">
        <v>1557</v>
      </c>
      <c r="X35" s="5">
        <v>1542</v>
      </c>
      <c r="Y35" s="17">
        <f t="shared" ref="Y35:Y41" si="43">STDEV(W35:X35)/AVERAGE(W35:X35)*100</f>
        <v>0.68451769717962008</v>
      </c>
      <c r="Z35" s="5">
        <v>1571.25</v>
      </c>
      <c r="AA35" s="5">
        <v>1503.25</v>
      </c>
      <c r="AB35" s="17">
        <f t="shared" ref="AB35:AB41" si="44">STDEV(Z35:AA35)/AVERAGE(Z35:AA35)*100</f>
        <v>3.1278751745444935</v>
      </c>
      <c r="AC35" s="5">
        <v>1432.25</v>
      </c>
      <c r="AD35" s="5">
        <v>1461.25</v>
      </c>
      <c r="AE35" s="17">
        <f t="shared" ref="AE35:AE41" si="45">STDEV(AC35:AD35)/AVERAGE(AC35:AD35)*100</f>
        <v>1.4173904720518318</v>
      </c>
      <c r="AF35" s="5">
        <v>1506</v>
      </c>
      <c r="AG35" s="5">
        <v>1384.25</v>
      </c>
      <c r="AH35" s="17">
        <f t="shared" ref="AH35:AH41" si="46">STDEV(AF35:AG35)/AVERAGE(AF35:AG35)*100</f>
        <v>5.9572874740567192</v>
      </c>
      <c r="AI35" s="5">
        <v>1453.25</v>
      </c>
      <c r="AJ35" s="5">
        <v>1275.75</v>
      </c>
      <c r="AK35" s="17">
        <f t="shared" ref="AK35:AK41" si="47">STDEV(AI35:AJ35)/AVERAGE(AI35:AJ35)*100</f>
        <v>9.1983476482676565</v>
      </c>
    </row>
    <row r="36" spans="1:37" x14ac:dyDescent="0.3">
      <c r="A36" s="4" t="s">
        <v>403</v>
      </c>
      <c r="B36" s="5">
        <v>1520.25</v>
      </c>
      <c r="C36" s="5">
        <v>1476.25</v>
      </c>
      <c r="D36" s="17">
        <f t="shared" si="36"/>
        <v>2.0766025945074649</v>
      </c>
      <c r="E36" s="5">
        <v>1662</v>
      </c>
      <c r="F36" s="5">
        <v>1594</v>
      </c>
      <c r="G36" s="17">
        <f t="shared" si="37"/>
        <v>2.9535172678553581</v>
      </c>
      <c r="H36" s="5">
        <v>1619</v>
      </c>
      <c r="I36" s="5">
        <v>1580.75</v>
      </c>
      <c r="J36" s="17">
        <f t="shared" si="38"/>
        <v>1.690559223713443</v>
      </c>
      <c r="K36" s="5">
        <v>1563</v>
      </c>
      <c r="L36" s="5">
        <v>1612.75</v>
      </c>
      <c r="M36" s="17">
        <f t="shared" si="39"/>
        <v>2.2154490979473032</v>
      </c>
      <c r="N36" s="5">
        <v>1596</v>
      </c>
      <c r="O36" s="5">
        <v>1661.5</v>
      </c>
      <c r="P36" s="17">
        <f t="shared" si="40"/>
        <v>2.8436220517402218</v>
      </c>
      <c r="Q36" s="5">
        <v>1657.25</v>
      </c>
      <c r="R36" s="5">
        <v>1647.75</v>
      </c>
      <c r="S36" s="17">
        <f t="shared" si="41"/>
        <v>0.40650616770179737</v>
      </c>
      <c r="T36" s="5">
        <v>1585.5</v>
      </c>
      <c r="U36" s="5">
        <v>1562.5</v>
      </c>
      <c r="V36" s="17">
        <f t="shared" si="42"/>
        <v>1.0332564146944467</v>
      </c>
      <c r="W36" s="5">
        <v>1481</v>
      </c>
      <c r="X36" s="5">
        <v>1525.25</v>
      </c>
      <c r="Y36" s="17">
        <f t="shared" si="43"/>
        <v>2.0816282789192333</v>
      </c>
      <c r="Z36" s="5">
        <v>1370</v>
      </c>
      <c r="AA36" s="5">
        <v>1443.5</v>
      </c>
      <c r="AB36" s="17">
        <f t="shared" si="44"/>
        <v>3.6944978437683482</v>
      </c>
      <c r="AC36" s="5">
        <v>1392.5</v>
      </c>
      <c r="AD36" s="5">
        <v>1388.75</v>
      </c>
      <c r="AE36" s="17">
        <f t="shared" si="45"/>
        <v>0.1906804803199679</v>
      </c>
      <c r="AF36" s="5">
        <v>1410.75</v>
      </c>
      <c r="AG36" s="5">
        <v>1424</v>
      </c>
      <c r="AH36" s="17">
        <f t="shared" si="46"/>
        <v>0.66102230184120325</v>
      </c>
      <c r="AI36" s="5">
        <v>1312.5</v>
      </c>
      <c r="AJ36" s="5">
        <v>1182.75</v>
      </c>
      <c r="AK36" s="17">
        <f t="shared" si="47"/>
        <v>7.3537404956581138</v>
      </c>
    </row>
    <row r="37" spans="1:37" x14ac:dyDescent="0.3">
      <c r="A37" s="4" t="s">
        <v>404</v>
      </c>
      <c r="B37" s="5">
        <v>1510.25</v>
      </c>
      <c r="C37" s="5">
        <v>1435.25</v>
      </c>
      <c r="D37" s="17">
        <f t="shared" si="36"/>
        <v>3.6009511858082544</v>
      </c>
      <c r="E37" s="5">
        <v>1543.25</v>
      </c>
      <c r="F37" s="5">
        <v>1547</v>
      </c>
      <c r="G37" s="17">
        <f t="shared" si="37"/>
        <v>0.17161397488549815</v>
      </c>
      <c r="H37" s="5">
        <v>1581.25</v>
      </c>
      <c r="I37" s="5">
        <v>1672.25</v>
      </c>
      <c r="J37" s="17">
        <f t="shared" si="38"/>
        <v>3.9555381643138663</v>
      </c>
      <c r="K37" s="5">
        <v>1617.25</v>
      </c>
      <c r="L37" s="5">
        <v>1618.5</v>
      </c>
      <c r="M37" s="17">
        <f t="shared" si="39"/>
        <v>5.4632371257556024E-2</v>
      </c>
      <c r="N37" s="5">
        <v>1628.5</v>
      </c>
      <c r="O37" s="5">
        <v>1531.75</v>
      </c>
      <c r="P37" s="17">
        <f t="shared" si="40"/>
        <v>4.3295676658364668</v>
      </c>
      <c r="Q37" s="5">
        <v>1598.75</v>
      </c>
      <c r="R37" s="5">
        <v>1546.25</v>
      </c>
      <c r="S37" s="17">
        <f t="shared" si="41"/>
        <v>2.3607698576975356</v>
      </c>
      <c r="T37" s="5">
        <v>1502</v>
      </c>
      <c r="U37" s="5">
        <v>1512.25</v>
      </c>
      <c r="V37" s="17">
        <f t="shared" si="42"/>
        <v>0.48090533347679265</v>
      </c>
      <c r="W37" s="5">
        <v>1473</v>
      </c>
      <c r="X37" s="5">
        <v>1413.75</v>
      </c>
      <c r="Y37" s="17">
        <f t="shared" si="43"/>
        <v>2.9026466985574046</v>
      </c>
      <c r="Z37" s="5">
        <v>1425.75</v>
      </c>
      <c r="AA37" s="5">
        <v>1337.25</v>
      </c>
      <c r="AB37" s="17">
        <f t="shared" si="44"/>
        <v>4.5297828545066556</v>
      </c>
      <c r="AC37" s="5">
        <v>1328.25</v>
      </c>
      <c r="AD37" s="5">
        <v>1360.25</v>
      </c>
      <c r="AE37" s="17">
        <f t="shared" si="45"/>
        <v>1.6832744651641824</v>
      </c>
      <c r="AF37" s="5">
        <v>1374</v>
      </c>
      <c r="AG37" s="5">
        <v>1437.25</v>
      </c>
      <c r="AH37" s="17">
        <f t="shared" si="46"/>
        <v>3.1818233106304405</v>
      </c>
      <c r="AI37" s="5">
        <v>1343</v>
      </c>
      <c r="AJ37" s="5">
        <v>1320.5</v>
      </c>
      <c r="AK37" s="17">
        <f t="shared" si="47"/>
        <v>1.1946613536097106</v>
      </c>
    </row>
    <row r="38" spans="1:37" x14ac:dyDescent="0.3">
      <c r="A38" s="4" t="s">
        <v>405</v>
      </c>
      <c r="B38" s="5">
        <v>1382</v>
      </c>
      <c r="C38" s="5">
        <v>1337</v>
      </c>
      <c r="D38" s="17">
        <f t="shared" si="36"/>
        <v>2.3405520524747803</v>
      </c>
      <c r="E38" s="5">
        <v>1583.25</v>
      </c>
      <c r="F38" s="5">
        <v>1541.5</v>
      </c>
      <c r="G38" s="17">
        <f t="shared" si="37"/>
        <v>1.8895404825690605</v>
      </c>
      <c r="H38" s="5">
        <v>1664.75</v>
      </c>
      <c r="I38" s="5">
        <v>1589.75</v>
      </c>
      <c r="J38" s="17">
        <f t="shared" si="38"/>
        <v>3.2590572185583691</v>
      </c>
      <c r="K38" s="5">
        <v>1526</v>
      </c>
      <c r="L38" s="5">
        <v>1562</v>
      </c>
      <c r="M38" s="17">
        <f t="shared" si="39"/>
        <v>1.648694567533401</v>
      </c>
      <c r="N38" s="5">
        <v>1551.25</v>
      </c>
      <c r="O38" s="5">
        <v>1531</v>
      </c>
      <c r="P38" s="17">
        <f t="shared" si="40"/>
        <v>0.92912076042031555</v>
      </c>
      <c r="Q38" s="5">
        <v>1535.5</v>
      </c>
      <c r="R38" s="5">
        <v>1558.75</v>
      </c>
      <c r="S38" s="17">
        <f t="shared" si="41"/>
        <v>1.0626311812288749</v>
      </c>
      <c r="T38" s="5">
        <v>1536</v>
      </c>
      <c r="U38" s="5">
        <v>1546.25</v>
      </c>
      <c r="V38" s="17">
        <f t="shared" si="42"/>
        <v>0.47029569354608558</v>
      </c>
      <c r="W38" s="5">
        <v>1521.25</v>
      </c>
      <c r="X38" s="5">
        <v>175.25</v>
      </c>
      <c r="Y38" s="17">
        <f t="shared" si="43"/>
        <v>112.20344562064166</v>
      </c>
      <c r="Z38" s="5">
        <v>1382.75</v>
      </c>
      <c r="AA38" s="5">
        <v>962.25</v>
      </c>
      <c r="AB38" s="17">
        <f t="shared" si="44"/>
        <v>25.359351939355502</v>
      </c>
      <c r="AC38" s="5">
        <v>1346.5</v>
      </c>
      <c r="AD38" s="5">
        <v>1442.5</v>
      </c>
      <c r="AE38" s="17">
        <f t="shared" si="45"/>
        <v>4.8678559335897136</v>
      </c>
      <c r="AF38" s="5">
        <v>1336.75</v>
      </c>
      <c r="AG38" s="5">
        <v>1407.75</v>
      </c>
      <c r="AH38" s="17">
        <f t="shared" si="46"/>
        <v>3.6585594071229641</v>
      </c>
      <c r="AI38" s="5">
        <v>1358.75</v>
      </c>
      <c r="AJ38" s="5">
        <v>1174.5</v>
      </c>
      <c r="AK38" s="17">
        <f t="shared" si="47"/>
        <v>10.285950808930929</v>
      </c>
    </row>
    <row r="39" spans="1:37" x14ac:dyDescent="0.3">
      <c r="A39" s="4" t="s">
        <v>406</v>
      </c>
      <c r="B39" s="5">
        <v>1414</v>
      </c>
      <c r="C39" s="5">
        <v>1389</v>
      </c>
      <c r="D39" s="17">
        <f t="shared" si="36"/>
        <v>1.2613392457840662</v>
      </c>
      <c r="E39" s="5">
        <v>1601</v>
      </c>
      <c r="F39" s="5">
        <v>1623.5</v>
      </c>
      <c r="G39" s="17">
        <f t="shared" si="37"/>
        <v>0.9868136192710385</v>
      </c>
      <c r="H39" s="5">
        <v>1678.25</v>
      </c>
      <c r="I39" s="5">
        <v>1729</v>
      </c>
      <c r="J39" s="17">
        <f t="shared" si="38"/>
        <v>2.1064300620862739</v>
      </c>
      <c r="K39" s="5">
        <v>1578.5</v>
      </c>
      <c r="L39" s="5">
        <v>1573.75</v>
      </c>
      <c r="M39" s="17">
        <f t="shared" si="39"/>
        <v>0.21310221020769929</v>
      </c>
      <c r="N39" s="5">
        <v>1587.5</v>
      </c>
      <c r="O39" s="5">
        <v>1555.5</v>
      </c>
      <c r="P39" s="17">
        <f t="shared" si="40"/>
        <v>1.4398610880031513</v>
      </c>
      <c r="Q39" s="5">
        <v>1566.5</v>
      </c>
      <c r="R39" s="34">
        <v>923.5</v>
      </c>
      <c r="S39" s="17">
        <f t="shared" si="41"/>
        <v>36.519651429955822</v>
      </c>
      <c r="T39" s="5">
        <v>1545.75</v>
      </c>
      <c r="U39" s="5">
        <v>1580</v>
      </c>
      <c r="V39" s="17">
        <f t="shared" si="42"/>
        <v>1.5496061588827803</v>
      </c>
      <c r="W39" s="5">
        <v>1578.25</v>
      </c>
      <c r="X39" s="5">
        <v>1438</v>
      </c>
      <c r="Y39" s="17">
        <f t="shared" si="43"/>
        <v>6.5758293285644944</v>
      </c>
      <c r="Z39" s="5">
        <v>1450.75</v>
      </c>
      <c r="AA39" s="5">
        <v>1504.5</v>
      </c>
      <c r="AB39" s="17">
        <f t="shared" si="44"/>
        <v>2.5721674639219647</v>
      </c>
      <c r="AC39" s="5">
        <v>1416</v>
      </c>
      <c r="AD39" s="5">
        <v>1319.75</v>
      </c>
      <c r="AE39" s="17">
        <f t="shared" si="45"/>
        <v>4.9755297588745462</v>
      </c>
      <c r="AF39" s="5">
        <v>1400.75</v>
      </c>
      <c r="AG39" s="5">
        <v>1376</v>
      </c>
      <c r="AH39" s="17">
        <f t="shared" si="46"/>
        <v>1.2605306804261853</v>
      </c>
      <c r="AI39" s="5">
        <v>1393.25</v>
      </c>
      <c r="AJ39" s="5">
        <v>1259.75</v>
      </c>
      <c r="AK39" s="17">
        <f t="shared" si="47"/>
        <v>7.1163780843124078</v>
      </c>
    </row>
    <row r="40" spans="1:37" x14ac:dyDescent="0.3">
      <c r="A40" s="4" t="s">
        <v>407</v>
      </c>
      <c r="B40" s="5">
        <v>1541.5</v>
      </c>
      <c r="C40" s="5">
        <v>1547.5</v>
      </c>
      <c r="D40" s="17">
        <f t="shared" si="36"/>
        <v>0.27469347278208384</v>
      </c>
      <c r="E40" s="34">
        <v>1108</v>
      </c>
      <c r="F40" s="5">
        <v>1694</v>
      </c>
      <c r="G40" s="17">
        <f t="shared" si="37"/>
        <v>29.576343595668579</v>
      </c>
      <c r="H40" s="5">
        <v>1632.25</v>
      </c>
      <c r="I40" s="5">
        <v>1661.5</v>
      </c>
      <c r="J40" s="17">
        <f t="shared" si="38"/>
        <v>1.2558860478000162</v>
      </c>
      <c r="K40" s="5">
        <v>1612.25</v>
      </c>
      <c r="L40" s="34">
        <v>753.5</v>
      </c>
      <c r="M40" s="17">
        <f t="shared" si="39"/>
        <v>51.334921132321476</v>
      </c>
      <c r="N40" s="5">
        <v>1605</v>
      </c>
      <c r="O40" s="5">
        <v>1633</v>
      </c>
      <c r="P40" s="17">
        <f t="shared" si="40"/>
        <v>1.2229147543683343</v>
      </c>
      <c r="Q40" s="5">
        <v>1531.25</v>
      </c>
      <c r="R40" s="5">
        <v>1541.75</v>
      </c>
      <c r="S40" s="17">
        <f t="shared" si="41"/>
        <v>0.48321647917076133</v>
      </c>
      <c r="T40" s="5">
        <v>1505.75</v>
      </c>
      <c r="U40" s="5">
        <v>1514.75</v>
      </c>
      <c r="V40" s="17">
        <f t="shared" si="42"/>
        <v>0.42138460722919563</v>
      </c>
      <c r="W40" s="5">
        <v>1431.5</v>
      </c>
      <c r="X40" s="5">
        <v>1512.25</v>
      </c>
      <c r="Y40" s="17">
        <f t="shared" si="43"/>
        <v>3.8793289226879804</v>
      </c>
      <c r="Z40" s="5">
        <v>1428</v>
      </c>
      <c r="AA40" s="5">
        <v>1502.5</v>
      </c>
      <c r="AB40" s="17">
        <f t="shared" si="44"/>
        <v>3.5952537245110245</v>
      </c>
      <c r="AC40" s="5">
        <v>1455</v>
      </c>
      <c r="AD40" s="5">
        <v>1448.5</v>
      </c>
      <c r="AE40" s="17">
        <f t="shared" si="45"/>
        <v>0.31659680232220139</v>
      </c>
      <c r="AF40" s="5">
        <v>1370.75</v>
      </c>
      <c r="AG40" s="5">
        <v>1399.75</v>
      </c>
      <c r="AH40" s="17">
        <f t="shared" si="46"/>
        <v>1.4803173906810956</v>
      </c>
      <c r="AI40" s="5">
        <v>1360.25</v>
      </c>
      <c r="AJ40" s="5">
        <v>1319</v>
      </c>
      <c r="AK40" s="17">
        <f t="shared" si="47"/>
        <v>2.1773372939401017</v>
      </c>
    </row>
    <row r="41" spans="1:37" x14ac:dyDescent="0.3">
      <c r="A41" s="4" t="s">
        <v>408</v>
      </c>
      <c r="B41" s="5">
        <v>1325.25</v>
      </c>
      <c r="C41" s="5">
        <v>1331.25</v>
      </c>
      <c r="D41" s="17">
        <f t="shared" si="36"/>
        <v>0.31941582436433535</v>
      </c>
      <c r="E41" s="5">
        <v>1569.5</v>
      </c>
      <c r="F41" s="5">
        <v>1576.75</v>
      </c>
      <c r="G41" s="17">
        <f t="shared" si="37"/>
        <v>0.32588155191751889</v>
      </c>
      <c r="H41" s="5">
        <v>1572.25</v>
      </c>
      <c r="I41" s="5">
        <v>1314.75</v>
      </c>
      <c r="J41" s="17">
        <f t="shared" si="38"/>
        <v>12.61378567062944</v>
      </c>
      <c r="K41" s="34">
        <v>1162.5</v>
      </c>
      <c r="L41" s="5">
        <v>1559.75</v>
      </c>
      <c r="M41" s="17">
        <f t="shared" si="39"/>
        <v>20.637205901467979</v>
      </c>
      <c r="N41" s="5">
        <v>1497.75</v>
      </c>
      <c r="O41" s="5">
        <v>1520</v>
      </c>
      <c r="P41" s="17">
        <f t="shared" si="40"/>
        <v>1.0427057166034748</v>
      </c>
      <c r="Q41" s="5">
        <v>1573.5</v>
      </c>
      <c r="R41" s="5">
        <v>1593.75</v>
      </c>
      <c r="S41" s="17">
        <f t="shared" si="41"/>
        <v>0.90418579644976471</v>
      </c>
      <c r="T41" s="5">
        <v>1572.5</v>
      </c>
      <c r="U41" s="5">
        <v>1542</v>
      </c>
      <c r="V41" s="17">
        <f t="shared" si="42"/>
        <v>1.3849257875222154</v>
      </c>
      <c r="W41" s="5">
        <v>1492</v>
      </c>
      <c r="X41" s="5">
        <v>1425</v>
      </c>
      <c r="Y41" s="17">
        <f t="shared" si="43"/>
        <v>3.2482793513540407</v>
      </c>
      <c r="Z41" s="5">
        <v>1414.5</v>
      </c>
      <c r="AA41" s="5">
        <v>1334.75</v>
      </c>
      <c r="AB41" s="17">
        <f t="shared" si="44"/>
        <v>4.1023381503775331</v>
      </c>
      <c r="AC41" s="5">
        <v>1505.25</v>
      </c>
      <c r="AD41" s="5">
        <v>1423.5</v>
      </c>
      <c r="AE41" s="17">
        <f t="shared" si="45"/>
        <v>3.947484719556142</v>
      </c>
      <c r="AF41" s="5">
        <v>1344</v>
      </c>
      <c r="AG41" s="5">
        <v>1286.75</v>
      </c>
      <c r="AH41" s="17">
        <f t="shared" si="46"/>
        <v>3.0775910461221967</v>
      </c>
      <c r="AI41" s="5">
        <v>1274.75</v>
      </c>
      <c r="AJ41" s="5">
        <v>1256.25</v>
      </c>
      <c r="AK41" s="17">
        <f t="shared" si="47"/>
        <v>1.0337001542434714</v>
      </c>
    </row>
    <row r="42" spans="1:37" ht="15" thickBot="1" x14ac:dyDescent="0.35"/>
    <row r="43" spans="1:37" ht="15.6" x14ac:dyDescent="0.3">
      <c r="B43" s="20" t="s">
        <v>432</v>
      </c>
      <c r="C43" s="21"/>
      <c r="D43" s="22"/>
    </row>
    <row r="44" spans="1:37" ht="15.6" x14ac:dyDescent="0.3">
      <c r="B44" s="23" t="s">
        <v>433</v>
      </c>
      <c r="C44" s="28" t="e">
        <f>AVERAGE(#REF!)</f>
        <v>#REF!</v>
      </c>
      <c r="D44" s="24"/>
    </row>
    <row r="45" spans="1:37" ht="15.6" x14ac:dyDescent="0.3">
      <c r="B45" s="23" t="s">
        <v>434</v>
      </c>
      <c r="C45" s="28" t="e">
        <f>STDEV(#REF!)</f>
        <v>#REF!</v>
      </c>
      <c r="D45" s="24"/>
    </row>
    <row r="46" spans="1:37" ht="16.2" thickBot="1" x14ac:dyDescent="0.35">
      <c r="B46" s="25" t="s">
        <v>435</v>
      </c>
      <c r="C46" s="26" t="e">
        <f>C44-2*C45</f>
        <v>#REF!</v>
      </c>
      <c r="D46" s="27" t="e">
        <f>C44+2*C45</f>
        <v>#REF!</v>
      </c>
    </row>
  </sheetData>
  <mergeCells count="48">
    <mergeCell ref="AF2:AG2"/>
    <mergeCell ref="B2:C2"/>
    <mergeCell ref="H2:I2"/>
    <mergeCell ref="N2:O2"/>
    <mergeCell ref="T2:U2"/>
    <mergeCell ref="Z2:AA2"/>
    <mergeCell ref="E2:F2"/>
    <mergeCell ref="K2:L2"/>
    <mergeCell ref="Q2:R2"/>
    <mergeCell ref="W2:X2"/>
    <mergeCell ref="AC2:AD2"/>
    <mergeCell ref="B12:C12"/>
    <mergeCell ref="H12:I12"/>
    <mergeCell ref="N12:O12"/>
    <mergeCell ref="T12:U12"/>
    <mergeCell ref="Z12:AA12"/>
    <mergeCell ref="AI2:AJ2"/>
    <mergeCell ref="E23:F23"/>
    <mergeCell ref="B33:C33"/>
    <mergeCell ref="H33:I33"/>
    <mergeCell ref="N33:O33"/>
    <mergeCell ref="T33:U33"/>
    <mergeCell ref="Z33:AA33"/>
    <mergeCell ref="AF33:AG33"/>
    <mergeCell ref="Z23:AA23"/>
    <mergeCell ref="AF23:AG23"/>
    <mergeCell ref="B23:C23"/>
    <mergeCell ref="H23:I23"/>
    <mergeCell ref="N23:O23"/>
    <mergeCell ref="T23:U23"/>
    <mergeCell ref="K23:L23"/>
    <mergeCell ref="Q23:R23"/>
    <mergeCell ref="AI33:AJ33"/>
    <mergeCell ref="W23:X23"/>
    <mergeCell ref="AC23:AD23"/>
    <mergeCell ref="AI23:AJ23"/>
    <mergeCell ref="E12:F12"/>
    <mergeCell ref="K12:L12"/>
    <mergeCell ref="Q12:R12"/>
    <mergeCell ref="W12:X12"/>
    <mergeCell ref="AC12:AD12"/>
    <mergeCell ref="AI12:AJ12"/>
    <mergeCell ref="AF12:AG12"/>
    <mergeCell ref="E33:F33"/>
    <mergeCell ref="K33:L33"/>
    <mergeCell ref="Q33:R33"/>
    <mergeCell ref="W33:X33"/>
    <mergeCell ref="AC33:AD33"/>
  </mergeCells>
  <conditionalFormatting sqref="B3:C10 B13:C20 E13:F18 E3:F10 H3:I10 H13:I20 K13:L18 K3:L10 N3:O10 N13:O20 Q3:R10 T3:U10 W13:X16 W3:X10 Z3:AA10 Z13:AA16 AC13:AD20 AF3:AG10 AF13:AG20 AI13:AJ20 AI3:AJ10 W18:X20 W17 Z18:AA20 Z17 E20:F20 F19 L20 K19">
    <cfRule type="colorScale" priority="1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3:AK10">
    <cfRule type="cellIs" dxfId="3" priority="11" operator="greaterThan">
      <formula>20</formula>
    </cfRule>
  </conditionalFormatting>
  <conditionalFormatting sqref="AK13:AK20">
    <cfRule type="cellIs" dxfId="2" priority="10" operator="greaterThan">
      <formula>20</formula>
    </cfRule>
  </conditionalFormatting>
  <conditionalFormatting sqref="B24:C31 B34:C41 E34:F41 E24:F31 H34:I41 H24:I31 T24:U31 T34:U41 Q24:R31 Q34:R41 N24:O31 N34:O41 K24:L31 K34:L41 AI34:AJ41 AI24:AJ31 AF34:AG41 AF24:AG31 AC34:AD41 AC24:AD31 Z34:AA41 Z24:AA31 W34:X41 W24:X31">
    <cfRule type="cellIs" dxfId="1" priority="6" operator="lessThan">
      <formula>1202</formula>
    </cfRule>
    <cfRule type="cellIs" dxfId="0" priority="7" operator="greaterThan">
      <formula>1774</formula>
    </cfRule>
  </conditionalFormatting>
  <conditionalFormatting sqref="AC3:AD10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C20 AI3:AJ20 AF3:AG20 AC3:AD20 Z3:AA20 W3:X20 T3:U12 Q3:R12 N3:O20 K3:L20 H3:I20 E3:F20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3:R20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3:U2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C20 AI3:AJ20 AF3:AG20 AC3:AD20 Z3:AA20 W3:X20 T3:U20 Q3:R20 N3:O20 K3:L20 H3:I20 E3:F2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plate layout</vt:lpstr>
      <vt:lpstr>96-well prep</vt:lpstr>
      <vt:lpstr>plate 1_week 0</vt:lpstr>
      <vt:lpstr>plate 2_week 6</vt:lpstr>
      <vt:lpstr>plate 3_week 10</vt:lpstr>
      <vt:lpstr>plate 4_ week 30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Harold Skip Ralph</dc:creator>
  <cp:lastModifiedBy>Hsuan-Yuan Wang</cp:lastModifiedBy>
  <dcterms:created xsi:type="dcterms:W3CDTF">2021-10-11T21:12:43Z</dcterms:created>
  <dcterms:modified xsi:type="dcterms:W3CDTF">2024-01-18T22:33:12Z</dcterms:modified>
</cp:coreProperties>
</file>