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anten12\Desktop\"/>
    </mc:Choice>
  </mc:AlternateContent>
  <xr:revisionPtr revIDLastSave="0" documentId="13_ncr:1_{B149CED7-52E8-4AF4-A352-5831BC4D826F}" xr6:coauthVersionLast="47" xr6:coauthVersionMax="47" xr10:uidLastSave="{00000000-0000-0000-0000-000000000000}"/>
  <bookViews>
    <workbookView xWindow="31875" yWindow="3075" windowWidth="21600" windowHeight="11295" xr2:uid="{00000000-000D-0000-FFFF-FFFF00000000}"/>
  </bookViews>
  <sheets>
    <sheet name="BOM Report" sheetId="1" r:id="rId1"/>
    <sheet name="Project Information" sheetId="2" r:id="rId2"/>
    <sheet name="xl_DCF_History" sheetId="3" state="veryHidden" r:id="rId3"/>
    <sheet name="Classified as UnClassified" sheetId="4" state="hidden" r:id="rId4"/>
  </sheets>
  <definedNames>
    <definedName name="_xlnm._FilterDatabase" localSheetId="0" hidden="1">'BOM Report'!$A$1:$G$1</definedName>
  </definedNames>
  <calcPr calcId="191029"/>
</workbook>
</file>

<file path=xl/calcChain.xml><?xml version="1.0" encoding="utf-8"?>
<calcChain xmlns="http://schemas.openxmlformats.org/spreadsheetml/2006/main">
  <c r="A40" i="1" l="1"/>
  <c r="C40" i="1" l="1"/>
  <c r="H40" i="1"/>
  <c r="J40" i="1" l="1"/>
  <c r="A50" i="1"/>
  <c r="E40" i="1"/>
  <c r="E7" i="1"/>
  <c r="E37" i="1" l="1"/>
  <c r="E36" i="1"/>
  <c r="E45" i="1"/>
</calcChain>
</file>

<file path=xl/sharedStrings.xml><?xml version="1.0" encoding="utf-8"?>
<sst xmlns="http://schemas.openxmlformats.org/spreadsheetml/2006/main" count="477" uniqueCount="274">
  <si>
    <t>Approved</t>
  </si>
  <si>
    <t>Notes</t>
  </si>
  <si>
    <t xml:space="preserve"> 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</si>
  <si>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</si>
  <si>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</si>
  <si>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</si>
  <si>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</si>
  <si>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</si>
  <si>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</si>
  <si>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</si>
  <si>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</si>
  <si>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</si>
  <si>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</si>
  <si>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</si>
  <si>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</si>
  <si>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</si>
  <si>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</si>
  <si>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Bill of Materials</t>
  </si>
  <si>
    <t>Ordered by</t>
  </si>
  <si>
    <t>Assembly</t>
  </si>
  <si>
    <t>Comments</t>
  </si>
  <si>
    <t>1/22/2015</t>
  </si>
  <si>
    <t>MB1180.PrjPCB</t>
  </si>
  <si>
    <t>None</t>
  </si>
  <si>
    <t>2:22:29 PM</t>
  </si>
  <si>
    <t>Comment</t>
  </si>
  <si>
    <t>KSS221G</t>
  </si>
  <si>
    <t>100nF</t>
  </si>
  <si>
    <t>20pF[N/A]</t>
  </si>
  <si>
    <t>4.7uF</t>
  </si>
  <si>
    <t>1uF_X5R_0603</t>
  </si>
  <si>
    <t>4.3pF</t>
  </si>
  <si>
    <t>10nF_X7R_0603</t>
  </si>
  <si>
    <t>10uF(25V)</t>
  </si>
  <si>
    <t>10uF</t>
  </si>
  <si>
    <t>[N/A]</t>
  </si>
  <si>
    <t>BAT60JFILM</t>
  </si>
  <si>
    <t>STPS2L30A</t>
  </si>
  <si>
    <t>BEAD</t>
  </si>
  <si>
    <t>LD_BICOLOR_CMS</t>
  </si>
  <si>
    <t>RED</t>
  </si>
  <si>
    <t>Green</t>
  </si>
  <si>
    <t>1K5</t>
  </si>
  <si>
    <t>100K</t>
  </si>
  <si>
    <t>36K</t>
  </si>
  <si>
    <t>10K</t>
  </si>
  <si>
    <t>100</t>
  </si>
  <si>
    <t>2.7K</t>
  </si>
  <si>
    <t>4K7</t>
  </si>
  <si>
    <t>2K7</t>
  </si>
  <si>
    <t>10K[N/A]</t>
  </si>
  <si>
    <t>0</t>
  </si>
  <si>
    <t>1K</t>
  </si>
  <si>
    <t>510</t>
  </si>
  <si>
    <t>Circuit Breaker (open)</t>
  </si>
  <si>
    <t>Circuit Breaker (close)</t>
  </si>
  <si>
    <t>Circuit Breaker</t>
  </si>
  <si>
    <t>9013</t>
  </si>
  <si>
    <t>ST890CDR</t>
  </si>
  <si>
    <t>LD39050PU33R</t>
  </si>
  <si>
    <t>LD3985M33R</t>
  </si>
  <si>
    <t>STM32F103CBT6</t>
  </si>
  <si>
    <t>LD1117S50TR</t>
  </si>
  <si>
    <t>NX3215SA-32.768K-EXS00A-MU00525</t>
  </si>
  <si>
    <t>Designator</t>
  </si>
  <si>
    <t>B1</t>
  </si>
  <si>
    <t>C1, C2, C4, C5, C7, C8, C10, C11, C15, C19, C23, C24</t>
  </si>
  <si>
    <t>C3</t>
  </si>
  <si>
    <t>C6</t>
  </si>
  <si>
    <t>C9, C14, C16, C18</t>
  </si>
  <si>
    <t>C12, C13</t>
  </si>
  <si>
    <t>C17</t>
  </si>
  <si>
    <t>C20, C21</t>
  </si>
  <si>
    <t>C22</t>
  </si>
  <si>
    <t>C25</t>
  </si>
  <si>
    <t>CN1</t>
  </si>
  <si>
    <t>CN2</t>
  </si>
  <si>
    <t>CN3, CN4</t>
  </si>
  <si>
    <t>D1, D2, D4</t>
  </si>
  <si>
    <t>D3</t>
  </si>
  <si>
    <t>L1</t>
  </si>
  <si>
    <t>LD1</t>
  </si>
  <si>
    <t>LD2</t>
  </si>
  <si>
    <t>LD3</t>
  </si>
  <si>
    <t>R1</t>
  </si>
  <si>
    <t>R2, R6, R9</t>
  </si>
  <si>
    <t>R3</t>
  </si>
  <si>
    <t>R4, R15, R16, R21</t>
  </si>
  <si>
    <t>R5, R8, R18, R19, R20</t>
  </si>
  <si>
    <t>R7</t>
  </si>
  <si>
    <t>R10, R12, R14</t>
  </si>
  <si>
    <t>R11</t>
  </si>
  <si>
    <t>R13</t>
  </si>
  <si>
    <t>R17</t>
  </si>
  <si>
    <t>R22</t>
  </si>
  <si>
    <t>R23</t>
  </si>
  <si>
    <t>SB5, SB7</t>
  </si>
  <si>
    <t>T1</t>
  </si>
  <si>
    <t>U1</t>
  </si>
  <si>
    <t>U2</t>
  </si>
  <si>
    <t>U3</t>
  </si>
  <si>
    <t>U4</t>
  </si>
  <si>
    <t>U5</t>
  </si>
  <si>
    <t>U6</t>
  </si>
  <si>
    <t>X1</t>
  </si>
  <si>
    <t>X2</t>
  </si>
  <si>
    <t>Footprint</t>
  </si>
  <si>
    <t>0603C</t>
  </si>
  <si>
    <t>TAN_B</t>
  </si>
  <si>
    <t>TAN_A</t>
  </si>
  <si>
    <t>HDR1x5-P254-V-M</t>
  </si>
  <si>
    <t>PH2541-15-SPGRH-6-3_V</t>
  </si>
  <si>
    <t>SOD-323</t>
  </si>
  <si>
    <t>SMA</t>
  </si>
  <si>
    <t>0603L</t>
  </si>
  <si>
    <t>HSMF-A201</t>
  </si>
  <si>
    <t>KING-LED0603-25-RED_V</t>
  </si>
  <si>
    <t>KING-LED0603-25-GREEN_V</t>
  </si>
  <si>
    <t>0603R</t>
  </si>
  <si>
    <t>SB_0603</t>
  </si>
  <si>
    <t>SOT23-3</t>
  </si>
  <si>
    <t>SO-8</t>
  </si>
  <si>
    <t>DFN6</t>
  </si>
  <si>
    <t>SOT23-5L</t>
  </si>
  <si>
    <t>LQFP_48</t>
  </si>
  <si>
    <t>SOT-223</t>
  </si>
  <si>
    <t>XTAL_2SM_3R2X1R5</t>
  </si>
  <si>
    <t>X53T</t>
  </si>
  <si>
    <t>Quantity</t>
  </si>
  <si>
    <t>C:\X_ezhong\ezhong_view_2\vob\mcd_eval\nucleo\boards\mb1180_32pins\schematics\MB1180.PrjPCB</t>
  </si>
  <si>
    <t>Bill of Materials For Project [MB1180.PrjPCB] (No PCB Document Selected)</t>
  </si>
  <si>
    <t>86</t>
  </si>
  <si>
    <t>1/22/2015 2:22:29 PM</t>
  </si>
  <si>
    <t>BOM_PartType</t>
  </si>
  <si>
    <t>ReportComponents</t>
  </si>
  <si>
    <t>Component Reports</t>
  </si>
  <si>
    <t>10pF</t>
  </si>
  <si>
    <t>MOLEX_1051640001</t>
  </si>
  <si>
    <t>SB6, SB8</t>
  </si>
  <si>
    <t>Subcon</t>
  </si>
  <si>
    <t>STM</t>
  </si>
  <si>
    <t>Header 15X1</t>
  </si>
  <si>
    <t>NX3225GD 8MHz EXS00A-CG04874</t>
  </si>
  <si>
    <t>PH127H10102JNG-2/3/1.5</t>
  </si>
  <si>
    <t>JP1</t>
  </si>
  <si>
    <t>1*2P  SMD</t>
  </si>
  <si>
    <t>1.27mm SMD male connector</t>
  </si>
  <si>
    <t>CLINAME</t>
  </si>
  <si>
    <t>DATETIME</t>
  </si>
  <si>
    <t>DONEBY</t>
  </si>
  <si>
    <t>IPADDRESS</t>
  </si>
  <si>
    <t>APPVER</t>
  </si>
  <si>
    <t>RANDOM</t>
  </si>
  <si>
    <t>CHECKSUM</t>
  </si>
  <si>
    <t>ᝩគ᝗ក᝵ជជ᝽᝺᝽᝹᝸</t>
  </si>
  <si>
    <t>ᝋᝃᝆᝃᝆᝄᝅᝉ᜴᜴ᝅᝌᝎᝄᝌᝤᝡ᜴᜼᝛ᝡᝨ᜿ᝆᝎᝄ᜽</t>
  </si>
  <si>
    <t>ᝧᝨᝰ᝖ឆញគ</t>
  </si>
  <si>
    <t>᝛ᝢ᝖ᝈᝄᝇᝆᝋᝊ</t>
  </si>
  <si>
    <t>ᝈᝂᝄᝂᝆᝂᝄ</t>
  </si>
  <si>
    <t>ᝇᝌᝇᝆ</t>
  </si>
  <si>
    <t>Jumper</t>
  </si>
  <si>
    <t>2.54mm Jumper Hat mounted on CN3 pin 4 &amp; 5</t>
  </si>
  <si>
    <t xml:space="preserve">placed on USB connector for sale type sticker </t>
  </si>
  <si>
    <t>Sticker1 = ES</t>
  </si>
  <si>
    <t xml:space="preserve">Placed on U2 footprint (top side on the right of St-link connector) </t>
  </si>
  <si>
    <t>only for prototype board</t>
  </si>
  <si>
    <t>Description</t>
  </si>
  <si>
    <t>Manufacturer 1</t>
  </si>
  <si>
    <t>Part#1</t>
  </si>
  <si>
    <t>Manufacturer 2</t>
  </si>
  <si>
    <t>Part#2</t>
  </si>
  <si>
    <t>ECCN US</t>
  </si>
  <si>
    <t>ECCN EU</t>
  </si>
  <si>
    <t>Info source</t>
  </si>
  <si>
    <t>EAR99</t>
  </si>
  <si>
    <t>NEC</t>
  </si>
  <si>
    <t>MB1162</t>
  </si>
  <si>
    <t>MB1136</t>
  </si>
  <si>
    <t>3A991A2</t>
  </si>
  <si>
    <t>MB1137</t>
  </si>
  <si>
    <t>MB1138</t>
  </si>
  <si>
    <t>MB1139</t>
  </si>
  <si>
    <t>TCDR</t>
  </si>
  <si>
    <t>CC0603KRX7R7BB104</t>
  </si>
  <si>
    <t>CC0603KRX5R7BB475</t>
  </si>
  <si>
    <t>CC0603KRX5R7BB105</t>
  </si>
  <si>
    <t>0603CG4R3C500NT</t>
    <phoneticPr fontId="10" type="noConversion"/>
  </si>
  <si>
    <t>CC0603KRX7R9BB103</t>
    <phoneticPr fontId="1" type="noConversion"/>
  </si>
  <si>
    <t>CC0603JRNPO9BN100</t>
  </si>
  <si>
    <t>TAJB106K025RNJ</t>
  </si>
  <si>
    <t>TAJA106K016R</t>
  </si>
  <si>
    <t>PH254015B-09303</t>
    <phoneticPr fontId="10" type="noConversion"/>
  </si>
  <si>
    <t>BAT60JFILM</t>
    <phoneticPr fontId="1" type="noConversion"/>
  </si>
  <si>
    <t>STPS2L30A</t>
    <phoneticPr fontId="1" type="noConversion"/>
  </si>
  <si>
    <t>FCM1608KF-601T05</t>
  </si>
  <si>
    <t>LE-RGW35280</t>
  </si>
  <si>
    <t>19-217/R6C-AL1M2VY/3T</t>
  </si>
  <si>
    <t>19-213SY6C/S530-E2/TR8LED</t>
  </si>
  <si>
    <t>RC0603FR-071K5L</t>
  </si>
  <si>
    <t>RC0603FR-07100KL</t>
  </si>
  <si>
    <t>RC0603FR-0736KL</t>
  </si>
  <si>
    <t>RC0603FR-0710KL</t>
  </si>
  <si>
    <t>RC0603FR-07100RL</t>
  </si>
  <si>
    <t>RC0603FR-072K7L</t>
  </si>
  <si>
    <t>RC0603FR-074K7L</t>
  </si>
  <si>
    <t>RC0603JR-070RL</t>
  </si>
  <si>
    <t>RC0603FR-071KL</t>
  </si>
  <si>
    <t>RC0603FR-07510RL</t>
  </si>
  <si>
    <t>MMBT9013</t>
  </si>
  <si>
    <t>ST890CDR</t>
    <phoneticPr fontId="1" type="noConversion"/>
  </si>
  <si>
    <t>LD39050PU33R</t>
    <phoneticPr fontId="1" type="noConversion"/>
  </si>
  <si>
    <t>LD3985M33R</t>
    <phoneticPr fontId="1" type="noConversion"/>
  </si>
  <si>
    <t>STM32F103CBT6</t>
    <phoneticPr fontId="1" type="noConversion"/>
  </si>
  <si>
    <t>LD1117S50TR</t>
    <phoneticPr fontId="1" type="noConversion"/>
  </si>
  <si>
    <t>NX3215SA-32.768KHZ-EXS00A-MU00525</t>
    <phoneticPr fontId="10" type="noConversion"/>
  </si>
  <si>
    <t>NX3225GD-8MHz-EXS00A-CG04874</t>
    <phoneticPr fontId="1" type="noConversion"/>
  </si>
  <si>
    <t>Capacitor,100nF,10%,16V,X7R,0603,YAGEO</t>
  </si>
  <si>
    <t>Capacitor,4.7uF,16V, X5R,10%,0603</t>
  </si>
  <si>
    <t>Capacitor,1uF,0603,16V,10%,X5R,YAGEO</t>
  </si>
  <si>
    <t>Capacitor,4.3pF,±0.25pF,50V,COG,0603,0603CG4R3C500NT</t>
  </si>
  <si>
    <t>Capacitor,10nF,0603,50V,10%,X7R,YAGEO;</t>
  </si>
  <si>
    <t>Capacitor,10pF,5%,50V,NPO,0603,YAGEO</t>
  </si>
  <si>
    <t>TAN Capacitor,10uF,10%,25V,B type,AVX</t>
    <phoneticPr fontId="0" type="noConversion"/>
  </si>
  <si>
    <t>TAN Capacitor,10uF,10%,16V,A type,AVX</t>
    <phoneticPr fontId="0" type="noConversion"/>
  </si>
  <si>
    <t>USB connector,1050170001,B type,SMT,MOLEX</t>
    <phoneticPr fontId="1" type="noConversion"/>
  </si>
  <si>
    <t>Pin header,PH2.54*2.5 1*15P DIP 180°L=14.5/6.0/6.0 PA6T,1U”</t>
    <phoneticPr fontId="10" type="noConversion"/>
  </si>
  <si>
    <t>Resistor,1.5K,0603,1%,YAGEO</t>
  </si>
  <si>
    <t>Resistor,100K,0603,1%</t>
  </si>
  <si>
    <t>Resistor,36K,0603,1%</t>
  </si>
  <si>
    <t>Resistor,10K,0603,1%</t>
  </si>
  <si>
    <t>Resistor,100R,0603,1%</t>
  </si>
  <si>
    <t>Resistor,2.7K,0603,1%,YAGEO</t>
  </si>
  <si>
    <t>Resistor,4.7K,0603,1%</t>
  </si>
  <si>
    <t>Resistor,0R,0603,5%,YAGEO</t>
  </si>
  <si>
    <t>Resistor,1K,0603,1%,YAGEO</t>
  </si>
  <si>
    <t>Resistor,510R,0603,1%</t>
  </si>
  <si>
    <t>Diode,STPS2L30A,2A,30V,SMA</t>
    <phoneticPr fontId="0" type="noConversion"/>
  </si>
  <si>
    <t>Pin header,1.27mm,1*2P,horizontal ,PH127H10102JNG-2/3/1.5</t>
    <phoneticPr fontId="1" type="noConversion"/>
  </si>
  <si>
    <t>bead,600R,350mA,0603,FCM1608KF-601T05,Tai-tech</t>
    <phoneticPr fontId="0" type="noConversion"/>
  </si>
  <si>
    <t>LED,red-green bi-color,3.2 mm x 2.8 mm,LE-RGW35280,SMT,</t>
    <phoneticPr fontId="0" type="noConversion"/>
  </si>
  <si>
    <t>LED,red,0603</t>
    <phoneticPr fontId="0" type="noConversion"/>
  </si>
  <si>
    <t>LED,green,0603</t>
    <phoneticPr fontId="0" type="noConversion"/>
  </si>
  <si>
    <t>Tai-tech</t>
    <phoneticPr fontId="0" type="noConversion"/>
  </si>
  <si>
    <t>Transistor,MMBT9013,SOT-23,ST</t>
    <phoneticPr fontId="0" type="noConversion"/>
  </si>
  <si>
    <t>IC PWR SWITCH MOSFET P-CH 8-SOIC,ST890CDR,</t>
    <phoneticPr fontId="0" type="noConversion"/>
  </si>
  <si>
    <t>LDO Regulator Pos 3.3V 0.5A,LD39050PU33R,DFN6</t>
    <phoneticPr fontId="0" type="noConversion"/>
  </si>
  <si>
    <t>LDO Regulator Pos 3.3V 0.55A 5-Pin SOT-23 ,LD3985M33R</t>
    <phoneticPr fontId="0" type="noConversion"/>
  </si>
  <si>
    <t>LDO Regulator Pos 5V 1.3A 4-Pin(3+Tab) SOT-223 T/R,LD1117S50TR,</t>
    <phoneticPr fontId="0" type="noConversion"/>
  </si>
  <si>
    <t>MCU 32-bit STM32F1 ARM Cortex M3 RISC 128KB Flash 2.5V/3.3V ,STM32F103CBT6, LQFP-48</t>
    <phoneticPr fontId="0" type="noConversion"/>
  </si>
  <si>
    <r>
      <rPr>
        <sz val="10"/>
        <rFont val="Arial"/>
        <family val="2"/>
      </rPr>
      <t>Crystal,NX3215SA-32.768KHZ-EXS00A-MU00525,32.768K,6PF,3215</t>
    </r>
    <r>
      <rPr>
        <sz val="10"/>
        <rFont val="Arial"/>
        <family val="2"/>
      </rPr>
      <t>,20PPM</t>
    </r>
    <phoneticPr fontId="10" type="noConversion"/>
  </si>
  <si>
    <t>Crystal,NX3225GD-8MHz-EXS00A-CG04874,8MHz,8pF,SMT</t>
    <phoneticPr fontId="1" type="noConversion"/>
  </si>
  <si>
    <t>Resistor,0R,0603,5%,YAGEO</t>
    <phoneticPr fontId="0" type="noConversion"/>
  </si>
  <si>
    <t>YAGEO</t>
    <phoneticPr fontId="0" type="noConversion"/>
  </si>
  <si>
    <t>AVX</t>
    <phoneticPr fontId="0" type="noConversion"/>
  </si>
  <si>
    <t>MOLEX</t>
    <phoneticPr fontId="0" type="noConversion"/>
  </si>
  <si>
    <t>ATOM</t>
    <phoneticPr fontId="0" type="noConversion"/>
  </si>
  <si>
    <t>STM</t>
    <phoneticPr fontId="0" type="noConversion"/>
  </si>
  <si>
    <t>Diode,BAT60JFILM,SOD-323,STM</t>
    <phoneticPr fontId="0" type="noConversion"/>
  </si>
  <si>
    <t>everluck</t>
    <phoneticPr fontId="0" type="noConversion"/>
  </si>
  <si>
    <t>everlight</t>
    <phoneticPr fontId="0" type="noConversion"/>
  </si>
  <si>
    <t>tact switch,horizontal,TD-26E,SMT</t>
    <phoneticPr fontId="10" type="noConversion"/>
  </si>
  <si>
    <t>TD-26E</t>
    <phoneticPr fontId="0" type="noConversion"/>
  </si>
  <si>
    <t>Qiaod</t>
    <phoneticPr fontId="0" type="noConversion"/>
  </si>
  <si>
    <t>ST</t>
    <phoneticPr fontId="0" type="noConversion"/>
  </si>
  <si>
    <t>NDK</t>
    <phoneticPr fontId="0" type="noConversion"/>
  </si>
  <si>
    <t>Resistor,0R,0603,6%,YAGEO</t>
  </si>
  <si>
    <t>MJ127H30102SPG</t>
    <phoneticPr fontId="0" type="noConversion"/>
  </si>
  <si>
    <t>PH127H10102JNG-2/3/1.5</t>
    <phoneticPr fontId="1" type="noConversion"/>
  </si>
  <si>
    <t>PCE</t>
    <phoneticPr fontId="0" type="noConversion"/>
  </si>
  <si>
    <t>Jumper Hat</t>
    <phoneticPr fontId="0" type="noConversion"/>
  </si>
  <si>
    <t>Jumper Hat,1.27mm</t>
    <phoneticPr fontId="0" type="noConversion"/>
  </si>
  <si>
    <t>NA</t>
  </si>
  <si>
    <t>SB1, SB4, SB17</t>
  </si>
  <si>
    <t>SB2, SB3, SB9, SB10, SB11, SB12, SB13, SB14, SB15, SB16, SB18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</si>
</sst>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rgb="FF00B050"/>
      <name val="Arial"/>
      <family val="2"/>
    </font>
    <font>
      <sz val="10"/>
      <color rgb="FFFF0000"/>
      <name val="Arial"/>
      <family val="2"/>
    </font>
    <font>
      <sz val="11"/>
      <name val="Calibri"/>
      <family val="2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3" borderId="4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6" fillId="4" borderId="10" xfId="0" applyFont="1" applyFill="1" applyBorder="1" applyAlignment="1" applyProtection="1">
      <alignment vertical="top" wrapText="1"/>
      <protection locked="0"/>
    </xf>
    <xf numFmtId="0" fontId="1" fillId="4" borderId="11" xfId="0" applyFont="1" applyFill="1" applyBorder="1" applyAlignment="1" applyProtection="1">
      <alignment horizontal="left" vertical="top" wrapText="1"/>
      <protection locked="0"/>
    </xf>
    <xf numFmtId="0" fontId="6" fillId="4" borderId="11" xfId="0" applyFont="1" applyFill="1" applyBorder="1" applyAlignment="1" applyProtection="1">
      <alignment vertical="top" wrapText="1"/>
      <protection locked="0"/>
    </xf>
    <xf numFmtId="0" fontId="6" fillId="4" borderId="12" xfId="0" applyFont="1" applyFill="1" applyBorder="1" applyAlignment="1" applyProtection="1">
      <alignment vertical="top" wrapText="1"/>
      <protection locked="0"/>
    </xf>
    <xf numFmtId="0" fontId="1" fillId="4" borderId="13" xfId="0" applyFont="1" applyFill="1" applyBorder="1" applyAlignment="1" applyProtection="1">
      <alignment vertical="top" wrapText="1"/>
      <protection locked="0"/>
    </xf>
    <xf numFmtId="0" fontId="1" fillId="4" borderId="2" xfId="0" applyFont="1" applyFill="1" applyBorder="1" applyAlignment="1" applyProtection="1">
      <alignment horizontal="left" vertical="top" wrapText="1"/>
      <protection locked="0"/>
    </xf>
    <xf numFmtId="0" fontId="6" fillId="4" borderId="2" xfId="0" applyFont="1" applyFill="1" applyBorder="1" applyAlignment="1" applyProtection="1">
      <alignment vertical="top" wrapText="1"/>
      <protection locked="0"/>
    </xf>
    <xf numFmtId="0" fontId="6" fillId="4" borderId="14" xfId="0" applyFont="1" applyFill="1" applyBorder="1" applyAlignment="1" applyProtection="1">
      <alignment vertical="top" wrapText="1"/>
      <protection locked="0"/>
    </xf>
    <xf numFmtId="0" fontId="3" fillId="3" borderId="16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vertical="top"/>
      <protection locked="0"/>
    </xf>
    <xf numFmtId="0" fontId="1" fillId="0" borderId="17" xfId="0" applyFont="1" applyBorder="1" applyAlignment="1" applyProtection="1">
      <alignment horizontal="left" vertical="top"/>
      <protection locked="0"/>
    </xf>
    <xf numFmtId="0" fontId="1" fillId="0" borderId="18" xfId="0" applyFont="1" applyBorder="1" applyAlignment="1" applyProtection="1">
      <alignment horizontal="left" vertical="top"/>
      <protection locked="0"/>
    </xf>
    <xf numFmtId="0" fontId="1" fillId="0" borderId="18" xfId="0" applyFont="1" applyBorder="1" applyAlignment="1" applyProtection="1">
      <alignment vertical="top"/>
      <protection locked="0"/>
    </xf>
    <xf numFmtId="0" fontId="5" fillId="0" borderId="1" xfId="0" applyFont="1" applyBorder="1" applyAlignment="1" applyProtection="1">
      <alignment vertical="top"/>
      <protection locked="0"/>
    </xf>
    <xf numFmtId="0" fontId="1" fillId="0" borderId="3" xfId="0" applyFont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0" borderId="13" xfId="0" applyFont="1" applyBorder="1" applyAlignment="1" applyProtection="1">
      <alignment vertical="top"/>
      <protection locked="0"/>
    </xf>
    <xf numFmtId="0" fontId="1" fillId="0" borderId="14" xfId="0" applyFont="1" applyBorder="1" applyAlignment="1" applyProtection="1">
      <alignment vertical="top"/>
      <protection locked="0"/>
    </xf>
    <xf numFmtId="0" fontId="1" fillId="0" borderId="10" xfId="0" applyFont="1" applyBorder="1" applyAlignment="1" applyProtection="1">
      <alignment vertical="top"/>
      <protection locked="0"/>
    </xf>
    <xf numFmtId="0" fontId="1" fillId="0" borderId="19" xfId="0" applyFont="1" applyBorder="1" applyAlignment="1" applyProtection="1">
      <alignment horizontal="left" vertical="top"/>
      <protection locked="0"/>
    </xf>
    <xf numFmtId="0" fontId="1" fillId="0" borderId="20" xfId="0" applyFont="1" applyBorder="1" applyAlignment="1" applyProtection="1">
      <alignment horizontal="left" vertical="top"/>
      <protection locked="0"/>
    </xf>
    <xf numFmtId="0" fontId="1" fillId="0" borderId="20" xfId="0" applyFont="1" applyBorder="1" applyAlignment="1" applyProtection="1">
      <alignment vertical="top"/>
      <protection locked="0"/>
    </xf>
    <xf numFmtId="0" fontId="1" fillId="0" borderId="12" xfId="0" applyFont="1" applyBorder="1" applyAlignment="1" applyProtection="1">
      <alignment vertical="top"/>
      <protection locked="0"/>
    </xf>
    <xf numFmtId="0" fontId="1" fillId="0" borderId="21" xfId="0" applyFont="1" applyBorder="1" applyAlignment="1" applyProtection="1">
      <alignment horizontal="left" vertical="top"/>
      <protection locked="0"/>
    </xf>
    <xf numFmtId="0" fontId="1" fillId="0" borderId="22" xfId="0" applyFont="1" applyBorder="1" applyAlignment="1" applyProtection="1">
      <alignment horizontal="left" vertical="top"/>
      <protection locked="0"/>
    </xf>
    <xf numFmtId="0" fontId="1" fillId="0" borderId="22" xfId="0" applyFont="1" applyBorder="1" applyAlignment="1" applyProtection="1">
      <alignment vertical="top"/>
      <protection locked="0"/>
    </xf>
    <xf numFmtId="0" fontId="5" fillId="0" borderId="0" xfId="0" applyFont="1" applyAlignment="1" applyProtection="1">
      <alignment horizontal="left" vertical="top"/>
      <protection locked="0"/>
    </xf>
    <xf numFmtId="0" fontId="5" fillId="0" borderId="0" xfId="0" applyFont="1" applyAlignment="1" applyProtection="1">
      <alignment vertical="top"/>
      <protection locked="0"/>
    </xf>
    <xf numFmtId="0" fontId="1" fillId="0" borderId="11" xfId="0" applyFont="1" applyBorder="1" applyAlignment="1" applyProtection="1">
      <alignment vertical="top"/>
      <protection locked="0"/>
    </xf>
    <xf numFmtId="0" fontId="4" fillId="0" borderId="15" xfId="0" applyFont="1" applyBorder="1" applyAlignment="1">
      <alignment vertical="top"/>
    </xf>
    <xf numFmtId="0" fontId="4" fillId="0" borderId="15" xfId="0" applyFont="1" applyBorder="1" applyAlignment="1">
      <alignment horizontal="left" vertical="top" wrapText="1"/>
    </xf>
    <xf numFmtId="0" fontId="3" fillId="3" borderId="16" xfId="0" quotePrefix="1" applyFont="1" applyFill="1" applyBorder="1" applyAlignment="1">
      <alignment vertical="center"/>
    </xf>
    <xf numFmtId="0" fontId="4" fillId="0" borderId="15" xfId="0" quotePrefix="1" applyFont="1" applyBorder="1" applyAlignment="1">
      <alignment vertical="top"/>
    </xf>
    <xf numFmtId="0" fontId="3" fillId="3" borderId="16" xfId="0" quotePrefix="1" applyFont="1" applyFill="1" applyBorder="1" applyAlignment="1">
      <alignment horizontal="left" vertical="center"/>
    </xf>
    <xf numFmtId="0" fontId="4" fillId="0" borderId="15" xfId="0" quotePrefix="1" applyFont="1" applyBorder="1" applyAlignment="1">
      <alignment horizontal="left" vertical="top"/>
    </xf>
    <xf numFmtId="0" fontId="0" fillId="3" borderId="5" xfId="0" quotePrefix="1" applyFill="1" applyBorder="1" applyAlignment="1">
      <alignment horizontal="left" vertical="center"/>
    </xf>
    <xf numFmtId="0" fontId="0" fillId="2" borderId="7" xfId="0" quotePrefix="1" applyFill="1" applyBorder="1" applyAlignment="1">
      <alignment horizontal="left" vertical="center"/>
    </xf>
    <xf numFmtId="0" fontId="0" fillId="3" borderId="7" xfId="0" quotePrefix="1" applyFill="1" applyBorder="1" applyAlignment="1">
      <alignment horizontal="left" vertical="center"/>
    </xf>
    <xf numFmtId="0" fontId="0" fillId="2" borderId="9" xfId="0" quotePrefix="1" applyFill="1" applyBorder="1" applyAlignment="1">
      <alignment horizontal="left" vertical="center"/>
    </xf>
    <xf numFmtId="0" fontId="1" fillId="0" borderId="0" xfId="0" applyFont="1" applyAlignment="1">
      <alignment vertical="top"/>
    </xf>
    <xf numFmtId="0" fontId="1" fillId="0" borderId="15" xfId="0" applyFont="1" applyBorder="1" applyAlignment="1">
      <alignment vertical="top"/>
    </xf>
    <xf numFmtId="0" fontId="1" fillId="5" borderId="15" xfId="0" quotePrefix="1" applyFont="1" applyFill="1" applyBorder="1" applyAlignment="1">
      <alignment horizontal="left" vertical="top" wrapText="1"/>
    </xf>
    <xf numFmtId="0" fontId="1" fillId="5" borderId="15" xfId="0" quotePrefix="1" applyFont="1" applyFill="1" applyBorder="1" applyAlignment="1">
      <alignment vertical="top"/>
    </xf>
    <xf numFmtId="0" fontId="1" fillId="0" borderId="15" xfId="0" quotePrefix="1" applyFont="1" applyBorder="1" applyAlignment="1">
      <alignment horizontal="left" vertical="top" wrapText="1"/>
    </xf>
    <xf numFmtId="0" fontId="7" fillId="0" borderId="15" xfId="0" quotePrefix="1" applyFont="1" applyBorder="1" applyAlignment="1">
      <alignment horizontal="left" vertical="top"/>
    </xf>
    <xf numFmtId="0" fontId="7" fillId="0" borderId="15" xfId="0" applyFont="1" applyBorder="1" applyAlignment="1">
      <alignment horizontal="left" vertical="top" wrapText="1"/>
    </xf>
    <xf numFmtId="0" fontId="7" fillId="0" borderId="15" xfId="0" applyFont="1" applyBorder="1" applyAlignment="1">
      <alignment vertical="top"/>
    </xf>
    <xf numFmtId="0" fontId="1" fillId="0" borderId="15" xfId="0" quotePrefix="1" applyFont="1" applyBorder="1" applyAlignment="1">
      <alignment vertical="top"/>
    </xf>
    <xf numFmtId="0" fontId="1" fillId="0" borderId="23" xfId="0" quotePrefix="1" applyFont="1" applyBorder="1" applyAlignment="1">
      <alignment vertical="top"/>
    </xf>
    <xf numFmtId="0" fontId="4" fillId="0" borderId="23" xfId="0" quotePrefix="1" applyFont="1" applyBorder="1" applyAlignment="1">
      <alignment horizontal="left" vertical="top"/>
    </xf>
    <xf numFmtId="0" fontId="4" fillId="0" borderId="23" xfId="0" applyFont="1" applyBorder="1" applyAlignment="1">
      <alignment horizontal="left" vertical="top" wrapText="1"/>
    </xf>
    <xf numFmtId="0" fontId="8" fillId="0" borderId="15" xfId="0" applyFont="1" applyBorder="1" applyAlignment="1">
      <alignment vertical="top"/>
    </xf>
    <xf numFmtId="0" fontId="3" fillId="3" borderId="15" xfId="0" applyFont="1" applyFill="1" applyBorder="1" applyAlignment="1">
      <alignment vertical="center" wrapText="1"/>
    </xf>
    <xf numFmtId="1" fontId="4" fillId="0" borderId="16" xfId="0" applyNumberFormat="1" applyFont="1" applyBorder="1" applyAlignment="1">
      <alignment vertical="top"/>
    </xf>
    <xf numFmtId="1" fontId="7" fillId="0" borderId="16" xfId="0" applyNumberFormat="1" applyFont="1" applyBorder="1" applyAlignment="1">
      <alignment vertical="top"/>
    </xf>
    <xf numFmtId="1" fontId="1" fillId="0" borderId="16" xfId="0" applyNumberFormat="1" applyFont="1" applyBorder="1" applyAlignment="1">
      <alignment vertical="top"/>
    </xf>
    <xf numFmtId="1" fontId="4" fillId="0" borderId="10" xfId="0" applyNumberFormat="1" applyFont="1" applyBorder="1" applyAlignment="1">
      <alignment vertical="top"/>
    </xf>
    <xf numFmtId="0" fontId="9" fillId="0" borderId="16" xfId="0" applyFont="1" applyBorder="1"/>
    <xf numFmtId="0" fontId="1" fillId="0" borderId="15" xfId="0" applyFont="1" applyBorder="1" applyAlignment="1">
      <alignment horizontal="left" vertical="top" wrapText="1"/>
    </xf>
    <xf numFmtId="0" fontId="0" fillId="0" borderId="15" xfId="0" applyBorder="1"/>
    <xf numFmtId="0" fontId="1" fillId="0" borderId="15" xfId="0" applyFont="1" applyBorder="1"/>
    <xf numFmtId="0" fontId="1" fillId="0" borderId="15" xfId="0" quotePrefix="1" applyFont="1" applyBorder="1" applyAlignment="1">
      <alignment horizontal="left" vertical="center"/>
    </xf>
    <xf numFmtId="0" fontId="1" fillId="0" borderId="15" xfId="0" quotePrefix="1" applyFont="1" applyBorder="1" applyAlignment="1">
      <alignment horizontal="left" vertical="top"/>
    </xf>
    <xf numFmtId="1" fontId="1" fillId="0" borderId="15" xfId="0" applyNumberFormat="1" applyFont="1" applyBorder="1" applyAlignment="1">
      <alignment vertical="top"/>
    </xf>
    <xf numFmtId="0" fontId="9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9"/>
  <sheetViews>
    <sheetView showGridLines="0" tabSelected="1" zoomScale="89" zoomScaleNormal="89" workbookViewId="0">
      <selection activeCell="J3" sqref="J3"/>
    </sheetView>
  </sheetViews>
  <sheetFormatPr defaultColWidth="9.140625" defaultRowHeight="12.75"/>
  <cols>
    <col min="1" max="1" width="19.5703125" style="1" customWidth="1"/>
    <col min="2" max="2" width="23.42578125" style="3" customWidth="1"/>
    <col min="3" max="3" width="17.42578125" style="3" customWidth="1"/>
    <col min="4" max="4" width="6" style="1" customWidth="1"/>
    <col min="5" max="5" width="18" style="1" customWidth="1"/>
    <col min="6" max="6" width="14.140625" style="1" customWidth="1"/>
    <col min="7" max="7" width="17.140625" style="1" customWidth="1"/>
    <col min="8" max="8" width="36.5703125" style="1" customWidth="1"/>
    <col min="9" max="9" width="16" style="1" customWidth="1"/>
    <col min="10" max="10" width="40.5703125" style="1" customWidth="1"/>
    <col min="11" max="11" width="14" style="1" customWidth="1"/>
    <col min="12" max="12" width="13.140625" style="1" customWidth="1"/>
    <col min="13" max="16384" width="9.140625" style="1"/>
  </cols>
  <sheetData>
    <row r="1" spans="1:15" s="20" customFormat="1" ht="19.5" customHeight="1">
      <c r="A1" s="47" t="s">
        <v>25</v>
      </c>
      <c r="B1" s="49" t="s">
        <v>64</v>
      </c>
      <c r="C1" s="49" t="s">
        <v>106</v>
      </c>
      <c r="D1" s="47" t="s">
        <v>128</v>
      </c>
      <c r="E1" s="18" t="s">
        <v>19</v>
      </c>
      <c r="F1" s="18" t="s">
        <v>18</v>
      </c>
      <c r="G1" s="19" t="s">
        <v>20</v>
      </c>
      <c r="H1" s="68" t="s">
        <v>166</v>
      </c>
      <c r="I1" s="68" t="s">
        <v>167</v>
      </c>
      <c r="J1" s="68" t="s">
        <v>168</v>
      </c>
      <c r="K1" s="68" t="s">
        <v>169</v>
      </c>
      <c r="L1" s="68" t="s">
        <v>170</v>
      </c>
      <c r="M1" s="68" t="s">
        <v>171</v>
      </c>
      <c r="N1" s="68" t="s">
        <v>172</v>
      </c>
      <c r="O1" s="68" t="s">
        <v>173</v>
      </c>
    </row>
    <row r="2" spans="1:15" s="2" customFormat="1" ht="16.5" customHeight="1">
      <c r="A2" s="48" t="s">
        <v>26</v>
      </c>
      <c r="B2" s="50" t="s">
        <v>65</v>
      </c>
      <c r="C2" s="50" t="s">
        <v>26</v>
      </c>
      <c r="D2" s="46">
        <v>1</v>
      </c>
      <c r="E2" s="45"/>
      <c r="F2" s="45" t="s">
        <v>139</v>
      </c>
      <c r="G2" s="69"/>
      <c r="H2" s="59" t="s">
        <v>260</v>
      </c>
      <c r="I2" s="74" t="s">
        <v>262</v>
      </c>
      <c r="J2" s="59" t="s">
        <v>261</v>
      </c>
      <c r="K2" s="45"/>
      <c r="L2" s="45"/>
      <c r="M2" s="56" t="s">
        <v>271</v>
      </c>
      <c r="N2" s="56" t="s">
        <v>271</v>
      </c>
      <c r="O2" s="45"/>
    </row>
    <row r="3" spans="1:15" s="2" customFormat="1" ht="39" customHeight="1">
      <c r="A3" s="48" t="s">
        <v>27</v>
      </c>
      <c r="B3" s="59" t="s">
        <v>66</v>
      </c>
      <c r="C3" s="50" t="s">
        <v>107</v>
      </c>
      <c r="D3" s="46">
        <v>12</v>
      </c>
      <c r="E3" s="45"/>
      <c r="F3" s="45" t="s">
        <v>139</v>
      </c>
      <c r="G3" s="69"/>
      <c r="H3" s="59" t="s">
        <v>216</v>
      </c>
      <c r="I3" s="74" t="s">
        <v>252</v>
      </c>
      <c r="J3" s="59" t="s">
        <v>183</v>
      </c>
      <c r="K3" s="45"/>
      <c r="L3" s="45"/>
      <c r="M3" s="56" t="s">
        <v>271</v>
      </c>
      <c r="N3" s="56" t="s">
        <v>271</v>
      </c>
      <c r="O3" s="45"/>
    </row>
    <row r="4" spans="1:15" s="2" customFormat="1" ht="16.5" customHeight="1">
      <c r="A4" s="48" t="s">
        <v>28</v>
      </c>
      <c r="B4" s="50" t="s">
        <v>67</v>
      </c>
      <c r="C4" s="50" t="s">
        <v>107</v>
      </c>
      <c r="D4" s="46">
        <v>1</v>
      </c>
      <c r="E4" s="56" t="s">
        <v>35</v>
      </c>
      <c r="F4" s="2" t="s">
        <v>139</v>
      </c>
      <c r="G4" s="69"/>
      <c r="H4" s="59"/>
      <c r="I4" s="59"/>
      <c r="J4" s="59"/>
      <c r="K4" s="45"/>
      <c r="L4" s="45"/>
      <c r="M4" s="56" t="s">
        <v>271</v>
      </c>
      <c r="N4" s="56" t="s">
        <v>271</v>
      </c>
      <c r="O4" s="45"/>
    </row>
    <row r="5" spans="1:15" s="2" customFormat="1" ht="16.5" customHeight="1">
      <c r="A5" s="48" t="s">
        <v>29</v>
      </c>
      <c r="B5" s="50" t="s">
        <v>68</v>
      </c>
      <c r="C5" s="50" t="s">
        <v>107</v>
      </c>
      <c r="D5" s="46">
        <v>1</v>
      </c>
      <c r="E5" s="45"/>
      <c r="F5" s="45" t="s">
        <v>139</v>
      </c>
      <c r="G5" s="69"/>
      <c r="H5" s="59" t="s">
        <v>217</v>
      </c>
      <c r="I5" s="74" t="s">
        <v>252</v>
      </c>
      <c r="J5" s="59" t="s">
        <v>184</v>
      </c>
      <c r="K5" s="45"/>
      <c r="L5" s="45"/>
      <c r="M5" s="56" t="s">
        <v>271</v>
      </c>
      <c r="N5" s="56" t="s">
        <v>271</v>
      </c>
      <c r="O5" s="45"/>
    </row>
    <row r="6" spans="1:15" s="2" customFormat="1" ht="16.5" customHeight="1">
      <c r="A6" s="48" t="s">
        <v>30</v>
      </c>
      <c r="B6" s="50" t="s">
        <v>69</v>
      </c>
      <c r="C6" s="50" t="s">
        <v>107</v>
      </c>
      <c r="D6" s="46">
        <v>4</v>
      </c>
      <c r="E6" s="45"/>
      <c r="F6" s="45" t="s">
        <v>139</v>
      </c>
      <c r="G6" s="69"/>
      <c r="H6" s="59" t="s">
        <v>218</v>
      </c>
      <c r="I6" s="74" t="s">
        <v>252</v>
      </c>
      <c r="J6" s="59" t="s">
        <v>185</v>
      </c>
      <c r="K6" s="45"/>
      <c r="L6" s="45"/>
      <c r="M6" s="56" t="s">
        <v>271</v>
      </c>
      <c r="N6" s="56" t="s">
        <v>271</v>
      </c>
      <c r="O6" s="45"/>
    </row>
    <row r="7" spans="1:15" s="2" customFormat="1" ht="16.5" customHeight="1">
      <c r="A7" s="48" t="s">
        <v>31</v>
      </c>
      <c r="B7" s="50" t="s">
        <v>70</v>
      </c>
      <c r="C7" s="50" t="s">
        <v>107</v>
      </c>
      <c r="D7" s="46">
        <v>2</v>
      </c>
      <c r="E7" s="57" t="e">
        <f>IF(OR(#REF!="F042K6",#REF!= "F031K6",#REF!="F303K8"),"[N/A]","")</f>
        <v>#REF!</v>
      </c>
      <c r="F7" s="45" t="s">
        <v>139</v>
      </c>
      <c r="G7" s="69"/>
      <c r="H7" s="59" t="s">
        <v>219</v>
      </c>
      <c r="I7" s="74" t="s">
        <v>252</v>
      </c>
      <c r="J7" s="59" t="s">
        <v>186</v>
      </c>
      <c r="K7" s="45"/>
      <c r="L7" s="45"/>
      <c r="M7" s="56" t="s">
        <v>271</v>
      </c>
      <c r="N7" s="56" t="s">
        <v>271</v>
      </c>
      <c r="O7" s="45"/>
    </row>
    <row r="8" spans="1:15" s="2" customFormat="1" ht="16.5" customHeight="1">
      <c r="A8" s="48" t="s">
        <v>32</v>
      </c>
      <c r="B8" s="50" t="s">
        <v>71</v>
      </c>
      <c r="C8" s="50" t="s">
        <v>107</v>
      </c>
      <c r="D8" s="46">
        <v>1</v>
      </c>
      <c r="E8" s="45"/>
      <c r="F8" s="45" t="s">
        <v>139</v>
      </c>
      <c r="G8" s="69"/>
      <c r="H8" s="59" t="s">
        <v>220</v>
      </c>
      <c r="I8" s="74" t="s">
        <v>252</v>
      </c>
      <c r="J8" s="59" t="s">
        <v>187</v>
      </c>
      <c r="K8" s="45"/>
      <c r="L8" s="45"/>
      <c r="M8" s="56" t="s">
        <v>271</v>
      </c>
      <c r="N8" s="56" t="s">
        <v>271</v>
      </c>
      <c r="O8" s="45"/>
    </row>
    <row r="9" spans="1:15" s="2" customFormat="1" ht="16.5" customHeight="1">
      <c r="A9" s="63" t="s">
        <v>136</v>
      </c>
      <c r="B9" s="50" t="s">
        <v>72</v>
      </c>
      <c r="C9" s="50" t="s">
        <v>107</v>
      </c>
      <c r="D9" s="46">
        <v>2</v>
      </c>
      <c r="E9" s="45"/>
      <c r="F9" s="2" t="s">
        <v>139</v>
      </c>
      <c r="G9" s="69"/>
      <c r="H9" s="59" t="s">
        <v>221</v>
      </c>
      <c r="I9" s="74" t="s">
        <v>252</v>
      </c>
      <c r="J9" s="59" t="s">
        <v>188</v>
      </c>
      <c r="K9" s="45"/>
      <c r="L9" s="45"/>
      <c r="M9" s="56" t="s">
        <v>271</v>
      </c>
      <c r="N9" s="56" t="s">
        <v>271</v>
      </c>
      <c r="O9" s="45"/>
    </row>
    <row r="10" spans="1:15" s="2" customFormat="1" ht="16.5" customHeight="1">
      <c r="A10" s="48" t="s">
        <v>33</v>
      </c>
      <c r="B10" s="50" t="s">
        <v>73</v>
      </c>
      <c r="C10" s="50" t="s">
        <v>108</v>
      </c>
      <c r="D10" s="46">
        <v>1</v>
      </c>
      <c r="E10" s="45"/>
      <c r="F10" s="45" t="s">
        <v>139</v>
      </c>
      <c r="G10" s="69"/>
      <c r="H10" s="59" t="s">
        <v>222</v>
      </c>
      <c r="I10" s="74" t="s">
        <v>253</v>
      </c>
      <c r="J10" s="59" t="s">
        <v>189</v>
      </c>
      <c r="K10" s="45"/>
      <c r="L10" s="45"/>
      <c r="M10" s="56" t="s">
        <v>271</v>
      </c>
      <c r="N10" s="56" t="s">
        <v>271</v>
      </c>
      <c r="O10" s="45"/>
    </row>
    <row r="11" spans="1:15" s="2" customFormat="1" ht="16.5" customHeight="1">
      <c r="A11" s="48" t="s">
        <v>34</v>
      </c>
      <c r="B11" s="50" t="s">
        <v>74</v>
      </c>
      <c r="C11" s="50" t="s">
        <v>109</v>
      </c>
      <c r="D11" s="46">
        <v>1</v>
      </c>
      <c r="E11" s="45"/>
      <c r="F11" s="45" t="s">
        <v>139</v>
      </c>
      <c r="G11" s="69"/>
      <c r="H11" s="59" t="s">
        <v>223</v>
      </c>
      <c r="I11" s="74" t="s">
        <v>253</v>
      </c>
      <c r="J11" s="59" t="s">
        <v>190</v>
      </c>
      <c r="K11" s="45"/>
      <c r="L11" s="45"/>
      <c r="M11" s="56" t="s">
        <v>271</v>
      </c>
      <c r="N11" s="56" t="s">
        <v>271</v>
      </c>
      <c r="O11" s="45"/>
    </row>
    <row r="12" spans="1:15" s="2" customFormat="1" ht="16.5" customHeight="1">
      <c r="A12" s="77">
        <v>1050170001</v>
      </c>
      <c r="B12" s="78" t="s">
        <v>75</v>
      </c>
      <c r="C12" s="78" t="s">
        <v>137</v>
      </c>
      <c r="D12" s="74">
        <v>1</v>
      </c>
      <c r="E12" s="56"/>
      <c r="F12" s="56" t="s">
        <v>139</v>
      </c>
      <c r="G12" s="70"/>
      <c r="H12" s="59" t="s">
        <v>224</v>
      </c>
      <c r="I12" s="74" t="s">
        <v>254</v>
      </c>
      <c r="J12" s="59">
        <v>1050170001</v>
      </c>
      <c r="K12" s="45"/>
      <c r="L12" s="45"/>
      <c r="M12" s="56" t="s">
        <v>271</v>
      </c>
      <c r="N12" s="56" t="s">
        <v>271</v>
      </c>
      <c r="O12" s="45"/>
    </row>
    <row r="13" spans="1:15" s="2" customFormat="1" ht="16.5" customHeight="1">
      <c r="A13" s="48" t="s">
        <v>35</v>
      </c>
      <c r="B13" s="50" t="s">
        <v>76</v>
      </c>
      <c r="C13" s="50" t="s">
        <v>110</v>
      </c>
      <c r="D13" s="46">
        <v>1</v>
      </c>
      <c r="E13" s="56" t="s">
        <v>35</v>
      </c>
      <c r="F13" s="45" t="s">
        <v>139</v>
      </c>
      <c r="G13" s="69"/>
      <c r="H13" s="59"/>
      <c r="I13" s="59"/>
      <c r="J13" s="59"/>
      <c r="K13" s="45"/>
      <c r="L13" s="45"/>
      <c r="M13" s="56" t="s">
        <v>271</v>
      </c>
      <c r="N13" s="56" t="s">
        <v>271</v>
      </c>
      <c r="O13" s="45"/>
    </row>
    <row r="14" spans="1:15" s="2" customFormat="1" ht="16.5" customHeight="1">
      <c r="A14" s="63" t="s">
        <v>141</v>
      </c>
      <c r="B14" s="50" t="s">
        <v>77</v>
      </c>
      <c r="C14" s="50" t="s">
        <v>111</v>
      </c>
      <c r="D14" s="46">
        <v>2</v>
      </c>
      <c r="E14" s="45"/>
      <c r="F14" s="45" t="s">
        <v>139</v>
      </c>
      <c r="G14" s="71"/>
      <c r="H14" s="59" t="s">
        <v>225</v>
      </c>
      <c r="I14" s="74" t="s">
        <v>255</v>
      </c>
      <c r="J14" s="59" t="s">
        <v>191</v>
      </c>
      <c r="K14" s="45"/>
      <c r="L14" s="45"/>
      <c r="M14" s="56" t="s">
        <v>271</v>
      </c>
      <c r="N14" s="56" t="s">
        <v>271</v>
      </c>
      <c r="O14" s="45"/>
    </row>
    <row r="15" spans="1:15" s="2" customFormat="1" ht="16.5" customHeight="1">
      <c r="A15" s="63" t="s">
        <v>36</v>
      </c>
      <c r="B15" s="50" t="s">
        <v>78</v>
      </c>
      <c r="C15" s="50" t="s">
        <v>112</v>
      </c>
      <c r="D15" s="46">
        <v>3</v>
      </c>
      <c r="E15" s="45"/>
      <c r="F15" s="45" t="s">
        <v>140</v>
      </c>
      <c r="G15" s="69"/>
      <c r="H15" s="59" t="s">
        <v>257</v>
      </c>
      <c r="I15" s="74" t="s">
        <v>256</v>
      </c>
      <c r="J15" s="59" t="s">
        <v>192</v>
      </c>
      <c r="K15" s="45"/>
      <c r="L15" s="45"/>
      <c r="M15" s="75" t="s">
        <v>174</v>
      </c>
      <c r="N15" s="75" t="s">
        <v>175</v>
      </c>
      <c r="O15" s="75" t="s">
        <v>182</v>
      </c>
    </row>
    <row r="16" spans="1:15" s="2" customFormat="1" ht="16.5" customHeight="1">
      <c r="A16" s="63" t="s">
        <v>37</v>
      </c>
      <c r="B16" s="50" t="s">
        <v>79</v>
      </c>
      <c r="C16" s="50" t="s">
        <v>113</v>
      </c>
      <c r="D16" s="46">
        <v>1</v>
      </c>
      <c r="E16" s="45"/>
      <c r="F16" s="45" t="s">
        <v>140</v>
      </c>
      <c r="G16" s="69"/>
      <c r="H16" s="59" t="s">
        <v>236</v>
      </c>
      <c r="I16" s="74" t="s">
        <v>256</v>
      </c>
      <c r="J16" s="59" t="s">
        <v>193</v>
      </c>
      <c r="K16" s="45"/>
      <c r="L16" s="45"/>
      <c r="M16" s="75" t="s">
        <v>174</v>
      </c>
      <c r="N16" s="75" t="s">
        <v>175</v>
      </c>
      <c r="O16" s="75" t="s">
        <v>182</v>
      </c>
    </row>
    <row r="17" spans="1:15" s="55" customFormat="1" ht="28.5" customHeight="1">
      <c r="A17" s="63" t="s">
        <v>143</v>
      </c>
      <c r="B17" s="78" t="s">
        <v>144</v>
      </c>
      <c r="C17" s="78" t="s">
        <v>145</v>
      </c>
      <c r="D17" s="74">
        <v>1</v>
      </c>
      <c r="E17" s="56"/>
      <c r="F17" s="56"/>
      <c r="G17" s="71" t="s">
        <v>146</v>
      </c>
      <c r="H17" s="59" t="s">
        <v>237</v>
      </c>
      <c r="I17" s="74" t="s">
        <v>268</v>
      </c>
      <c r="J17" s="59" t="s">
        <v>267</v>
      </c>
      <c r="K17" s="56"/>
      <c r="L17" s="56"/>
      <c r="M17" s="56" t="s">
        <v>271</v>
      </c>
      <c r="N17" s="56" t="s">
        <v>271</v>
      </c>
      <c r="O17" s="56"/>
    </row>
    <row r="18" spans="1:15" s="2" customFormat="1" ht="16.5" customHeight="1">
      <c r="A18" s="48" t="s">
        <v>38</v>
      </c>
      <c r="B18" s="50" t="s">
        <v>80</v>
      </c>
      <c r="C18" s="50" t="s">
        <v>114</v>
      </c>
      <c r="D18" s="46">
        <v>1</v>
      </c>
      <c r="E18" s="45"/>
      <c r="F18" s="45" t="s">
        <v>139</v>
      </c>
      <c r="G18" s="69"/>
      <c r="H18" s="59" t="s">
        <v>238</v>
      </c>
      <c r="I18" s="59" t="s">
        <v>242</v>
      </c>
      <c r="J18" s="59" t="s">
        <v>194</v>
      </c>
      <c r="K18" s="45"/>
      <c r="L18" s="45"/>
      <c r="M18" s="56" t="s">
        <v>271</v>
      </c>
      <c r="N18" s="56" t="s">
        <v>271</v>
      </c>
      <c r="O18" s="45"/>
    </row>
    <row r="19" spans="1:15" s="2" customFormat="1" ht="16.5" customHeight="1">
      <c r="A19" s="48" t="s">
        <v>39</v>
      </c>
      <c r="B19" s="50" t="s">
        <v>81</v>
      </c>
      <c r="C19" s="50" t="s">
        <v>115</v>
      </c>
      <c r="D19" s="46">
        <v>1</v>
      </c>
      <c r="E19" s="45"/>
      <c r="F19" s="45" t="s">
        <v>139</v>
      </c>
      <c r="G19" s="69"/>
      <c r="H19" s="59" t="s">
        <v>239</v>
      </c>
      <c r="I19" s="74" t="s">
        <v>258</v>
      </c>
      <c r="J19" s="59" t="s">
        <v>195</v>
      </c>
      <c r="K19" s="45"/>
      <c r="L19" s="45"/>
      <c r="M19" s="56" t="s">
        <v>271</v>
      </c>
      <c r="N19" s="56" t="s">
        <v>271</v>
      </c>
      <c r="O19" s="45"/>
    </row>
    <row r="20" spans="1:15" s="2" customFormat="1" ht="16.5" customHeight="1">
      <c r="A20" s="48" t="s">
        <v>40</v>
      </c>
      <c r="B20" s="50" t="s">
        <v>82</v>
      </c>
      <c r="C20" s="50" t="s">
        <v>116</v>
      </c>
      <c r="D20" s="46">
        <v>1</v>
      </c>
      <c r="E20" s="45"/>
      <c r="F20" s="45" t="s">
        <v>139</v>
      </c>
      <c r="G20" s="69"/>
      <c r="H20" s="59" t="s">
        <v>240</v>
      </c>
      <c r="I20" s="74" t="s">
        <v>259</v>
      </c>
      <c r="J20" s="59" t="s">
        <v>196</v>
      </c>
      <c r="K20" s="45"/>
      <c r="L20" s="45"/>
      <c r="M20" s="56" t="s">
        <v>271</v>
      </c>
      <c r="N20" s="56" t="s">
        <v>271</v>
      </c>
      <c r="O20" s="45"/>
    </row>
    <row r="21" spans="1:15" s="2" customFormat="1" ht="16.5" customHeight="1">
      <c r="A21" s="48" t="s">
        <v>41</v>
      </c>
      <c r="B21" s="50" t="s">
        <v>83</v>
      </c>
      <c r="C21" s="50" t="s">
        <v>117</v>
      </c>
      <c r="D21" s="46">
        <v>1</v>
      </c>
      <c r="E21" s="45"/>
      <c r="F21" s="45" t="s">
        <v>139</v>
      </c>
      <c r="G21" s="69"/>
      <c r="H21" s="59" t="s">
        <v>241</v>
      </c>
      <c r="I21" s="74" t="s">
        <v>259</v>
      </c>
      <c r="J21" s="59" t="s">
        <v>197</v>
      </c>
      <c r="K21" s="45"/>
      <c r="L21" s="45"/>
      <c r="M21" s="56" t="s">
        <v>271</v>
      </c>
      <c r="N21" s="56" t="s">
        <v>271</v>
      </c>
      <c r="O21" s="45"/>
    </row>
    <row r="22" spans="1:15" s="2" customFormat="1" ht="16.5" customHeight="1">
      <c r="A22" s="48" t="s">
        <v>42</v>
      </c>
      <c r="B22" s="50" t="s">
        <v>84</v>
      </c>
      <c r="C22" s="50" t="s">
        <v>118</v>
      </c>
      <c r="D22" s="46">
        <v>1</v>
      </c>
      <c r="E22" s="45"/>
      <c r="F22" s="45" t="s">
        <v>139</v>
      </c>
      <c r="G22" s="69"/>
      <c r="H22" s="59" t="s">
        <v>226</v>
      </c>
      <c r="I22" s="74" t="s">
        <v>252</v>
      </c>
      <c r="J22" s="59" t="s">
        <v>198</v>
      </c>
      <c r="K22" s="45"/>
      <c r="L22" s="45"/>
      <c r="M22" s="56" t="s">
        <v>271</v>
      </c>
      <c r="N22" s="56" t="s">
        <v>271</v>
      </c>
      <c r="O22" s="45"/>
    </row>
    <row r="23" spans="1:15" s="2" customFormat="1" ht="16.5" customHeight="1">
      <c r="A23" s="48" t="s">
        <v>43</v>
      </c>
      <c r="B23" s="50" t="s">
        <v>85</v>
      </c>
      <c r="C23" s="50" t="s">
        <v>118</v>
      </c>
      <c r="D23" s="46">
        <v>3</v>
      </c>
      <c r="E23" s="45"/>
      <c r="F23" s="45" t="s">
        <v>139</v>
      </c>
      <c r="G23" s="69"/>
      <c r="H23" s="59" t="s">
        <v>227</v>
      </c>
      <c r="I23" s="74" t="s">
        <v>252</v>
      </c>
      <c r="J23" s="59" t="s">
        <v>199</v>
      </c>
      <c r="K23" s="45"/>
      <c r="L23" s="45"/>
      <c r="M23" s="56" t="s">
        <v>271</v>
      </c>
      <c r="N23" s="56" t="s">
        <v>271</v>
      </c>
      <c r="O23" s="45"/>
    </row>
    <row r="24" spans="1:15" s="2" customFormat="1" ht="16.5" customHeight="1">
      <c r="A24" s="48" t="s">
        <v>44</v>
      </c>
      <c r="B24" s="50" t="s">
        <v>86</v>
      </c>
      <c r="C24" s="50" t="s">
        <v>118</v>
      </c>
      <c r="D24" s="46">
        <v>1</v>
      </c>
      <c r="E24" s="45"/>
      <c r="F24" s="45" t="s">
        <v>139</v>
      </c>
      <c r="G24" s="69"/>
      <c r="H24" s="59" t="s">
        <v>228</v>
      </c>
      <c r="I24" s="74" t="s">
        <v>252</v>
      </c>
      <c r="J24" s="59" t="s">
        <v>200</v>
      </c>
      <c r="K24" s="45"/>
      <c r="L24" s="45"/>
      <c r="M24" s="56" t="s">
        <v>271</v>
      </c>
      <c r="N24" s="56" t="s">
        <v>271</v>
      </c>
      <c r="O24" s="45"/>
    </row>
    <row r="25" spans="1:15" s="2" customFormat="1" ht="16.5" customHeight="1">
      <c r="A25" s="48" t="s">
        <v>45</v>
      </c>
      <c r="B25" s="50" t="s">
        <v>87</v>
      </c>
      <c r="C25" s="50" t="s">
        <v>118</v>
      </c>
      <c r="D25" s="46">
        <v>4</v>
      </c>
      <c r="E25" s="45"/>
      <c r="F25" s="45" t="s">
        <v>139</v>
      </c>
      <c r="G25" s="69"/>
      <c r="H25" s="59" t="s">
        <v>229</v>
      </c>
      <c r="I25" s="74" t="s">
        <v>252</v>
      </c>
      <c r="J25" s="59" t="s">
        <v>201</v>
      </c>
      <c r="K25" s="45"/>
      <c r="L25" s="45"/>
      <c r="M25" s="56" t="s">
        <v>271</v>
      </c>
      <c r="N25" s="56" t="s">
        <v>271</v>
      </c>
      <c r="O25" s="45"/>
    </row>
    <row r="26" spans="1:15" s="2" customFormat="1" ht="17.25" customHeight="1">
      <c r="A26" s="48" t="s">
        <v>46</v>
      </c>
      <c r="B26" s="59" t="s">
        <v>88</v>
      </c>
      <c r="C26" s="50" t="s">
        <v>118</v>
      </c>
      <c r="D26" s="46">
        <v>5</v>
      </c>
      <c r="E26" s="45"/>
      <c r="F26" s="45" t="s">
        <v>139</v>
      </c>
      <c r="G26" s="69"/>
      <c r="H26" s="59" t="s">
        <v>230</v>
      </c>
      <c r="I26" s="74" t="s">
        <v>252</v>
      </c>
      <c r="J26" s="59" t="s">
        <v>202</v>
      </c>
      <c r="K26" s="45"/>
      <c r="L26" s="45"/>
      <c r="M26" s="56" t="s">
        <v>271</v>
      </c>
      <c r="N26" s="56" t="s">
        <v>271</v>
      </c>
      <c r="O26" s="45"/>
    </row>
    <row r="27" spans="1:15" s="2" customFormat="1" ht="16.5" customHeight="1">
      <c r="A27" s="48" t="s">
        <v>47</v>
      </c>
      <c r="B27" s="50" t="s">
        <v>89</v>
      </c>
      <c r="C27" s="50" t="s">
        <v>118</v>
      </c>
      <c r="D27" s="46">
        <v>1</v>
      </c>
      <c r="E27" s="45"/>
      <c r="F27" s="45" t="s">
        <v>139</v>
      </c>
      <c r="G27" s="69"/>
      <c r="H27" s="59" t="s">
        <v>231</v>
      </c>
      <c r="I27" s="74" t="s">
        <v>252</v>
      </c>
      <c r="J27" s="59" t="s">
        <v>203</v>
      </c>
      <c r="K27" s="45"/>
      <c r="L27" s="45"/>
      <c r="M27" s="56" t="s">
        <v>271</v>
      </c>
      <c r="N27" s="56" t="s">
        <v>271</v>
      </c>
      <c r="O27" s="45"/>
    </row>
    <row r="28" spans="1:15" s="2" customFormat="1" ht="16.5" customHeight="1">
      <c r="A28" s="48" t="s">
        <v>48</v>
      </c>
      <c r="B28" s="50" t="s">
        <v>90</v>
      </c>
      <c r="C28" s="50" t="s">
        <v>118</v>
      </c>
      <c r="D28" s="46">
        <v>3</v>
      </c>
      <c r="E28" s="45"/>
      <c r="F28" s="45" t="s">
        <v>139</v>
      </c>
      <c r="G28" s="69"/>
      <c r="H28" s="59" t="s">
        <v>232</v>
      </c>
      <c r="I28" s="74" t="s">
        <v>252</v>
      </c>
      <c r="J28" s="59" t="s">
        <v>204</v>
      </c>
      <c r="K28" s="45"/>
      <c r="L28" s="45"/>
      <c r="M28" s="56" t="s">
        <v>271</v>
      </c>
      <c r="N28" s="56" t="s">
        <v>271</v>
      </c>
      <c r="O28" s="45"/>
    </row>
    <row r="29" spans="1:15" s="2" customFormat="1" ht="16.5" customHeight="1">
      <c r="A29" s="48" t="s">
        <v>49</v>
      </c>
      <c r="B29" s="50" t="s">
        <v>91</v>
      </c>
      <c r="C29" s="50" t="s">
        <v>118</v>
      </c>
      <c r="D29" s="46">
        <v>1</v>
      </c>
      <c r="E29" s="45"/>
      <c r="F29" s="45" t="s">
        <v>139</v>
      </c>
      <c r="G29" s="69"/>
      <c r="H29" s="59" t="s">
        <v>231</v>
      </c>
      <c r="I29" s="74" t="s">
        <v>252</v>
      </c>
      <c r="J29" s="59" t="s">
        <v>203</v>
      </c>
      <c r="K29" s="45"/>
      <c r="L29" s="45"/>
      <c r="M29" s="56" t="s">
        <v>271</v>
      </c>
      <c r="N29" s="56" t="s">
        <v>271</v>
      </c>
      <c r="O29" s="45"/>
    </row>
    <row r="30" spans="1:15" s="2" customFormat="1" ht="16.5" customHeight="1">
      <c r="A30" s="48" t="s">
        <v>50</v>
      </c>
      <c r="B30" s="50" t="s">
        <v>92</v>
      </c>
      <c r="C30" s="50" t="s">
        <v>118</v>
      </c>
      <c r="D30" s="46">
        <v>1</v>
      </c>
      <c r="E30" s="56" t="s">
        <v>35</v>
      </c>
      <c r="F30" s="45" t="s">
        <v>139</v>
      </c>
      <c r="G30" s="69"/>
      <c r="H30" s="59"/>
      <c r="I30" s="59"/>
      <c r="J30" s="59"/>
      <c r="K30" s="45"/>
      <c r="L30" s="45"/>
      <c r="M30" s="56" t="s">
        <v>271</v>
      </c>
      <c r="N30" s="56" t="s">
        <v>271</v>
      </c>
      <c r="O30" s="45"/>
    </row>
    <row r="31" spans="1:15" s="2" customFormat="1" ht="16.5" customHeight="1">
      <c r="A31" s="48" t="s">
        <v>51</v>
      </c>
      <c r="B31" s="50" t="s">
        <v>93</v>
      </c>
      <c r="C31" s="50" t="s">
        <v>118</v>
      </c>
      <c r="D31" s="46">
        <v>1</v>
      </c>
      <c r="E31" s="45"/>
      <c r="F31" s="45" t="s">
        <v>139</v>
      </c>
      <c r="G31" s="69"/>
      <c r="H31" s="59" t="s">
        <v>251</v>
      </c>
      <c r="I31" s="74" t="s">
        <v>252</v>
      </c>
      <c r="J31" s="59" t="s">
        <v>205</v>
      </c>
      <c r="K31" s="45"/>
      <c r="L31" s="45"/>
      <c r="M31" s="56" t="s">
        <v>271</v>
      </c>
      <c r="N31" s="56" t="s">
        <v>271</v>
      </c>
      <c r="O31" s="45"/>
    </row>
    <row r="32" spans="1:15" s="2" customFormat="1" ht="16.5" customHeight="1">
      <c r="A32" s="48" t="s">
        <v>52</v>
      </c>
      <c r="B32" s="50" t="s">
        <v>94</v>
      </c>
      <c r="C32" s="50" t="s">
        <v>118</v>
      </c>
      <c r="D32" s="46">
        <v>1</v>
      </c>
      <c r="E32" s="45"/>
      <c r="F32" s="45" t="s">
        <v>139</v>
      </c>
      <c r="G32" s="69"/>
      <c r="H32" s="59" t="s">
        <v>234</v>
      </c>
      <c r="I32" s="74" t="s">
        <v>252</v>
      </c>
      <c r="J32" s="59" t="s">
        <v>206</v>
      </c>
      <c r="K32" s="45"/>
      <c r="L32" s="45"/>
      <c r="M32" s="56" t="s">
        <v>271</v>
      </c>
      <c r="N32" s="56" t="s">
        <v>271</v>
      </c>
      <c r="O32" s="45"/>
    </row>
    <row r="33" spans="1:15" s="2" customFormat="1" ht="16.5" customHeight="1">
      <c r="A33" s="48" t="s">
        <v>53</v>
      </c>
      <c r="B33" s="50" t="s">
        <v>95</v>
      </c>
      <c r="C33" s="50" t="s">
        <v>118</v>
      </c>
      <c r="D33" s="46">
        <v>1</v>
      </c>
      <c r="E33" s="45"/>
      <c r="F33" s="45" t="s">
        <v>139</v>
      </c>
      <c r="G33" s="69"/>
      <c r="H33" s="59" t="s">
        <v>235</v>
      </c>
      <c r="I33" s="74" t="s">
        <v>252</v>
      </c>
      <c r="J33" s="59" t="s">
        <v>207</v>
      </c>
      <c r="K33" s="45"/>
      <c r="L33" s="45"/>
      <c r="M33" s="56" t="s">
        <v>271</v>
      </c>
      <c r="N33" s="56" t="s">
        <v>271</v>
      </c>
      <c r="O33" s="45"/>
    </row>
    <row r="34" spans="1:15" s="2" customFormat="1" ht="29.25" customHeight="1">
      <c r="A34" s="48" t="s">
        <v>54</v>
      </c>
      <c r="B34" s="59" t="s">
        <v>272</v>
      </c>
      <c r="C34" s="50" t="s">
        <v>119</v>
      </c>
      <c r="D34" s="46">
        <v>5</v>
      </c>
      <c r="E34" s="45" t="s">
        <v>35</v>
      </c>
      <c r="F34" s="45" t="s">
        <v>139</v>
      </c>
      <c r="G34" s="69"/>
      <c r="H34" s="59"/>
      <c r="I34" s="59"/>
      <c r="J34" s="59"/>
      <c r="K34" s="45"/>
      <c r="L34" s="45"/>
      <c r="M34" s="56" t="s">
        <v>271</v>
      </c>
      <c r="N34" s="56" t="s">
        <v>271</v>
      </c>
      <c r="O34" s="45"/>
    </row>
    <row r="35" spans="1:15" s="2" customFormat="1" ht="38.25" customHeight="1">
      <c r="A35" s="48" t="s">
        <v>55</v>
      </c>
      <c r="B35" s="59" t="s">
        <v>273</v>
      </c>
      <c r="C35" s="50" t="s">
        <v>119</v>
      </c>
      <c r="D35" s="46">
        <v>9</v>
      </c>
      <c r="E35" s="45"/>
      <c r="F35" s="45" t="s">
        <v>139</v>
      </c>
      <c r="G35" s="69"/>
      <c r="H35" s="59" t="s">
        <v>233</v>
      </c>
      <c r="I35" s="74" t="s">
        <v>252</v>
      </c>
      <c r="J35" s="59" t="s">
        <v>205</v>
      </c>
      <c r="K35" s="45"/>
      <c r="L35" s="45"/>
      <c r="M35" s="56" t="s">
        <v>271</v>
      </c>
      <c r="N35" s="56" t="s">
        <v>271</v>
      </c>
      <c r="O35" s="45"/>
    </row>
    <row r="36" spans="1:15" s="2" customFormat="1" ht="16.5" customHeight="1">
      <c r="A36" s="48" t="s">
        <v>56</v>
      </c>
      <c r="B36" s="78" t="s">
        <v>138</v>
      </c>
      <c r="C36" s="50" t="s">
        <v>119</v>
      </c>
      <c r="D36" s="46">
        <v>2</v>
      </c>
      <c r="E36" s="57" t="e">
        <f>IF(OR(#REF!="F042K6",#REF!= "F031K6",#REF!="F303K8"),"close","open")</f>
        <v>#REF!</v>
      </c>
      <c r="F36" s="45" t="s">
        <v>139</v>
      </c>
      <c r="G36" s="69"/>
      <c r="H36" s="59" t="s">
        <v>233</v>
      </c>
      <c r="I36" s="74" t="s">
        <v>252</v>
      </c>
      <c r="J36" s="59" t="s">
        <v>205</v>
      </c>
      <c r="K36" s="45"/>
      <c r="L36" s="45"/>
      <c r="M36" s="56" t="s">
        <v>271</v>
      </c>
      <c r="N36" s="56" t="s">
        <v>271</v>
      </c>
      <c r="O36" s="45"/>
    </row>
    <row r="37" spans="1:15" s="2" customFormat="1" ht="16.5" customHeight="1">
      <c r="A37" s="48" t="s">
        <v>56</v>
      </c>
      <c r="B37" s="50" t="s">
        <v>96</v>
      </c>
      <c r="C37" s="50" t="s">
        <v>119</v>
      </c>
      <c r="D37" s="46">
        <v>2</v>
      </c>
      <c r="E37" s="57" t="e">
        <f>IF(OR(#REF!="F042K6",#REF!= "F031K6",#REF!="F303K8"),"open","close")</f>
        <v>#REF!</v>
      </c>
      <c r="F37" s="45" t="s">
        <v>139</v>
      </c>
      <c r="G37" s="69"/>
      <c r="H37" s="59" t="s">
        <v>265</v>
      </c>
      <c r="I37" s="74" t="s">
        <v>252</v>
      </c>
      <c r="J37" s="59" t="s">
        <v>205</v>
      </c>
      <c r="K37" s="45"/>
      <c r="L37" s="45"/>
      <c r="M37" s="56" t="s">
        <v>271</v>
      </c>
      <c r="N37" s="56" t="s">
        <v>271</v>
      </c>
      <c r="O37" s="45"/>
    </row>
    <row r="38" spans="1:15" s="2" customFormat="1" ht="16.5" customHeight="1">
      <c r="A38" s="48" t="s">
        <v>57</v>
      </c>
      <c r="B38" s="50" t="s">
        <v>97</v>
      </c>
      <c r="C38" s="50" t="s">
        <v>120</v>
      </c>
      <c r="D38" s="46">
        <v>1</v>
      </c>
      <c r="E38" s="45"/>
      <c r="F38" s="45" t="s">
        <v>139</v>
      </c>
      <c r="G38" s="69"/>
      <c r="H38" s="59" t="s">
        <v>243</v>
      </c>
      <c r="I38" s="74" t="s">
        <v>263</v>
      </c>
      <c r="J38" s="59" t="s">
        <v>208</v>
      </c>
      <c r="K38" s="45"/>
      <c r="L38" s="45"/>
      <c r="M38" s="75" t="s">
        <v>174</v>
      </c>
      <c r="N38" s="75" t="s">
        <v>175</v>
      </c>
      <c r="O38" s="45"/>
    </row>
    <row r="39" spans="1:15" s="2" customFormat="1" ht="16.5" customHeight="1">
      <c r="A39" s="63" t="s">
        <v>58</v>
      </c>
      <c r="B39" s="50" t="s">
        <v>98</v>
      </c>
      <c r="C39" s="50" t="s">
        <v>121</v>
      </c>
      <c r="D39" s="46">
        <v>1</v>
      </c>
      <c r="E39" s="45"/>
      <c r="F39" s="45" t="s">
        <v>140</v>
      </c>
      <c r="G39" s="69"/>
      <c r="H39" s="59" t="s">
        <v>244</v>
      </c>
      <c r="I39" s="74" t="s">
        <v>256</v>
      </c>
      <c r="J39" s="59" t="s">
        <v>209</v>
      </c>
      <c r="K39" s="45"/>
      <c r="L39" s="45"/>
      <c r="M39" s="75" t="s">
        <v>174</v>
      </c>
      <c r="N39" s="75" t="s">
        <v>175</v>
      </c>
      <c r="O39" s="75" t="s">
        <v>176</v>
      </c>
    </row>
    <row r="40" spans="1:15" s="2" customFormat="1" ht="24" customHeight="1">
      <c r="A40" s="58" t="e">
        <f>IF((#REF!="NO MCU" )," ","STM32"&amp;#REF!&amp;IF(OR(#REF!="L432KC",#REF!= "L412KB"), "U6U","T6"))</f>
        <v>#REF!</v>
      </c>
      <c r="B40" s="50" t="s">
        <v>99</v>
      </c>
      <c r="C40" s="57" t="e">
        <f>IF(OR(#REF!="L432KC",#REF!= "L412KB"),"UFQFPN32","LQFP32")</f>
        <v>#REF!</v>
      </c>
      <c r="D40" s="46">
        <v>1</v>
      </c>
      <c r="E40" s="57" t="e">
        <f>IF(#REF!="NO MCU", "[N/A]","")</f>
        <v>#REF!</v>
      </c>
      <c r="F40" s="45" t="s">
        <v>140</v>
      </c>
      <c r="G40" s="69"/>
      <c r="H40" s="59" t="e">
        <f xml:space="preserve"> IF(OR(#REF!="L432KC",#REF!= "L412KB"), CONCATENATE("IC MCU 32BIT 32UFQFPN,", $A40), CONCATENATE("IC MCU 32BIT 32LQFP,", $A40))</f>
        <v>#REF!</v>
      </c>
      <c r="I40" s="74" t="s">
        <v>256</v>
      </c>
      <c r="J40" s="59" t="e">
        <f xml:space="preserve"> CONCATENATE($A40)</f>
        <v>#REF!</v>
      </c>
      <c r="K40" s="45"/>
      <c r="L40" s="45"/>
      <c r="M40" s="76" t="s">
        <v>178</v>
      </c>
      <c r="N40" s="74" t="s">
        <v>175</v>
      </c>
      <c r="O40" s="75" t="s">
        <v>182</v>
      </c>
    </row>
    <row r="41" spans="1:15" s="2" customFormat="1" ht="16.5" customHeight="1">
      <c r="A41" s="63" t="s">
        <v>59</v>
      </c>
      <c r="B41" s="50" t="s">
        <v>100</v>
      </c>
      <c r="C41" s="50" t="s">
        <v>122</v>
      </c>
      <c r="D41" s="46">
        <v>1</v>
      </c>
      <c r="E41" s="45"/>
      <c r="F41" s="45" t="s">
        <v>140</v>
      </c>
      <c r="G41" s="69"/>
      <c r="H41" s="59" t="s">
        <v>245</v>
      </c>
      <c r="I41" s="74" t="s">
        <v>256</v>
      </c>
      <c r="J41" s="59" t="s">
        <v>210</v>
      </c>
      <c r="K41" s="45"/>
      <c r="L41" s="45"/>
      <c r="M41" s="74" t="s">
        <v>174</v>
      </c>
      <c r="N41" s="74" t="s">
        <v>175</v>
      </c>
      <c r="O41" s="56" t="s">
        <v>177</v>
      </c>
    </row>
    <row r="42" spans="1:15" s="2" customFormat="1" ht="16.5" customHeight="1">
      <c r="A42" s="63" t="s">
        <v>60</v>
      </c>
      <c r="B42" s="50" t="s">
        <v>101</v>
      </c>
      <c r="C42" s="50" t="s">
        <v>123</v>
      </c>
      <c r="D42" s="46">
        <v>1</v>
      </c>
      <c r="E42" s="45"/>
      <c r="F42" s="45" t="s">
        <v>140</v>
      </c>
      <c r="G42" s="69"/>
      <c r="H42" s="59" t="s">
        <v>246</v>
      </c>
      <c r="I42" s="74" t="s">
        <v>256</v>
      </c>
      <c r="J42" s="59" t="s">
        <v>211</v>
      </c>
      <c r="K42" s="45"/>
      <c r="L42" s="45"/>
      <c r="M42" s="74" t="s">
        <v>174</v>
      </c>
      <c r="N42" s="74" t="s">
        <v>175</v>
      </c>
      <c r="O42" s="56" t="s">
        <v>179</v>
      </c>
    </row>
    <row r="43" spans="1:15" s="2" customFormat="1" ht="16.5" customHeight="1">
      <c r="A43" s="63" t="s">
        <v>61</v>
      </c>
      <c r="B43" s="50" t="s">
        <v>102</v>
      </c>
      <c r="C43" s="50" t="s">
        <v>124</v>
      </c>
      <c r="D43" s="46">
        <v>1</v>
      </c>
      <c r="E43" s="45"/>
      <c r="F43" s="45" t="s">
        <v>140</v>
      </c>
      <c r="G43" s="69"/>
      <c r="H43" s="59" t="s">
        <v>248</v>
      </c>
      <c r="I43" s="74" t="s">
        <v>256</v>
      </c>
      <c r="J43" s="59" t="s">
        <v>212</v>
      </c>
      <c r="K43" s="45"/>
      <c r="L43" s="45"/>
      <c r="M43" s="76" t="s">
        <v>178</v>
      </c>
      <c r="N43" s="74" t="s">
        <v>175</v>
      </c>
      <c r="O43" s="56" t="s">
        <v>180</v>
      </c>
    </row>
    <row r="44" spans="1:15" s="2" customFormat="1" ht="16.5" customHeight="1">
      <c r="A44" s="63" t="s">
        <v>62</v>
      </c>
      <c r="B44" s="50" t="s">
        <v>103</v>
      </c>
      <c r="C44" s="50" t="s">
        <v>125</v>
      </c>
      <c r="D44" s="46">
        <v>1</v>
      </c>
      <c r="E44" s="45"/>
      <c r="F44" s="45" t="s">
        <v>140</v>
      </c>
      <c r="G44" s="69"/>
      <c r="H44" s="59" t="s">
        <v>247</v>
      </c>
      <c r="I44" s="74" t="s">
        <v>256</v>
      </c>
      <c r="J44" s="59" t="s">
        <v>213</v>
      </c>
      <c r="K44" s="45"/>
      <c r="L44" s="45"/>
      <c r="M44" s="74" t="s">
        <v>174</v>
      </c>
      <c r="N44" s="74" t="s">
        <v>175</v>
      </c>
      <c r="O44" s="56" t="s">
        <v>181</v>
      </c>
    </row>
    <row r="45" spans="1:15" s="2" customFormat="1" ht="16.5" customHeight="1">
      <c r="A45" s="48" t="s">
        <v>63</v>
      </c>
      <c r="B45" s="50" t="s">
        <v>104</v>
      </c>
      <c r="C45" s="50" t="s">
        <v>126</v>
      </c>
      <c r="D45" s="46">
        <v>1</v>
      </c>
      <c r="E45" s="57" t="e">
        <f>IF(OR(#REF!="F042K6",#REF!= "F031K6",#REF!="F303K8"),"[N/A]","")</f>
        <v>#REF!</v>
      </c>
      <c r="F45" s="67" t="s">
        <v>140</v>
      </c>
      <c r="G45" s="69"/>
      <c r="H45" s="59" t="s">
        <v>249</v>
      </c>
      <c r="I45" s="74" t="s">
        <v>264</v>
      </c>
      <c r="J45" s="59" t="s">
        <v>214</v>
      </c>
      <c r="K45" s="45"/>
      <c r="L45" s="45"/>
      <c r="M45" s="56" t="s">
        <v>271</v>
      </c>
      <c r="N45" s="56" t="s">
        <v>271</v>
      </c>
      <c r="O45" s="45"/>
    </row>
    <row r="46" spans="1:15" s="2" customFormat="1" ht="16.5" customHeight="1">
      <c r="A46" s="64" t="s">
        <v>142</v>
      </c>
      <c r="B46" s="65" t="s">
        <v>105</v>
      </c>
      <c r="C46" s="65" t="s">
        <v>127</v>
      </c>
      <c r="D46" s="66">
        <v>1</v>
      </c>
      <c r="F46" s="67" t="s">
        <v>140</v>
      </c>
      <c r="G46" s="72"/>
      <c r="H46" s="59" t="s">
        <v>250</v>
      </c>
      <c r="I46" s="74" t="s">
        <v>264</v>
      </c>
      <c r="J46" s="59" t="s">
        <v>215</v>
      </c>
      <c r="K46" s="45"/>
      <c r="L46" s="45"/>
      <c r="M46" s="56" t="s">
        <v>271</v>
      </c>
      <c r="N46" s="56" t="s">
        <v>271</v>
      </c>
      <c r="O46" s="45"/>
    </row>
    <row r="47" spans="1:15" s="2" customFormat="1" ht="16.5" customHeight="1">
      <c r="A47" s="79" t="s">
        <v>266</v>
      </c>
      <c r="B47" s="78"/>
      <c r="C47" s="78"/>
      <c r="D47" s="74">
        <v>1</v>
      </c>
      <c r="E47" s="56"/>
      <c r="F47" s="56" t="s">
        <v>139</v>
      </c>
      <c r="G47" s="71" t="s">
        <v>269</v>
      </c>
      <c r="H47" s="74" t="s">
        <v>270</v>
      </c>
      <c r="I47" s="74" t="s">
        <v>268</v>
      </c>
      <c r="J47" s="74" t="s">
        <v>266</v>
      </c>
      <c r="K47" s="45"/>
      <c r="L47" s="45"/>
      <c r="M47" s="56" t="s">
        <v>271</v>
      </c>
      <c r="N47" s="56" t="s">
        <v>271</v>
      </c>
      <c r="O47" s="45"/>
    </row>
    <row r="48" spans="1:15" s="55" customFormat="1" ht="16.5" customHeight="1">
      <c r="A48" s="79" t="s">
        <v>160</v>
      </c>
      <c r="B48" s="78"/>
      <c r="C48" s="78"/>
      <c r="D48" s="74">
        <v>1</v>
      </c>
      <c r="E48" s="56"/>
      <c r="F48" s="56" t="s">
        <v>139</v>
      </c>
      <c r="G48" s="71" t="s">
        <v>161</v>
      </c>
      <c r="H48" s="59"/>
      <c r="I48" s="59"/>
      <c r="J48" s="59"/>
      <c r="K48" s="56"/>
      <c r="L48" s="56"/>
      <c r="M48" s="56" t="s">
        <v>271</v>
      </c>
      <c r="N48" s="56" t="s">
        <v>271</v>
      </c>
      <c r="O48" s="56"/>
    </row>
    <row r="49" spans="1:15" s="55" customFormat="1" ht="16.5" customHeight="1">
      <c r="A49" s="79" t="s">
        <v>163</v>
      </c>
      <c r="B49" s="78"/>
      <c r="C49" s="78"/>
      <c r="D49" s="74">
        <v>1</v>
      </c>
      <c r="E49" s="56" t="s">
        <v>165</v>
      </c>
      <c r="F49" s="56" t="s">
        <v>139</v>
      </c>
      <c r="G49" s="80" t="s">
        <v>164</v>
      </c>
      <c r="H49" s="59"/>
      <c r="I49" s="59"/>
      <c r="J49" s="59"/>
      <c r="K49" s="56"/>
      <c r="L49" s="56"/>
      <c r="M49" s="56"/>
      <c r="N49" s="56"/>
      <c r="O49" s="56"/>
    </row>
    <row r="50" spans="1:15" s="55" customFormat="1" ht="16.5" customHeight="1">
      <c r="A50" s="58" t="e">
        <f>IF((#REF!="NO MCU" )," Sticker2 = 32/TU","Sticker2 = " &amp;#REF!)</f>
        <v>#REF!</v>
      </c>
      <c r="B50" s="60"/>
      <c r="C50" s="60"/>
      <c r="D50" s="61">
        <v>1</v>
      </c>
      <c r="E50" s="62"/>
      <c r="F50" s="56" t="s">
        <v>139</v>
      </c>
      <c r="G50" s="73" t="s">
        <v>162</v>
      </c>
      <c r="H50" s="59"/>
      <c r="I50" s="59"/>
      <c r="J50" s="59"/>
      <c r="K50" s="56"/>
      <c r="L50" s="56"/>
      <c r="M50" s="56"/>
      <c r="N50" s="56"/>
      <c r="O50" s="56"/>
    </row>
    <row r="51" spans="1:15" customFormat="1" ht="13.7" customHeight="1">
      <c r="A51" s="29" t="s">
        <v>0</v>
      </c>
      <c r="B51" s="23"/>
      <c r="C51" s="42" t="s">
        <v>1</v>
      </c>
      <c r="D51" s="23"/>
      <c r="E51" s="43"/>
      <c r="F51" s="43"/>
      <c r="G51" s="30"/>
      <c r="H51" s="21" t="s">
        <v>2</v>
      </c>
    </row>
    <row r="52" spans="1:15" customFormat="1" ht="12.95" customHeight="1">
      <c r="A52" s="34"/>
      <c r="B52" s="35"/>
      <c r="C52" s="36"/>
      <c r="D52" s="35"/>
      <c r="E52" s="37"/>
      <c r="F52" s="44"/>
      <c r="G52" s="38"/>
      <c r="H52" s="22"/>
    </row>
    <row r="53" spans="1:15" customFormat="1" ht="12.95" customHeight="1">
      <c r="A53" s="31"/>
      <c r="B53" s="26"/>
      <c r="C53" s="27"/>
      <c r="D53" s="26"/>
      <c r="E53" s="28"/>
      <c r="F53" s="21"/>
      <c r="G53" s="30"/>
      <c r="H53" s="22"/>
    </row>
    <row r="54" spans="1:15" customFormat="1" ht="12.95" customHeight="1">
      <c r="A54" s="31"/>
      <c r="B54" s="26"/>
      <c r="C54" s="27"/>
      <c r="D54" s="26"/>
      <c r="E54" s="28"/>
      <c r="F54" s="21"/>
      <c r="G54" s="30"/>
      <c r="H54" s="22"/>
    </row>
    <row r="55" spans="1:15" customFormat="1" ht="12.95" customHeight="1">
      <c r="A55" s="31"/>
      <c r="B55" s="26"/>
      <c r="C55" s="27"/>
      <c r="D55" s="26"/>
      <c r="E55" s="28"/>
      <c r="F55" s="21"/>
      <c r="G55" s="30"/>
      <c r="H55" s="22"/>
    </row>
    <row r="56" spans="1:15" customFormat="1" ht="9.75" customHeight="1">
      <c r="A56" s="32"/>
      <c r="B56" s="39"/>
      <c r="C56" s="40"/>
      <c r="D56" s="39"/>
      <c r="E56" s="41"/>
      <c r="F56" s="25"/>
      <c r="G56" s="33"/>
      <c r="H56" s="22"/>
    </row>
    <row r="57" spans="1:15" customFormat="1" ht="12.95" customHeight="1">
      <c r="A57" s="32"/>
      <c r="B57" s="24"/>
      <c r="C57" s="24"/>
      <c r="D57" s="24"/>
      <c r="E57" s="25"/>
      <c r="F57" s="25"/>
      <c r="G57" s="33"/>
      <c r="H57" s="22"/>
    </row>
    <row r="58" spans="1:15" customFormat="1" ht="12.95" customHeight="1">
      <c r="A58" s="10"/>
      <c r="B58" s="11"/>
      <c r="C58" s="11"/>
      <c r="D58" s="11"/>
      <c r="E58" s="12"/>
      <c r="F58" s="12"/>
      <c r="G58" s="13"/>
      <c r="H58" s="22"/>
    </row>
    <row r="59" spans="1:15" customFormat="1" ht="12.95" customHeight="1">
      <c r="A59" s="14"/>
      <c r="B59" s="15"/>
      <c r="C59" s="15"/>
      <c r="D59" s="15"/>
      <c r="E59" s="16"/>
      <c r="F59" s="16"/>
      <c r="G59" s="17"/>
      <c r="H59" s="22"/>
    </row>
  </sheetData>
  <autoFilter ref="A1:G1" xr:uid="{00000000-0009-0000-0000-000000000000}"/>
  <phoneticPr fontId="0" type="noConversion"/>
  <pageMargins left="0.46" right="0.36" top="0.57999999999999996" bottom="1" header="0.5" footer="0.5"/>
  <pageSetup paperSize="9" scale="3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9" sqref="B19"/>
    </sheetView>
  </sheetViews>
  <sheetFormatPr defaultRowHeight="12.75"/>
  <cols>
    <col min="1" max="1" width="30.28515625" style="4" customWidth="1"/>
    <col min="2" max="2" width="108.5703125" style="4" customWidth="1"/>
  </cols>
  <sheetData>
    <row r="1" spans="1:2" s="6" customFormat="1" ht="17.25" customHeight="1">
      <c r="A1" s="5" t="s">
        <v>4</v>
      </c>
      <c r="B1" s="51" t="s">
        <v>129</v>
      </c>
    </row>
    <row r="2" spans="1:2" s="6" customFormat="1" ht="17.25" customHeight="1">
      <c r="A2" s="7" t="s">
        <v>6</v>
      </c>
      <c r="B2" s="52" t="s">
        <v>22</v>
      </c>
    </row>
    <row r="3" spans="1:2" s="6" customFormat="1" ht="17.25" customHeight="1">
      <c r="A3" s="8" t="s">
        <v>5</v>
      </c>
      <c r="B3" s="53" t="s">
        <v>23</v>
      </c>
    </row>
    <row r="4" spans="1:2" s="6" customFormat="1" ht="17.25" customHeight="1">
      <c r="A4" s="7" t="s">
        <v>7</v>
      </c>
      <c r="B4" s="52" t="s">
        <v>22</v>
      </c>
    </row>
    <row r="5" spans="1:2" s="6" customFormat="1" ht="17.25" customHeight="1">
      <c r="A5" s="8" t="s">
        <v>8</v>
      </c>
      <c r="B5" s="53" t="s">
        <v>129</v>
      </c>
    </row>
    <row r="6" spans="1:2" s="6" customFormat="1" ht="17.25" customHeight="1">
      <c r="A6" s="7" t="s">
        <v>3</v>
      </c>
      <c r="B6" s="52" t="s">
        <v>130</v>
      </c>
    </row>
    <row r="7" spans="1:2" s="6" customFormat="1" ht="17.25" customHeight="1">
      <c r="A7" s="8" t="s">
        <v>9</v>
      </c>
      <c r="B7" s="53" t="s">
        <v>131</v>
      </c>
    </row>
    <row r="8" spans="1:2" s="6" customFormat="1" ht="17.25" customHeight="1">
      <c r="A8" s="7" t="s">
        <v>10</v>
      </c>
      <c r="B8" s="52" t="s">
        <v>24</v>
      </c>
    </row>
    <row r="9" spans="1:2" s="6" customFormat="1" ht="17.25" customHeight="1">
      <c r="A9" s="8" t="s">
        <v>11</v>
      </c>
      <c r="B9" s="53" t="s">
        <v>21</v>
      </c>
    </row>
    <row r="10" spans="1:2" s="6" customFormat="1" ht="17.25" customHeight="1">
      <c r="A10" s="7" t="s">
        <v>13</v>
      </c>
      <c r="B10" s="52" t="s">
        <v>132</v>
      </c>
    </row>
    <row r="11" spans="1:2" s="6" customFormat="1" ht="17.25" customHeight="1">
      <c r="A11" s="8" t="s">
        <v>12</v>
      </c>
      <c r="B11" s="53" t="s">
        <v>17</v>
      </c>
    </row>
    <row r="12" spans="1:2" s="6" customFormat="1" ht="17.25" customHeight="1">
      <c r="A12" s="7" t="s">
        <v>14</v>
      </c>
      <c r="B12" s="52" t="s">
        <v>133</v>
      </c>
    </row>
    <row r="13" spans="1:2" s="6" customFormat="1" ht="17.25" customHeight="1">
      <c r="A13" s="8" t="s">
        <v>15</v>
      </c>
      <c r="B13" s="53" t="s">
        <v>134</v>
      </c>
    </row>
    <row r="14" spans="1:2" s="6" customFormat="1" ht="17.25" customHeight="1" thickBot="1">
      <c r="A14" s="9" t="s">
        <v>16</v>
      </c>
      <c r="B14" s="54" t="s">
        <v>135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workbookViewId="0"/>
  </sheetViews>
  <sheetFormatPr defaultRowHeight="12.75"/>
  <sheetData>
    <row r="1" spans="1:7">
      <c r="A1" t="s">
        <v>147</v>
      </c>
      <c r="B1" t="s">
        <v>148</v>
      </c>
      <c r="C1" t="s">
        <v>149</v>
      </c>
      <c r="D1" t="s">
        <v>150</v>
      </c>
      <c r="E1" t="s">
        <v>151</v>
      </c>
      <c r="F1" t="s">
        <v>152</v>
      </c>
      <c r="G1" t="s">
        <v>153</v>
      </c>
    </row>
    <row r="2" spans="1:7">
      <c r="A2" t="s">
        <v>154</v>
      </c>
      <c r="B2" t="s">
        <v>155</v>
      </c>
      <c r="C2" t="s">
        <v>156</v>
      </c>
      <c r="D2" t="s">
        <v>157</v>
      </c>
      <c r="E2" t="s">
        <v>158</v>
      </c>
      <c r="F2">
        <v>20</v>
      </c>
      <c r="G2" t="s">
        <v>159</v>
      </c>
    </row>
  </sheetData>
  <phoneticPr fontId="10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"/>
  <sheetViews>
    <sheetView workbookViewId="0"/>
  </sheetViews>
  <sheetFormatPr defaultRowHeight="12.75"/>
  <sheetData/>
  <phoneticPr fontId="10" type="noConversion"/>
  <pageMargins left="0.7" right="0.7" top="0.75" bottom="0.75" header="0.3" footer="0.3"/>
  <customProperties>
    <customPr name="DCFIdentifier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BOM Report</vt:lpstr>
      <vt:lpstr>Project Information</vt:lpstr>
      <vt:lpstr>Classified as UnClassified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ZHONG</dc:creator>
  <cp:lastModifiedBy>Cenk Mülazımoğlu</cp:lastModifiedBy>
  <cp:lastPrinted>2002-11-05T13:50:54Z</cp:lastPrinted>
  <dcterms:created xsi:type="dcterms:W3CDTF">2000-10-27T00:30:29Z</dcterms:created>
  <dcterms:modified xsi:type="dcterms:W3CDTF">2024-09-02T13:13:35Z</dcterms:modified>
</cp:coreProperties>
</file>