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xml" ContentType="application/vnd.openxmlformats-officedocument.spreadsheetml.comments+xml"/>
  <Override PartName="/xl/drawings/drawing3.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2.xml" ContentType="application/vnd.openxmlformats-officedocument.spreadsheetml.comments+xml"/>
  <Override PartName="/xl/drawings/drawing4.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drawings/drawing5.xml" ContentType="application/vnd.openxmlformats-officedocument.drawing+xml"/>
  <Override PartName="/xl/comments3.xml" ContentType="application/vnd.openxmlformats-officedocument.spreadsheetml.comments+xml"/>
  <Override PartName="/xl/drawings/drawing6.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comments6.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9.xml" ContentType="application/vnd.openxmlformats-officedocument.drawing+xml"/>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drawings/drawing10.xml" ContentType="application/vnd.openxmlformats-officedocument.drawing+xml"/>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comments7.xml" ContentType="application/vnd.openxmlformats-officedocument.spreadsheetml.comments+xml"/>
  <Override PartName="/xl/drawings/drawing11.xml" ContentType="application/vnd.openxmlformats-officedocument.drawing+xml"/>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comments8.xml" ContentType="application/vnd.openxmlformats-officedocument.spreadsheetml.comments+xml"/>
  <Override PartName="/xl/drawings/drawing12.xml" ContentType="application/vnd.openxmlformats-officedocument.drawing+xml"/>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drawings/drawing13.xml" ContentType="application/vnd.openxmlformats-officedocument.drawing+xml"/>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drawings/drawing14.xml" ContentType="application/vnd.openxmlformats-officedocument.drawing+xml"/>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drawings/drawing15.xml" ContentType="application/vnd.openxmlformats-officedocument.drawing+xml"/>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drawings/drawing16.xml" ContentType="application/vnd.openxmlformats-officedocument.drawing+xml"/>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drawings/drawing17.xml" ContentType="application/vnd.openxmlformats-officedocument.drawing+xml"/>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0" yWindow="0" windowWidth="20730" windowHeight="9000" tabRatio="780" firstSheet="3" activeTab="6"/>
  </bookViews>
  <sheets>
    <sheet name="Listas" sheetId="1" state="veryHidden" r:id="rId1"/>
    <sheet name="ListasEditables" sheetId="82" state="hidden" r:id="rId2"/>
    <sheet name="APPG" sheetId="2" state="veryHidden" r:id="rId3"/>
    <sheet name="Plan General" sheetId="4" r:id="rId4"/>
    <sheet name="PlanPruebasFunCon" sheetId="35" r:id="rId5"/>
    <sheet name="RiesgosProyecto" sheetId="81" r:id="rId6"/>
    <sheet name="Estimacion - Desglose" sheetId="86" r:id="rId7"/>
    <sheet name="PlanPruebasReq" sheetId="12" state="veryHidden" r:id="rId8"/>
    <sheet name="PlanPruebasDis" sheetId="80" state="veryHidden" r:id="rId9"/>
    <sheet name="InformeCierre" sheetId="13" state="veryHidden" r:id="rId10"/>
    <sheet name="CartaTermProducto" sheetId="14" state="veryHidden" r:id="rId11"/>
    <sheet name="CartaCondicionada" sheetId="18" state="veryHidden" r:id="rId12"/>
    <sheet name="CartaCondicionadaFunCon" sheetId="85" state="veryHidden" r:id="rId13"/>
    <sheet name="DevolucionPrueba" sheetId="43" state="veryHidden" r:id="rId14"/>
    <sheet name="DevolucionProyecto" sheetId="44" state="veryHidden" r:id="rId15"/>
    <sheet name="SuspensionPrueba" sheetId="42" state="veryHidden" r:id="rId16"/>
    <sheet name="SuspensionProyecto" sheetId="47" state="veryHidden" r:id="rId17"/>
    <sheet name="CancelacionPrueba" sheetId="15" state="veryHidden" r:id="rId18"/>
    <sheet name="CancelacionProyecto" sheetId="61" state="veryHidden" r:id="rId19"/>
  </sheets>
  <functionGroups builtInGroupCount="17"/>
  <externalReferences>
    <externalReference r:id="rId20"/>
  </externalReferences>
  <definedNames>
    <definedName name="Accion" localSheetId="6">[1]Listas!$W$5:$W$8</definedName>
    <definedName name="Accion">Listas!$W$5:$W$8</definedName>
    <definedName name="_xlnm.Print_Area" localSheetId="18">CancelacionProyecto!$A$1:$BE$77</definedName>
    <definedName name="_xlnm.Print_Area" localSheetId="17">CancelacionPrueba!$A$1:$BB$72</definedName>
    <definedName name="_xlnm.Print_Area" localSheetId="11">CartaCondicionada!$A$1:$BH$87</definedName>
    <definedName name="_xlnm.Print_Area" localSheetId="12">CartaCondicionadaFunCon!$A$1:$BH$87</definedName>
    <definedName name="_xlnm.Print_Area" localSheetId="10">CartaTermProducto!$A$1:$BD$86</definedName>
    <definedName name="_xlnm.Print_Area" localSheetId="14">DevolucionProyecto!$A$1:$BC$90</definedName>
    <definedName name="_xlnm.Print_Area" localSheetId="13">DevolucionPrueba!$A$1:$BH$81</definedName>
    <definedName name="_xlnm.Print_Area" localSheetId="9">InformeCierre!$A$1:$BK$305</definedName>
    <definedName name="_xlnm.Print_Area" localSheetId="8">PlanPruebasDis!$A$1:$BB$187</definedName>
    <definedName name="_xlnm.Print_Area" localSheetId="4">PlanPruebasFunCon!$A$1:$BG$199</definedName>
    <definedName name="_xlnm.Print_Area" localSheetId="5">RiesgosProyecto!$A$1:$BB$46</definedName>
    <definedName name="_xlnm.Print_Area" localSheetId="16">SuspensionProyecto!$A$1:$BG$84</definedName>
    <definedName name="_xlnm.Print_Area" localSheetId="15">SuspensionPrueba!$A$1:$BE$76</definedName>
    <definedName name="Aspecto" localSheetId="6">[1]Listas!$L$5:$L$8</definedName>
    <definedName name="Aspecto">Listas!$L$5:$L$8</definedName>
    <definedName name="CicloVida" localSheetId="6">[1]Listas!$B$5:$B$7</definedName>
    <definedName name="CicloVida">Listas!$B$5:$B$7</definedName>
    <definedName name="CicloVidaCompleto" localSheetId="6">[1]Listas!$O$5:$O$7</definedName>
    <definedName name="CicloVidaCompleto">Listas!$O$5:$O$7</definedName>
    <definedName name="CicloVidaPruebas" localSheetId="6">[1]Listas!$P$5:$P$8</definedName>
    <definedName name="CicloVidaPruebas">Listas!$P$5:$P$8</definedName>
    <definedName name="Complejidad" localSheetId="6">[1]Listas!$N$5:$N$7</definedName>
    <definedName name="Complejidad">Listas!$N$5:$N$7</definedName>
    <definedName name="Desfases" localSheetId="6">[1]ListasEditables!$A$8:$A$45</definedName>
    <definedName name="Desfases">ListasEditables!$A$8:$A$45</definedName>
    <definedName name="Diseno" localSheetId="6">[1]Listas!$X$5:$X$6</definedName>
    <definedName name="Diseno">Listas!$X$5:$X$6</definedName>
    <definedName name="EstadoProyecto" localSheetId="6">[1]Listas!$G$5:$G$8</definedName>
    <definedName name="EstadoProyecto">Listas!$G$5:$G$8</definedName>
    <definedName name="EtapaPrueba" localSheetId="6">[1]Listas!$AA$5:$AA$10</definedName>
    <definedName name="EtapaPrueba">Listas!$AA$5:$AA$10</definedName>
    <definedName name="EtapaTipoPrueba">Listas!$C$5:$C$13</definedName>
    <definedName name="HNV">Listas!$Y$5:$Y$6</definedName>
    <definedName name="Impacto" localSheetId="6">[1]Listas!$M$5:$M$7</definedName>
    <definedName name="Impacto">Listas!$M$5:$M$7</definedName>
    <definedName name="ImpactoIssue" localSheetId="6">[1]Listas!$Q$5:$Q$8</definedName>
    <definedName name="ImpactoIssue">Listas!$Q$5:$Q$8</definedName>
    <definedName name="Marcacion">Listas!$K$5:$K$6</definedName>
    <definedName name="Nivel_Aceptación">Listas!$I$5</definedName>
    <definedName name="Nivel_Sistema">Listas!$E$5:$E$6</definedName>
    <definedName name="Niveles" localSheetId="6">[1]Listas!$H$5:$H$6</definedName>
    <definedName name="Niveles">Listas!$H$5:$H$6</definedName>
    <definedName name="Roles">Listas!$F$5:$F$11</definedName>
    <definedName name="SiNo" localSheetId="6">[1]Listas!$D$5:$D$6</definedName>
    <definedName name="SiNo">Listas!$D$5:$D$6</definedName>
    <definedName name="Tipo_Doc_Per">Listas!$T$5:$T$7</definedName>
    <definedName name="Tipo_Ejecucion" localSheetId="6">[1]Listas!$R$5:$R$7</definedName>
    <definedName name="Tipo_Ejecucion">Listas!$R$5:$R$7</definedName>
    <definedName name="Tipo_Ejecucion_1" localSheetId="6">[1]Listas!$S$5:$S$7</definedName>
    <definedName name="Tipo_Ejecucion_1">Listas!$S$5:$S$7</definedName>
    <definedName name="TipoPrueba" localSheetId="6">[1]Listas!$U$5:$U$12</definedName>
    <definedName name="TipoPrueba">Listas!$U$5:$U$12</definedName>
    <definedName name="TipoPruebaMC">Listas!$Z$5:$Z$10</definedName>
    <definedName name="TipoPruebaNC" localSheetId="6">[1]Listas!$V$5:$V$11</definedName>
    <definedName name="TipoPruebaNC">Listas!$V$5:$V$11</definedName>
    <definedName name="Titulo">Listas!$J$5:$J$6</definedName>
  </definedNames>
  <calcPr calcId="145621"/>
</workbook>
</file>

<file path=xl/calcChain.xml><?xml version="1.0" encoding="utf-8"?>
<calcChain xmlns="http://schemas.openxmlformats.org/spreadsheetml/2006/main">
  <c r="AF99" i="35" l="1"/>
  <c r="F38" i="86" l="1"/>
  <c r="Q30" i="86"/>
  <c r="F26" i="86"/>
  <c r="F23" i="86"/>
  <c r="F19" i="86"/>
  <c r="F15" i="86"/>
  <c r="F8" i="86"/>
  <c r="F3" i="86"/>
  <c r="D30" i="86" l="1"/>
  <c r="F39" i="86" s="1"/>
  <c r="D32" i="86" l="1"/>
  <c r="D33" i="86" s="1"/>
  <c r="X29" i="81"/>
  <c r="Q21" i="35" l="1"/>
  <c r="X28" i="81" l="1"/>
  <c r="X27" i="81"/>
  <c r="D34" i="85" l="1"/>
  <c r="C34" i="85"/>
  <c r="D33" i="85"/>
  <c r="C33" i="85"/>
  <c r="D32" i="85"/>
  <c r="C32" i="85"/>
  <c r="BD86" i="85"/>
  <c r="BC86" i="85"/>
  <c r="BD34" i="85"/>
  <c r="BC34" i="85"/>
  <c r="BD33" i="85"/>
  <c r="BC33" i="85"/>
  <c r="BD32" i="85"/>
  <c r="BC32" i="85"/>
  <c r="BD29" i="85"/>
  <c r="BC29" i="85"/>
  <c r="BD24" i="85"/>
  <c r="BC24" i="85"/>
  <c r="Q24" i="85"/>
  <c r="BD23" i="85"/>
  <c r="BC23" i="85"/>
  <c r="Q23" i="85"/>
  <c r="BD22" i="85"/>
  <c r="BC22" i="85"/>
  <c r="Q22" i="85"/>
  <c r="BD21" i="85"/>
  <c r="BC21" i="85"/>
  <c r="Q21" i="85"/>
  <c r="BD20" i="85"/>
  <c r="BC20" i="85"/>
  <c r="Q20" i="85"/>
  <c r="BD19" i="85"/>
  <c r="BC19" i="85"/>
  <c r="Q19" i="85"/>
  <c r="BH6" i="85"/>
  <c r="BH5" i="85"/>
  <c r="BH4" i="85"/>
  <c r="BU3" i="85"/>
  <c r="BH3" i="85"/>
  <c r="BC1" i="85"/>
  <c r="C29" i="85" l="1"/>
  <c r="D91" i="2" l="1"/>
  <c r="D90" i="2"/>
  <c r="D89" i="2"/>
  <c r="D87" i="2"/>
  <c r="D86" i="2"/>
  <c r="AH91" i="2"/>
  <c r="BH11" i="13" l="1"/>
  <c r="BH10" i="13"/>
  <c r="BH9" i="13"/>
  <c r="AX57" i="4"/>
  <c r="BH11" i="35"/>
  <c r="BH10" i="35" l="1"/>
  <c r="AG15" i="2" l="1"/>
  <c r="AA15" i="2" l="1"/>
  <c r="EF10" i="13" l="1"/>
  <c r="EE10" i="13"/>
  <c r="EF9" i="13"/>
  <c r="EE9" i="13"/>
  <c r="EF8" i="13"/>
  <c r="EE8" i="13"/>
  <c r="EF7" i="13"/>
  <c r="EE7" i="13"/>
  <c r="EF6" i="13"/>
  <c r="EE6" i="13"/>
  <c r="EF5" i="13"/>
  <c r="EE5" i="13"/>
  <c r="AW117" i="4" l="1"/>
  <c r="AF266" i="4" l="1"/>
  <c r="AF267" i="4"/>
  <c r="AF268" i="4"/>
  <c r="AF269" i="4"/>
  <c r="AF270" i="4" l="1"/>
  <c r="BC1" i="81" l="1"/>
  <c r="BD45" i="81"/>
  <c r="BC45" i="81"/>
  <c r="BD198" i="35"/>
  <c r="BC198" i="35"/>
  <c r="BH4" i="81"/>
  <c r="BH6" i="35"/>
  <c r="BH3" i="81"/>
  <c r="BM2" i="4" l="1"/>
  <c r="AA13" i="2"/>
  <c r="X30" i="81" l="1"/>
  <c r="X26" i="81"/>
  <c r="X25" i="81"/>
  <c r="X24" i="81"/>
  <c r="X31" i="81" l="1"/>
  <c r="EA9" i="13"/>
  <c r="EA8" i="13"/>
  <c r="EA7" i="13"/>
  <c r="EA6" i="13"/>
  <c r="EA5" i="13"/>
  <c r="AO191" i="13" l="1"/>
  <c r="DZ6" i="13" s="1"/>
  <c r="AU194" i="13"/>
  <c r="EB9" i="13" s="1"/>
  <c r="AU193" i="13"/>
  <c r="EB8" i="13" s="1"/>
  <c r="AU192" i="13"/>
  <c r="EB7" i="13" s="1"/>
  <c r="AU191" i="13"/>
  <c r="EB6" i="13" s="1"/>
  <c r="AU190" i="13"/>
  <c r="EB5" i="13" s="1"/>
  <c r="AO194" i="13"/>
  <c r="DZ9" i="13" s="1"/>
  <c r="AO193" i="13"/>
  <c r="DZ8" i="13" s="1"/>
  <c r="AO192" i="13"/>
  <c r="DZ7" i="13" s="1"/>
  <c r="AO190" i="13"/>
  <c r="DZ5" i="13" s="1"/>
  <c r="BD186" i="80" l="1"/>
  <c r="BC186" i="80"/>
  <c r="BD184" i="12"/>
  <c r="BC184" i="12"/>
  <c r="BC1" i="13"/>
  <c r="BD304" i="13"/>
  <c r="BC304" i="13"/>
  <c r="BD38" i="61" l="1"/>
  <c r="BC38" i="61"/>
  <c r="BH6" i="61"/>
  <c r="BH5" i="61"/>
  <c r="BC1" i="61"/>
  <c r="BD76" i="61"/>
  <c r="BC76" i="61"/>
  <c r="BH5" i="15"/>
  <c r="BH4" i="15"/>
  <c r="BC1" i="15"/>
  <c r="BD71" i="15"/>
  <c r="BC71" i="15"/>
  <c r="BH7" i="47"/>
  <c r="BH6" i="47"/>
  <c r="BC1" i="47"/>
  <c r="BD83" i="47"/>
  <c r="BC83" i="47"/>
  <c r="BH8" i="44"/>
  <c r="BH7" i="44"/>
  <c r="BH6" i="42"/>
  <c r="BH5" i="42"/>
  <c r="BC1" i="42"/>
  <c r="BD75" i="42"/>
  <c r="BC75" i="42"/>
  <c r="BC1" i="44"/>
  <c r="BC1" i="43"/>
  <c r="BC1" i="18"/>
  <c r="BC1" i="14"/>
  <c r="BD89" i="44"/>
  <c r="BC89" i="44"/>
  <c r="BH7" i="43"/>
  <c r="BH6" i="43"/>
  <c r="BD80" i="43"/>
  <c r="BC80" i="43"/>
  <c r="BH6" i="18"/>
  <c r="BH5" i="18"/>
  <c r="BD86" i="18"/>
  <c r="BC86" i="18"/>
  <c r="BD85" i="14"/>
  <c r="BC85" i="14"/>
  <c r="BH4" i="14"/>
  <c r="BH5" i="14"/>
  <c r="AH89" i="2" l="1"/>
  <c r="BC233" i="4"/>
  <c r="CY233" i="4" s="1"/>
  <c r="BC195" i="4"/>
  <c r="CY195" i="4" s="1"/>
  <c r="BC235" i="4" l="1"/>
  <c r="CY235" i="4" s="1"/>
  <c r="BC197" i="4"/>
  <c r="CY197" i="4" s="1"/>
  <c r="BT2" i="4" l="1"/>
  <c r="BD29" i="18" l="1"/>
  <c r="BC29" i="18"/>
  <c r="BD34" i="18"/>
  <c r="BC34" i="18"/>
  <c r="BD33" i="18"/>
  <c r="BC33" i="18"/>
  <c r="BD32" i="18"/>
  <c r="BC32" i="18"/>
  <c r="BD24" i="18"/>
  <c r="BC24" i="18"/>
  <c r="BD23" i="18"/>
  <c r="BC23" i="18"/>
  <c r="BD22" i="18"/>
  <c r="BC22" i="18"/>
  <c r="BD21" i="18"/>
  <c r="BC21" i="18"/>
  <c r="BD20" i="18"/>
  <c r="BC20" i="18"/>
  <c r="BD19" i="18"/>
  <c r="BC19" i="18"/>
  <c r="BU3" i="14" l="1"/>
  <c r="BT1" i="35"/>
  <c r="AF100" i="35" l="1"/>
  <c r="AF98" i="35"/>
  <c r="AF97" i="35"/>
  <c r="AF96" i="35"/>
  <c r="BD285" i="4"/>
  <c r="BD286" i="4"/>
  <c r="CZ286" i="4" s="1"/>
  <c r="BC286" i="4"/>
  <c r="CY286" i="4" s="1"/>
  <c r="BC285" i="4"/>
  <c r="AF101" i="35" l="1"/>
  <c r="DY9" i="13" l="1"/>
  <c r="DY8" i="13"/>
  <c r="DY7" i="13"/>
  <c r="DY6" i="13"/>
  <c r="DY5" i="13"/>
  <c r="AU39" i="13"/>
  <c r="AO39" i="13"/>
  <c r="AI39" i="13"/>
  <c r="AC39" i="13"/>
  <c r="AI86" i="80" l="1"/>
  <c r="AI85" i="80"/>
  <c r="AI84" i="80"/>
  <c r="AI83" i="80"/>
  <c r="BD24" i="80"/>
  <c r="BC24" i="80"/>
  <c r="Q24" i="80"/>
  <c r="BD23" i="80"/>
  <c r="BC23" i="80"/>
  <c r="Q23" i="80"/>
  <c r="BD22" i="80"/>
  <c r="BC22" i="80"/>
  <c r="Q22" i="80"/>
  <c r="BD21" i="80"/>
  <c r="BC21" i="80"/>
  <c r="Q21" i="80"/>
  <c r="BD20" i="80"/>
  <c r="BC20" i="80"/>
  <c r="Q20" i="80"/>
  <c r="BD19" i="80"/>
  <c r="BC19" i="80"/>
  <c r="Q19" i="80"/>
  <c r="BH11" i="80"/>
  <c r="BH10" i="80"/>
  <c r="BH9" i="80"/>
  <c r="BH8" i="80"/>
  <c r="BH7" i="80"/>
  <c r="BH6" i="80"/>
  <c r="BH5" i="80"/>
  <c r="BH4" i="80"/>
  <c r="BH3" i="80"/>
  <c r="BK1" i="80"/>
  <c r="BJ1" i="80"/>
  <c r="BI1" i="80"/>
  <c r="BH1" i="80"/>
  <c r="BG1" i="80"/>
  <c r="BF1" i="80"/>
  <c r="BE1" i="80"/>
  <c r="BD1" i="80"/>
  <c r="BC1" i="80"/>
  <c r="AI87" i="80" l="1"/>
  <c r="F56" i="2" l="1"/>
  <c r="E56" i="2"/>
  <c r="D56" i="2"/>
  <c r="BD283" i="4"/>
  <c r="CZ283" i="4" s="1"/>
  <c r="BC283" i="4"/>
  <c r="CY283" i="4" s="1"/>
  <c r="BD287" i="4"/>
  <c r="BC287" i="4"/>
  <c r="BE1" i="12" l="1"/>
  <c r="BD43" i="4" l="1"/>
  <c r="BF43" i="4" s="1"/>
  <c r="BD42" i="4"/>
  <c r="BF42" i="4" s="1"/>
  <c r="BD41" i="4"/>
  <c r="BF41" i="4" s="1"/>
  <c r="BC43" i="4"/>
  <c r="BE43" i="4" s="1"/>
  <c r="BC42" i="4"/>
  <c r="BE42" i="4" s="1"/>
  <c r="BC41" i="4"/>
  <c r="BE41" i="4" s="1"/>
  <c r="BG41" i="4" l="1"/>
  <c r="AR44" i="4" s="1"/>
  <c r="BW1" i="13"/>
  <c r="BV1" i="13"/>
  <c r="CZ76" i="13"/>
  <c r="CZ75" i="13"/>
  <c r="CZ74" i="13"/>
  <c r="CZ73" i="13"/>
  <c r="CZ72" i="13"/>
  <c r="CZ71" i="13"/>
  <c r="CZ70" i="13"/>
  <c r="CZ69" i="13"/>
  <c r="CZ68" i="13"/>
  <c r="CZ67" i="13"/>
  <c r="CZ66" i="13"/>
  <c r="CZ65" i="13"/>
  <c r="CZ64" i="13"/>
  <c r="CZ63" i="13"/>
  <c r="CZ62" i="13"/>
  <c r="CZ61" i="13"/>
  <c r="CZ60" i="13"/>
  <c r="CZ59" i="13"/>
  <c r="CZ58" i="13"/>
  <c r="CZ57" i="13"/>
  <c r="CZ56" i="13"/>
  <c r="CZ55" i="13"/>
  <c r="CZ54" i="13"/>
  <c r="CZ53" i="13"/>
  <c r="CZ52" i="13"/>
  <c r="CZ51" i="13"/>
  <c r="CZ50" i="13"/>
  <c r="CZ49" i="13"/>
  <c r="CZ48" i="13"/>
  <c r="CZ47" i="13"/>
  <c r="CZ46" i="13"/>
  <c r="CZ45" i="13"/>
  <c r="BU1" i="13" l="1"/>
  <c r="CX9" i="13" l="1"/>
  <c r="CX8" i="13"/>
  <c r="CX7" i="13"/>
  <c r="CX6" i="13"/>
  <c r="CX5" i="13"/>
  <c r="CW9" i="13"/>
  <c r="CW8" i="13"/>
  <c r="CW7" i="13"/>
  <c r="CW6" i="13"/>
  <c r="CW5" i="13"/>
  <c r="CW10" i="13"/>
  <c r="CV10" i="13"/>
  <c r="CV9" i="13"/>
  <c r="CV8" i="13"/>
  <c r="CV7" i="13"/>
  <c r="CV6" i="13"/>
  <c r="CV5" i="13"/>
  <c r="CX10" i="13"/>
  <c r="DM10" i="13" l="1"/>
  <c r="DM9" i="13"/>
  <c r="DM8" i="13"/>
  <c r="CN10" i="13"/>
  <c r="CN9" i="13"/>
  <c r="CN8" i="13"/>
  <c r="CA10" i="13" l="1"/>
  <c r="CA9" i="13"/>
  <c r="CA8" i="13"/>
  <c r="BD24" i="13" l="1"/>
  <c r="BC24" i="13"/>
  <c r="BD23" i="13"/>
  <c r="BC23" i="13"/>
  <c r="BD22" i="13"/>
  <c r="BC22" i="13"/>
  <c r="BD21" i="13"/>
  <c r="BC21" i="13"/>
  <c r="BD20" i="13"/>
  <c r="BC20" i="13"/>
  <c r="BD19" i="13"/>
  <c r="BC19" i="13"/>
  <c r="BS2" i="4" l="1"/>
  <c r="O15" i="2"/>
  <c r="I15" i="2"/>
  <c r="BK1" i="12" l="1"/>
  <c r="BJ1" i="12"/>
  <c r="BH6" i="12"/>
  <c r="BI1" i="12"/>
  <c r="BH1" i="12"/>
  <c r="BG1" i="12"/>
  <c r="BF1" i="12"/>
  <c r="BD1" i="12"/>
  <c r="BC1" i="12"/>
  <c r="BH11" i="12"/>
  <c r="BH10" i="12"/>
  <c r="BH9" i="12"/>
  <c r="BH8" i="12"/>
  <c r="BH7" i="12"/>
  <c r="BH5" i="12"/>
  <c r="BH4" i="12"/>
  <c r="AI83" i="12" l="1"/>
  <c r="BD24" i="12"/>
  <c r="BC24" i="12"/>
  <c r="BD23" i="12"/>
  <c r="BC23" i="12"/>
  <c r="BD22" i="12"/>
  <c r="BC22" i="12"/>
  <c r="BD21" i="12"/>
  <c r="BC21" i="12"/>
  <c r="BD20" i="12"/>
  <c r="BC20" i="12"/>
  <c r="BD19" i="12"/>
  <c r="BC19" i="12"/>
  <c r="BH3" i="12"/>
  <c r="BH4" i="61" l="1"/>
  <c r="AC38" i="61"/>
  <c r="BD24" i="61"/>
  <c r="BC24" i="61"/>
  <c r="Q24" i="61"/>
  <c r="BD23" i="61"/>
  <c r="BC23" i="61"/>
  <c r="Q23" i="61"/>
  <c r="BD22" i="61"/>
  <c r="BC22" i="61"/>
  <c r="Q22" i="61"/>
  <c r="BD21" i="61"/>
  <c r="BC21" i="61"/>
  <c r="Q21" i="61"/>
  <c r="BD20" i="61"/>
  <c r="BC20" i="61"/>
  <c r="Q20" i="61"/>
  <c r="BD19" i="61"/>
  <c r="BC19" i="61"/>
  <c r="Q19" i="61"/>
  <c r="BH3" i="61"/>
  <c r="BD1" i="61"/>
  <c r="BD24" i="47"/>
  <c r="BC24" i="47"/>
  <c r="Q24" i="47"/>
  <c r="BD23" i="47"/>
  <c r="BC23" i="47"/>
  <c r="Q23" i="47"/>
  <c r="BD22" i="47"/>
  <c r="BC22" i="47"/>
  <c r="Q22" i="47"/>
  <c r="BD21" i="47"/>
  <c r="BC21" i="47"/>
  <c r="Q21" i="47"/>
  <c r="BD20" i="47"/>
  <c r="BC20" i="47"/>
  <c r="Q20" i="47"/>
  <c r="BD19" i="47"/>
  <c r="BC19" i="47"/>
  <c r="Q19" i="47"/>
  <c r="BH5" i="47"/>
  <c r="BH4" i="47"/>
  <c r="BH3" i="47"/>
  <c r="BD1" i="47"/>
  <c r="BH6" i="44"/>
  <c r="BD36" i="44"/>
  <c r="BC36" i="44"/>
  <c r="BD24" i="44"/>
  <c r="BC24" i="44"/>
  <c r="Q24" i="44"/>
  <c r="BD23" i="44"/>
  <c r="BC23" i="44"/>
  <c r="Q23" i="44"/>
  <c r="BD22" i="44"/>
  <c r="BC22" i="44"/>
  <c r="Q22" i="44"/>
  <c r="BD21" i="44"/>
  <c r="BC21" i="44"/>
  <c r="Q21" i="44"/>
  <c r="BD20" i="44"/>
  <c r="BC20" i="44"/>
  <c r="Q20" i="44"/>
  <c r="BD19" i="44"/>
  <c r="BC19" i="44"/>
  <c r="Q19" i="44"/>
  <c r="BH5" i="44"/>
  <c r="BH4" i="44"/>
  <c r="BH3" i="44"/>
  <c r="BD1" i="44"/>
  <c r="Q26" i="15"/>
  <c r="BD26" i="15"/>
  <c r="BC26" i="15"/>
  <c r="Q26" i="42"/>
  <c r="BD26" i="42"/>
  <c r="BC26" i="42"/>
  <c r="Q26" i="43"/>
  <c r="BD26" i="43"/>
  <c r="BC26" i="43"/>
  <c r="BD1" i="15"/>
  <c r="BD24" i="15"/>
  <c r="BC24" i="15"/>
  <c r="BD23" i="15"/>
  <c r="BC23" i="15"/>
  <c r="BD22" i="15"/>
  <c r="BC22" i="15"/>
  <c r="BD21" i="15"/>
  <c r="BC21" i="15"/>
  <c r="BD20" i="15"/>
  <c r="BC20" i="15"/>
  <c r="BD19" i="15"/>
  <c r="BC19" i="15"/>
  <c r="BH5" i="43"/>
  <c r="BD31" i="43"/>
  <c r="BC31" i="43"/>
  <c r="C31" i="43"/>
  <c r="BD24" i="43"/>
  <c r="BC24" i="43"/>
  <c r="Q24" i="43"/>
  <c r="BD23" i="43"/>
  <c r="BC23" i="43"/>
  <c r="Q23" i="43"/>
  <c r="BD22" i="43"/>
  <c r="BC22" i="43"/>
  <c r="Q22" i="43"/>
  <c r="BD21" i="43"/>
  <c r="BC21" i="43"/>
  <c r="Q21" i="43"/>
  <c r="BD20" i="43"/>
  <c r="BC20" i="43"/>
  <c r="Q20" i="43"/>
  <c r="BD19" i="43"/>
  <c r="BC19" i="43"/>
  <c r="Q19" i="43"/>
  <c r="BH4" i="43"/>
  <c r="BH3" i="43"/>
  <c r="BD1" i="43"/>
  <c r="BD1" i="42"/>
  <c r="BD28" i="42"/>
  <c r="BC28" i="42"/>
  <c r="BD27" i="42"/>
  <c r="BC27" i="42"/>
  <c r="BD24" i="42"/>
  <c r="BC24" i="42"/>
  <c r="BD23" i="42"/>
  <c r="BC23" i="42"/>
  <c r="BD22" i="42"/>
  <c r="BC22" i="42"/>
  <c r="BD21" i="42"/>
  <c r="BC21" i="42"/>
  <c r="BD20" i="42"/>
  <c r="BC20" i="42"/>
  <c r="BD19" i="42"/>
  <c r="BC19" i="42"/>
  <c r="Q24" i="42"/>
  <c r="Q23" i="42"/>
  <c r="Q22" i="42"/>
  <c r="Q21" i="42"/>
  <c r="Q20" i="42"/>
  <c r="Q19" i="42"/>
  <c r="BH4" i="42"/>
  <c r="BH3" i="42"/>
  <c r="BQ2" i="4" l="1"/>
  <c r="BR2" i="4" s="1"/>
  <c r="BP2" i="4"/>
  <c r="BO2" i="4"/>
  <c r="D32" i="18" l="1"/>
  <c r="C32" i="18"/>
  <c r="D34" i="18" l="1"/>
  <c r="C34" i="18"/>
  <c r="BD34" i="14"/>
  <c r="BC34" i="14"/>
  <c r="D34" i="14"/>
  <c r="C34" i="14"/>
  <c r="O21" i="2" l="1"/>
  <c r="BN2" i="4"/>
  <c r="BL2" i="4"/>
  <c r="BK2" i="4"/>
  <c r="BJ2" i="4"/>
  <c r="BI2" i="4"/>
  <c r="BH2" i="4"/>
  <c r="BG2" i="4"/>
  <c r="BF2" i="4"/>
  <c r="BE2" i="4"/>
  <c r="BD2" i="4"/>
  <c r="BC2" i="4"/>
  <c r="AG14" i="2" l="1"/>
  <c r="AA14" i="2"/>
  <c r="AG13" i="2"/>
  <c r="BD24" i="35" l="1"/>
  <c r="BC24" i="35"/>
  <c r="BD23" i="35"/>
  <c r="BC23" i="35"/>
  <c r="BD22" i="35"/>
  <c r="BC22" i="35"/>
  <c r="BD21" i="35"/>
  <c r="BC21" i="35"/>
  <c r="BD20" i="35"/>
  <c r="BC20" i="35"/>
  <c r="BD19" i="35"/>
  <c r="BC19" i="35"/>
  <c r="BE1" i="35"/>
  <c r="BD1" i="35"/>
  <c r="BC1" i="35"/>
  <c r="BS1" i="35" l="1"/>
  <c r="BR1" i="35"/>
  <c r="BQ1" i="35"/>
  <c r="BP1" i="35"/>
  <c r="BO1" i="35"/>
  <c r="BN1" i="35"/>
  <c r="BM1" i="35"/>
  <c r="BL1" i="35"/>
  <c r="BK1" i="35"/>
  <c r="BJ1" i="35"/>
  <c r="BG1" i="35"/>
  <c r="BI1" i="35"/>
  <c r="BH1" i="35"/>
  <c r="BF1" i="35"/>
  <c r="BH3" i="35" l="1"/>
  <c r="BH9" i="35" l="1"/>
  <c r="BH8" i="35"/>
  <c r="BH7" i="35"/>
  <c r="BH5" i="35"/>
  <c r="BH4" i="35"/>
  <c r="C139" i="35" l="1"/>
  <c r="E143" i="35"/>
  <c r="E142" i="35"/>
  <c r="E141" i="35"/>
  <c r="E140" i="35"/>
  <c r="E139" i="35"/>
  <c r="C131" i="35"/>
  <c r="C140" i="35" s="1"/>
  <c r="C132" i="35" l="1"/>
  <c r="C133" i="35" s="1"/>
  <c r="C142" i="35" s="1"/>
  <c r="C134" i="35" l="1"/>
  <c r="C141" i="35"/>
  <c r="AC73" i="2"/>
  <c r="D21" i="2"/>
  <c r="C143" i="35" l="1"/>
  <c r="BC234" i="4"/>
  <c r="CY234" i="4" s="1"/>
  <c r="BC232" i="4"/>
  <c r="CY232" i="4" s="1"/>
  <c r="BC231" i="4"/>
  <c r="CY231" i="4" s="1"/>
  <c r="BC230" i="4"/>
  <c r="CY230" i="4" s="1"/>
  <c r="BC196" i="4"/>
  <c r="CY196" i="4" s="1"/>
  <c r="BC194" i="4"/>
  <c r="CY194" i="4" s="1"/>
  <c r="BC193" i="4"/>
  <c r="CY193" i="4" s="1"/>
  <c r="BC192" i="4"/>
  <c r="CY192" i="4" s="1"/>
  <c r="AC50" i="2" l="1"/>
  <c r="D32" i="14"/>
  <c r="C32" i="14"/>
  <c r="BD33" i="14" l="1"/>
  <c r="BC33" i="14"/>
  <c r="BD32" i="14"/>
  <c r="BC32" i="14"/>
  <c r="BD29" i="14"/>
  <c r="BC29" i="14"/>
  <c r="BD24" i="14"/>
  <c r="BC24" i="14"/>
  <c r="BD23" i="14"/>
  <c r="BC23" i="14"/>
  <c r="BD22" i="14"/>
  <c r="BC22" i="14"/>
  <c r="BD21" i="14"/>
  <c r="BC21" i="14"/>
  <c r="BD20" i="14"/>
  <c r="BC20" i="14"/>
  <c r="BD19" i="14"/>
  <c r="BC19" i="14"/>
  <c r="Q24" i="35"/>
  <c r="Q23" i="35"/>
  <c r="Q22" i="35"/>
  <c r="Q20" i="35"/>
  <c r="Q19" i="35"/>
  <c r="AH90" i="2" l="1"/>
  <c r="AH88" i="2"/>
  <c r="AH87" i="2"/>
  <c r="AH86" i="2"/>
  <c r="G97" i="2"/>
  <c r="F97" i="2"/>
  <c r="E97" i="2"/>
  <c r="D85" i="2"/>
  <c r="CY287" i="4"/>
  <c r="AH71" i="2"/>
  <c r="BH3" i="15"/>
  <c r="BU3" i="18"/>
  <c r="BH4" i="18"/>
  <c r="BH3" i="18"/>
  <c r="BH3" i="14"/>
  <c r="BH8" i="13"/>
  <c r="BH7" i="13"/>
  <c r="BH6" i="13"/>
  <c r="BH5" i="13"/>
  <c r="BH4" i="13"/>
  <c r="BH3" i="13"/>
  <c r="AR71" i="2"/>
  <c r="D33" i="18"/>
  <c r="C33" i="18"/>
  <c r="Q24" i="18"/>
  <c r="Q23" i="18"/>
  <c r="Q22" i="18"/>
  <c r="Q21" i="18"/>
  <c r="Q20" i="18"/>
  <c r="Q19" i="18"/>
  <c r="D33" i="14"/>
  <c r="C33" i="14"/>
  <c r="Q24" i="15"/>
  <c r="Q23" i="15"/>
  <c r="Q22" i="15"/>
  <c r="Q21" i="15"/>
  <c r="Q20" i="15"/>
  <c r="Q19" i="15"/>
  <c r="DB6" i="13" l="1"/>
  <c r="DM6" i="13" s="1"/>
  <c r="CH6" i="13"/>
  <c r="CN6" i="13" s="1"/>
  <c r="BU6" i="13"/>
  <c r="CA6" i="13" s="1"/>
  <c r="DH3" i="13"/>
  <c r="BW3" i="13"/>
  <c r="DK3" i="13"/>
  <c r="DG3" i="13"/>
  <c r="DC3" i="13"/>
  <c r="CI3" i="13"/>
  <c r="BV3" i="13"/>
  <c r="CJ3" i="13"/>
  <c r="DJ3" i="13"/>
  <c r="DF3" i="13"/>
  <c r="CL3" i="13"/>
  <c r="BY3" i="13"/>
  <c r="DI3" i="13"/>
  <c r="DE3" i="13"/>
  <c r="CK3" i="13"/>
  <c r="BX3" i="13"/>
  <c r="DD3" i="13"/>
  <c r="DJ6" i="13"/>
  <c r="DF6" i="13"/>
  <c r="CL6" i="13"/>
  <c r="BY6" i="13"/>
  <c r="DI6" i="13"/>
  <c r="DE6" i="13"/>
  <c r="CK6" i="13"/>
  <c r="BX6" i="13"/>
  <c r="DH6" i="13"/>
  <c r="DD6" i="13"/>
  <c r="CJ6" i="13"/>
  <c r="BW6" i="13"/>
  <c r="DK6" i="13"/>
  <c r="DG6" i="13"/>
  <c r="DC6" i="13"/>
  <c r="CI6" i="13"/>
  <c r="BV6" i="13"/>
  <c r="DK10" i="13"/>
  <c r="DJ9" i="13"/>
  <c r="DI8" i="13"/>
  <c r="DG10" i="13"/>
  <c r="DF9" i="13"/>
  <c r="DE8" i="13"/>
  <c r="DC10" i="13"/>
  <c r="DI5" i="13"/>
  <c r="DE5" i="13"/>
  <c r="DC5" i="13"/>
  <c r="DJ8" i="13"/>
  <c r="DH10" i="13"/>
  <c r="DG9" i="13"/>
  <c r="DF8" i="13"/>
  <c r="DD10" i="13"/>
  <c r="DC9" i="13"/>
  <c r="DH5" i="13"/>
  <c r="DK8" i="13"/>
  <c r="DI10" i="13"/>
  <c r="DG8" i="13"/>
  <c r="DD9" i="13"/>
  <c r="DK5" i="13"/>
  <c r="DD5" i="13"/>
  <c r="DB5" i="13"/>
  <c r="DM5" i="13" s="1"/>
  <c r="DI9" i="13"/>
  <c r="DF10" i="13"/>
  <c r="DD8" i="13"/>
  <c r="DF5" i="13"/>
  <c r="DK9" i="13"/>
  <c r="DH9" i="13"/>
  <c r="DE10" i="13"/>
  <c r="DC8" i="13"/>
  <c r="DG5" i="13"/>
  <c r="DJ10" i="13"/>
  <c r="DH8" i="13"/>
  <c r="DE9" i="13"/>
  <c r="DJ5" i="13"/>
  <c r="CL10" i="13"/>
  <c r="CK9" i="13"/>
  <c r="CJ8" i="13"/>
  <c r="CL5" i="13"/>
  <c r="CJ5" i="13"/>
  <c r="CL9" i="13"/>
  <c r="CK8" i="13"/>
  <c r="CI10" i="13"/>
  <c r="CL8" i="13"/>
  <c r="CJ10" i="13"/>
  <c r="CI9" i="13"/>
  <c r="CK5" i="13"/>
  <c r="CH5" i="13"/>
  <c r="CN5" i="13" s="1"/>
  <c r="CK10" i="13"/>
  <c r="CJ9" i="13"/>
  <c r="CI8" i="13"/>
  <c r="CI5" i="13"/>
  <c r="BU5" i="13"/>
  <c r="CA5" i="13" s="1"/>
  <c r="BX10" i="13"/>
  <c r="BW9" i="13"/>
  <c r="BV8" i="13"/>
  <c r="BX5" i="13"/>
  <c r="BV5" i="13"/>
  <c r="BY10" i="13"/>
  <c r="BX9" i="13"/>
  <c r="BW8" i="13"/>
  <c r="BX8" i="13"/>
  <c r="BV10" i="13"/>
  <c r="BW5" i="13"/>
  <c r="BY8" i="13"/>
  <c r="BW10" i="13"/>
  <c r="BV9" i="13"/>
  <c r="BY5" i="13"/>
  <c r="BY9" i="13"/>
  <c r="D97" i="2"/>
  <c r="C29" i="18"/>
  <c r="AG11" i="2"/>
  <c r="AG10" i="2"/>
  <c r="AA11" i="2"/>
  <c r="AA10" i="2"/>
  <c r="DL8" i="13" l="1"/>
  <c r="DW8" i="13" s="1"/>
  <c r="DN8" i="13" s="1"/>
  <c r="DL10" i="13"/>
  <c r="DW10" i="13" s="1"/>
  <c r="DL9" i="13"/>
  <c r="DW9" i="13" s="1"/>
  <c r="DN9" i="13" s="1"/>
  <c r="DL5" i="13"/>
  <c r="DW5" i="13" s="1"/>
  <c r="DL6" i="13"/>
  <c r="DW6" i="13" s="1"/>
  <c r="CM5" i="13"/>
  <c r="CS5" i="13" s="1"/>
  <c r="CR5" i="13" s="1"/>
  <c r="CM9" i="13"/>
  <c r="CS9" i="13" s="1"/>
  <c r="CM8" i="13"/>
  <c r="CS8" i="13" s="1"/>
  <c r="CM6" i="13"/>
  <c r="CS6" i="13" s="1"/>
  <c r="CM10" i="13"/>
  <c r="CS10" i="13" s="1"/>
  <c r="CO10" i="13" s="1"/>
  <c r="BZ8" i="13"/>
  <c r="CF8" i="13" s="1"/>
  <c r="CB8" i="13" s="1"/>
  <c r="BZ9" i="13"/>
  <c r="CF9" i="13" s="1"/>
  <c r="BZ10" i="13"/>
  <c r="CF10" i="13" s="1"/>
  <c r="BZ5" i="13"/>
  <c r="CF5" i="13" s="1"/>
  <c r="BZ6" i="13"/>
  <c r="CF6" i="13" s="1"/>
  <c r="BC432" i="4"/>
  <c r="BC433" i="4"/>
  <c r="BC434" i="4"/>
  <c r="BC430" i="4"/>
  <c r="BC435" i="4"/>
  <c r="BC431" i="4"/>
  <c r="Q24" i="14"/>
  <c r="Q23" i="14"/>
  <c r="Q22" i="14"/>
  <c r="Q21" i="14"/>
  <c r="Q20" i="14"/>
  <c r="Q19" i="14"/>
  <c r="CP9" i="13" l="1"/>
  <c r="CO9" i="13"/>
  <c r="DT8" i="13"/>
  <c r="DP8" i="13"/>
  <c r="DR8" i="13"/>
  <c r="DV8" i="13"/>
  <c r="DS8" i="13"/>
  <c r="DQ8" i="13"/>
  <c r="DU8" i="13"/>
  <c r="DO8" i="13"/>
  <c r="DU5" i="13"/>
  <c r="DP5" i="13"/>
  <c r="DR5" i="13"/>
  <c r="DQ5" i="13"/>
  <c r="DS5" i="13"/>
  <c r="DN5" i="13"/>
  <c r="DO5" i="13"/>
  <c r="DT5" i="13"/>
  <c r="DV5" i="13"/>
  <c r="DU10" i="13"/>
  <c r="DS10" i="13"/>
  <c r="DV10" i="13"/>
  <c r="DO10" i="13"/>
  <c r="DR10" i="13"/>
  <c r="DT10" i="13"/>
  <c r="DN10" i="13"/>
  <c r="DP10" i="13"/>
  <c r="DQ10" i="13"/>
  <c r="DT9" i="13"/>
  <c r="DU9" i="13"/>
  <c r="DV9" i="13"/>
  <c r="DQ9" i="13"/>
  <c r="DS9" i="13"/>
  <c r="DR9" i="13"/>
  <c r="DP9" i="13"/>
  <c r="DO9" i="13"/>
  <c r="CQ5" i="13"/>
  <c r="CP5" i="13"/>
  <c r="CR9" i="13"/>
  <c r="CO5" i="13"/>
  <c r="CQ9" i="13"/>
  <c r="CQ10" i="13"/>
  <c r="CP10" i="13"/>
  <c r="CR10" i="13"/>
  <c r="CO6" i="13"/>
  <c r="CR6" i="13"/>
  <c r="CP6" i="13"/>
  <c r="CQ6" i="13"/>
  <c r="CO8" i="13"/>
  <c r="CQ8" i="13"/>
  <c r="CR8" i="13"/>
  <c r="CP8" i="13"/>
  <c r="CD8" i="13"/>
  <c r="CC8" i="13"/>
  <c r="CE8" i="13"/>
  <c r="CE5" i="13"/>
  <c r="CB5" i="13"/>
  <c r="CC5" i="13"/>
  <c r="CD5" i="13"/>
  <c r="CB6" i="13"/>
  <c r="CE6" i="13"/>
  <c r="CD6" i="13"/>
  <c r="CC6" i="13"/>
  <c r="CE10" i="13"/>
  <c r="CD10" i="13"/>
  <c r="CC10" i="13"/>
  <c r="CB10" i="13"/>
  <c r="CD9" i="13"/>
  <c r="CE9" i="13"/>
  <c r="CB9" i="13"/>
  <c r="CC9" i="13"/>
  <c r="C29" i="14"/>
  <c r="AS230" i="13"/>
  <c r="Q24" i="13"/>
  <c r="Q23" i="13"/>
  <c r="Q22" i="13"/>
  <c r="Q21" i="13"/>
  <c r="Q20" i="13"/>
  <c r="Q19" i="13"/>
  <c r="AI84" i="12"/>
  <c r="AI82" i="12"/>
  <c r="AI81" i="12"/>
  <c r="Q24" i="12"/>
  <c r="Q23" i="12"/>
  <c r="Q22" i="12"/>
  <c r="Q21" i="12"/>
  <c r="Q20" i="12"/>
  <c r="Q19" i="12"/>
  <c r="AI85" i="12" l="1"/>
  <c r="CZ285" i="4" l="1"/>
  <c r="CY285" i="4"/>
  <c r="BD282" i="4"/>
  <c r="BC282" i="4"/>
  <c r="CY282" i="4" s="1"/>
  <c r="AW137" i="4"/>
  <c r="D50" i="2" s="1"/>
  <c r="AX75" i="4"/>
  <c r="AX69" i="4"/>
  <c r="AX65" i="4"/>
  <c r="AX55" i="4"/>
  <c r="Q50" i="4" s="1"/>
  <c r="AM71" i="2"/>
  <c r="AC71" i="2"/>
  <c r="S71" i="2"/>
  <c r="N71" i="2"/>
  <c r="I71" i="2"/>
  <c r="D71" i="2"/>
  <c r="D65" i="2"/>
  <c r="D64" i="2"/>
  <c r="F55" i="2"/>
  <c r="E55" i="2"/>
  <c r="D55" i="2"/>
  <c r="E54" i="2"/>
  <c r="D54" i="2"/>
  <c r="D34" i="2"/>
  <c r="D33" i="2"/>
  <c r="AJ28" i="2"/>
  <c r="Z28" i="2"/>
  <c r="D28" i="2"/>
  <c r="AJ27" i="2"/>
  <c r="Z27" i="2"/>
  <c r="D27" i="2"/>
  <c r="O20" i="2"/>
  <c r="D20" i="2"/>
  <c r="O19" i="2"/>
  <c r="D19" i="2"/>
  <c r="O14" i="2"/>
  <c r="I14" i="2"/>
  <c r="O13" i="2"/>
  <c r="I13" i="2"/>
  <c r="O12" i="2"/>
  <c r="I12" i="2"/>
  <c r="O11" i="2"/>
  <c r="I11" i="2"/>
  <c r="O10" i="2"/>
  <c r="I10" i="2"/>
  <c r="BC284" i="4" l="1"/>
  <c r="CY284" i="4" s="1"/>
  <c r="BD284" i="4"/>
  <c r="CZ284" i="4" s="1"/>
  <c r="CZ282" i="4"/>
  <c r="H58" i="2"/>
  <c r="AX64" i="4"/>
  <c r="Q51" i="4" s="1"/>
  <c r="AX79" i="4" s="1"/>
  <c r="D32" i="2" s="1"/>
  <c r="H60" i="2"/>
  <c r="H59" i="2"/>
  <c r="H54" i="2"/>
  <c r="H55" i="2"/>
  <c r="H56" i="2"/>
  <c r="BC288" i="4" l="1"/>
  <c r="CY288" i="4" s="1"/>
  <c r="BD281" i="4"/>
  <c r="CZ281" i="4" s="1"/>
  <c r="BC289" i="4"/>
  <c r="CY289" i="4" s="1"/>
  <c r="BD280" i="4"/>
  <c r="CZ280" i="4" s="1"/>
  <c r="BC280" i="4"/>
  <c r="CY280" i="4" s="1"/>
  <c r="BC281" i="4"/>
  <c r="CY281" i="4" s="1"/>
  <c r="BD289" i="4"/>
  <c r="CZ289" i="4" s="1"/>
  <c r="CZ287" i="4"/>
  <c r="BD288" i="4"/>
  <c r="CZ288" i="4" s="1"/>
  <c r="H57" i="2"/>
  <c r="AZ156" i="4" l="1"/>
  <c r="DQ6" i="13" l="1"/>
  <c r="DS6" i="13"/>
  <c r="DN6" i="13"/>
  <c r="DT6" i="13"/>
  <c r="DU6" i="13"/>
  <c r="DO6" i="13"/>
  <c r="DR6" i="13"/>
  <c r="DP6" i="13"/>
  <c r="DV6" i="13"/>
  <c r="D77" i="2"/>
  <c r="C86" i="85" l="1"/>
  <c r="C83" i="47"/>
  <c r="C76" i="61"/>
  <c r="C75" i="42"/>
  <c r="C184" i="12"/>
  <c r="C45" i="81"/>
  <c r="C80" i="43"/>
  <c r="C186" i="80"/>
  <c r="C86" i="18"/>
  <c r="C304" i="13"/>
  <c r="C89" i="44"/>
  <c r="C198" i="35"/>
  <c r="C71" i="15"/>
  <c r="C85" i="14"/>
</calcChain>
</file>

<file path=xl/comments1.xml><?xml version="1.0" encoding="utf-8"?>
<comments xmlns="http://schemas.openxmlformats.org/spreadsheetml/2006/main">
  <authors>
    <author>analistaid2</author>
    <author>Mauricio Zapata</author>
    <author>Mauricio Eduardo Zapata</author>
  </authors>
  <commentList>
    <comment ref="C29" authorId="0">
      <text>
        <r>
          <rPr>
            <sz val="8"/>
            <color indexed="81"/>
            <rFont val="Tahoma"/>
            <family val="2"/>
          </rPr>
          <t xml:space="preserve">En uno o dos párrafos, redactados por el analista de pruebas, describir las razones por las cuales se creó la versión o se implementaron los cambios en una versión existente, desde la perspectiva del cliente y/o del usuario final. 
El objetivo es que el analista de pruebas entienda el impacto de la versión en el negocio del cliente y por ende, identifique la estrategia más apropiada para orientar la prueba. </t>
        </r>
      </text>
    </comment>
    <comment ref="AM39" authorId="1">
      <text>
        <r>
          <rPr>
            <sz val="9"/>
            <color indexed="81"/>
            <rFont val="Tahoma"/>
            <family val="2"/>
          </rPr>
          <t>Marcar con una X la opción a seleccionar</t>
        </r>
      </text>
    </comment>
    <comment ref="C48" authorId="0">
      <text>
        <r>
          <rPr>
            <sz val="8"/>
            <color indexed="81"/>
            <rFont val="Tahoma"/>
            <family val="2"/>
          </rPr>
          <t xml:space="preserve">El propósito de diligenciar este campo es ir recopilando información que le ayude a establecer el alcance y enfoque para proyecto de pruebas
</t>
        </r>
      </text>
    </comment>
    <comment ref="AX56" authorId="0">
      <text>
        <r>
          <rPr>
            <sz val="8"/>
            <color indexed="81"/>
            <rFont val="Tahoma"/>
            <family val="2"/>
          </rPr>
          <t>3 representa una mayor Posibilidad de Ocurrencia 
1 representa una menor Posibilidad de Ocurrencia</t>
        </r>
      </text>
    </comment>
    <comment ref="AX58" authorId="0">
      <text>
        <r>
          <rPr>
            <sz val="8"/>
            <color indexed="81"/>
            <rFont val="Tahoma"/>
            <family val="2"/>
          </rPr>
          <t>3 representa poco Orden en la documentación  
1 representa alto Orden en la documentación</t>
        </r>
      </text>
    </comment>
    <comment ref="AX59" authorId="0">
      <text>
        <r>
          <rPr>
            <sz val="8"/>
            <color indexed="81"/>
            <rFont val="Tahoma"/>
            <family val="2"/>
          </rPr>
          <t>3 representa mayor Dificultad para consultar
1 representa menor Dificultad para consultar</t>
        </r>
      </text>
    </comment>
    <comment ref="AX60" authorId="0">
      <text>
        <r>
          <rPr>
            <sz val="8"/>
            <color indexed="81"/>
            <rFont val="Tahoma"/>
            <family val="2"/>
          </rPr>
          <t>3 representa mayor Dificultad para consultar
1 representa menor Dificultad para consultar</t>
        </r>
      </text>
    </comment>
    <comment ref="AX61" authorId="0">
      <text>
        <r>
          <rPr>
            <sz val="8"/>
            <color indexed="81"/>
            <rFont val="Tahoma"/>
            <family val="2"/>
          </rPr>
          <t>3 representa un Impacto mayor
1 representa un Impacto menor</t>
        </r>
      </text>
    </comment>
    <comment ref="B66" authorId="0">
      <text>
        <r>
          <rPr>
            <sz val="8"/>
            <color indexed="81"/>
            <rFont val="Tahoma"/>
            <family val="2"/>
          </rPr>
          <t xml:space="preserve">Identifique la cantidad de variables y/o aspectos que componen los objetos que pueden ser afectados por la modificación 
</t>
        </r>
      </text>
    </comment>
    <comment ref="AX66" authorId="0">
      <text>
        <r>
          <rPr>
            <sz val="8"/>
            <color indexed="81"/>
            <rFont val="Tahoma"/>
            <family val="2"/>
          </rPr>
          <t>3 representa mayor Diversidad
1 representa menor Diversidad</t>
        </r>
      </text>
    </comment>
    <comment ref="B67" authorId="0">
      <text>
        <r>
          <rPr>
            <sz val="8"/>
            <color indexed="81"/>
            <rFont val="Tahoma"/>
            <family val="2"/>
          </rPr>
          <t>Identifique que tanto están relacionados la o las partes que se va a ver afectada con el aplicativo y/o los procesos del negocio. Esto permite identificar el impacto de las variables entre sí y los posibles reprocesos.</t>
        </r>
      </text>
    </comment>
    <comment ref="AX67" authorId="0">
      <text>
        <r>
          <rPr>
            <sz val="8"/>
            <color indexed="81"/>
            <rFont val="Tahoma"/>
            <family val="2"/>
          </rPr>
          <t>3 representa mayor Dependencia
1 representa menor Dependencia</t>
        </r>
      </text>
    </comment>
    <comment ref="B68" authorId="0">
      <text>
        <r>
          <rPr>
            <sz val="8"/>
            <color indexed="81"/>
            <rFont val="Tahoma"/>
            <family val="2"/>
          </rPr>
          <t xml:space="preserve">Identifique la cantidad, diversidad y profundidad de subprocesos que componen la o las partes que se van a ver afectadas por la modificación. Pueden ser prerrequisito en el proceso de negocio (profundidad de los procesos) </t>
        </r>
      </text>
    </comment>
    <comment ref="AX68" authorId="0">
      <text>
        <r>
          <rPr>
            <sz val="8"/>
            <color indexed="81"/>
            <rFont val="Tahoma"/>
            <family val="2"/>
          </rPr>
          <t>3 representa mayor Diversidad 
1 representa menor Diversidad</t>
        </r>
      </text>
    </comment>
    <comment ref="B70" authorId="0">
      <text>
        <r>
          <rPr>
            <sz val="8"/>
            <color indexed="81"/>
            <rFont val="Tahoma"/>
            <family val="2"/>
          </rPr>
          <t>Identifique la cantidad de variables y/o aspectos que componen la modificación.</t>
        </r>
      </text>
    </comment>
    <comment ref="AX70" authorId="0">
      <text>
        <r>
          <rPr>
            <sz val="8"/>
            <color indexed="81"/>
            <rFont val="Tahoma"/>
            <family val="2"/>
          </rPr>
          <t>3 representa mayor Diversidad
1 representa menor Diversidad</t>
        </r>
      </text>
    </comment>
    <comment ref="B71" authorId="0">
      <text>
        <r>
          <rPr>
            <sz val="8"/>
            <color indexed="81"/>
            <rFont val="Tahoma"/>
            <family val="2"/>
          </rPr>
          <t>Identifique que tanto están relacionados las modificaciones entre ellas, la aplicación y los procesos. Esto nos permite identificar el impacto de las variables entre sí y los posibles reprocesos.</t>
        </r>
      </text>
    </comment>
    <comment ref="AX71" authorId="0">
      <text>
        <r>
          <rPr>
            <sz val="8"/>
            <color indexed="81"/>
            <rFont val="Tahoma"/>
            <family val="2"/>
          </rPr>
          <t>3 representa mayor Interrelación
1 representa menor Interrelación</t>
        </r>
      </text>
    </comment>
    <comment ref="B72" authorId="0">
      <text>
        <r>
          <rPr>
            <sz val="8"/>
            <color indexed="81"/>
            <rFont val="Tahoma"/>
            <family val="2"/>
          </rPr>
          <t>Identifique cantidad, diversidad y profundidad de subprocesos modificados.</t>
        </r>
      </text>
    </comment>
    <comment ref="AX72" authorId="0">
      <text>
        <r>
          <rPr>
            <sz val="8"/>
            <color indexed="81"/>
            <rFont val="Tahoma"/>
            <family val="2"/>
          </rPr>
          <t>3 representa mayor Afectación 
1 representa menor Afectación</t>
        </r>
      </text>
    </comment>
    <comment ref="AX73" authorId="0">
      <text>
        <r>
          <rPr>
            <sz val="8"/>
            <color indexed="81"/>
            <rFont val="Tahoma"/>
            <family val="2"/>
          </rPr>
          <t>3 representa una mayor Posibilidad de Ocurrencia 
1 representa una menor Posibilidad de Ocurrencia</t>
        </r>
      </text>
    </comment>
    <comment ref="AX74" authorId="0">
      <text>
        <r>
          <rPr>
            <sz val="8"/>
            <color indexed="81"/>
            <rFont val="Tahoma"/>
            <family val="2"/>
          </rPr>
          <t>3 representa una mayor Posibilidad de Ocurrencia 
1 representa una menor Posibilidad de Ocurrencia</t>
        </r>
      </text>
    </comment>
    <comment ref="AX76" authorId="0">
      <text>
        <r>
          <rPr>
            <sz val="8"/>
            <color indexed="81"/>
            <rFont val="Tahoma"/>
            <family val="2"/>
          </rPr>
          <t>3 representa un Impacto mayor
1 representa un Impacto menor</t>
        </r>
      </text>
    </comment>
    <comment ref="AX77" authorId="0">
      <text>
        <r>
          <rPr>
            <sz val="8"/>
            <color indexed="81"/>
            <rFont val="Tahoma"/>
            <family val="2"/>
          </rPr>
          <t>3 representa un Impacto mayor
1 representa un Impacto menor</t>
        </r>
      </text>
    </comment>
    <comment ref="AS109" authorId="2">
      <text>
        <r>
          <rPr>
            <sz val="9"/>
            <color indexed="81"/>
            <rFont val="Tahoma"/>
            <family val="2"/>
          </rPr>
          <t>Tener presente:
1. En caso de sugerir un tipo de prueba y el cliente decide no realizarla se debe seleccionar el valor 'No' en esta columna para el tipo de prueba en cuestión
2. Si se selecciona un tipo de prueba y luego el cliente decide que no se ejecutará, se debe realizar la Cancelación de Tipo de Prueba 
3. Si se selecciona un tipo de prueba por equivocación que no se iba a ejecutar, se deben ocultar todas las filas que tengan información asociada a la prueba</t>
        </r>
        <r>
          <rPr>
            <b/>
            <sz val="9"/>
            <color indexed="81"/>
            <rFont val="Tahoma"/>
            <family val="2"/>
          </rPr>
          <t xml:space="preserve">
</t>
        </r>
      </text>
    </comment>
    <comment ref="AW109" authorId="2">
      <text>
        <r>
          <rPr>
            <sz val="9"/>
            <color indexed="81"/>
            <rFont val="Tahoma"/>
            <family val="2"/>
          </rPr>
          <t>Calcular el esfuerzo a grande a grandes rasgos (órdenes de magnitud) que puede tomar la prueba. 
Recordar que el orden de magnitud no es la estimación exacta,  sino un valor aproximado que sirve de base para la toma de decisiones. 
Se debe advertir al cliente que esta estimación normalmente cambia en el momento de realizar la estimación de prueba. Los valores estimados de esfuerzo más precisos se encuentran detallados en el cronograma del proyecto. A medida que avanza el proyecto se tendrá mayor  información para afinar estos valores.</t>
        </r>
        <r>
          <rPr>
            <b/>
            <sz val="9"/>
            <color indexed="81"/>
            <rFont val="Tahoma"/>
            <family val="2"/>
          </rPr>
          <t xml:space="preserve">
</t>
        </r>
      </text>
    </comment>
    <comment ref="B286" authorId="0">
      <text>
        <r>
          <rPr>
            <sz val="8"/>
            <color indexed="81"/>
            <rFont val="Tahoma"/>
            <family val="2"/>
          </rPr>
          <t>Este campo se diligencia si el diseño se 
va a exportar a Silk Central</t>
        </r>
      </text>
    </comment>
    <comment ref="B419" authorId="0">
      <text>
        <r>
          <rPr>
            <sz val="8"/>
            <color indexed="81"/>
            <rFont val="Tahoma"/>
            <family val="2"/>
          </rPr>
          <t>Dependiendo de si la prueba Finalizó o fue Cancelada se inserta la ruta de la carpeta Terminados ó Cancelados respectivamente</t>
        </r>
      </text>
    </comment>
  </commentList>
</comments>
</file>

<file path=xl/comments2.xml><?xml version="1.0" encoding="utf-8"?>
<comments xmlns="http://schemas.openxmlformats.org/spreadsheetml/2006/main">
  <authors>
    <author>pcc</author>
  </authors>
  <commentList>
    <comment ref="B111" authorId="0">
      <text>
        <r>
          <rPr>
            <sz val="9"/>
            <color indexed="81"/>
            <rFont val="Arial"/>
            <family val="2"/>
          </rPr>
          <t xml:space="preserve">Describir la estrategia general para la prueba de acuerdo a lo identificado e el análisis de riesgos y definir los tipos de test.
En caso de presentarse al mismo tiempo la ejecución manual y la automatizada, especificar las características requeridas para la sincronización de ambas </t>
        </r>
      </text>
    </comment>
    <comment ref="Q137" authorId="0">
      <text>
        <r>
          <rPr>
            <sz val="9"/>
            <color indexed="81"/>
            <rFont val="Arial"/>
            <family val="2"/>
          </rPr>
          <t>Marque con una X los tipos de acciones requeridos para obtener los datos necesarios para ejecutar los casos de prueba asociados a la funcionalidad</t>
        </r>
      </text>
    </comment>
  </commentList>
</comments>
</file>

<file path=xl/comments3.xml><?xml version="1.0" encoding="utf-8"?>
<comments xmlns="http://schemas.openxmlformats.org/spreadsheetml/2006/main">
  <authors>
    <author>Jhon Sebastián Rodríguez Rodríguez</author>
  </authors>
  <commentList>
    <comment ref="G30" authorId="0">
      <text>
        <r>
          <rPr>
            <b/>
            <sz val="9"/>
            <color indexed="81"/>
            <rFont val="Tahoma"/>
            <family val="2"/>
          </rPr>
          <t>El esfuerzo, se refiere a las Horas/Hombre calculadas en la estimación para la realización de una actividad o varias actividades planeadas sin incluir el desfase (desviaciones) que puedan afectarlas durante su realización, es decir, se calcula como si fuese una realización "ideal" de la actividad.</t>
        </r>
      </text>
    </comment>
    <comment ref="G32" authorId="0">
      <text>
        <r>
          <rPr>
            <b/>
            <sz val="9"/>
            <color indexed="81"/>
            <rFont val="Tahoma"/>
            <family val="2"/>
          </rPr>
          <t>Es un valor porcentual que pretende reflejar el efecto de las desviaciones que normalmente se presentan en la estimación del esfuerzo.</t>
        </r>
      </text>
    </comment>
    <comment ref="G33" authorId="0">
      <text>
        <r>
          <rPr>
            <b/>
            <sz val="9"/>
            <color indexed="81"/>
            <rFont val="Tahoma"/>
            <family val="2"/>
          </rPr>
          <t>Es el esfuerzo calculado para realizar una actividad considerando los factores que pueden afectar la realización "ideal" de las actividades planeadas, dicho esfuerzo es el resultado de tomar el esfuerzo y multiplicarlo con los factores de ajuste que se identificaron para el proyecto. Es útil si para proyectos donde la restricción fija NO es la fecha de terminación.</t>
        </r>
      </text>
    </comment>
  </commentList>
</comments>
</file>

<file path=xl/comments4.xml><?xml version="1.0" encoding="utf-8"?>
<comments xmlns="http://schemas.openxmlformats.org/spreadsheetml/2006/main">
  <authors>
    <author>Mz</author>
  </authors>
  <commentList>
    <comment ref="B64" authorId="0">
      <text>
        <r>
          <rPr>
            <sz val="9"/>
            <color indexed="81"/>
            <rFont val="Tahoma"/>
            <family val="2"/>
          </rPr>
          <t>Enuncie los nombres y breve detalle del contenido de los artefactos que van a ser alcance de la prueba</t>
        </r>
      </text>
    </comment>
    <comment ref="B79" authorId="0">
      <text>
        <r>
          <rPr>
            <sz val="9"/>
            <color indexed="81"/>
            <rFont val="Tahoma"/>
            <family val="2"/>
          </rPr>
          <t>Para los aspectos no funcionales, solo incluir las pruebas y requisitos que fueron seleccionadas en la Pre–Planeación</t>
        </r>
      </text>
    </comment>
    <comment ref="B97" authorId="0">
      <text>
        <r>
          <rPr>
            <sz val="9"/>
            <color indexed="81"/>
            <rFont val="Tahoma"/>
            <family val="2"/>
          </rPr>
          <t xml:space="preserve">Dar una idea de que técnicas y por qué se van a utilizar. Se plantea que estrategia general y herramientas se van a utilizar en la prueba </t>
        </r>
      </text>
    </comment>
    <comment ref="B109" authorId="0">
      <text>
        <r>
          <rPr>
            <sz val="9"/>
            <color indexed="81"/>
            <rFont val="Tahoma"/>
            <family val="2"/>
          </rPr>
          <t>Describir qué atributos se piensan probar, por exigencia del cliente tanto para su existencia como para su correcta modelación dependiendo del lenguaje de modelación seleccionado por el mismo. 
Recuerde que si cliente no tiene un modelo especifico no se tendrá en cuenta este punto para la prueba (si esto sucede hacerlo explicito en esta sección del documento)</t>
        </r>
      </text>
    </comment>
  </commentList>
</comments>
</file>

<file path=xl/comments5.xml><?xml version="1.0" encoding="utf-8"?>
<comments xmlns="http://schemas.openxmlformats.org/spreadsheetml/2006/main">
  <authors>
    <author>Mz</author>
  </authors>
  <commentList>
    <comment ref="B66" authorId="0">
      <text>
        <r>
          <rPr>
            <sz val="9"/>
            <color indexed="81"/>
            <rFont val="Tahoma"/>
            <family val="2"/>
          </rPr>
          <t>Enuncie los nombres y breve detalle del contenido de los artefactos que van a ser alcance de la prueba</t>
        </r>
      </text>
    </comment>
    <comment ref="B81" authorId="0">
      <text>
        <r>
          <rPr>
            <sz val="9"/>
            <color indexed="81"/>
            <rFont val="Tahoma"/>
            <family val="2"/>
          </rPr>
          <t>Para los aspectos no funcionales, solo incluir las pruebas y requisitos que fueron seleccionadas en la Pre–Planeación</t>
        </r>
      </text>
    </comment>
    <comment ref="B99" authorId="0">
      <text>
        <r>
          <rPr>
            <sz val="9"/>
            <color indexed="81"/>
            <rFont val="Tahoma"/>
            <family val="2"/>
          </rPr>
          <t xml:space="preserve">Dar una idea de que técnicas y por qué se van a utilizar. Se plantea que estrategia general y herramientas se van a utilizar en la prueba </t>
        </r>
      </text>
    </comment>
    <comment ref="B111" authorId="0">
      <text>
        <r>
          <rPr>
            <sz val="9"/>
            <color indexed="81"/>
            <rFont val="Tahoma"/>
            <family val="2"/>
          </rPr>
          <t>Describir qué atributos se piensan probar, por exigencia del cliente tanto para su existencia como para su correcta modelación dependiendo del lenguaje de modelación seleccionado por el mismo. 
Recuerde que si cliente no tiene un modelo especifico no se tendrá en cuenta este punto para la prueba (si esto sucede hacerlo explicito en esta sección del documento)</t>
        </r>
      </text>
    </comment>
  </commentList>
</comments>
</file>

<file path=xl/comments6.xml><?xml version="1.0" encoding="utf-8"?>
<comments xmlns="http://schemas.openxmlformats.org/spreadsheetml/2006/main">
  <authors>
    <author>Mauricio Eduardo Zapata</author>
    <author>Mz</author>
  </authors>
  <commentList>
    <comment ref="AO188" authorId="0">
      <text>
        <r>
          <rPr>
            <sz val="9"/>
            <color indexed="81"/>
            <rFont val="Tahoma"/>
            <family val="2"/>
          </rPr>
          <t>Diferencia en horas del tiempo estimado para cada causal vs tiempo real ejecutado</t>
        </r>
      </text>
    </comment>
    <comment ref="AU188" authorId="0">
      <text>
        <r>
          <rPr>
            <sz val="9"/>
            <color indexed="81"/>
            <rFont val="Tahoma"/>
            <family val="2"/>
          </rPr>
          <t>Porcentaje de representación del desfase real con respecto a la desviación total</t>
        </r>
      </text>
    </comment>
    <comment ref="B219" authorId="1">
      <text>
        <r>
          <rPr>
            <sz val="9"/>
            <color indexed="81"/>
            <rFont val="Tahoma"/>
            <family val="2"/>
          </rPr>
          <t xml:space="preserve">Presentar conclusiones y proponer medidas para que no se presenten nuevamente en futuros proyectos </t>
        </r>
      </text>
    </comment>
    <comment ref="B254" authorId="1">
      <text>
        <r>
          <rPr>
            <sz val="9"/>
            <color indexed="81"/>
            <rFont val="Tahoma"/>
            <family val="2"/>
          </rPr>
          <t xml:space="preserve">En esta sección se incluyen todos los aspectos que afectaron o impactaron Positiva y Negativamente la prueba para aprender de ellos. Esto sirve para retroalimentar los procesos, las logísticas, las metodologías, los checklists de los clientes, entre otros aspectos. </t>
        </r>
      </text>
    </comment>
    <comment ref="B268" authorId="1">
      <text>
        <r>
          <rPr>
            <sz val="9"/>
            <color indexed="81"/>
            <rFont val="Tahoma"/>
            <family val="2"/>
          </rPr>
          <t>Espacio en el cual se puede adicionar mas información según las necesidades de cada cliente</t>
        </r>
      </text>
    </comment>
  </commentList>
</comments>
</file>

<file path=xl/comments7.xml><?xml version="1.0" encoding="utf-8"?>
<comments xmlns="http://schemas.openxmlformats.org/spreadsheetml/2006/main">
  <authors>
    <author>analistaid2</author>
  </authors>
  <commentList>
    <comment ref="B47" authorId="0">
      <text>
        <r>
          <rPr>
            <sz val="8"/>
            <color indexed="81"/>
            <rFont val="Tahoma"/>
            <family val="2"/>
          </rPr>
          <t xml:space="preserve">Hacer un listado de los reportes por los cuales se generó el condicionamiento, identificando el número del reporte y el estado en el que se dejaron y definir en el comité de cambios los riesgos y cómo se van a a mitigar </t>
        </r>
      </text>
    </comment>
  </commentList>
</comments>
</file>

<file path=xl/comments8.xml><?xml version="1.0" encoding="utf-8"?>
<comments xmlns="http://schemas.openxmlformats.org/spreadsheetml/2006/main">
  <authors>
    <author>analistaid2</author>
  </authors>
  <commentList>
    <comment ref="B47" authorId="0">
      <text>
        <r>
          <rPr>
            <sz val="8"/>
            <color indexed="81"/>
            <rFont val="Tahoma"/>
            <family val="2"/>
          </rPr>
          <t xml:space="preserve">Hacer un listado de los reportes por los cuales se generó el condicionamiento, identificando el número del reporte y el estado en el que se dejaron y definir en el comité de cambios los riesgos y cómo se van a a mitigar </t>
        </r>
      </text>
    </comment>
  </commentList>
</comments>
</file>

<file path=xl/sharedStrings.xml><?xml version="1.0" encoding="utf-8"?>
<sst xmlns="http://schemas.openxmlformats.org/spreadsheetml/2006/main" count="2355" uniqueCount="847">
  <si>
    <t>Listas Globales Empleadas</t>
  </si>
  <si>
    <t>Etapas Ciclo Vida Software</t>
  </si>
  <si>
    <t>Etapa - Tipo de Prueba</t>
  </si>
  <si>
    <t>Selección Si No</t>
  </si>
  <si>
    <t>Nivel_Sistema</t>
  </si>
  <si>
    <t>Roles</t>
  </si>
  <si>
    <t>Estados Proyecto</t>
  </si>
  <si>
    <t>Niveles</t>
  </si>
  <si>
    <t>Nivel_Aceptación</t>
  </si>
  <si>
    <t>Titulo</t>
  </si>
  <si>
    <t>Marcación</t>
  </si>
  <si>
    <t>Requisitos - Pruebas Funcionales y Básicas No Funcionales</t>
  </si>
  <si>
    <t>Si</t>
  </si>
  <si>
    <t>Metodología General Choucair</t>
  </si>
  <si>
    <t>Testing Project Coordinator</t>
  </si>
  <si>
    <t>En Proceso</t>
  </si>
  <si>
    <t>Cualificación</t>
  </si>
  <si>
    <t>X</t>
  </si>
  <si>
    <t>Requisitos</t>
  </si>
  <si>
    <t>Diseño - Pruebas Funcionales y Básicas No Funcionales</t>
  </si>
  <si>
    <t>No</t>
  </si>
  <si>
    <t>Testing Project Leader</t>
  </si>
  <si>
    <t>Suspendido</t>
  </si>
  <si>
    <t>N/A</t>
  </si>
  <si>
    <t>F</t>
  </si>
  <si>
    <t>Diseño</t>
  </si>
  <si>
    <t>Testing Product Leader</t>
  </si>
  <si>
    <t>Cancelado</t>
  </si>
  <si>
    <t>Construcción</t>
  </si>
  <si>
    <t>Construcción - Funcionales</t>
  </si>
  <si>
    <t>Testing Analyst</t>
  </si>
  <si>
    <t>Finalizado</t>
  </si>
  <si>
    <t>Testing Executor</t>
  </si>
  <si>
    <t>Construcción - Performance</t>
  </si>
  <si>
    <t>Analista Líder del Proyecto - Cliente</t>
  </si>
  <si>
    <t>Construcción - Seguridad</t>
  </si>
  <si>
    <t>Usuario Líder del Proyecto - Cliente</t>
  </si>
  <si>
    <t>Plan General</t>
  </si>
  <si>
    <t>Insertar y Eliminar Filas</t>
  </si>
  <si>
    <t>Tabla</t>
  </si>
  <si>
    <t>Fila Referencia</t>
  </si>
  <si>
    <t>Filas Insertadas</t>
  </si>
  <si>
    <t>Accion</t>
  </si>
  <si>
    <t>Issue</t>
  </si>
  <si>
    <t>PET</t>
  </si>
  <si>
    <t>Riesgo</t>
  </si>
  <si>
    <t>Bugtracker</t>
  </si>
  <si>
    <t>EET</t>
  </si>
  <si>
    <t>Filas referencia region de ocultamientos</t>
  </si>
  <si>
    <t>Primera General</t>
  </si>
  <si>
    <t>Primera herramientas apoyo</t>
  </si>
  <si>
    <t>Intermedia General MC</t>
  </si>
  <si>
    <t>Última herramientas apoyo</t>
  </si>
  <si>
    <t>Ultima General</t>
  </si>
  <si>
    <t>Resultado Riesgo y Selección de Nivel y Esquema</t>
  </si>
  <si>
    <t>Esquema Seleccionado</t>
  </si>
  <si>
    <t>MC = Metodología General Choucair</t>
  </si>
  <si>
    <t>Fila Referencia Niveles</t>
  </si>
  <si>
    <t>EC = Pruebas funcionales extracortas en construcción</t>
  </si>
  <si>
    <t>Fila Referencia Esquemas</t>
  </si>
  <si>
    <t>Mensajes Validación y Formato</t>
  </si>
  <si>
    <t>0: Diligenció Análisis de Riesgos - 1: No Diligenció Análisis de Riesgos</t>
  </si>
  <si>
    <t>0: Seleccionó Nivel - 1: No Seleccionó Nivel</t>
  </si>
  <si>
    <t>0: Seleccionó Esquema - 1: No Seleccionó Esquema</t>
  </si>
  <si>
    <t>Presencia Tipo de Pruebas</t>
  </si>
  <si>
    <t>Prueba Extracorta</t>
  </si>
  <si>
    <t>0: Ingresó el tiempo de la prueba - 1: No ingresó el tiempo de la prueba</t>
  </si>
  <si>
    <t>Herramientas de apoyo</t>
  </si>
  <si>
    <t>Seleccionó las dos opciones en Gestión de Proyecto (1:Si 0:No)</t>
  </si>
  <si>
    <t>Seleccionó dos o más opciones en Bugtracker del Proyecto (1:Si 0:No)</t>
  </si>
  <si>
    <t>Si valor mayor que 0 se despliega mensaje</t>
  </si>
  <si>
    <t>Si valor igual a 0 no ha seleccionado una herramienta en el ítem Gestión de Proyecto</t>
  </si>
  <si>
    <t>Si valor igual a 0 no ha seleccionado una herramienta en el ítem Bugtracker del Proyecto</t>
  </si>
  <si>
    <t>Si valor igual a 0 no ha seleccionado una herramienta en el ítem Diseño y Ejecución</t>
  </si>
  <si>
    <t>Aprobación</t>
  </si>
  <si>
    <t>0: Seleccionó opción Si o No en Aprobación - 1: No Seleccionó opción Si o No en Aprobación</t>
  </si>
  <si>
    <t>0: La prueba se aprobó - 1: La prueba no se aprobó</t>
  </si>
  <si>
    <t>Posicionamiento Objetos</t>
  </si>
  <si>
    <t>Botones Tablas</t>
  </si>
  <si>
    <t>Botones Acciones</t>
  </si>
  <si>
    <t>Generar Doc</t>
  </si>
  <si>
    <t>Otros Procesos</t>
  </si>
  <si>
    <t>MC</t>
  </si>
  <si>
    <t>PLAN GENERAL DEL PROYECTO</t>
  </si>
  <si>
    <t>Número
versión</t>
  </si>
  <si>
    <t>Acción
C,M,D,A (1)</t>
  </si>
  <si>
    <t>Fecha
acción (2)</t>
  </si>
  <si>
    <t>Resumen cambios</t>
  </si>
  <si>
    <t>Responsable de
la acción</t>
  </si>
  <si>
    <t>Aprobado por</t>
  </si>
  <si>
    <t>Distribuido a</t>
  </si>
  <si>
    <t>aaaa-mm-dd</t>
  </si>
  <si>
    <t>Agregar o eliminar filas &gt;&gt;</t>
  </si>
  <si>
    <t>-</t>
  </si>
  <si>
    <t>+</t>
  </si>
  <si>
    <t>(1)</t>
  </si>
  <si>
    <t>C=Creación, M=Modificación, D=Distribución, A=Aprobación (Excluyentes)</t>
  </si>
  <si>
    <t>(2)</t>
  </si>
  <si>
    <t>El contenido de la columna Fecha Acción (AAAA-MM-DD) es requerido y se diligencia de la siguiente manera: Escribir para las acciones de Creación y  Modificación del documento la fecha de iniciación de la acción, para la de Aprobación la fecha de su finalización y para Distribución la fecha de envío del documento.</t>
  </si>
  <si>
    <t>Información Proyecto</t>
  </si>
  <si>
    <t>Cliente</t>
  </si>
  <si>
    <t>Nombre proyecto</t>
  </si>
  <si>
    <t>Descripción proyecto</t>
  </si>
  <si>
    <t>Solicitud del cliente</t>
  </si>
  <si>
    <t>Responsable por parte del cliente</t>
  </si>
  <si>
    <t xml:space="preserve"> </t>
  </si>
  <si>
    <t>Etapa de desarrollo en que está el proyecto al momento de la solicitud de Pruebas</t>
  </si>
  <si>
    <t>¿Proyecto de Software Planeado?</t>
  </si>
  <si>
    <t>Contexto de la modificación</t>
  </si>
  <si>
    <t>Restricciones Proyecto</t>
  </si>
  <si>
    <t>Restricciones</t>
  </si>
  <si>
    <t>Matriz Selección</t>
  </si>
  <si>
    <t>Fixed</t>
  </si>
  <si>
    <t>Chosen</t>
  </si>
  <si>
    <t>Adjus.</t>
  </si>
  <si>
    <t xml:space="preserve">Schedule </t>
  </si>
  <si>
    <t>Schedule</t>
  </si>
  <si>
    <t>Resources</t>
  </si>
  <si>
    <t>Features</t>
  </si>
  <si>
    <t>Análisis Riesgos Proyecto</t>
  </si>
  <si>
    <t>¿A qué público objetivo va dirigida la modificación?</t>
  </si>
  <si>
    <t xml:space="preserve">Riesgo a Nivel de Aplicativo </t>
  </si>
  <si>
    <t xml:space="preserve">Valoración Riesgo </t>
  </si>
  <si>
    <t>Valores permitidos
1, 2 ó 3</t>
  </si>
  <si>
    <t>Riesgo de la Modificación</t>
  </si>
  <si>
    <t>&lt;=  Bajo  &lt;</t>
  </si>
  <si>
    <t>&lt;=  Medio  &lt;</t>
  </si>
  <si>
    <t>&lt;=  Alto  &lt;=</t>
  </si>
  <si>
    <t>Peso asociado</t>
  </si>
  <si>
    <t>Valor</t>
  </si>
  <si>
    <t>¿La documentación del aplicativo está organizada?</t>
  </si>
  <si>
    <t>¿Existe forma de consultar la interrelación de los procesos y los aplicativos, corresponde a la realidad y son claros?</t>
  </si>
  <si>
    <t>¿Existe la forma de consultar los procesos del cliente y corresponde a la realidad y son claros?</t>
  </si>
  <si>
    <t>Impacto, dependencia del negocio del aplicativo</t>
  </si>
  <si>
    <t>La suma de los pesos asociados a los riesgos debe ser igual a 100</t>
  </si>
  <si>
    <t>Complejidad de las partes que van a ser Afectadas (estado actual)</t>
  </si>
  <si>
    <t xml:space="preserve">¿Qué tan diversas son las características y nivel de afectación al negocio de los objetos que van a ser afectado por la modificación? </t>
  </si>
  <si>
    <t>¿Cuál es el nivel de interrelación o dependencia de los objetos afectados que van a ser por la modificación?</t>
  </si>
  <si>
    <t xml:space="preserve">¿Existen y que tan diversos son los subprocesos contenidos dentro de los aspectos de los objetos afectados por la modificación? </t>
  </si>
  <si>
    <t>Complejidad de la modificación</t>
  </si>
  <si>
    <t xml:space="preserve">¿Qué tan diversas son las características de la modificación y nivel de afectación de procesos de negocio? </t>
  </si>
  <si>
    <t>¿Cuál es el nivel de interrelación entre las modificaciones y de afectación a los procesos del negocio?</t>
  </si>
  <si>
    <t>Impacto modificación</t>
  </si>
  <si>
    <t>Total riesgo calculado para el proyecto</t>
  </si>
  <si>
    <t>Nivel y Esquema de Pruebas</t>
  </si>
  <si>
    <t xml:space="preserve">Seleccione el nivel asociado </t>
  </si>
  <si>
    <t>Seleccione el esquema de pruebas</t>
  </si>
  <si>
    <t>Una vez realizado el Análisis de Riesgos y seleccionado el Nivel y el Esquema 
para la prueba seleccione el botón &lt; Aceptar &gt; para continuar</t>
  </si>
  <si>
    <t>EC</t>
  </si>
  <si>
    <t>Sugerida</t>
  </si>
  <si>
    <t>Justificación</t>
  </si>
  <si>
    <t>Orden
Magnitud</t>
  </si>
  <si>
    <t>Total horas &gt;&gt;</t>
  </si>
  <si>
    <r>
      <rPr>
        <b/>
        <sz val="10"/>
        <color theme="1"/>
        <rFont val="Arial"/>
        <family val="2"/>
      </rPr>
      <t>Nota:</t>
    </r>
    <r>
      <rPr>
        <sz val="10"/>
        <color theme="1"/>
        <rFont val="Arial"/>
        <family val="2"/>
      </rPr>
      <t xml:space="preserve"> Las estimaciones de ordenes de magnitud dadas en este documento son tiempos aproximados los cuales se ajustarán al llegar a las etapa de planeación por tipo de prueba. Solo debe ser utilizado para propósitos de cálculos iniciales del proyecto más no comprometen a Choucair en su cumplimiento.</t>
    </r>
  </si>
  <si>
    <t>Cliente necesita apoyo en Prueba de Aceptación de usuario</t>
  </si>
  <si>
    <t>Tiempo</t>
  </si>
  <si>
    <t>Construcción - Funcionales Extracortas</t>
  </si>
  <si>
    <t>Issues Detectados</t>
  </si>
  <si>
    <t>Registre en la siguiente tabla los issues detectados durante la elaboración del Plan General</t>
  </si>
  <si>
    <t>Id.</t>
  </si>
  <si>
    <t>Descripción</t>
  </si>
  <si>
    <t>Estructura Propuesta Equipo de Trabajo</t>
  </si>
  <si>
    <t>Rol</t>
  </si>
  <si>
    <t>Empresa</t>
  </si>
  <si>
    <t>Herramientas de Apoyo</t>
  </si>
  <si>
    <t>Seleccione con una X el tipo de herramienta de apoyo que se emplearan en el proyecto para la gestión, el bugtracker, el diseño y la ejecución</t>
  </si>
  <si>
    <t>Solo es permitido seleccionar una
opción por cada herramienta de apoyo</t>
  </si>
  <si>
    <t>Redmine - Choucair</t>
  </si>
  <si>
    <t>Census - Choucair</t>
  </si>
  <si>
    <t>Cronograma Choucair</t>
  </si>
  <si>
    <t>Plantilla Choucair</t>
  </si>
  <si>
    <t>Otro</t>
  </si>
  <si>
    <t>Fecha de aprobación</t>
  </si>
  <si>
    <t>Persona que aprueba por parte del Cliente</t>
  </si>
  <si>
    <t>Responsable plan general por parte Choucair</t>
  </si>
  <si>
    <t>Acciones</t>
  </si>
  <si>
    <t>Generar los documentos para el Proyecto de Pruebas &gt;&gt;</t>
  </si>
  <si>
    <t>Pruebas Aceptadas</t>
  </si>
  <si>
    <t>Fecha Estimada 
de Inicio</t>
  </si>
  <si>
    <t>Estado del 
Proyecto</t>
  </si>
  <si>
    <t>Información General del Proyecto</t>
  </si>
  <si>
    <t>Equipo necesita nivelación general sobre tema de pruebas</t>
  </si>
  <si>
    <t>Alcance</t>
  </si>
  <si>
    <t>Impacto</t>
  </si>
  <si>
    <t>¿Cuál sería el impacto en el usuario si una funcionalidad con su respectivo atributo falla en operar correctamente?
Valores permitidos: 1, 2 ó 3. Donde 3 representa el impacto mayor y 1 representa el impacto menor</t>
  </si>
  <si>
    <t>Riesgo, aspectos totalmente concernientes al Proyecto Pruebas</t>
  </si>
  <si>
    <t>Promedio</t>
  </si>
  <si>
    <t>Información Herramientas de Apoyo</t>
  </si>
  <si>
    <t>Nombre del proyecto en Redmine</t>
  </si>
  <si>
    <t>Bugtrackers</t>
  </si>
  <si>
    <t>Aplicativo</t>
  </si>
  <si>
    <t>Nombre Bugtracker</t>
  </si>
  <si>
    <t>Manejo control de versiones</t>
  </si>
  <si>
    <t>Existe un proceso de control de versiones para los artefactos</t>
  </si>
  <si>
    <t>Entregables Prueba</t>
  </si>
  <si>
    <t>*</t>
  </si>
  <si>
    <t>Carta de Terminación de la prueba por parte del Analista de Pruebas (Da vía libre para que la versión sea autorizada instalar en producción).</t>
  </si>
  <si>
    <t>Casos de prueba.</t>
  </si>
  <si>
    <t>Listado de reportes (errores, sugerencias y nueva funcionalidad) registrados durante la prueba de la versión. Se entrega copia para dejar registro de los estados de los reportes al  momento de finalizar la prueba.</t>
  </si>
  <si>
    <t xml:space="preserve"> Características Pruebas Extracortas</t>
  </si>
  <si>
    <r>
      <t xml:space="preserve">Esta prueba </t>
    </r>
    <r>
      <rPr>
        <b/>
        <sz val="10"/>
        <color theme="1"/>
        <rFont val="Arial"/>
        <family val="2"/>
      </rPr>
      <t>NO</t>
    </r>
    <r>
      <rPr>
        <sz val="10"/>
        <color theme="1"/>
        <rFont val="Arial"/>
        <family val="2"/>
      </rPr>
      <t xml:space="preserve"> tiene proceso Suspensión pues debe terminarse en un día y por ende no aplicaría.</t>
    </r>
  </si>
  <si>
    <r>
      <t xml:space="preserve">Esta prueba </t>
    </r>
    <r>
      <rPr>
        <b/>
        <sz val="10"/>
        <color theme="1"/>
        <rFont val="Arial"/>
        <family val="2"/>
      </rPr>
      <t>NO</t>
    </r>
    <r>
      <rPr>
        <sz val="10"/>
        <color theme="1"/>
        <rFont val="Arial"/>
        <family val="2"/>
      </rPr>
      <t xml:space="preserve"> tiene proceso de Devolución, por lo que no se ejecuta Smoke Test.</t>
    </r>
  </si>
  <si>
    <t xml:space="preserve">Esta prueba puede tener proceso de Cancelación al no requerir la atención del requerimiento. </t>
  </si>
  <si>
    <t>Por la duración definida para la prueba, no se realiza informe de avance.</t>
  </si>
  <si>
    <t>Esta prueba no utiliza tiempo pesimista, es decir no usa porcentaje de incertidumbre para calcular la duración (% de incertidumbre es cero (0)).</t>
  </si>
  <si>
    <t>Criterios Devolución de Pruebas</t>
  </si>
  <si>
    <t>Una prueba será devuelta, cuando no pase el Smoke Test (en las pruebas funcionales) o los artefactos entregados para la prueba no tenga el nivel de calidad apropiado para continuar con las mismas sin arriesgar su eficiencia y/o efectividad.  Se puede devolver parte del proyecto (un tipo o varios tipos de prueba) o la totalidad de la misma dependiendo de los artefactos afectados y en cualquier caso se notificará al cliente por medio de una carta de devolución.</t>
  </si>
  <si>
    <t>Criterios Suspensión de Pruebas</t>
  </si>
  <si>
    <t>Si por algún motivo ajeno al equipo de pruebas de Choucair se presentan circunstancias (errores y/o problemas de ambiente, entre otros) se suspenderán las pruebas hasta nueva orden, previo anuncio por parte del Testing Project Leader al cliente, mediante formato de suspensión de la prueba.  Se podrá suspender uno o varios tipos de prueba o la totalidad del proyecto, dependiendo de los artefactos afectados.
El cliente debe informar formalmente a Choucair que el inconveniente que originó la suspensión fue solucionado, para continuar con las pruebas.</t>
  </si>
  <si>
    <t>Criterios Finalización Proyecto</t>
  </si>
  <si>
    <t>Cuando se ejecuta el test de regresión con éxito:</t>
  </si>
  <si>
    <t>–</t>
  </si>
  <si>
    <t>Todos los reportes en estado Verified pasan a estado Closed by Tester, si por algún motivo se reabre algún reporte o se descubre uno nuevo, esto no será impedimento, si así lo  decide el Comité, para la salida del producto o versión a operación (si esto último sucede el o los reportes reabiertos o nuevos deben quedar en estado Next Version).</t>
  </si>
  <si>
    <r>
      <rPr>
        <b/>
        <sz val="10"/>
        <color theme="1"/>
        <rFont val="Arial"/>
        <family val="2"/>
      </rPr>
      <t>Nota:</t>
    </r>
    <r>
      <rPr>
        <sz val="10"/>
        <color theme="1"/>
        <rFont val="Arial"/>
        <family val="2"/>
      </rPr>
      <t xml:space="preserve"> Si en la regresión se detecta un nuevo reporte o se reabre uno existente, es decir no todos los reportes  están en estado terminal, será el Comité de Cambios el que define si es o no un impedimento para la salida del producto o versión a operación (si esto último sucede el o los reportes en cuestión deben quedar en el estado:  Next Versión o Work as Designed.</t>
    </r>
  </si>
  <si>
    <t>Posibilidad 
de Falla</t>
  </si>
  <si>
    <t>Acción propuesta</t>
  </si>
  <si>
    <t>Riesgo aun aplica ?</t>
  </si>
  <si>
    <t>Id</t>
  </si>
  <si>
    <t>Tipo</t>
  </si>
  <si>
    <t>Comentario</t>
  </si>
  <si>
    <t>T</t>
  </si>
  <si>
    <t>Otros</t>
  </si>
  <si>
    <t>Pre-Planeación</t>
  </si>
  <si>
    <t>Aplican aspectos No Funcionales</t>
  </si>
  <si>
    <t>Si la respuesta es &lt;&lt; No &gt;&gt; explique brevemente por qué</t>
  </si>
  <si>
    <t>Documento de Recomendaciones No funcionales</t>
  </si>
  <si>
    <t>Supuestos</t>
  </si>
  <si>
    <t>Requisitos documentados seleccionados para ser incluidos en la prueba de Requisitos</t>
  </si>
  <si>
    <t>Nombre</t>
  </si>
  <si>
    <t>Estrategia</t>
  </si>
  <si>
    <t xml:space="preserve">Con respecto al Modelo de Desarrollo </t>
  </si>
  <si>
    <t>Atributos a verificar:</t>
  </si>
  <si>
    <t>Listar los artefactos son los requeridos por el cliente en la prueba:</t>
  </si>
  <si>
    <t>El cliente posee lenguaje de modelación</t>
  </si>
  <si>
    <t>Limpieza de artefactos</t>
  </si>
  <si>
    <t>Breve descripción que expresa una única idea, clara y a criterio del analista de pruebas entendible.</t>
  </si>
  <si>
    <t>El requisito no se contrapone a otro requisito de los que se va a modificar o adicionar
El requisito no se contrapone a otros requisitos que ya están implementados en el aplicativo al que se le van a realizar las modificaciones</t>
  </si>
  <si>
    <t>El analista de pruebas debe realizar una lectura de los documentos y reportar las issues que detecte con base en las siguientes características evaluadas para cada requisito:</t>
  </si>
  <si>
    <t>Tiene una única interpretación posible</t>
  </si>
  <si>
    <t>Es conciso</t>
  </si>
  <si>
    <t>No se contrapone</t>
  </si>
  <si>
    <t>Reviews</t>
  </si>
  <si>
    <t>Se utilizará la técnica de Reviews</t>
  </si>
  <si>
    <t>Artefactos a evaluar con ésta técnica:</t>
  </si>
  <si>
    <t>Riesgo para la Prueba</t>
  </si>
  <si>
    <t>Aspectos Seleccionados</t>
  </si>
  <si>
    <t>Aspectos</t>
  </si>
  <si>
    <t>Funcional</t>
  </si>
  <si>
    <t>Performance</t>
  </si>
  <si>
    <t>Seguridad</t>
  </si>
  <si>
    <t>Nombre funcionalidad</t>
  </si>
  <si>
    <t>Nombre transacción</t>
  </si>
  <si>
    <t>Nombre componente</t>
  </si>
  <si>
    <t>Cronograma</t>
  </si>
  <si>
    <t xml:space="preserve">Existe Fecha Límite por parte del cliente </t>
  </si>
  <si>
    <t>Cuál?</t>
  </si>
  <si>
    <t>&lt;Link a Cronograma&gt;</t>
  </si>
  <si>
    <t>El cronograma detallado lo puede consultar en el siguiente enlace</t>
  </si>
  <si>
    <t>Comité de Cambios</t>
  </si>
  <si>
    <t>El Comité de Cambios se reunirá para decidir sobre los issues reportados en el Bugtracker del proyecto. Estará integrado por</t>
  </si>
  <si>
    <t>Acceso a la Documentación</t>
  </si>
  <si>
    <t>Durante la ejecución</t>
  </si>
  <si>
    <t>Criterios Finalización Tipo de Prueba</t>
  </si>
  <si>
    <t>Al finalizar el proyecto</t>
  </si>
  <si>
    <t>PLAN DE PRUEBAS EN REQUISITOS</t>
  </si>
  <si>
    <t>Cumplimiento</t>
  </si>
  <si>
    <t>Complejidad del proyecto</t>
  </si>
  <si>
    <t>Impacto del proyecto</t>
  </si>
  <si>
    <t>Complejidad</t>
  </si>
  <si>
    <t>Alto</t>
  </si>
  <si>
    <t>Medio</t>
  </si>
  <si>
    <t>Bajo</t>
  </si>
  <si>
    <t>Alta</t>
  </si>
  <si>
    <t>Media</t>
  </si>
  <si>
    <t>Baja</t>
  </si>
  <si>
    <t>Ítem</t>
  </si>
  <si>
    <t>Número de días de atraso de entrega de versiones intermedias (días hábiles)</t>
  </si>
  <si>
    <t>Número de días de atraso de primera entrega a pruebas (días hábiles)</t>
  </si>
  <si>
    <t>Número total de errores reportados</t>
  </si>
  <si>
    <t>Porcentaje de incertidumbre de terminación</t>
  </si>
  <si>
    <t>Horas estimadas optimistas</t>
  </si>
  <si>
    <t>Horas reales invertidas</t>
  </si>
  <si>
    <t>Horas ociosas</t>
  </si>
  <si>
    <t>Porcentaje horas estimadas vs horas reales invertidas</t>
  </si>
  <si>
    <t>Número de errores generados por arreglo de otros</t>
  </si>
  <si>
    <t>Número de errores reabiertos</t>
  </si>
  <si>
    <t>Severe</t>
  </si>
  <si>
    <t>High</t>
  </si>
  <si>
    <t>Medium</t>
  </si>
  <si>
    <t>Low</t>
  </si>
  <si>
    <t>Comportamiento Desfases</t>
  </si>
  <si>
    <t>Causal Desfase</t>
  </si>
  <si>
    <t>Desviación</t>
  </si>
  <si>
    <t>Análisis Desfases</t>
  </si>
  <si>
    <t>INFORME DE CIERRE</t>
  </si>
  <si>
    <t>Documentación</t>
  </si>
  <si>
    <t xml:space="preserve">El (los) documento(s) de diseño fue(ron) suficiente(s) para generar los casos de prueba detallados </t>
  </si>
  <si>
    <t>Aspecto</t>
  </si>
  <si>
    <t>Claridad</t>
  </si>
  <si>
    <t>Nivel Detalle</t>
  </si>
  <si>
    <t>Consistencia</t>
  </si>
  <si>
    <t>Que tan suficiente es el nivel de detalle para independizar el proceso de pruebas del resto del equipo</t>
  </si>
  <si>
    <t>El nivel en que la documentación refleja la funcionalidad entregada a pruebas</t>
  </si>
  <si>
    <t xml:space="preserve">Facilidad para comprender la información </t>
  </si>
  <si>
    <t>Calificación</t>
  </si>
  <si>
    <t>Importante: Si la calificación de algún ítem de la documentación es menor .85, detalle los aspectos que dieron origen a esta calificación (que tuvieron falla y que se deben corregir y mejorar):</t>
  </si>
  <si>
    <t>Observación</t>
  </si>
  <si>
    <t xml:space="preserve">Descripción </t>
  </si>
  <si>
    <t xml:space="preserve">Fecha estimada de instalación en producción </t>
  </si>
  <si>
    <t xml:space="preserve">Instalación </t>
  </si>
  <si>
    <t>Número o Descripción Versión</t>
  </si>
  <si>
    <t>Análisis Riesgos</t>
  </si>
  <si>
    <r>
      <rPr>
        <b/>
        <sz val="10"/>
        <color theme="1"/>
        <rFont val="Arial"/>
        <family val="2"/>
      </rPr>
      <t>Nota:</t>
    </r>
    <r>
      <rPr>
        <sz val="10"/>
        <color theme="1"/>
        <rFont val="Arial"/>
        <family val="2"/>
      </rPr>
      <t xml:space="preserve"> Choucair sólo es responsable de la funcionalidad incluida en la documentación del proyecto generada a la fecha de entrega del mismo. Choucair incluirá dichas funcionalidades en el plan de pruebas, el cual debe ser verificado y aprobado por el cliente.</t>
    </r>
  </si>
  <si>
    <t xml:space="preserve">Se hace entrega en cuanto a documentación lo siguiente: </t>
  </si>
  <si>
    <t xml:space="preserve">Test ejecutados </t>
  </si>
  <si>
    <t>De requerirse repetición de alguna de las pruebas, conforme a lo convenido, ésta se realizará siempre que se solicite dentro de los tres (3) meses siguientes a la fecha de éste documento.</t>
  </si>
  <si>
    <t xml:space="preserve">Se hace claridad que la entrega de la prueba se complementa con las observaciones que se reportaron en los informes: </t>
  </si>
  <si>
    <t>Cordialmente,</t>
  </si>
  <si>
    <t>Client Testing Manager</t>
  </si>
  <si>
    <t xml:space="preserve">Analista Líder Proyecto </t>
  </si>
  <si>
    <t xml:space="preserve">Fecha Recepción </t>
  </si>
  <si>
    <r>
      <rPr>
        <b/>
        <sz val="10"/>
        <color theme="1"/>
        <rFont val="Arial"/>
        <family val="2"/>
      </rPr>
      <t>Nota:</t>
    </r>
    <r>
      <rPr>
        <sz val="10"/>
        <color theme="1"/>
        <rFont val="Arial"/>
        <family val="2"/>
      </rPr>
      <t xml:space="preserve"> Para efectos del contrato entiéndase que la presente carta de terminación es equivalente a la carta de aceptación</t>
    </r>
  </si>
  <si>
    <t>Informe de cierre</t>
  </si>
  <si>
    <t>Archivo de issues y requerimientos (con sus respectivos estados al salir la versión)</t>
  </si>
  <si>
    <t>Informe de avance de las pruebas</t>
  </si>
  <si>
    <t>Plan general de pruebas</t>
  </si>
  <si>
    <t>De avance de las pruebas</t>
  </si>
  <si>
    <t xml:space="preserve">De cierre (postmortem) </t>
  </si>
  <si>
    <t>Y con los errores, sugerencias y consideraciones planteadas en el bugtracker</t>
  </si>
  <si>
    <t>Supuesto</t>
  </si>
  <si>
    <t>RiesgoG</t>
  </si>
  <si>
    <t>Fila Referencia para agregar fila si se adiciona una fila en el Alcance</t>
  </si>
  <si>
    <t>APOYO PROGRAMACION</t>
  </si>
  <si>
    <t>Desfase</t>
  </si>
  <si>
    <t xml:space="preserve">Nombre de la persona quién dio la orden de cancelación por parte del cliente </t>
  </si>
  <si>
    <t>Se realizó reunión de revisión del bugtracker</t>
  </si>
  <si>
    <t>Etapa del ciclo de vida en la cual se canceló la prueba</t>
  </si>
  <si>
    <t>Etapa del proceso de pruebas donde se canceló la prueba</t>
  </si>
  <si>
    <t>Motivo dado por el cliente para la cancelación del tipo de prueba:</t>
  </si>
  <si>
    <t>Planeación</t>
  </si>
  <si>
    <t>Ejecución</t>
  </si>
  <si>
    <t>Logística</t>
  </si>
  <si>
    <t>CONFIDENCIAL</t>
  </si>
  <si>
    <t>Información Adicional</t>
  </si>
  <si>
    <t>Adicional</t>
  </si>
  <si>
    <t>Y con las observaciones que están reportadas en el informe de avance de la prueba y el informe de cierre (postmortem). Por tal razón se da una carta de terminación de la prueba con condicionamiento, acorde a los errores, sugerencias y consideraciones planteadas en el bugtracker.</t>
  </si>
  <si>
    <t>Reportes que generan condicionamiento de la carta de terminación:</t>
  </si>
  <si>
    <t>Funcionalidad</t>
  </si>
  <si>
    <t>Número de Issue</t>
  </si>
  <si>
    <t>Descripción Issue</t>
  </si>
  <si>
    <t>Impacto Issue</t>
  </si>
  <si>
    <t>Cómo se Mitiga</t>
  </si>
  <si>
    <t>Carta Condicional Proyecto</t>
  </si>
  <si>
    <t>Hallazgo</t>
  </si>
  <si>
    <t>Otras Acciones</t>
  </si>
  <si>
    <t>Parámetros</t>
  </si>
  <si>
    <t>Producto - Etapa</t>
  </si>
  <si>
    <t>Funcionales y Básicas No Funcionales en Requisitos</t>
  </si>
  <si>
    <t>Funcionales y Básicas No Funcionales en Diseño</t>
  </si>
  <si>
    <t>Funcionales en Construcción</t>
  </si>
  <si>
    <t>Migración en Construcción</t>
  </si>
  <si>
    <t>Performance en Construcción</t>
  </si>
  <si>
    <t>Seguridad en Construcción</t>
  </si>
  <si>
    <t>&lt;Producto - Etapa&gt;</t>
  </si>
  <si>
    <t>Carta Condicional Prueba</t>
  </si>
  <si>
    <t>Devolución Proyecto</t>
  </si>
  <si>
    <t>Suspensión Proyecto</t>
  </si>
  <si>
    <t>Cancelación Proyecto</t>
  </si>
  <si>
    <t>OP Proyecto</t>
  </si>
  <si>
    <t>OP Prueba</t>
  </si>
  <si>
    <t>Seleccionó dos o más opciones en Diseño y Ejecución (1:Si 0:No)</t>
  </si>
  <si>
    <t>Nombre del proyecto en la herramienta de diseño y ejecución</t>
  </si>
  <si>
    <t>Celda referencia para inicializar formulas</t>
  </si>
  <si>
    <t>R</t>
  </si>
  <si>
    <t>D</t>
  </si>
  <si>
    <t>C</t>
  </si>
  <si>
    <t>Requisitos 1</t>
  </si>
  <si>
    <t>Diseño 1</t>
  </si>
  <si>
    <t>Construcción 1</t>
  </si>
  <si>
    <t>Construcción 2</t>
  </si>
  <si>
    <t>Construcción 3</t>
  </si>
  <si>
    <t>Construcción 4</t>
  </si>
  <si>
    <t>Total</t>
  </si>
  <si>
    <t>Funcionales Extracortas en Construcción (Fast Track)</t>
  </si>
  <si>
    <t>Espacio libre para ser utilizado</t>
  </si>
  <si>
    <t>Tiempo Prueba Extracorta</t>
  </si>
  <si>
    <t>Referencia</t>
  </si>
  <si>
    <t>DE</t>
  </si>
  <si>
    <t>SU</t>
  </si>
  <si>
    <t>CA</t>
  </si>
  <si>
    <t>CO</t>
  </si>
  <si>
    <t>Opciones</t>
  </si>
  <si>
    <t>Generar una copia para enviar por correo electrónico</t>
  </si>
  <si>
    <t>Pruebas funcionales extracortas en construcción (Fastrack)</t>
  </si>
  <si>
    <t>Constante.de.Kaprekar.6174</t>
  </si>
  <si>
    <t>Variables Globales</t>
  </si>
  <si>
    <t>Variable para controlar si se puede adicionar filas en el bloque Alcance</t>
  </si>
  <si>
    <t>ver  Plan de Pruebas</t>
  </si>
  <si>
    <t>Generar Copia</t>
  </si>
  <si>
    <t>PLAN DE PRUEBAS ESPECÍFICO
CONSTRUCCIÓN - FUNCIONALES</t>
  </si>
  <si>
    <t>Detalle de la Prueba</t>
  </si>
  <si>
    <t>Estrategia General</t>
  </si>
  <si>
    <t>Fucionalidad</t>
  </si>
  <si>
    <t>Prioridad</t>
  </si>
  <si>
    <t>Breve Descripción</t>
  </si>
  <si>
    <t>Estregia y Pruebas</t>
  </si>
  <si>
    <t>Datos para la Prueba</t>
  </si>
  <si>
    <t>Responsable</t>
  </si>
  <si>
    <t>Fecha Requerida</t>
  </si>
  <si>
    <t>Especificaciones</t>
  </si>
  <si>
    <t>xD</t>
  </si>
  <si>
    <t>EBD</t>
  </si>
  <si>
    <t>VC</t>
  </si>
  <si>
    <t>VCH</t>
  </si>
  <si>
    <t>Responsable del ambiente de pruebas por parte del cliente</t>
  </si>
  <si>
    <t>Detalle</t>
  </si>
  <si>
    <t>Datos</t>
  </si>
  <si>
    <t>Automatizada</t>
  </si>
  <si>
    <t>Tipo de Ejecución</t>
  </si>
  <si>
    <t>Tipo_Ejecucion</t>
  </si>
  <si>
    <t>Manual</t>
  </si>
  <si>
    <t>EstrategiaM</t>
  </si>
  <si>
    <t>Comité</t>
  </si>
  <si>
    <t>Fila colores riesgos</t>
  </si>
  <si>
    <t>Espacio reservado para que el Cliente realice observaciones sobre la Información del Proyecto</t>
  </si>
  <si>
    <t>Análisis Riesgos Tipo de Prueba</t>
  </si>
  <si>
    <t>Espacio reservado para que el Cliente realice observaciones sobre la Estrategia General</t>
  </si>
  <si>
    <t>Tipo_Ejecucion_1</t>
  </si>
  <si>
    <t>ImpactoIssue</t>
  </si>
  <si>
    <t>CicloVidaPruebas</t>
  </si>
  <si>
    <t>CicloVidaCompleto</t>
  </si>
  <si>
    <t>Auto</t>
  </si>
  <si>
    <t>Tipo de Documento</t>
  </si>
  <si>
    <t>Tipo_Doc_Per</t>
  </si>
  <si>
    <t>Parcial</t>
  </si>
  <si>
    <t>Documento</t>
  </si>
  <si>
    <t>Etapa del proceso de pruebas</t>
  </si>
  <si>
    <t>Etapa del ciclo de vida</t>
  </si>
  <si>
    <t>Aplica</t>
  </si>
  <si>
    <t>Motivo Suspensión</t>
  </si>
  <si>
    <t>Aclaración de la Suspensión</t>
  </si>
  <si>
    <r>
      <rPr>
        <b/>
        <sz val="10"/>
        <color theme="1"/>
        <rFont val="Arial"/>
        <family val="2"/>
      </rPr>
      <t>Importante</t>
    </r>
    <r>
      <rPr>
        <sz val="10"/>
        <color theme="1"/>
        <rFont val="Arial"/>
        <family val="2"/>
      </rPr>
      <t>: Suspender una prueba puede implicar para el cliente un incremento del costo de la misma en el momento de retomarla, ya que si el equipo de pruebas responsable no está disponible, deberá realizar la transferencia del conocimiento al equipo que la retomará, en cuyo caso los tiempos se verán afectados.</t>
    </r>
  </si>
  <si>
    <t xml:space="preserve">Con el fin de comenzar nuevamente a probar, se solicita comunicar formalmente al equipo de pruebas la solución dada al inconveniente que causó la suspensión. </t>
  </si>
  <si>
    <t>En espera de la solución de este inconveniente para reanudar el proceso de pruebas.</t>
  </si>
  <si>
    <t>Motivo</t>
  </si>
  <si>
    <t>Ambigüedad crítica en la especificación o documentación</t>
  </si>
  <si>
    <t>Errores críticos que tengan que detener la prueba de la aplicación</t>
  </si>
  <si>
    <t>Problemas de ambiente</t>
  </si>
  <si>
    <t>Motivos que originaron la Suspensión</t>
  </si>
  <si>
    <t>Valor &lt;&lt;Acción&gt;&gt; previa seleccionada: Devolver - Suspender - Cancelar - Condicional</t>
  </si>
  <si>
    <t xml:space="preserve">Termina el proceso Seguimiento del Proyecto por parte del equipo de pruebas al mismo o </t>
  </si>
  <si>
    <t>Cancela el proyecto: Esto significa que el cliente decide cancelar la totalidad del proyecto, una cancelación implica una terminación del proceso de desarrollo y/o de pruebas. Es un evento que se puede presentar en cualquier momento del proceso ya que es una decisión unilateral del cliente.</t>
  </si>
  <si>
    <t>En términos prácticos y operativos para el equipo del proyecto de desarrollo el tipo de prueba se considera terminada cuando es exitosa o es una cancelación, aunque para el proceso de pruebas Choucair se deben realizar el proceso de entrega del tipo de pruebas antes de considerar. Se denominará criterios de terminación para un tipo de prueba a los siguientes parámetros</t>
  </si>
  <si>
    <t>Lo planeado reflejado en el diseño se ejecuta exitosamente en la totalidad de los casos de prueba diseñados para el tipo de prueba</t>
  </si>
  <si>
    <t>Cancelación de un tipo de prueba. El cliente decide cancelar el tipo de prueba, implica la cancelación de un aspecto (performance, seguridad, funcional, entre otros). Es un evento que se puede presentar en cualquier momento del proceso ya que es una decisión unilateral del cliente.</t>
  </si>
  <si>
    <t>Para este tipo de pruebas el diseño y la ejecución se realiza únicamente con Exploratory Testing y no existe un diseño predefinido. Las pruebas bajo este esquema, se consideran terminadas cuando los aspectos considerados en la planeación se cubran de alguna manera. Debe quedar el registro de esta acción.</t>
  </si>
  <si>
    <t xml:space="preserve">Un Criterio de Terminación es el conjunto de parámetros acordados entre el equipo de pruebas y el desarrollo para considerar que las pruebas terminaron. </t>
  </si>
  <si>
    <t>Choucair denomina prueba a todo el proyecto (que incluye actividades de gestión de proyecto y las particulares del tipo de prueba) es entonces que tanto el proyecto cómo el tipo de pruebas tendrá criterios de terminación, esto aplica tanto para pruebas a nivel de Sistema como de Aceptación.</t>
  </si>
  <si>
    <t>Motivos que originaron la Devolución</t>
  </si>
  <si>
    <t>Se han encontrado los siguientes inconvenientes críticos:</t>
  </si>
  <si>
    <t>Riesgos que indican que la versión o release se debe devolver:</t>
  </si>
  <si>
    <t>Esperamos la solución rápida y efectiva de éste inconveniente para reanudar el proceso de pruebas. Por favor avisarnos formalmente cuando estén solucionados los inconvenientes e instalado el aplicativo para reanudar inmediatamente las pruebas.</t>
  </si>
  <si>
    <t xml:space="preserve">Información asociada a la Cancelación </t>
  </si>
  <si>
    <t>Productos incluidos en el Proyecto</t>
  </si>
  <si>
    <t>No se acepta la versión para el Proyecto ya que la probabilidad de errores, por la solución de los inconvenientes o problemas se incrementa o porque probar un producto en éstas condiciones no es beneficioso para el proyecto.</t>
  </si>
  <si>
    <t>TipoPrueba</t>
  </si>
  <si>
    <t>Inconveniente</t>
  </si>
  <si>
    <t>Producto</t>
  </si>
  <si>
    <t>Reisgo</t>
  </si>
  <si>
    <t>Se encontraron los siguientes inconvenientes críticos:</t>
  </si>
  <si>
    <t>Sugerimos que el cliente se ponga en contacto con el proveedor del aplicativo, con el objetivo de dejar claridad sobre los inconvenientes, para que en el futuro no se vuelvan a presentar. Es importante que el cliente deje en claro que estos problemas son de gran impacto para el proceso de desarrollo, lo que obliga a la compañía a incurrir en costos innecesarios.</t>
  </si>
  <si>
    <t>Cambios de priorización</t>
  </si>
  <si>
    <t>Retrasos en entregas</t>
  </si>
  <si>
    <t xml:space="preserve">Con el fin de comenzar nuevamente a probar, se solicita comunicar formalmente al Testing Project Leader la solución dada al inconveniente que causó la suspensión. </t>
  </si>
  <si>
    <r>
      <rPr>
        <b/>
        <sz val="10"/>
        <color theme="1"/>
        <rFont val="Arial"/>
        <family val="2"/>
      </rPr>
      <t>Importante</t>
    </r>
    <r>
      <rPr>
        <sz val="10"/>
        <color theme="1"/>
        <rFont val="Arial"/>
        <family val="2"/>
      </rPr>
      <t>: Suspender un proyecto puede implicar para el cliente un incremento del costo de la misma en el momento de retomarla, ya que si el equipo de pruebas responsable no está disponible, deberá realizar la transferencia del conocimiento al equipo que la retomará, en cuyo caso los tiempos se verán afectados.</t>
    </r>
  </si>
  <si>
    <t>&lt;Etapa CV&gt;</t>
  </si>
  <si>
    <t>Número de 
Analistas de Pruebas</t>
  </si>
  <si>
    <t>Posibilidad de Ocurrencia</t>
  </si>
  <si>
    <t>Posibilidad 
Ocurrencia</t>
  </si>
  <si>
    <t>Lenguaje de modelación utilizado</t>
  </si>
  <si>
    <t>Con respecto al Lenguaje de Modelación de los Artefactos</t>
  </si>
  <si>
    <t>ModDesarrollo</t>
  </si>
  <si>
    <t>ModArtefacto</t>
  </si>
  <si>
    <t>Estas pruebas no garantizan que los requisitos entregados sean la mejor solución desde el punto de vista del negocio y del costo/beneficio</t>
  </si>
  <si>
    <t xml:space="preserve">Espacio reservado para que el Cliente realice observaciones sobre el Cronograma </t>
  </si>
  <si>
    <t>PLAN DE PRUEBAS EN DISEÑO</t>
  </si>
  <si>
    <t>Documentación Recibida</t>
  </si>
  <si>
    <t>Nombre Documento</t>
  </si>
  <si>
    <t>Documentacion</t>
  </si>
  <si>
    <t>Etapa - Producto</t>
  </si>
  <si>
    <t>Func.</t>
  </si>
  <si>
    <t>Docum.</t>
  </si>
  <si>
    <t>Perfor.</t>
  </si>
  <si>
    <t>H y S</t>
  </si>
  <si>
    <t>Segur.</t>
  </si>
  <si>
    <t>Ortog.</t>
  </si>
  <si>
    <t>Param.</t>
  </si>
  <si>
    <t>Error</t>
  </si>
  <si>
    <t>Consideración</t>
  </si>
  <si>
    <t>Sugerencia</t>
  </si>
  <si>
    <t>GUI</t>
  </si>
  <si>
    <t>total</t>
  </si>
  <si>
    <t>Relación Errores según el Impacto</t>
  </si>
  <si>
    <t># de Errores</t>
  </si>
  <si>
    <t>Relación Errores según la Naturaleza</t>
  </si>
  <si>
    <t>Naturaleza</t>
  </si>
  <si>
    <t>P</t>
  </si>
  <si>
    <t>I</t>
  </si>
  <si>
    <t>N</t>
  </si>
  <si>
    <t>&lt; Nombre - 
Proveedor 1 &gt;</t>
  </si>
  <si>
    <t>&lt; Nombre - 
Proveedor 2 &gt;</t>
  </si>
  <si>
    <t>&lt; Nombre - 
Proveedor 3 &gt;</t>
  </si>
  <si>
    <t>&lt; Nombre - 
Proveedor 4 &gt;</t>
  </si>
  <si>
    <t>Otros Indicadores</t>
  </si>
  <si>
    <t>Extra-Corta</t>
  </si>
  <si>
    <t>Causal</t>
  </si>
  <si>
    <t>Desviación 
(En Horas)</t>
  </si>
  <si>
    <t>% Desfase</t>
  </si>
  <si>
    <t>Desfases</t>
  </si>
  <si>
    <t>M</t>
  </si>
  <si>
    <t>A</t>
  </si>
  <si>
    <t>Impacto, fallas y/o faltas en pruebas de las características (features) afectados por la modificación</t>
  </si>
  <si>
    <t>Impacto, fallas y/o faltas en producción de las características (features) afectados por la modificación</t>
  </si>
  <si>
    <t>¿Qué tanto se van a afectar los subprocesos de la o las partes de la modificación (profundidad de los procesos)?</t>
  </si>
  <si>
    <t>Posibilidad de ocurrencia, aplicativo</t>
  </si>
  <si>
    <t>Posibilidad de ocurrencia por fallas en operación de aplicación actual</t>
  </si>
  <si>
    <t>Posibilidad de ocurrencia por calidad de la información del aplicativo</t>
  </si>
  <si>
    <t>Posibilidad de ocurrencia causada por la modificación</t>
  </si>
  <si>
    <t>Posibilidad de ocurrencia, fallas y/o faltas en producción de las características (features) afectados por la modificación</t>
  </si>
  <si>
    <t>Posibilidad de ocurrencia, fallas y/o faltas en pruebas de las características (features) afectados por la modificación</t>
  </si>
  <si>
    <t>El proyecto se aprueba ?</t>
  </si>
  <si>
    <t>¿Cuál es la posibilidad de que la funcionalidad con su respectivo atributo vaya a fallar u opere incorrectamente? 
Valores permitidos: 1, 2 ó 3. Donde 3 representa la posibilidad mayor y 1 representa la posibilidad menor</t>
  </si>
  <si>
    <r>
      <t xml:space="preserve">Si la respuesta es &lt;&lt; Si &gt;&gt; con base en la información de la plantilla </t>
    </r>
    <r>
      <rPr>
        <b/>
        <sz val="10"/>
        <color theme="1"/>
        <rFont val="Arial"/>
        <family val="2"/>
      </rPr>
      <t>Presencia de Tipos de Pruebas</t>
    </r>
    <r>
      <rPr>
        <sz val="10"/>
        <color theme="1"/>
        <rFont val="Arial"/>
        <family val="2"/>
      </rPr>
      <t xml:space="preserve"> analizar los resultados obtenidos que apliquen para el proyecto. Estos deben ser registrados en la hoja &lt;&lt; Limpieza &gt;&gt; del archivo </t>
    </r>
    <r>
      <rPr>
        <b/>
        <sz val="10"/>
        <color theme="1"/>
        <rFont val="Arial"/>
        <family val="2"/>
      </rPr>
      <t>Producto Requisitos - Diseño y Ejecucion</t>
    </r>
  </si>
  <si>
    <t>Artefactos que se van a probar</t>
  </si>
  <si>
    <r>
      <t xml:space="preserve">Con base en los artefactos ingresados </t>
    </r>
    <r>
      <rPr>
        <b/>
        <sz val="10"/>
        <color theme="1"/>
        <rFont val="Arial"/>
        <family val="2"/>
      </rPr>
      <t>diligenciar la hoja &lt;&lt;Limpieza&gt;&gt;</t>
    </r>
    <r>
      <rPr>
        <sz val="10"/>
        <color theme="1"/>
        <rFont val="Arial"/>
        <family val="2"/>
      </rPr>
      <t xml:space="preserve"> en el archivo </t>
    </r>
    <r>
      <rPr>
        <b/>
        <sz val="10"/>
        <color theme="1"/>
        <rFont val="Arial"/>
        <family val="2"/>
      </rPr>
      <t>Producto Requisitos - Diseño y Ejecucion</t>
    </r>
  </si>
  <si>
    <r>
      <t xml:space="preserve">Incluye todos aquellos aspectos listados y no descartados en la hoja &lt;&lt; Limpieza &gt;&gt; del archivo </t>
    </r>
    <r>
      <rPr>
        <b/>
        <sz val="10"/>
        <color theme="1"/>
        <rFont val="Arial"/>
        <family val="2"/>
      </rPr>
      <t>Producto Requisitos - Diseño y Ejecucion</t>
    </r>
    <r>
      <rPr>
        <sz val="10"/>
        <color theme="1"/>
        <rFont val="Arial"/>
        <family val="2"/>
      </rPr>
      <t>. 
La hoja &lt;&lt; Limpieza &gt;&gt; contiene todos los requisitos que hacen parte del proyecto, conforme al documento de requisitos.</t>
    </r>
  </si>
  <si>
    <t>Devolución Tipo de Prueba</t>
  </si>
  <si>
    <t>Suspensión Tipo de Prueba</t>
  </si>
  <si>
    <t>Cancelación Tipo de Prueba</t>
  </si>
  <si>
    <t>Administrar Visualización</t>
  </si>
  <si>
    <t>Se 
Ejecutará ?</t>
  </si>
  <si>
    <t>Acción tomada en caso de reactivación del riesgo</t>
  </si>
  <si>
    <r>
      <t>&lt;</t>
    </r>
    <r>
      <rPr>
        <i/>
        <sz val="10"/>
        <color theme="1"/>
        <rFont val="Arial"/>
        <family val="2"/>
      </rPr>
      <t>Insertar Ruta de la carpeta En Proceso en el repositorio del cliente</t>
    </r>
    <r>
      <rPr>
        <sz val="10"/>
        <color theme="1"/>
        <rFont val="Arial"/>
        <family val="2"/>
      </rPr>
      <t>&gt;</t>
    </r>
  </si>
  <si>
    <r>
      <t>&lt;</t>
    </r>
    <r>
      <rPr>
        <i/>
        <sz val="10"/>
        <color theme="1"/>
        <rFont val="Arial"/>
        <family val="2"/>
      </rPr>
      <t>Insertar Ruta de la carpeta Terminados en el repositorio del cliente</t>
    </r>
    <r>
      <rPr>
        <sz val="10"/>
        <color theme="1"/>
        <rFont val="Arial"/>
        <family val="2"/>
      </rPr>
      <t>&gt;</t>
    </r>
  </si>
  <si>
    <t xml:space="preserve">Todos los reportes están en un estado Terminal para el proyecto (Work as Designed, Next Version, Closed by Tester, Closed Total Regression, Does Not Apply). </t>
  </si>
  <si>
    <t>¿Aplica?</t>
  </si>
  <si>
    <t>Usuario dueño</t>
  </si>
  <si>
    <t>No es ambiguo</t>
  </si>
  <si>
    <t>En caso afirmativo indicar dónde puede ser consultado</t>
  </si>
  <si>
    <t>Diseño Tradicional Choucair</t>
  </si>
  <si>
    <t>Diseño Estructurado Choucair</t>
  </si>
  <si>
    <t>Nombre del proyecto en la herramienta de Gestión</t>
  </si>
  <si>
    <t>Nombre del proyecto en Silk Central</t>
  </si>
  <si>
    <t>¿El diseño se exportará a Silk Central?</t>
  </si>
  <si>
    <t>Mejoras al Proceso</t>
  </si>
  <si>
    <t>Tipo de Prueba</t>
  </si>
  <si>
    <t>Informe Cierre Requisitos (0: No generado - 1: Generado)</t>
  </si>
  <si>
    <t>Informe Cierre Diseño (0: No generado - 1: Generado)</t>
  </si>
  <si>
    <t>Informe Cierre Construcción (0: No generado - 1: Generado)</t>
  </si>
  <si>
    <t>Maestro Casos Construcción (0: No generado - 1: Generado)</t>
  </si>
  <si>
    <t>¿Se realizaron Pruebas en Requisitos?</t>
  </si>
  <si>
    <r>
      <t xml:space="preserve">Si la respuesta es &lt;&lt; Si &gt;&gt; con base en la información de la plantilla </t>
    </r>
    <r>
      <rPr>
        <b/>
        <sz val="10"/>
        <color theme="1"/>
        <rFont val="Arial"/>
        <family val="2"/>
      </rPr>
      <t>Presencia de Tipos de Pruebas</t>
    </r>
    <r>
      <rPr>
        <sz val="10"/>
        <color theme="1"/>
        <rFont val="Arial"/>
        <family val="2"/>
      </rPr>
      <t xml:space="preserve"> analizar los resultados obtenidos que apliquen para el proyecto. Estos deben ser registrados en la hoja &lt;&lt; Inventario &gt;&gt; del archivo </t>
    </r>
    <r>
      <rPr>
        <b/>
        <sz val="10"/>
        <color theme="1"/>
        <rFont val="Arial"/>
        <family val="2"/>
      </rPr>
      <t>Producto Diseño - Diseño y Ejecucion</t>
    </r>
  </si>
  <si>
    <r>
      <t xml:space="preserve">Con base en los artefactos ingresados </t>
    </r>
    <r>
      <rPr>
        <b/>
        <sz val="10"/>
        <color theme="1"/>
        <rFont val="Arial"/>
        <family val="2"/>
      </rPr>
      <t>diligenciar la hoja &lt;&lt;Inventario&gt;&gt;</t>
    </r>
    <r>
      <rPr>
        <sz val="10"/>
        <color theme="1"/>
        <rFont val="Arial"/>
        <family val="2"/>
      </rPr>
      <t xml:space="preserve"> en el archivo </t>
    </r>
    <r>
      <rPr>
        <b/>
        <sz val="10"/>
        <color theme="1"/>
        <rFont val="Arial"/>
        <family val="2"/>
      </rPr>
      <t>Producto Diseño - Diseño y Ejecucion</t>
    </r>
  </si>
  <si>
    <r>
      <t xml:space="preserve">Incluye todos aquellos aspectos listados y no descartados en la hoja &lt;&lt; Inventario &gt;&gt; del archivo </t>
    </r>
    <r>
      <rPr>
        <b/>
        <sz val="10"/>
        <color theme="1"/>
        <rFont val="Arial"/>
        <family val="2"/>
      </rPr>
      <t>Producto Diseño - Diseño y Ejecucion</t>
    </r>
    <r>
      <rPr>
        <sz val="10"/>
        <color theme="1"/>
        <rFont val="Arial"/>
        <family val="2"/>
      </rPr>
      <t>. 
La hoja &lt;&lt; Limpieza &gt;&gt; contiene todos los requisitos que hacen parte del proyecto, conforme al documento de requisitos.</t>
    </r>
  </si>
  <si>
    <t>Real
(En Horas)</t>
  </si>
  <si>
    <t xml:space="preserve">Estimado
(En Horas) </t>
  </si>
  <si>
    <t>Silk Central</t>
  </si>
  <si>
    <t xml:space="preserve">Herramienta en la cuál se realizará el diseño </t>
  </si>
  <si>
    <t>Por demanda</t>
  </si>
  <si>
    <t>Extracción de datos de base de datos preexistentes (Los datos prerrequisito para comenzar con la prueba)</t>
  </si>
  <si>
    <t>El paquete (volumen) de datos debe ser creado por el cliente</t>
  </si>
  <si>
    <t>El paquete (volumen) de datos debe ser creado por el Choucair</t>
  </si>
  <si>
    <t>Observaciones</t>
  </si>
  <si>
    <t>Relación Issue según el Tipo</t>
  </si>
  <si>
    <t># de Issues</t>
  </si>
  <si>
    <t>HNV</t>
  </si>
  <si>
    <t>Next Versión</t>
  </si>
  <si>
    <t>TipoPruebaNC</t>
  </si>
  <si>
    <r>
      <t>El control de actualizaciones (versión o release) de los artefactos de prueba, es responsabilidad del el Analista Líder del proyecto por parte del cliente, quien las pondrá a disposición del equipo de pruebas asignado al proyecto. Será responsabilidad del cliente anunciar los cambios y efectos en los artefactos del proyecto que estén sujetos a pruebas.</t>
    </r>
    <r>
      <rPr>
        <sz val="8"/>
        <color theme="1"/>
        <rFont val="Arial"/>
        <family val="2"/>
      </rPr>
      <t xml:space="preserve"> 
</t>
    </r>
    <r>
      <rPr>
        <sz val="10"/>
        <color theme="1"/>
        <rFont val="Arial"/>
        <family val="2"/>
      </rPr>
      <t xml:space="preserve">Tener presente que en caso de no existir un proceso de control de versiones aumenta el riesgo en la ejecución del proyecto de pruebas debido a que la probabilidad de que se presenten reprocesos aumenta. </t>
    </r>
  </si>
  <si>
    <t xml:space="preserve">Para Choucair un proyecto de pruebas se considera terminado cuando: </t>
  </si>
  <si>
    <t>¿Cuál es la posibilidad de que la funcionalidad con su respectivo atributo vaya a fallar u opere incorrectamente? 
Valores permitidos: 1, 2 ó 3. Donde 3 representa la probabilidad mayor y 1 representa la probabilidad menor</t>
  </si>
  <si>
    <t>Gestión</t>
  </si>
  <si>
    <t>Diseño y Ejecución</t>
  </si>
  <si>
    <t>Prueba Contable</t>
  </si>
  <si>
    <t>ver  Plan de Pruebas &lt;insertar enlace&gt;</t>
  </si>
  <si>
    <t>Espacio reservado para realizar las observaciones sobre la Presencia de Pruebas</t>
  </si>
  <si>
    <t>Espacio reservado para realizar las observaciones sobre los Issues Detectados</t>
  </si>
  <si>
    <t>Espacio reservado para realizar las observaciones sobre la Aprobación</t>
  </si>
  <si>
    <t>Espacio reservado para realizar las observaciones sobre la Pruebas Aceptadas</t>
  </si>
  <si>
    <t>Espacio reservado para realizar las observaciones sobre la Documentación</t>
  </si>
  <si>
    <t>Espacio reservado para realizar las observaciones sobre la Información General del Proyecto</t>
  </si>
  <si>
    <t>Espacio reservado para realizar las observaciones sobre el Análisis de Riesgos</t>
  </si>
  <si>
    <t>Espacio reservado para realizar las observaciones sobre las Herramientas de Apoyo y Bugtrackers</t>
  </si>
  <si>
    <t>Espacio reservado para realizar las observaciones sobre la Estructura Propuesta Equipo de Trabajo</t>
  </si>
  <si>
    <t>Espacio reservado para realizar las observaciones sobre el Comité de Cambios</t>
  </si>
  <si>
    <t>Aceptado ?
(Si / No)</t>
  </si>
  <si>
    <t>Construcción - Migración</t>
  </si>
  <si>
    <t>Mixta</t>
  </si>
  <si>
    <t>Espacio reservado para realizar las observaciones sobre la Información del Proyecto</t>
  </si>
  <si>
    <t>Espacio reservado para realizar las observaciones sobre la Pre-Planeación</t>
  </si>
  <si>
    <t>Espacio reservado para realizar las observaciones sobre los Supuestos</t>
  </si>
  <si>
    <t>Espacio reservado para realizar las observaciones sobre el Alcance</t>
  </si>
  <si>
    <t>Espacio reservado para realizar las observaciones sobre los Riesgos de la Prueba</t>
  </si>
  <si>
    <t>Espacio reservado para realizar las observaciones sobre la Estrategia</t>
  </si>
  <si>
    <t xml:space="preserve">Espacio reservado para realizar las observaciones sobre el Cronograma </t>
  </si>
  <si>
    <t>Espacio reservado para realizar las observaciones sobre los Riesgos del Tipo de Prueba</t>
  </si>
  <si>
    <t>Espacio reservado para realizar las observaciones sobre el Detalle de la Prueba</t>
  </si>
  <si>
    <t>Espacio reservado para realizar las observaciones sobre las Máquinas y Usuarios Requeridos</t>
  </si>
  <si>
    <t>Espacio reservado para realizar las observaciones sobre el Cronograma</t>
  </si>
  <si>
    <t>TipoPruebaMC</t>
  </si>
  <si>
    <t>Contable</t>
  </si>
  <si>
    <t>Firma</t>
  </si>
  <si>
    <t>Cargo</t>
  </si>
  <si>
    <t>Choucair</t>
  </si>
  <si>
    <t>Observaciones Adicionales</t>
  </si>
  <si>
    <t>Observacion</t>
  </si>
  <si>
    <t>Construcción - Contable</t>
  </si>
  <si>
    <t>Diseño - Contable</t>
  </si>
  <si>
    <t>Requisitos - Contable</t>
  </si>
  <si>
    <t>Contable en Construcción</t>
  </si>
  <si>
    <t>Contable en Diseño</t>
  </si>
  <si>
    <t>Contable en Requisitos</t>
  </si>
  <si>
    <t>CONFIRMACIÓN DE CANCELACIÓN - PROYECTO DE PRUEBAS</t>
  </si>
  <si>
    <t>SUSPENSIÓN - PROYECTO DE PRUEBAS</t>
  </si>
  <si>
    <t>DEVOLUCIÓN - PROYECTO DE PRUEBAS</t>
  </si>
  <si>
    <t>CARTA TERMINACIÓN - PRODUCTO DE PRUEBA</t>
  </si>
  <si>
    <t>CARTA TERMINACIÓN CON CONDICIONAMIENTO - PRODUCTO DE PRUEBA</t>
  </si>
  <si>
    <t>CONFIRMACION DE CANCELACIÓN - PRODUCTO DE PRUEBA</t>
  </si>
  <si>
    <t>SUSPENSIÓN - PRODUCTO DE PRUEBA</t>
  </si>
  <si>
    <t>DEVOLUCIÓN - PRODUCTO DE PRUEBA</t>
  </si>
  <si>
    <t>.</t>
  </si>
  <si>
    <t>Seleccione la causal de desfase …</t>
  </si>
  <si>
    <t>Líder del Aplicativo</t>
  </si>
  <si>
    <t>Fecha estimada de terminación</t>
  </si>
  <si>
    <t>RIESGOS DEL PROYECTO</t>
  </si>
  <si>
    <t>Espacio reservado para que el Cliente realice observaciones sobre la Estrategia General de la Prueba</t>
  </si>
  <si>
    <t>Estrategia General del Proyecto</t>
  </si>
  <si>
    <t>Construcción - Pruebas Funcionales y Básicas No Funcionales</t>
  </si>
  <si>
    <t>Riesgo, aspectos totalmente concernientes al Tipo de Prueba</t>
  </si>
  <si>
    <t>Riesgo, aspectos totalmente concernientes al Proyecto</t>
  </si>
  <si>
    <t>Choucair Cárdenas Testing. Todos los derechos reservados - 2011. Choucair ©</t>
  </si>
  <si>
    <t>¿Cuál sería el impacto en el proyecto si se presentaá un evento de los listados a continuación?
Valores permitidos: 1, 2 ó 3. Donde 3 representa el impacto mayor y 1 representa el impacto menor</t>
  </si>
  <si>
    <t>¿Cuál es la posibilidad de que se presente el evento? 
Valores permitidos: 1, 2 ó 3. Donde 3 representa la posibilidad mayor y 1 representa la posibilidad menor</t>
  </si>
  <si>
    <t>Factor de ajuste de terminación</t>
  </si>
  <si>
    <t>Esfuerzo estimado (horas)</t>
  </si>
  <si>
    <t>Esfuerzo real (horas)</t>
  </si>
  <si>
    <t>Porcentaje esfuerzo estimado vs esfuerzo real</t>
  </si>
  <si>
    <t>Factor de Ajuste asignado al proyecto</t>
  </si>
  <si>
    <t>Fecha de terminación estimada</t>
  </si>
  <si>
    <t>Fecha de terminación mas probable</t>
  </si>
  <si>
    <t>Fecha mas probable de terminación</t>
  </si>
  <si>
    <t>Construcción - Contables</t>
  </si>
  <si>
    <t>Contables</t>
  </si>
  <si>
    <t>Filas - Cumplimiento</t>
  </si>
  <si>
    <t>Ini</t>
  </si>
  <si>
    <t>Fin</t>
  </si>
  <si>
    <t>Choucair Cárdenas Testing. Todos los derechos reservados - 2017. Choucair ©</t>
  </si>
  <si>
    <t>No Alcance</t>
  </si>
  <si>
    <t>Fuera del Alcance</t>
  </si>
  <si>
    <t>Sistema operativo en cliente (incluir versión)</t>
  </si>
  <si>
    <t>Información Ambiente de Pruebas</t>
  </si>
  <si>
    <t>¿Es un ambiente de pruebas?</t>
  </si>
  <si>
    <t>Ambiente</t>
  </si>
  <si>
    <t>Esfuerzos por Etapa</t>
  </si>
  <si>
    <t>Etapa</t>
  </si>
  <si>
    <t>Esfuerzo Estimado</t>
  </si>
  <si>
    <t>Esfuerzo Real</t>
  </si>
  <si>
    <t>Seguimiento y Cierre</t>
  </si>
  <si>
    <t>Esfuerzo</t>
  </si>
  <si>
    <t>Next Version</t>
  </si>
  <si>
    <t>Hallazgos</t>
  </si>
  <si>
    <t>Leccion</t>
  </si>
  <si>
    <t>Lecciones Aprendidas</t>
  </si>
  <si>
    <t>Recuerde que éste documento sólo aplica para pruebas de corta duración (a lo sumo 5 días)</t>
  </si>
  <si>
    <t>Mala calidad de artefacto recibido por parte del Cliente</t>
  </si>
  <si>
    <t>Mala calidad de artefacto recibido por parte del Proveedor</t>
  </si>
  <si>
    <t>Buena calidad de artefacto recibido por parte del Cliente</t>
  </si>
  <si>
    <t>Buena calidad de artefacto recibido por parte del Proveedor</t>
  </si>
  <si>
    <t>Gestión issues (responsable Cliente)</t>
  </si>
  <si>
    <t>Gestión issues (responsable Proveedor)</t>
  </si>
  <si>
    <t>Gestión issues (responsable Compañía)</t>
  </si>
  <si>
    <t>Administración y control de versiones o releases de software (responsable Cliente)</t>
  </si>
  <si>
    <t>Administración y control de versiones o releases de software (responsable Proveedor)</t>
  </si>
  <si>
    <t>Administración y control de versiones o releases de documentación (responsable Cliente)</t>
  </si>
  <si>
    <t>Administración y control de versiones o releases de documentación (responsable Proveedor)</t>
  </si>
  <si>
    <t>Calidad del set de datos (responsable Cliente)</t>
  </si>
  <si>
    <t>Calidad del set de datos (responsable Proveedor)</t>
  </si>
  <si>
    <t>Calidad del set de datos (responsable Choucair)</t>
  </si>
  <si>
    <t>Inestabilidad del ambiente de pruebas durante la ejecución (responsable Cliente)</t>
  </si>
  <si>
    <t>Inestabilidad del ambiente de pruebas durante la ejecución (responsable Proveedor)</t>
  </si>
  <si>
    <t>Inestabilidad del ambiente de pruebas durante la ejecución (responsable Compañía)</t>
  </si>
  <si>
    <t>Actividades de SW o HW no planeadas (responsable Cliente)</t>
  </si>
  <si>
    <t>Actividades de SW o HW no planeadas (responsable Proveedor)</t>
  </si>
  <si>
    <t>Actividades de SW o HW no planeadas (responsable Compañía)</t>
  </si>
  <si>
    <t>Incumplimiento en la entrega de artefactos (responsable Cliente)</t>
  </si>
  <si>
    <t>Incumplimiento en la entrega de artefactos (responsable Proveedor)</t>
  </si>
  <si>
    <t>Cambio de alcance (responsable Cliente)</t>
  </si>
  <si>
    <t>Cambio de alcance (responsable Proveedor)</t>
  </si>
  <si>
    <t>Ejecución en ambientes compartidos (responsable Cliente)</t>
  </si>
  <si>
    <t>Ejecución en ambientes compartidos (responsable Proveedor)</t>
  </si>
  <si>
    <t>Novedades equipo de trabajo (responsable Cliente)</t>
  </si>
  <si>
    <t>Novedades equipo de trabajo (responsable Proveedor)</t>
  </si>
  <si>
    <t>Novedades equipo de trabajo (responsable Compañía)</t>
  </si>
  <si>
    <t>Desconocimiento negocio (responsable Cliente)</t>
  </si>
  <si>
    <t>Desconocimiento negocio (responsable Proveedor)</t>
  </si>
  <si>
    <t>Desconocimiento negocio Cliente (responsable Compañía)</t>
  </si>
  <si>
    <t xml:space="preserve">Actividades del proyecto no planeadas (responsable Cliente) </t>
  </si>
  <si>
    <t xml:space="preserve">Actividades del proyecto no planeadas (responsable Choucair) </t>
  </si>
  <si>
    <t>Actividades no planeadas por la Compañía</t>
  </si>
  <si>
    <t>Eventos externos (imputable al Cliente)</t>
  </si>
  <si>
    <t>Eventos externos (imputable al Proveedor)</t>
  </si>
  <si>
    <t>Eventos externos (imputable a la Compañia)</t>
  </si>
  <si>
    <t>Listas Editables</t>
  </si>
  <si>
    <r>
      <t xml:space="preserve">Para insertar un nuevo valor a la lista: seleccionar un valor de ella y a continuación seleccionar el botón derecho del mouse y en el menu contexual seleccionar  </t>
    </r>
    <r>
      <rPr>
        <b/>
        <sz val="9"/>
        <color theme="1"/>
        <rFont val="Arial"/>
        <family val="2"/>
      </rPr>
      <t xml:space="preserve">Insertar... &gt; Desplazar Celdas hacia abajo </t>
    </r>
  </si>
  <si>
    <r>
      <t xml:space="preserve">Para eliminar un valor a la lista: seleccionar el valor de ella y a continuación seleccionar el botón derecho del mouse y en el menu contexual seleccionar  </t>
    </r>
    <r>
      <rPr>
        <b/>
        <sz val="9"/>
        <color theme="1"/>
        <rFont val="Arial"/>
        <family val="2"/>
      </rPr>
      <t xml:space="preserve">Elimnar... &gt; Desplazar Celdas hacia arriba </t>
    </r>
  </si>
  <si>
    <t>Manual y Automatizada</t>
  </si>
  <si>
    <t>Acción</t>
  </si>
  <si>
    <t>Severo</t>
  </si>
  <si>
    <t>EtapaPrueba</t>
  </si>
  <si>
    <t>Estimación</t>
  </si>
  <si>
    <t>Regresión</t>
  </si>
  <si>
    <t>versión 3.9</t>
  </si>
  <si>
    <t>Mixto</t>
  </si>
  <si>
    <t>Chouccair</t>
  </si>
  <si>
    <t>El ambiente o entorno de pruebas no este habilitado o presente fallas.</t>
  </si>
  <si>
    <t>Solicitar información al cliente, si no es posible de obtener, levantar la información para documentar el proceso o proponer soluciones.</t>
  </si>
  <si>
    <t>Capacidad de respuesta del equipo de desarrollo.</t>
  </si>
  <si>
    <t>x</t>
  </si>
  <si>
    <t>Requerimientos incompletos o mal definidos.</t>
  </si>
  <si>
    <t>La documentación requerida para la creación de los casos de prueba.</t>
  </si>
  <si>
    <t>Los permisos del ambiente para pruebas.</t>
  </si>
  <si>
    <t>La data para generar los casos de prueba.</t>
  </si>
  <si>
    <t>Desarrollos en su versión final para ejecutar los casos de prueba.</t>
  </si>
  <si>
    <t>No se verificara el funcionamiento del aplicativo en navegadores de dispositivos Móviles.</t>
  </si>
  <si>
    <t>Se realizaran pruebas exploratorias con el fin de identificar los flujos a probar.</t>
  </si>
  <si>
    <t>Analista de Pruebas en formación</t>
  </si>
  <si>
    <t>Se realizara una prueba exploratoria con el fin de ultilizar la experiencia como usuario y tester para determinar las areas más importantes de acuerdo al uso esperado, luego se realizara un Smoke test ya que es una funcionalidad de alto riesgo, si no es satisfactoria se realizara una devolucion al equipo de desarrollo, si es satisfactoria se continuara con las pruebas funcionales.</t>
  </si>
  <si>
    <t>Windows 10</t>
  </si>
  <si>
    <t>Falta de herramientas de gestión de los Bugs</t>
  </si>
  <si>
    <t xml:space="preserve">Proponer o entrar en un acuerdo con el equipo para utilizar el artefacto que nos de mejores funcionalidades de gestión. </t>
  </si>
  <si>
    <t>Incapacidades laborales</t>
  </si>
  <si>
    <t>Asignar un nuevo integrante o reasignación de tareas.</t>
  </si>
  <si>
    <t>Negociar fechas con el cliente, reasignación de tareas, priorizar funcionalidades, Considerar recursos faltantes.</t>
  </si>
  <si>
    <t xml:space="preserve">Cambio en el alcance </t>
  </si>
  <si>
    <t>Se realizaran pruebas funcionales con el fin de garantizar que se cumpla funcionalidad requerida por el cliente.</t>
  </si>
  <si>
    <t>Herika Pescador</t>
  </si>
  <si>
    <t>LATAM</t>
  </si>
  <si>
    <t>Verificar la funcionalidad Plataforma web para consultar y comprar vuelos.</t>
  </si>
  <si>
    <t>Sebastian Rodriguez</t>
  </si>
  <si>
    <t>Dicha compañía requiere de los servicios específicamente de su producto de pruebas Generales y básicas no funcionales, ya que ha implementado cambios recientemente en la plataforma WEB funcionalidad consulta y compra de vuelos, las modificaciones realizadas “no afectan” su funcionalidad ya que fueron netamente de usabilidad y experiencia de usuario.</t>
  </si>
  <si>
    <t>02/05/2022 - 27/05/2022</t>
  </si>
  <si>
    <t>3 Analistas de pruebas</t>
  </si>
  <si>
    <t>Consulta y compra de vuelos</t>
  </si>
  <si>
    <t>Conocer la calidad del producto. (Consulta y compra de vuelos")</t>
  </si>
  <si>
    <t xml:space="preserve">Analista de pruebas </t>
  </si>
  <si>
    <t>Tatiana Reyes</t>
  </si>
  <si>
    <t>Juan Miguel Giraldo</t>
  </si>
  <si>
    <t>Analista de entrenamiento en formación</t>
  </si>
  <si>
    <t>Herika Tatiana Reyes</t>
  </si>
  <si>
    <t>Funcionalidad consulta y compra de vuelos LATAM</t>
  </si>
  <si>
    <t>Notificar el problema para que el encargado de la actividad solvente el inconveniente.</t>
  </si>
  <si>
    <t>Priorizar solicitudes,  Documentar estructuradamente las solicitudes, hacer el seguimiento de las solicitudes.</t>
  </si>
  <si>
    <r>
      <t>Se probara componente "</t>
    </r>
    <r>
      <rPr>
        <b/>
        <sz val="10"/>
        <color theme="1"/>
        <rFont val="Arial"/>
        <family val="2"/>
      </rPr>
      <t>Vuelos</t>
    </r>
    <r>
      <rPr>
        <sz val="10"/>
        <color theme="1"/>
        <rFont val="Arial"/>
        <family val="2"/>
      </rPr>
      <t>" consultar y comprar vuelos - Consultar y comprar vuelos usando Millas LATAM Pass</t>
    </r>
  </si>
  <si>
    <t>Se realizaran 3 casos de prueba exitoso y No exitoso</t>
  </si>
  <si>
    <t>Se haran pruebas funcionales para verificar el correcto funcionamiento de buscar vuelo, destino, fecha</t>
  </si>
  <si>
    <t>Componente Vuelos</t>
  </si>
  <si>
    <t>Funcionalidad en la cual se puede consultar y comprar vuelos</t>
  </si>
  <si>
    <t xml:space="preserve">Herika Pescador </t>
  </si>
  <si>
    <t>Etapa / Actividades</t>
  </si>
  <si>
    <r>
      <t xml:space="preserve">Frecuencia / Casuistica 
</t>
    </r>
    <r>
      <rPr>
        <sz val="8"/>
        <color theme="0"/>
        <rFont val="Calibri"/>
        <family val="2"/>
        <scheme val="minor"/>
      </rPr>
      <t>(Casos de prueba)</t>
    </r>
  </si>
  <si>
    <t>Esfuerzo en 
Horas</t>
  </si>
  <si>
    <t>Esfuerzo total de la actividad en Horas</t>
  </si>
  <si>
    <t xml:space="preserve">Recursos </t>
  </si>
  <si>
    <t>TE</t>
  </si>
  <si>
    <t>Visión</t>
  </si>
  <si>
    <t>Reunión de contexto (Po)</t>
  </si>
  <si>
    <t>Reunión de contexto(Equipo)</t>
  </si>
  <si>
    <t>Lectura de documentación</t>
  </si>
  <si>
    <t>Lista de chequeo de funcionalidades(Check list)</t>
  </si>
  <si>
    <t>Reunión de planning (Cronograma)</t>
  </si>
  <si>
    <t>Análisis de riesgo ( producto y Proyecto)</t>
  </si>
  <si>
    <t>Estrategias de prueba</t>
  </si>
  <si>
    <t>Alcance, supuestos, limitaciones</t>
  </si>
  <si>
    <t xml:space="preserve">Estimación, esfuerzos y fechas </t>
  </si>
  <si>
    <t>Reunión de Refinamiento</t>
  </si>
  <si>
    <t>Diseño de los casos de prueba</t>
  </si>
  <si>
    <t>Diseño del smoke test</t>
  </si>
  <si>
    <t xml:space="preserve">Datos de pruebas </t>
  </si>
  <si>
    <t xml:space="preserve">Ejecución </t>
  </si>
  <si>
    <t xml:space="preserve">Smoke test </t>
  </si>
  <si>
    <t xml:space="preserve">casos de pruebas manuales </t>
  </si>
  <si>
    <t>Pruebas regresión</t>
  </si>
  <si>
    <t>Cierre / Entrega</t>
  </si>
  <si>
    <t>Documentación de cierre de prueba y carta de finalización</t>
  </si>
  <si>
    <t>review, retro, planning y daley</t>
  </si>
  <si>
    <t>Reunión para entrega de informe de cierre y carta de finalización</t>
  </si>
  <si>
    <t>Gestión de proyecto/ Logística</t>
  </si>
  <si>
    <t xml:space="preserve">Revisión de ambiente e insumos de proyecto </t>
  </si>
  <si>
    <t>Actualización de cronograma de actividades</t>
  </si>
  <si>
    <t xml:space="preserve">Control y seguimiento </t>
  </si>
  <si>
    <t>TOTAL</t>
  </si>
  <si>
    <t>Esfuerzo Total Estimado</t>
  </si>
  <si>
    <t>Esfuerzo estimado</t>
  </si>
  <si>
    <t>Factor de Ajuste</t>
  </si>
  <si>
    <t>Factor de ajuste</t>
  </si>
  <si>
    <t>Esfuerzo mas Probable</t>
  </si>
  <si>
    <t>Esfuerzo mas probable</t>
  </si>
  <si>
    <t xml:space="preserve">Diligenciar </t>
  </si>
  <si>
    <t>Cantidad de analistas</t>
  </si>
  <si>
    <t>Horas analista</t>
  </si>
  <si>
    <t>Horas total analistas x Día</t>
  </si>
  <si>
    <t>Total días</t>
  </si>
  <si>
    <r>
      <rPr>
        <b/>
        <sz val="11"/>
        <color theme="1"/>
        <rFont val="Calibri"/>
        <family val="2"/>
        <scheme val="minor"/>
      </rPr>
      <t xml:space="preserve">Encuentra más información en: </t>
    </r>
    <r>
      <rPr>
        <sz val="11"/>
        <color theme="1"/>
        <rFont val="Calibri"/>
        <family val="2"/>
        <scheme val="minor"/>
      </rPr>
      <t xml:space="preserve">
</t>
    </r>
    <r>
      <rPr>
        <sz val="11"/>
        <color theme="0" tint="-0.499984740745262"/>
        <rFont val="Calibri"/>
        <family val="2"/>
        <scheme val="minor"/>
      </rPr>
      <t>https://wiki.choucairtesting.com/wiki/index.php/Estimaci%C3%B3n_pruebas-_C%C3%A1lculo_de_esfuerzo,_fechas_pruebas_y_personas
 https://web.microsoftstream.com/channel/334be849-2f97-4271-8657-d254612e96c8</t>
    </r>
  </si>
  <si>
    <t>Latam</t>
  </si>
  <si>
    <t xml:space="preserve">Se realizaran pruebas de regresión </t>
  </si>
  <si>
    <t>Se realizara una prueba de smoke test</t>
  </si>
  <si>
    <t>No se tendra acceso a Bases de Datos</t>
  </si>
  <si>
    <t>Se realizara una prueba de Smoke test para verficar que el escenario cumple con los requisitos para empezar a ejecutar las pruebas</t>
  </si>
  <si>
    <t>Plataforma web para consultar y comprar vuelos  aerolinea LATAM</t>
  </si>
  <si>
    <t>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t>
  </si>
  <si>
    <t>No se realizarán pruebas de concurrencia, carga y estrés. (Pruebas de Performance).</t>
  </si>
  <si>
    <t>No se realizaran pruebas en dispositivos móviles</t>
  </si>
  <si>
    <t>No se comprobara la interoperabilidad con el método de pago</t>
  </si>
  <si>
    <t>Desarrollo debe realizar pruebas unitarias y entregarlas como suministro para iniciar las pruebas.</t>
  </si>
  <si>
    <t xml:space="preserve">No seremos responsables de probar funcionalidades fuera de nuestro alcance establecido. </t>
  </si>
  <si>
    <t>Estipular los tiempos de resolución de issues con el equipo de desarrollo.</t>
  </si>
  <si>
    <t>Nota: Choucair sólo es responsable de la funcionalidad incluida en la documentación del proyecto generada a la fecha de entrega del mismo. Choucair incluirá dichas funcionalidades en el plan de pruebas, el cual debe ser verificado y aprobado por el cliente.</t>
  </si>
  <si>
    <t>Criterios de Entrada / Supuestos</t>
  </si>
  <si>
    <t>Criterios de Salida / Supuestos</t>
  </si>
  <si>
    <t>Plan de pruebas</t>
  </si>
  <si>
    <t xml:space="preserve">Pruebas funcionales de casos de prueba </t>
  </si>
  <si>
    <t xml:space="preserve">Informe final </t>
  </si>
  <si>
    <t>Se realizaran pruebas de GUI para verificar manejo básico y eficiente del aplicativo, colores corporativos de la aplicación.</t>
  </si>
  <si>
    <t>Se realizaran pruebas en los Navegadores (Chrome  y Firefox  y Edge)  Al ser los navegadores más utilizados.</t>
  </si>
  <si>
    <t xml:space="preserve">Los tiempos de respuesta son mucho más prolongados de lo esperado. </t>
  </si>
  <si>
    <t xml:space="preserve">No permite la conexión con otros sistemas </t>
  </si>
  <si>
    <t>No establece conexión con la pasarela de pagos</t>
  </si>
  <si>
    <t>No permite acceder al modulo de vuelos</t>
  </si>
  <si>
    <t xml:space="preserve">No cumple con las funciones minimas para buscar un  vuelo </t>
  </si>
  <si>
    <t>No soporta el determinado numero de clientes realizando procesos de forma simultanea, la cual se demora para cargar</t>
  </si>
  <si>
    <t>Gestionar con los lideres del proyecto las herramientas necesarias</t>
  </si>
  <si>
    <t>Gestionar el tiempo de resolución de entregables.</t>
  </si>
  <si>
    <t>Todo el equipo puede hacerce cargo de las tareas asignadas.</t>
  </si>
  <si>
    <t>Realizar reuniones con el equipo para enterder el modelo de negocio y promover documentación.</t>
  </si>
  <si>
    <t>Generar un plan de acción mediante reuniones para clarificar el nuevo alcance y acoplarlo al plan de pruebas.</t>
  </si>
  <si>
    <t>Reportar la falla con el área encargada, indicando que se presenta una falla de conexión al ambiente de pruebas.</t>
  </si>
  <si>
    <r>
      <t xml:space="preserve">Durante el inicio del proyecto se realizaran dos reuniones con el cliente, donde podamos conocer elementos claves del proceso de negocio y la aplicación; luego definir el plan de pruebas que pasara por revisión y aprobación del lider del proyecto por parte del cliente. 
En la primera reunión se abordara una contextualización para obtener información detallada acerca de la estructura del equipo de pruebas y las actividades a cargo para cada una de las personas del equipo (metodología Choucair).
En la próxima reunión se socializara una visión mas del proyecto en cuanto a los objetivos y establecer de manera coherente y consisa lo que el cliente espera. 
Posteriormente se empezará el diseño de casos de prueba de las funcionalidades y los tipos de prueba.                                     
- </t>
    </r>
    <r>
      <rPr>
        <b/>
        <sz val="10"/>
        <color theme="1"/>
        <rFont val="Arial"/>
        <family val="2"/>
      </rPr>
      <t>Componente Vuelos:</t>
    </r>
    <r>
      <rPr>
        <sz val="10"/>
        <color theme="1"/>
        <rFont val="Arial"/>
        <family val="2"/>
      </rPr>
      <t xml:space="preserve"> se realizaran pruebas exploratorias , smoke test, funcionales y regresión.   
Se realizarán pruebas en las funcionalidades más críticas del sistema,  empezando en el siguiente orden:
1. Consultar vuelos
2. Comprar vuelos
3. Consultar y comprar vuelos usando Millas LATAM Pass     
                                                                                                                                                                                                                                                                                                                                                                                                                                    Para la gestión de defectos, inicialmente se utilizara un formato diseñado en Excel, teniendo en cuenta que no se encuentra disponible un artefacto mas robusto. Este formato se compartira en una hora pactada por las partes interesadas por un canal de informacion que dispongamos.  
                                                                                                                                                                                                                 </t>
    </r>
  </si>
</sst>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yyyy\-mm\-dd"/>
    <numFmt numFmtId="165" formatCode="0.0"/>
    <numFmt numFmtId="166" formatCode="0.0%"/>
    <numFmt numFmtId="167" formatCode="_(&quot;$&quot;* #,##0.00_);_(&quot;$&quot;* \(#,##0.00\);_(&quot;$&quot;* &quot;-&quot;??_);_(@_)"/>
  </numFmts>
  <fonts count="83"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sz val="10"/>
      <color theme="1"/>
      <name val="Arial"/>
      <family val="2"/>
    </font>
    <font>
      <b/>
      <sz val="12"/>
      <color theme="1"/>
      <name val="Arial"/>
      <family val="2"/>
    </font>
    <font>
      <b/>
      <sz val="10"/>
      <color theme="1"/>
      <name val="Arial"/>
      <family val="2"/>
    </font>
    <font>
      <sz val="10"/>
      <color rgb="FFFFFFFF"/>
      <name val="Arial"/>
      <family val="2"/>
    </font>
    <font>
      <sz val="8"/>
      <color theme="0" tint="-0.249977111117893"/>
      <name val="Arial"/>
      <family val="2"/>
    </font>
    <font>
      <sz val="8"/>
      <color theme="1"/>
      <name val="Arial"/>
      <family val="2"/>
    </font>
    <font>
      <sz val="9"/>
      <color theme="1"/>
      <name val="Arial"/>
      <family val="2"/>
    </font>
    <font>
      <sz val="10"/>
      <name val="Arial"/>
      <family val="2"/>
    </font>
    <font>
      <b/>
      <sz val="10"/>
      <name val="Arial"/>
      <family val="2"/>
    </font>
    <font>
      <sz val="11"/>
      <color rgb="FFFFFFFF"/>
      <name val="Calibri"/>
      <family val="2"/>
      <scheme val="minor"/>
    </font>
    <font>
      <sz val="10"/>
      <color rgb="FFFF0000"/>
      <name val="Arial"/>
      <family val="2"/>
    </font>
    <font>
      <sz val="11"/>
      <color theme="1"/>
      <name val="Arial"/>
      <family val="2"/>
    </font>
    <font>
      <sz val="8"/>
      <color indexed="81"/>
      <name val="Tahoma"/>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b/>
      <sz val="11"/>
      <color indexed="63"/>
      <name val="Calibri"/>
      <family val="2"/>
    </font>
    <font>
      <b/>
      <sz val="18"/>
      <color indexed="56"/>
      <name val="Cambria"/>
      <family val="2"/>
    </font>
    <font>
      <sz val="11"/>
      <color indexed="10"/>
      <name val="Calibri"/>
      <family val="2"/>
    </font>
    <font>
      <sz val="9"/>
      <color indexed="81"/>
      <name val="Tahoma"/>
      <family val="2"/>
    </font>
    <font>
      <i/>
      <sz val="10"/>
      <color theme="1"/>
      <name val="Arial"/>
      <family val="2"/>
    </font>
    <font>
      <sz val="10"/>
      <color rgb="FFC0C0C0"/>
      <name val="Arial"/>
      <family val="2"/>
    </font>
    <font>
      <sz val="11"/>
      <color rgb="FFC0C0C0"/>
      <name val="Arial"/>
      <family val="2"/>
    </font>
    <font>
      <sz val="9"/>
      <color indexed="81"/>
      <name val="Arial"/>
      <family val="2"/>
    </font>
    <font>
      <u/>
      <sz val="11"/>
      <color theme="10"/>
      <name val="Calibri"/>
      <family val="2"/>
      <scheme val="minor"/>
    </font>
    <font>
      <b/>
      <sz val="9"/>
      <color indexed="81"/>
      <name val="Tahoma"/>
      <family val="2"/>
    </font>
    <font>
      <b/>
      <sz val="11"/>
      <color theme="1"/>
      <name val="Arial"/>
      <family val="2"/>
    </font>
    <font>
      <b/>
      <sz val="9"/>
      <color theme="1"/>
      <name val="Arial"/>
      <family val="2"/>
    </font>
    <font>
      <b/>
      <sz val="11"/>
      <color theme="0"/>
      <name val="Calibri"/>
      <family val="2"/>
      <scheme val="minor"/>
    </font>
    <font>
      <b/>
      <sz val="11"/>
      <color theme="1"/>
      <name val="Calibri"/>
      <family val="2"/>
      <scheme val="minor"/>
    </font>
    <font>
      <sz val="11"/>
      <color theme="0"/>
      <name val="Calibri"/>
      <family val="2"/>
      <scheme val="minor"/>
    </font>
    <font>
      <b/>
      <i/>
      <sz val="14"/>
      <color theme="0"/>
      <name val="Calibri"/>
      <family val="2"/>
      <scheme val="minor"/>
    </font>
    <font>
      <b/>
      <i/>
      <sz val="8"/>
      <color theme="0"/>
      <name val="Calibri"/>
      <family val="2"/>
      <scheme val="minor"/>
    </font>
    <font>
      <sz val="8"/>
      <color theme="0"/>
      <name val="Calibri"/>
      <family val="2"/>
      <scheme val="minor"/>
    </font>
    <font>
      <b/>
      <sz val="12"/>
      <color theme="0"/>
      <name val="Calibri"/>
      <family val="2"/>
      <scheme val="minor"/>
    </font>
    <font>
      <sz val="11"/>
      <name val="Calibri"/>
      <family val="2"/>
      <scheme val="minor"/>
    </font>
    <font>
      <b/>
      <sz val="11"/>
      <color theme="4" tint="-0.249977111117893"/>
      <name val="Calibri"/>
      <family val="2"/>
      <scheme val="minor"/>
    </font>
    <font>
      <b/>
      <u/>
      <sz val="11"/>
      <color theme="4" tint="-0.249977111117893"/>
      <name val="Calibri"/>
      <family val="2"/>
      <scheme val="minor"/>
    </font>
    <font>
      <b/>
      <sz val="14"/>
      <color theme="5"/>
      <name val="Calibri"/>
      <family val="2"/>
      <scheme val="minor"/>
    </font>
    <font>
      <sz val="11"/>
      <color rgb="FFC00000"/>
      <name val="Calibri"/>
      <family val="2"/>
      <scheme val="minor"/>
    </font>
    <font>
      <b/>
      <sz val="12"/>
      <color rgb="FFC00000"/>
      <name val="Calibri"/>
      <family val="2"/>
      <scheme val="minor"/>
    </font>
    <font>
      <b/>
      <sz val="11"/>
      <color rgb="FFFF0000"/>
      <name val="Calibri"/>
      <family val="2"/>
      <scheme val="minor"/>
    </font>
    <font>
      <sz val="11"/>
      <color theme="5"/>
      <name val="Calibri"/>
      <family val="2"/>
      <scheme val="minor"/>
    </font>
    <font>
      <u/>
      <sz val="11"/>
      <color theme="10"/>
      <name val="Calibri"/>
      <family val="2"/>
    </font>
    <font>
      <sz val="11"/>
      <color rgb="FF000000"/>
      <name val="Calibri"/>
      <family val="2"/>
    </font>
    <font>
      <sz val="11"/>
      <color theme="0" tint="-0.499984740745262"/>
      <name val="Calibri"/>
      <family val="2"/>
      <scheme val="minor"/>
    </font>
    <font>
      <sz val="12"/>
      <color theme="1"/>
      <name val="Arial"/>
      <family val="2"/>
    </font>
  </fonts>
  <fills count="43">
    <fill>
      <patternFill patternType="none"/>
    </fill>
    <fill>
      <patternFill patternType="gray125"/>
    </fill>
    <fill>
      <patternFill patternType="solid">
        <fgColor theme="5" tint="0.59999389629810485"/>
        <bgColor indexed="64"/>
      </patternFill>
    </fill>
    <fill>
      <patternFill patternType="solid">
        <fgColor theme="3" tint="0.59999389629810485"/>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FF"/>
        <bgColor indexed="64"/>
      </patternFill>
    </fill>
    <fill>
      <patternFill patternType="solid">
        <fgColor theme="2" tint="-9.9978637043366805E-2"/>
        <bgColor indexed="64"/>
      </patternFill>
    </fill>
    <fill>
      <patternFill patternType="solid">
        <fgColor rgb="FFE9EFF7"/>
        <bgColor indexed="64"/>
      </patternFill>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rgb="FFFFFFCC"/>
        <bgColor indexed="64"/>
      </patternFill>
    </fill>
    <fill>
      <patternFill patternType="solid">
        <fgColor theme="5" tint="0.79998168889431442"/>
        <bgColor indexed="64"/>
      </patternFill>
    </fill>
    <fill>
      <patternFill patternType="solid">
        <fgColor rgb="FFF8F7F2"/>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theme="3"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rgb="FF92D050"/>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808080"/>
      </left>
      <right/>
      <top style="thin">
        <color rgb="FF808080"/>
      </top>
      <bottom/>
      <diagonal/>
    </border>
    <border>
      <left/>
      <right/>
      <top style="thin">
        <color rgb="FF808080"/>
      </top>
      <bottom/>
      <diagonal/>
    </border>
    <border>
      <left/>
      <right style="thin">
        <color rgb="FFC0C0C0"/>
      </right>
      <top style="thin">
        <color rgb="FF808080"/>
      </top>
      <bottom/>
      <diagonal/>
    </border>
    <border>
      <left style="thin">
        <color rgb="FFC0C0C0"/>
      </left>
      <right/>
      <top style="thin">
        <color rgb="FF808080"/>
      </top>
      <bottom/>
      <diagonal/>
    </border>
    <border>
      <left/>
      <right style="thin">
        <color rgb="FF808080"/>
      </right>
      <top style="thin">
        <color rgb="FF808080"/>
      </top>
      <bottom/>
      <diagonal/>
    </border>
    <border>
      <left style="thin">
        <color rgb="FF808080"/>
      </left>
      <right/>
      <top/>
      <bottom style="thin">
        <color rgb="FF808080"/>
      </bottom>
      <diagonal/>
    </border>
    <border>
      <left/>
      <right/>
      <top/>
      <bottom style="thin">
        <color rgb="FF808080"/>
      </bottom>
      <diagonal/>
    </border>
    <border>
      <left/>
      <right style="thin">
        <color rgb="FFC0C0C0"/>
      </right>
      <top/>
      <bottom style="thin">
        <color rgb="FF808080"/>
      </bottom>
      <diagonal/>
    </border>
    <border>
      <left style="thin">
        <color rgb="FFC0C0C0"/>
      </left>
      <right/>
      <top/>
      <bottom style="thin">
        <color rgb="FF808080"/>
      </bottom>
      <diagonal/>
    </border>
    <border>
      <left/>
      <right style="thin">
        <color rgb="FF808080"/>
      </right>
      <top/>
      <bottom style="thin">
        <color rgb="FF808080"/>
      </bottom>
      <diagonal/>
    </border>
    <border>
      <left style="thin">
        <color rgb="FF808080"/>
      </left>
      <right style="thin">
        <color rgb="FFC0C0C0"/>
      </right>
      <top style="thin">
        <color rgb="FF808080"/>
      </top>
      <bottom style="thin">
        <color rgb="FF808080"/>
      </bottom>
      <diagonal/>
    </border>
    <border>
      <left style="thin">
        <color rgb="FFC0C0C0"/>
      </left>
      <right style="thin">
        <color rgb="FFC0C0C0"/>
      </right>
      <top style="thin">
        <color rgb="FF808080"/>
      </top>
      <bottom style="thin">
        <color rgb="FF808080"/>
      </bottom>
      <diagonal/>
    </border>
    <border>
      <left style="thin">
        <color rgb="FFC0C0C0"/>
      </left>
      <right style="thin">
        <color rgb="FF808080"/>
      </right>
      <top style="thin">
        <color rgb="FF808080"/>
      </top>
      <bottom style="thin">
        <color rgb="FF808080"/>
      </bottom>
      <diagonal/>
    </border>
    <border>
      <left style="thin">
        <color rgb="FFC0C0C0"/>
      </left>
      <right style="thin">
        <color rgb="FFC0C0C0"/>
      </right>
      <top style="thin">
        <color rgb="FF808080"/>
      </top>
      <bottom/>
      <diagonal/>
    </border>
    <border>
      <left style="thin">
        <color rgb="FFC0C0C0"/>
      </left>
      <right style="thin">
        <color rgb="FF808080"/>
      </right>
      <top style="thin">
        <color rgb="FF808080"/>
      </top>
      <bottom/>
      <diagonal/>
    </border>
    <border>
      <left style="thin">
        <color rgb="FF808080"/>
      </left>
      <right/>
      <top style="thin">
        <color rgb="FF808080"/>
      </top>
      <bottom style="thin">
        <color rgb="FF808080"/>
      </bottom>
      <diagonal/>
    </border>
    <border>
      <left/>
      <right/>
      <top style="thin">
        <color rgb="FF808080"/>
      </top>
      <bottom style="thin">
        <color rgb="FF808080"/>
      </bottom>
      <diagonal/>
    </border>
    <border>
      <left/>
      <right style="thin">
        <color rgb="FF808080"/>
      </right>
      <top style="thin">
        <color rgb="FF808080"/>
      </top>
      <bottom style="thin">
        <color rgb="FF808080"/>
      </bottom>
      <diagonal/>
    </border>
    <border>
      <left style="thin">
        <color rgb="FF808080"/>
      </left>
      <right style="thin">
        <color theme="0" tint="-0.499984740745262"/>
      </right>
      <top style="thin">
        <color rgb="FF808080"/>
      </top>
      <bottom style="thin">
        <color rgb="FF808080"/>
      </bottom>
      <diagonal/>
    </border>
    <border>
      <left style="thin">
        <color theme="0" tint="-0.499984740745262"/>
      </left>
      <right style="thin">
        <color theme="0" tint="-0.499984740745262"/>
      </right>
      <top style="thin">
        <color rgb="FF808080"/>
      </top>
      <bottom style="thin">
        <color rgb="FF808080"/>
      </bottom>
      <diagonal/>
    </border>
    <border>
      <left style="thin">
        <color theme="0" tint="-0.499984740745262"/>
      </left>
      <right/>
      <top style="thin">
        <color rgb="FF808080"/>
      </top>
      <bottom style="thin">
        <color rgb="FF808080"/>
      </bottom>
      <diagonal/>
    </border>
    <border>
      <left/>
      <right style="thin">
        <color theme="0" tint="-0.499984740745262"/>
      </right>
      <top style="thin">
        <color rgb="FF808080"/>
      </top>
      <bottom style="thin">
        <color rgb="FF808080"/>
      </bottom>
      <diagonal/>
    </border>
    <border>
      <left style="thin">
        <color theme="0" tint="-0.499984740745262"/>
      </left>
      <right style="thin">
        <color rgb="FF808080"/>
      </right>
      <top style="thin">
        <color rgb="FF808080"/>
      </top>
      <bottom style="thin">
        <color rgb="FF808080"/>
      </bottom>
      <diagonal/>
    </border>
    <border>
      <left/>
      <right style="thin">
        <color rgb="FF808080"/>
      </right>
      <top/>
      <bottom/>
      <diagonal/>
    </border>
    <border>
      <left style="thin">
        <color rgb="FF808080"/>
      </left>
      <right style="thin">
        <color rgb="FF808080"/>
      </right>
      <top style="thin">
        <color rgb="FF808080"/>
      </top>
      <bottom style="thin">
        <color rgb="FF808080"/>
      </bottom>
      <diagonal/>
    </border>
    <border>
      <left style="thin">
        <color rgb="FF808080"/>
      </left>
      <right style="thin">
        <color rgb="FF808080"/>
      </right>
      <top/>
      <bottom style="thin">
        <color rgb="FF808080"/>
      </bottom>
      <diagonal/>
    </border>
    <border>
      <left style="thin">
        <color rgb="FF808080"/>
      </left>
      <right style="thin">
        <color rgb="FF808080"/>
      </right>
      <top style="thin">
        <color rgb="FF808080"/>
      </top>
      <bottom style="thin">
        <color theme="1" tint="0.499984740745262"/>
      </bottom>
      <diagonal/>
    </border>
    <border>
      <left style="thin">
        <color rgb="FF808080"/>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rgb="FF808080"/>
      </right>
      <top style="thin">
        <color theme="1" tint="0.499984740745262"/>
      </top>
      <bottom style="thin">
        <color theme="1" tint="0.499984740745262"/>
      </bottom>
      <diagonal/>
    </border>
    <border>
      <left style="thin">
        <color rgb="FF808080"/>
      </left>
      <right style="thin">
        <color rgb="FF808080"/>
      </right>
      <top style="thin">
        <color theme="1" tint="0.499984740745262"/>
      </top>
      <bottom style="thin">
        <color theme="1" tint="0.499984740745262"/>
      </bottom>
      <diagonal/>
    </border>
    <border>
      <left style="thin">
        <color rgb="FF808080"/>
      </left>
      <right/>
      <top style="thin">
        <color theme="1" tint="0.499984740745262"/>
      </top>
      <bottom style="thin">
        <color rgb="FF808080"/>
      </bottom>
      <diagonal/>
    </border>
    <border>
      <left/>
      <right/>
      <top style="thin">
        <color theme="1" tint="0.499984740745262"/>
      </top>
      <bottom style="thin">
        <color rgb="FF808080"/>
      </bottom>
      <diagonal/>
    </border>
    <border>
      <left/>
      <right style="thin">
        <color rgb="FF808080"/>
      </right>
      <top style="thin">
        <color theme="1" tint="0.499984740745262"/>
      </top>
      <bottom style="thin">
        <color rgb="FF808080"/>
      </bottom>
      <diagonal/>
    </border>
    <border>
      <left style="thin">
        <color rgb="FF808080"/>
      </left>
      <right style="thin">
        <color rgb="FF808080"/>
      </right>
      <top style="thin">
        <color theme="1" tint="0.499984740745262"/>
      </top>
      <bottom style="thin">
        <color rgb="FF808080"/>
      </bottom>
      <diagonal/>
    </border>
    <border>
      <left style="thin">
        <color rgb="FF808080"/>
      </left>
      <right/>
      <top/>
      <bottom/>
      <diagonal/>
    </border>
    <border>
      <left style="thin">
        <color rgb="FF808080"/>
      </left>
      <right style="thin">
        <color theme="0" tint="-0.24994659260841701"/>
      </right>
      <top style="thin">
        <color rgb="FF808080"/>
      </top>
      <bottom style="thin">
        <color rgb="FF808080"/>
      </bottom>
      <diagonal/>
    </border>
    <border>
      <left style="thin">
        <color theme="0" tint="-0.24994659260841701"/>
      </left>
      <right style="thin">
        <color theme="0" tint="-0.24994659260841701"/>
      </right>
      <top style="thin">
        <color rgb="FF808080"/>
      </top>
      <bottom style="thin">
        <color rgb="FF808080"/>
      </bottom>
      <diagonal/>
    </border>
    <border>
      <left style="thin">
        <color theme="0" tint="-0.24994659260841701"/>
      </left>
      <right/>
      <top style="thin">
        <color rgb="FF808080"/>
      </top>
      <bottom style="thin">
        <color rgb="FF808080"/>
      </bottom>
      <diagonal/>
    </border>
    <border>
      <left style="thin">
        <color theme="0" tint="-0.24994659260841701"/>
      </left>
      <right style="thin">
        <color rgb="FF808080"/>
      </right>
      <top style="thin">
        <color rgb="FF808080"/>
      </top>
      <bottom style="thin">
        <color rgb="FF808080"/>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rgb="FF808080"/>
      </left>
      <right style="thin">
        <color rgb="FF808080"/>
      </right>
      <top style="thin">
        <color rgb="FF808080"/>
      </top>
      <bottom/>
      <diagonal/>
    </border>
    <border>
      <left/>
      <right/>
      <top/>
      <bottom style="thin">
        <color rgb="FFDDDDDD"/>
      </bottom>
      <diagonal/>
    </border>
    <border>
      <left/>
      <right/>
      <top style="thin">
        <color rgb="FFDDDDDD"/>
      </top>
      <bottom/>
      <diagonal/>
    </border>
    <border>
      <left/>
      <right style="thin">
        <color rgb="FF808080"/>
      </right>
      <top style="thin">
        <color rgb="FF808080"/>
      </top>
      <bottom style="thin">
        <color theme="1" tint="0.499984740745262"/>
      </bottom>
      <diagonal/>
    </border>
    <border>
      <left style="thin">
        <color rgb="FF808080"/>
      </left>
      <right/>
      <top style="thin">
        <color rgb="FF808080"/>
      </top>
      <bottom style="thin">
        <color theme="1" tint="0.499984740745262"/>
      </bottom>
      <diagonal/>
    </border>
    <border>
      <left style="thin">
        <color rgb="FF808080"/>
      </left>
      <right style="thin">
        <color theme="0" tint="-0.24994659260841701"/>
      </right>
      <top style="thin">
        <color rgb="FF808080"/>
      </top>
      <bottom/>
      <diagonal/>
    </border>
    <border>
      <left style="thin">
        <color theme="0" tint="-0.24994659260841701"/>
      </left>
      <right style="thin">
        <color theme="0" tint="-0.24994659260841701"/>
      </right>
      <top style="thin">
        <color rgb="FF808080"/>
      </top>
      <bottom/>
      <diagonal/>
    </border>
    <border>
      <left style="thin">
        <color theme="0" tint="-0.24994659260841701"/>
      </left>
      <right style="thin">
        <color rgb="FF808080"/>
      </right>
      <top style="thin">
        <color rgb="FF808080"/>
      </top>
      <bottom/>
      <diagonal/>
    </border>
    <border>
      <left style="thin">
        <color rgb="FF808080"/>
      </left>
      <right style="thin">
        <color rgb="FFC0C0C0"/>
      </right>
      <top style="thin">
        <color rgb="FF808080"/>
      </top>
      <bottom/>
      <diagonal/>
    </border>
    <border>
      <left/>
      <right style="thin">
        <color rgb="FFDDDDDD"/>
      </right>
      <top style="thin">
        <color rgb="FF808080"/>
      </top>
      <bottom style="thin">
        <color rgb="FF808080"/>
      </bottom>
      <diagonal/>
    </border>
    <border>
      <left/>
      <right style="thin">
        <color rgb="FFDCDCDC"/>
      </right>
      <top style="thin">
        <color rgb="FF808080"/>
      </top>
      <bottom style="thin">
        <color rgb="FF808080"/>
      </bottom>
      <diagonal/>
    </border>
    <border>
      <left style="thin">
        <color theme="0" tint="-0.499984740745262"/>
      </left>
      <right style="thin">
        <color rgb="FFDCDCDC"/>
      </right>
      <top style="thin">
        <color rgb="FF808080"/>
      </top>
      <bottom style="thin">
        <color rgb="FF808080"/>
      </bottom>
      <diagonal/>
    </border>
    <border>
      <left style="thin">
        <color rgb="FFDCDCDC"/>
      </left>
      <right/>
      <top style="thin">
        <color rgb="FF808080"/>
      </top>
      <bottom style="thin">
        <color rgb="FF808080"/>
      </bottom>
      <diagonal/>
    </border>
    <border>
      <left style="thin">
        <color rgb="FF808080"/>
      </left>
      <right style="thin">
        <color rgb="FFDCDCDC"/>
      </right>
      <top style="thin">
        <color rgb="FF808080"/>
      </top>
      <bottom style="thin">
        <color rgb="FF808080"/>
      </bottom>
      <diagonal/>
    </border>
    <border>
      <left style="thin">
        <color rgb="FF808080"/>
      </left>
      <right style="thin">
        <color rgb="FFDCDCDC"/>
      </right>
      <top style="thin">
        <color rgb="FF808080"/>
      </top>
      <bottom/>
      <diagonal/>
    </border>
    <border>
      <left style="thin">
        <color rgb="FF808080"/>
      </left>
      <right style="thin">
        <color rgb="FF808080"/>
      </right>
      <top style="thin">
        <color rgb="FF808080"/>
      </top>
      <bottom style="thin">
        <color indexed="64"/>
      </bottom>
      <diagonal/>
    </border>
    <border>
      <left style="thin">
        <color rgb="FF808080"/>
      </left>
      <right style="thin">
        <color rgb="FF808080"/>
      </right>
      <top style="thin">
        <color indexed="64"/>
      </top>
      <bottom style="thin">
        <color rgb="FF808080"/>
      </bottom>
      <diagonal/>
    </border>
    <border>
      <left style="thin">
        <color theme="0" tint="-4.9989318521683403E-2"/>
      </left>
      <right/>
      <top/>
      <bottom/>
      <diagonal/>
    </border>
    <border>
      <left/>
      <right style="thin">
        <color theme="0" tint="-0.14996795556505021"/>
      </right>
      <top style="thin">
        <color rgb="FF808080"/>
      </top>
      <bottom style="thin">
        <color rgb="FF808080"/>
      </bottom>
      <diagonal/>
    </border>
    <border>
      <left style="thin">
        <color theme="0" tint="-0.14996795556505021"/>
      </left>
      <right/>
      <top style="thin">
        <color rgb="FF808080"/>
      </top>
      <bottom style="thin">
        <color rgb="FF808080"/>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bottom style="thin">
        <color theme="0" tint="-0.499984740745262"/>
      </bottom>
      <diagonal/>
    </border>
    <border>
      <left/>
      <right/>
      <top/>
      <bottom style="thin">
        <color theme="0" tint="-0.49998474074526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54">
    <xf numFmtId="0" fontId="0" fillId="0" borderId="0"/>
    <xf numFmtId="9" fontId="26" fillId="0" borderId="0" applyFont="0" applyFill="0" applyBorder="0" applyAlignment="0" applyProtection="0"/>
    <xf numFmtId="0" fontId="40" fillId="17" borderId="0" applyNumberFormat="0" applyBorder="0" applyAlignment="0" applyProtection="0"/>
    <xf numFmtId="0" fontId="40" fillId="18" borderId="0" applyNumberFormat="0" applyBorder="0" applyAlignment="0" applyProtection="0"/>
    <xf numFmtId="0" fontId="40" fillId="19" borderId="0" applyNumberFormat="0" applyBorder="0" applyAlignment="0" applyProtection="0"/>
    <xf numFmtId="0" fontId="40" fillId="20" borderId="0" applyNumberFormat="0" applyBorder="0" applyAlignment="0" applyProtection="0"/>
    <xf numFmtId="0" fontId="40" fillId="21" borderId="0" applyNumberFormat="0" applyBorder="0" applyAlignment="0" applyProtection="0"/>
    <xf numFmtId="0" fontId="40" fillId="22" borderId="0" applyNumberFormat="0" applyBorder="0" applyAlignment="0" applyProtection="0"/>
    <xf numFmtId="0" fontId="40" fillId="23" borderId="0" applyNumberFormat="0" applyBorder="0" applyAlignment="0" applyProtection="0"/>
    <xf numFmtId="0" fontId="40" fillId="24" borderId="0" applyNumberFormat="0" applyBorder="0" applyAlignment="0" applyProtection="0"/>
    <xf numFmtId="0" fontId="40" fillId="25" borderId="0" applyNumberFormat="0" applyBorder="0" applyAlignment="0" applyProtection="0"/>
    <xf numFmtId="0" fontId="40" fillId="20" borderId="0" applyNumberFormat="0" applyBorder="0" applyAlignment="0" applyProtection="0"/>
    <xf numFmtId="0" fontId="40" fillId="23" borderId="0" applyNumberFormat="0" applyBorder="0" applyAlignment="0" applyProtection="0"/>
    <xf numFmtId="0" fontId="40" fillId="26" borderId="0" applyNumberFormat="0" applyBorder="0" applyAlignment="0" applyProtection="0"/>
    <xf numFmtId="0" fontId="41" fillId="27" borderId="0" applyNumberFormat="0" applyBorder="0" applyAlignment="0" applyProtection="0"/>
    <xf numFmtId="0" fontId="41" fillId="24" borderId="0" applyNumberFormat="0" applyBorder="0" applyAlignment="0" applyProtection="0"/>
    <xf numFmtId="0" fontId="41" fillId="25" borderId="0" applyNumberFormat="0" applyBorder="0" applyAlignment="0" applyProtection="0"/>
    <xf numFmtId="0" fontId="41" fillId="28" borderId="0" applyNumberFormat="0" applyBorder="0" applyAlignment="0" applyProtection="0"/>
    <xf numFmtId="0" fontId="41" fillId="29" borderId="0" applyNumberFormat="0" applyBorder="0" applyAlignment="0" applyProtection="0"/>
    <xf numFmtId="0" fontId="41" fillId="30" borderId="0" applyNumberFormat="0" applyBorder="0" applyAlignment="0" applyProtection="0"/>
    <xf numFmtId="0" fontId="41" fillId="31" borderId="0" applyNumberFormat="0" applyBorder="0" applyAlignment="0" applyProtection="0"/>
    <xf numFmtId="0" fontId="41" fillId="32" borderId="0" applyNumberFormat="0" applyBorder="0" applyAlignment="0" applyProtection="0"/>
    <xf numFmtId="0" fontId="41" fillId="33" borderId="0" applyNumberFormat="0" applyBorder="0" applyAlignment="0" applyProtection="0"/>
    <xf numFmtId="0" fontId="41" fillId="28" borderId="0" applyNumberFormat="0" applyBorder="0" applyAlignment="0" applyProtection="0"/>
    <xf numFmtId="0" fontId="41" fillId="29" borderId="0" applyNumberFormat="0" applyBorder="0" applyAlignment="0" applyProtection="0"/>
    <xf numFmtId="0" fontId="41" fillId="34" borderId="0" applyNumberFormat="0" applyBorder="0" applyAlignment="0" applyProtection="0"/>
    <xf numFmtId="0" fontId="42" fillId="18" borderId="0" applyNumberFormat="0" applyBorder="0" applyAlignment="0" applyProtection="0"/>
    <xf numFmtId="0" fontId="43" fillId="35" borderId="53" applyNumberFormat="0" applyAlignment="0" applyProtection="0"/>
    <xf numFmtId="0" fontId="44" fillId="36" borderId="54" applyNumberFormat="0" applyAlignment="0" applyProtection="0"/>
    <xf numFmtId="0" fontId="45" fillId="0" borderId="0" applyNumberFormat="0" applyFill="0" applyBorder="0" applyAlignment="0" applyProtection="0"/>
    <xf numFmtId="0" fontId="46" fillId="19" borderId="0" applyNumberFormat="0" applyBorder="0" applyAlignment="0" applyProtection="0"/>
    <xf numFmtId="0" fontId="47" fillId="0" borderId="55" applyNumberFormat="0" applyFill="0" applyAlignment="0" applyProtection="0"/>
    <xf numFmtId="0" fontId="48" fillId="0" borderId="56" applyNumberFormat="0" applyFill="0" applyAlignment="0" applyProtection="0"/>
    <xf numFmtId="0" fontId="49" fillId="0" borderId="57" applyNumberFormat="0" applyFill="0" applyAlignment="0" applyProtection="0"/>
    <xf numFmtId="0" fontId="49" fillId="0" borderId="0" applyNumberFormat="0" applyFill="0" applyBorder="0" applyAlignment="0" applyProtection="0"/>
    <xf numFmtId="0" fontId="50" fillId="22" borderId="53" applyNumberFormat="0" applyAlignment="0" applyProtection="0"/>
    <xf numFmtId="0" fontId="51" fillId="0" borderId="58" applyNumberFormat="0" applyFill="0" applyAlignment="0" applyProtection="0"/>
    <xf numFmtId="167" fontId="34" fillId="0" borderId="0" applyFont="0" applyFill="0" applyBorder="0" applyAlignment="0" applyProtection="0"/>
    <xf numFmtId="167" fontId="34" fillId="0" borderId="0" applyFont="0" applyFill="0" applyBorder="0" applyAlignment="0" applyProtection="0"/>
    <xf numFmtId="167" fontId="34" fillId="0" borderId="0" applyFont="0" applyFill="0" applyBorder="0" applyAlignment="0" applyProtection="0"/>
    <xf numFmtId="0" fontId="34" fillId="0" borderId="0"/>
    <xf numFmtId="0" fontId="34" fillId="0" borderId="0"/>
    <xf numFmtId="0" fontId="34" fillId="0" borderId="0"/>
    <xf numFmtId="0" fontId="34" fillId="0" borderId="0"/>
    <xf numFmtId="0" fontId="34" fillId="37" borderId="59" applyNumberFormat="0" applyFont="0" applyAlignment="0" applyProtection="0"/>
    <xf numFmtId="0" fontId="52" fillId="35" borderId="60" applyNumberFormat="0" applyAlignment="0" applyProtection="0"/>
    <xf numFmtId="9" fontId="34" fillId="0" borderId="0" applyFont="0" applyFill="0" applyBorder="0" applyAlignment="0" applyProtection="0"/>
    <xf numFmtId="9" fontId="34" fillId="0" borderId="0" applyFont="0" applyFill="0" applyBorder="0" applyAlignment="0" applyProtection="0"/>
    <xf numFmtId="9" fontId="34" fillId="0" borderId="0" applyFont="0" applyFill="0" applyBorder="0" applyAlignment="0" applyProtection="0"/>
    <xf numFmtId="0" fontId="53" fillId="0" borderId="0" applyNumberFormat="0" applyFill="0" applyBorder="0" applyAlignment="0" applyProtection="0"/>
    <xf numFmtId="0" fontId="54" fillId="0" borderId="0" applyNumberFormat="0" applyFill="0" applyBorder="0" applyAlignment="0" applyProtection="0"/>
    <xf numFmtId="0" fontId="60" fillId="0" borderId="0" applyNumberFormat="0" applyFill="0" applyBorder="0" applyAlignment="0" applyProtection="0"/>
    <xf numFmtId="0" fontId="79" fillId="0" borderId="0" applyNumberFormat="0" applyFill="0" applyBorder="0" applyAlignment="0" applyProtection="0"/>
    <xf numFmtId="0" fontId="80" fillId="0" borderId="0"/>
  </cellStyleXfs>
  <cellXfs count="1187">
    <xf numFmtId="0" fontId="0" fillId="0" borderId="0" xfId="0"/>
    <xf numFmtId="0" fontId="0" fillId="0" borderId="2" xfId="0" applyBorder="1"/>
    <xf numFmtId="0" fontId="27" fillId="3" borderId="0" xfId="0" applyFont="1" applyFill="1"/>
    <xf numFmtId="0" fontId="27" fillId="5" borderId="0" xfId="0" applyFont="1" applyFill="1"/>
    <xf numFmtId="0" fontId="27" fillId="0" borderId="0" xfId="0" applyFont="1"/>
    <xf numFmtId="0" fontId="0" fillId="0" borderId="0" xfId="0" applyBorder="1"/>
    <xf numFmtId="0" fontId="0" fillId="0" borderId="8" xfId="0" applyBorder="1"/>
    <xf numFmtId="0" fontId="0" fillId="8" borderId="0" xfId="0" applyFill="1"/>
    <xf numFmtId="0" fontId="30" fillId="6" borderId="0" xfId="0" applyFont="1" applyFill="1" applyAlignment="1" applyProtection="1">
      <alignment horizontal="center"/>
      <protection locked="0"/>
    </xf>
    <xf numFmtId="0" fontId="0" fillId="8" borderId="3" xfId="0" applyFill="1" applyBorder="1"/>
    <xf numFmtId="0" fontId="0" fillId="8" borderId="4" xfId="0" applyFill="1" applyBorder="1"/>
    <xf numFmtId="0" fontId="27" fillId="0" borderId="0" xfId="0" applyFont="1" applyAlignment="1" applyProtection="1">
      <alignment horizontal="center" vertical="center"/>
      <protection locked="0"/>
    </xf>
    <xf numFmtId="0" fontId="0" fillId="0" borderId="0" xfId="0" applyProtection="1">
      <protection locked="0"/>
    </xf>
    <xf numFmtId="0" fontId="0" fillId="8" borderId="0" xfId="0" applyFill="1" applyBorder="1"/>
    <xf numFmtId="0" fontId="0" fillId="8" borderId="6" xfId="0" applyFill="1" applyBorder="1"/>
    <xf numFmtId="0" fontId="0" fillId="8" borderId="8" xfId="0" applyFill="1" applyBorder="1"/>
    <xf numFmtId="0" fontId="0" fillId="8" borderId="2" xfId="0" applyFill="1" applyBorder="1"/>
    <xf numFmtId="0" fontId="31" fillId="8" borderId="4" xfId="0" applyFont="1" applyFill="1" applyBorder="1" applyAlignment="1">
      <alignment horizontal="right" vertical="top"/>
    </xf>
    <xf numFmtId="0" fontId="32" fillId="8" borderId="0" xfId="0" quotePrefix="1" applyFont="1" applyFill="1" applyAlignment="1">
      <alignment horizontal="center" vertical="top"/>
    </xf>
    <xf numFmtId="0" fontId="32" fillId="8" borderId="0" xfId="0" applyFont="1" applyFill="1" applyAlignment="1"/>
    <xf numFmtId="0" fontId="27" fillId="0" borderId="14" xfId="0" applyFont="1" applyFill="1" applyBorder="1" applyAlignment="1">
      <alignment horizontal="center" vertical="center" wrapText="1"/>
    </xf>
    <xf numFmtId="0" fontId="27" fillId="0" borderId="13" xfId="0" applyFont="1" applyFill="1" applyBorder="1" applyAlignment="1">
      <alignment horizontal="center" vertical="center" wrapText="1"/>
    </xf>
    <xf numFmtId="0" fontId="0" fillId="11" borderId="14" xfId="0" applyFill="1" applyBorder="1"/>
    <xf numFmtId="0" fontId="0" fillId="11" borderId="17" xfId="0" applyFill="1" applyBorder="1"/>
    <xf numFmtId="0" fontId="0" fillId="11" borderId="0" xfId="0" applyFill="1" applyBorder="1"/>
    <xf numFmtId="0" fontId="0" fillId="11" borderId="36" xfId="0" applyFill="1" applyBorder="1"/>
    <xf numFmtId="0" fontId="0" fillId="11" borderId="19" xfId="0" applyFill="1" applyBorder="1"/>
    <xf numFmtId="0" fontId="0" fillId="11" borderId="22" xfId="0" applyFill="1" applyBorder="1"/>
    <xf numFmtId="0" fontId="27" fillId="6" borderId="11" xfId="0" applyFont="1" applyFill="1" applyBorder="1" applyAlignment="1" applyProtection="1">
      <alignment horizontal="center" vertical="center"/>
      <protection locked="0"/>
    </xf>
    <xf numFmtId="0" fontId="30" fillId="8" borderId="2" xfId="0" applyFont="1" applyFill="1" applyBorder="1" applyAlignment="1">
      <alignment horizontal="center" vertical="center"/>
    </xf>
    <xf numFmtId="0" fontId="27" fillId="0" borderId="0" xfId="0" applyFont="1" applyAlignment="1" applyProtection="1">
      <alignment horizontal="center"/>
      <protection locked="0"/>
    </xf>
    <xf numFmtId="165" fontId="0" fillId="0" borderId="0" xfId="0" applyNumberFormat="1"/>
    <xf numFmtId="0" fontId="27" fillId="0" borderId="0" xfId="0" applyFont="1" applyProtection="1">
      <protection locked="0"/>
    </xf>
    <xf numFmtId="0" fontId="37" fillId="0" borderId="0" xfId="0" applyFont="1" applyAlignment="1" applyProtection="1">
      <alignment horizontal="center" vertical="center"/>
      <protection locked="0"/>
    </xf>
    <xf numFmtId="0" fontId="27" fillId="0" borderId="0" xfId="0" applyFont="1" applyAlignment="1">
      <alignment vertical="center"/>
    </xf>
    <xf numFmtId="0" fontId="0" fillId="11" borderId="13" xfId="0" applyFill="1" applyBorder="1"/>
    <xf numFmtId="0" fontId="0" fillId="11" borderId="48" xfId="0" applyFill="1" applyBorder="1"/>
    <xf numFmtId="0" fontId="27" fillId="11" borderId="0" xfId="0" applyFont="1" applyFill="1" applyBorder="1" applyAlignment="1">
      <alignment vertical="center"/>
    </xf>
    <xf numFmtId="0" fontId="0" fillId="11" borderId="18" xfId="0" applyFill="1" applyBorder="1"/>
    <xf numFmtId="0" fontId="0" fillId="0" borderId="0" xfId="0" applyFill="1"/>
    <xf numFmtId="0" fontId="0" fillId="0" borderId="0" xfId="0" applyFill="1" applyBorder="1"/>
    <xf numFmtId="0" fontId="27" fillId="0" borderId="0" xfId="0" applyFont="1" applyFill="1"/>
    <xf numFmtId="0" fontId="0" fillId="0" borderId="2" xfId="0" applyFill="1" applyBorder="1"/>
    <xf numFmtId="0" fontId="0" fillId="0" borderId="8" xfId="0" applyFill="1" applyBorder="1"/>
    <xf numFmtId="0" fontId="0" fillId="0" borderId="0" xfId="0" applyProtection="1"/>
    <xf numFmtId="0" fontId="27" fillId="0" borderId="14" xfId="0" applyFont="1" applyBorder="1" applyAlignment="1">
      <alignment wrapText="1"/>
    </xf>
    <xf numFmtId="0" fontId="0" fillId="8" borderId="0" xfId="0" applyFill="1" applyProtection="1"/>
    <xf numFmtId="0" fontId="27" fillId="10" borderId="13" xfId="0" applyFont="1" applyFill="1" applyBorder="1" applyAlignment="1" applyProtection="1">
      <alignment horizontal="center" vertical="top" wrapText="1"/>
      <protection locked="0"/>
    </xf>
    <xf numFmtId="0" fontId="27" fillId="0" borderId="0" xfId="0" applyFont="1" applyAlignment="1">
      <alignment horizontal="left" vertical="center"/>
    </xf>
    <xf numFmtId="0" fontId="27" fillId="0" borderId="0" xfId="0" applyFont="1" applyAlignment="1">
      <alignment horizontal="left" vertical="center" wrapText="1"/>
    </xf>
    <xf numFmtId="0" fontId="27" fillId="0" borderId="0" xfId="0" applyFont="1" applyAlignment="1">
      <alignment horizontal="left" vertical="center"/>
    </xf>
    <xf numFmtId="0" fontId="27" fillId="10" borderId="13" xfId="0" quotePrefix="1" applyFont="1" applyFill="1" applyBorder="1" applyAlignment="1" applyProtection="1">
      <alignment horizontal="center" vertical="top" wrapText="1"/>
      <protection locked="0"/>
    </xf>
    <xf numFmtId="0" fontId="27" fillId="10" borderId="48" xfId="0" applyFont="1" applyFill="1" applyBorder="1" applyAlignment="1" applyProtection="1">
      <alignment horizontal="center" vertical="top" wrapText="1"/>
      <protection locked="0"/>
    </xf>
    <xf numFmtId="0" fontId="27" fillId="0" borderId="0" xfId="0" applyFont="1" applyBorder="1" applyAlignment="1">
      <alignment wrapText="1"/>
    </xf>
    <xf numFmtId="0" fontId="27" fillId="0" borderId="13" xfId="0" applyFont="1" applyBorder="1" applyProtection="1">
      <protection locked="0"/>
    </xf>
    <xf numFmtId="0" fontId="27" fillId="0" borderId="14" xfId="0" applyFont="1" applyBorder="1" applyProtection="1">
      <protection locked="0"/>
    </xf>
    <xf numFmtId="0" fontId="27" fillId="0" borderId="17" xfId="0" applyFont="1" applyBorder="1" applyProtection="1">
      <protection locked="0"/>
    </xf>
    <xf numFmtId="0" fontId="27" fillId="0" borderId="48" xfId="0" applyFont="1" applyBorder="1" applyProtection="1">
      <protection locked="0"/>
    </xf>
    <xf numFmtId="0" fontId="27" fillId="0" borderId="0" xfId="0" applyFont="1" applyBorder="1" applyProtection="1">
      <protection locked="0"/>
    </xf>
    <xf numFmtId="0" fontId="27" fillId="0" borderId="36" xfId="0" applyFont="1" applyBorder="1" applyProtection="1">
      <protection locked="0"/>
    </xf>
    <xf numFmtId="0" fontId="0" fillId="0" borderId="0" xfId="0" applyFill="1" applyProtection="1"/>
    <xf numFmtId="0" fontId="0" fillId="0" borderId="0" xfId="0" applyFill="1" applyBorder="1" applyProtection="1"/>
    <xf numFmtId="0" fontId="0" fillId="0" borderId="8" xfId="0" applyFill="1" applyBorder="1" applyProtection="1"/>
    <xf numFmtId="0" fontId="0" fillId="0" borderId="2" xfId="0" applyFill="1" applyBorder="1" applyProtection="1"/>
    <xf numFmtId="0" fontId="0" fillId="0" borderId="0" xfId="0" applyBorder="1" applyProtection="1"/>
    <xf numFmtId="0" fontId="0" fillId="0" borderId="62" xfId="0" applyFill="1" applyBorder="1"/>
    <xf numFmtId="0" fontId="31" fillId="0" borderId="4" xfId="0" applyFont="1" applyFill="1" applyBorder="1" applyAlignment="1">
      <alignment horizontal="right" vertical="top"/>
    </xf>
    <xf numFmtId="0" fontId="32" fillId="0" borderId="0" xfId="0" quotePrefix="1" applyFont="1" applyFill="1" applyAlignment="1">
      <alignment horizontal="center" vertical="top"/>
    </xf>
    <xf numFmtId="0" fontId="32" fillId="0" borderId="0" xfId="0" applyFont="1" applyFill="1" applyAlignment="1"/>
    <xf numFmtId="0" fontId="27" fillId="0" borderId="0" xfId="0" quotePrefix="1" applyFont="1" applyFill="1" applyBorder="1" applyAlignment="1" applyProtection="1">
      <alignment horizontal="center" vertical="top" wrapText="1"/>
    </xf>
    <xf numFmtId="0" fontId="0" fillId="0" borderId="3" xfId="0" applyFill="1" applyBorder="1"/>
    <xf numFmtId="0" fontId="0" fillId="0" borderId="4" xfId="0" applyFill="1" applyBorder="1"/>
    <xf numFmtId="0" fontId="0" fillId="0" borderId="6" xfId="0" applyFill="1" applyBorder="1"/>
    <xf numFmtId="0" fontId="27" fillId="0" borderId="0" xfId="0" applyFont="1" applyFill="1" applyAlignment="1" applyProtection="1">
      <alignment horizontal="center" vertical="center"/>
      <protection locked="0"/>
    </xf>
    <xf numFmtId="0" fontId="0" fillId="0" borderId="0" xfId="0" applyFill="1" applyProtection="1">
      <protection locked="0"/>
    </xf>
    <xf numFmtId="0" fontId="27" fillId="0" borderId="0" xfId="0" applyNumberFormat="1" applyFont="1" applyFill="1" applyAlignment="1">
      <alignment horizontal="justify" vertical="top" wrapText="1"/>
    </xf>
    <xf numFmtId="0" fontId="27" fillId="0" borderId="0" xfId="0" applyNumberFormat="1" applyFont="1" applyFill="1" applyAlignment="1">
      <alignment vertical="top" wrapText="1"/>
    </xf>
    <xf numFmtId="0" fontId="38" fillId="0" borderId="0" xfId="0" applyFont="1" applyFill="1"/>
    <xf numFmtId="0" fontId="0" fillId="0" borderId="0" xfId="0" applyFill="1" applyAlignment="1">
      <alignment vertical="top"/>
    </xf>
    <xf numFmtId="0" fontId="27" fillId="0" borderId="0" xfId="0" applyNumberFormat="1" applyFont="1" applyFill="1" applyAlignment="1">
      <alignment vertical="center" wrapText="1"/>
    </xf>
    <xf numFmtId="0" fontId="30" fillId="0" borderId="2" xfId="0" applyFont="1" applyFill="1" applyBorder="1" applyAlignment="1">
      <alignment horizontal="center" vertical="center"/>
    </xf>
    <xf numFmtId="0" fontId="0" fillId="0" borderId="14" xfId="0" applyFill="1" applyBorder="1"/>
    <xf numFmtId="0" fontId="0" fillId="0" borderId="17" xfId="0" applyFill="1" applyBorder="1"/>
    <xf numFmtId="0" fontId="27" fillId="0" borderId="0" xfId="0" applyFont="1" applyFill="1" applyBorder="1" applyAlignment="1">
      <alignment vertical="center"/>
    </xf>
    <xf numFmtId="0" fontId="0" fillId="0" borderId="36" xfId="0" applyFill="1" applyBorder="1"/>
    <xf numFmtId="0" fontId="0" fillId="0" borderId="19" xfId="0" applyFill="1" applyBorder="1"/>
    <xf numFmtId="0" fontId="0" fillId="0" borderId="22" xfId="0" applyFill="1" applyBorder="1"/>
    <xf numFmtId="0" fontId="0" fillId="0" borderId="13" xfId="0" applyFill="1" applyBorder="1"/>
    <xf numFmtId="0" fontId="0" fillId="0" borderId="48" xfId="0" applyFill="1" applyBorder="1"/>
    <xf numFmtId="0" fontId="0" fillId="0" borderId="18" xfId="0" applyFill="1" applyBorder="1"/>
    <xf numFmtId="0" fontId="27" fillId="0" borderId="0" xfId="0" applyNumberFormat="1" applyFont="1" applyFill="1" applyAlignment="1">
      <alignment horizontal="justify" vertical="center" wrapText="1"/>
    </xf>
    <xf numFmtId="0" fontId="27" fillId="0" borderId="0" xfId="0" applyFont="1" applyFill="1" applyBorder="1" applyAlignment="1">
      <alignment horizontal="left" vertical="center" indent="1"/>
    </xf>
    <xf numFmtId="0" fontId="0" fillId="0" borderId="38" xfId="0" applyFill="1" applyBorder="1"/>
    <xf numFmtId="0" fontId="27" fillId="0" borderId="0" xfId="0" applyFont="1" applyFill="1" applyAlignment="1">
      <alignment horizontal="justify" vertical="center" wrapText="1"/>
    </xf>
    <xf numFmtId="0" fontId="36" fillId="0" borderId="0" xfId="0" applyFont="1" applyFill="1" applyAlignment="1">
      <alignment horizontal="center"/>
    </xf>
    <xf numFmtId="0" fontId="27" fillId="0" borderId="0" xfId="0" applyFont="1" applyFill="1" applyAlignment="1">
      <alignment horizontal="justify" vertical="top" wrapText="1"/>
    </xf>
    <xf numFmtId="0" fontId="27" fillId="0" borderId="0" xfId="0" applyFont="1" applyAlignment="1">
      <alignment horizontal="justify" vertical="center" wrapText="1"/>
    </xf>
    <xf numFmtId="0" fontId="27" fillId="0" borderId="0" xfId="0" applyNumberFormat="1" applyFont="1" applyFill="1" applyAlignment="1">
      <alignment horizontal="justify" vertical="top" wrapText="1"/>
    </xf>
    <xf numFmtId="0" fontId="27" fillId="0" borderId="0" xfId="0" applyFont="1" applyAlignment="1">
      <alignment vertical="center" wrapText="1"/>
    </xf>
    <xf numFmtId="0" fontId="27" fillId="0" borderId="0" xfId="0" quotePrefix="1" applyFont="1" applyAlignment="1">
      <alignment vertical="center" wrapText="1"/>
    </xf>
    <xf numFmtId="0" fontId="27" fillId="0" borderId="0" xfId="0" applyFont="1" applyAlignment="1">
      <alignment horizontal="justify" vertical="center"/>
    </xf>
    <xf numFmtId="0" fontId="0" fillId="0" borderId="3" xfId="0" applyBorder="1" applyProtection="1">
      <protection locked="0"/>
    </xf>
    <xf numFmtId="0" fontId="0" fillId="0" borderId="4" xfId="0" applyBorder="1" applyProtection="1">
      <protection locked="0"/>
    </xf>
    <xf numFmtId="0" fontId="0" fillId="0" borderId="0" xfId="0" applyBorder="1" applyProtection="1">
      <protection locked="0"/>
    </xf>
    <xf numFmtId="0" fontId="0" fillId="0" borderId="6" xfId="0" applyBorder="1" applyProtection="1">
      <protection locked="0"/>
    </xf>
    <xf numFmtId="0" fontId="0" fillId="0" borderId="8" xfId="0" applyBorder="1" applyProtection="1">
      <protection locked="0"/>
    </xf>
    <xf numFmtId="0" fontId="0" fillId="0" borderId="2" xfId="0" applyBorder="1" applyProtection="1">
      <protection locked="0"/>
    </xf>
    <xf numFmtId="0" fontId="27" fillId="0" borderId="6" xfId="0" applyFont="1" applyBorder="1" applyProtection="1">
      <protection locked="0"/>
    </xf>
    <xf numFmtId="0" fontId="0" fillId="0" borderId="7" xfId="0" applyBorder="1" applyProtection="1">
      <protection locked="0"/>
    </xf>
    <xf numFmtId="0" fontId="27" fillId="0" borderId="0" xfId="0" applyFont="1" applyBorder="1" applyAlignment="1" applyProtection="1">
      <protection locked="0"/>
    </xf>
    <xf numFmtId="1" fontId="27" fillId="0" borderId="6" xfId="0" applyNumberFormat="1" applyFont="1" applyBorder="1" applyAlignment="1" applyProtection="1">
      <alignment horizontal="left"/>
      <protection locked="0"/>
    </xf>
    <xf numFmtId="1" fontId="27" fillId="0" borderId="0" xfId="0" applyNumberFormat="1" applyFont="1" applyBorder="1" applyAlignment="1" applyProtection="1">
      <alignment horizontal="center"/>
      <protection locked="0"/>
    </xf>
    <xf numFmtId="1" fontId="27" fillId="0" borderId="1" xfId="0" applyNumberFormat="1" applyFont="1" applyBorder="1" applyAlignment="1" applyProtection="1">
      <alignment horizontal="center" vertical="center"/>
      <protection locked="0"/>
    </xf>
    <xf numFmtId="1" fontId="27" fillId="0" borderId="0" xfId="0" applyNumberFormat="1" applyFont="1" applyBorder="1" applyAlignment="1" applyProtection="1">
      <alignment horizontal="left" vertical="center"/>
      <protection locked="0"/>
    </xf>
    <xf numFmtId="0" fontId="27" fillId="0" borderId="0" xfId="0" applyFont="1" applyBorder="1" applyAlignment="1" applyProtection="1">
      <alignment vertical="center"/>
      <protection locked="0"/>
    </xf>
    <xf numFmtId="1" fontId="27" fillId="0" borderId="6" xfId="0" applyNumberFormat="1" applyFont="1" applyBorder="1" applyAlignment="1" applyProtection="1">
      <alignment horizontal="center"/>
      <protection locked="0"/>
    </xf>
    <xf numFmtId="0" fontId="0" fillId="0" borderId="9" xfId="0" applyBorder="1" applyProtection="1">
      <protection locked="0"/>
    </xf>
    <xf numFmtId="0" fontId="27" fillId="0" borderId="1" xfId="0" applyFont="1" applyBorder="1" applyAlignment="1" applyProtection="1">
      <alignment horizontal="center" vertical="center"/>
      <protection locked="0"/>
    </xf>
    <xf numFmtId="0" fontId="27" fillId="0" borderId="4" xfId="0" applyFont="1" applyBorder="1" applyAlignment="1" applyProtection="1">
      <alignment horizontal="center"/>
      <protection locked="0"/>
    </xf>
    <xf numFmtId="0" fontId="32" fillId="0" borderId="4" xfId="0" applyFont="1" applyBorder="1" applyProtection="1">
      <protection locked="0"/>
    </xf>
    <xf numFmtId="0" fontId="27" fillId="0" borderId="0" xfId="0" applyFont="1" applyFill="1" applyBorder="1" applyProtection="1">
      <protection locked="0"/>
    </xf>
    <xf numFmtId="0" fontId="0" fillId="0" borderId="6" xfId="0" applyBorder="1" applyProtection="1"/>
    <xf numFmtId="0" fontId="0" fillId="0" borderId="29" xfId="0" applyFill="1" applyBorder="1" applyProtection="1"/>
    <xf numFmtId="0" fontId="0" fillId="0" borderId="0" xfId="0" quotePrefix="1"/>
    <xf numFmtId="0" fontId="27" fillId="0" borderId="0" xfId="0" applyFont="1" applyAlignment="1">
      <alignment horizontal="justify" vertical="center"/>
    </xf>
    <xf numFmtId="0" fontId="0" fillId="0" borderId="14" xfId="0" applyFill="1" applyBorder="1" applyProtection="1"/>
    <xf numFmtId="0" fontId="0" fillId="5" borderId="0" xfId="0" applyFill="1" applyAlignment="1">
      <alignment horizontal="center" vertical="center"/>
    </xf>
    <xf numFmtId="0" fontId="0" fillId="8" borderId="3" xfId="0" applyFill="1" applyBorder="1" applyProtection="1"/>
    <xf numFmtId="0" fontId="0" fillId="8" borderId="4" xfId="0" applyFill="1" applyBorder="1" applyProtection="1"/>
    <xf numFmtId="0" fontId="0" fillId="8" borderId="0" xfId="0" applyFill="1" applyBorder="1" applyProtection="1"/>
    <xf numFmtId="0" fontId="0" fillId="8" borderId="6" xfId="0" applyFill="1" applyBorder="1" applyProtection="1"/>
    <xf numFmtId="0" fontId="0" fillId="8" borderId="8" xfId="0" applyFill="1" applyBorder="1" applyProtection="1"/>
    <xf numFmtId="0" fontId="0" fillId="8" borderId="2" xfId="0" applyFill="1" applyBorder="1" applyProtection="1"/>
    <xf numFmtId="0" fontId="31" fillId="8" borderId="4" xfId="0" applyFont="1" applyFill="1" applyBorder="1" applyAlignment="1" applyProtection="1">
      <alignment horizontal="right" vertical="top"/>
    </xf>
    <xf numFmtId="0" fontId="32" fillId="8" borderId="0" xfId="0" quotePrefix="1" applyFont="1" applyFill="1" applyAlignment="1" applyProtection="1">
      <alignment horizontal="center" vertical="top"/>
    </xf>
    <xf numFmtId="0" fontId="32" fillId="8" borderId="0" xfId="0" applyFont="1" applyFill="1" applyAlignment="1" applyProtection="1"/>
    <xf numFmtId="0" fontId="0" fillId="0" borderId="8" xfId="0" applyBorder="1" applyProtection="1"/>
    <xf numFmtId="0" fontId="0" fillId="0" borderId="2" xfId="0" applyBorder="1" applyProtection="1"/>
    <xf numFmtId="0" fontId="0" fillId="0" borderId="62" xfId="0" applyFill="1" applyBorder="1" applyProtection="1"/>
    <xf numFmtId="0" fontId="27" fillId="0" borderId="0" xfId="0" applyFont="1" applyFill="1" applyAlignment="1" applyProtection="1">
      <alignment horizontal="justify" vertical="top"/>
    </xf>
    <xf numFmtId="0" fontId="27" fillId="0" borderId="0" xfId="0" applyFont="1" applyAlignment="1">
      <alignment horizontal="justify" vertical="center"/>
    </xf>
    <xf numFmtId="0" fontId="27" fillId="38" borderId="0" xfId="0" applyFont="1" applyFill="1" applyAlignment="1">
      <alignment horizontal="center" vertical="center"/>
    </xf>
    <xf numFmtId="0" fontId="27" fillId="0" borderId="0" xfId="0" applyFont="1" applyFill="1" applyAlignment="1" applyProtection="1">
      <alignment horizontal="justify" vertical="top"/>
    </xf>
    <xf numFmtId="0" fontId="0" fillId="0" borderId="0" xfId="0" applyAlignment="1">
      <alignment horizontal="center"/>
    </xf>
    <xf numFmtId="0" fontId="27" fillId="10" borderId="18" xfId="0" applyFont="1" applyFill="1" applyBorder="1" applyAlignment="1" applyProtection="1">
      <alignment horizontal="center" vertical="top" wrapText="1"/>
      <protection locked="0"/>
    </xf>
    <xf numFmtId="0" fontId="27" fillId="5" borderId="0" xfId="0" applyFont="1" applyFill="1" applyAlignment="1">
      <alignment horizontal="center" vertical="center"/>
    </xf>
    <xf numFmtId="0" fontId="0" fillId="5" borderId="0" xfId="0" applyFill="1" applyAlignment="1" applyProtection="1">
      <alignment horizontal="center" vertical="center"/>
    </xf>
    <xf numFmtId="0" fontId="27" fillId="0" borderId="0" xfId="0" applyFont="1" applyAlignment="1">
      <alignment horizontal="justify" vertical="center"/>
    </xf>
    <xf numFmtId="0" fontId="27" fillId="0" borderId="0" xfId="0" applyFont="1" applyAlignment="1">
      <alignment horizontal="justify" vertical="center" wrapText="1"/>
    </xf>
    <xf numFmtId="0" fontId="27" fillId="0" borderId="0" xfId="0" applyNumberFormat="1" applyFont="1" applyFill="1" applyAlignment="1">
      <alignment horizontal="justify" vertical="top" wrapText="1"/>
    </xf>
    <xf numFmtId="1" fontId="27" fillId="0" borderId="1" xfId="0" applyNumberFormat="1" applyFont="1" applyBorder="1" applyAlignment="1" applyProtection="1">
      <alignment horizontal="left" vertical="center"/>
      <protection locked="0"/>
    </xf>
    <xf numFmtId="0" fontId="27" fillId="0" borderId="0" xfId="0" applyFont="1" applyFill="1" applyAlignment="1">
      <alignment vertical="center" wrapText="1"/>
    </xf>
    <xf numFmtId="0" fontId="33" fillId="0" borderId="0" xfId="0" applyFont="1" applyAlignment="1" applyProtection="1">
      <alignment horizontal="center" vertical="center"/>
      <protection locked="0"/>
    </xf>
    <xf numFmtId="0" fontId="33" fillId="0" borderId="0" xfId="0" applyFont="1" applyAlignment="1">
      <alignment horizontal="center" vertical="center"/>
    </xf>
    <xf numFmtId="0" fontId="27" fillId="0" borderId="0" xfId="0" applyFont="1" applyAlignment="1">
      <alignment horizontal="justify" vertical="center"/>
    </xf>
    <xf numFmtId="0" fontId="27" fillId="0" borderId="0" xfId="0" applyFont="1" applyAlignment="1">
      <alignment horizontal="justify" vertical="center" wrapText="1"/>
    </xf>
    <xf numFmtId="0" fontId="27" fillId="0" borderId="0" xfId="0" applyFont="1" applyAlignment="1">
      <alignment horizontal="left" vertical="center" wrapText="1"/>
    </xf>
    <xf numFmtId="0" fontId="27" fillId="0" borderId="0" xfId="0" applyFont="1" applyAlignment="1">
      <alignment horizontal="justify" vertical="center"/>
    </xf>
    <xf numFmtId="0" fontId="27" fillId="0" borderId="0" xfId="0" applyFont="1" applyAlignment="1">
      <alignment vertical="top" wrapText="1"/>
    </xf>
    <xf numFmtId="0" fontId="27" fillId="0" borderId="0" xfId="0" applyFont="1" applyFill="1" applyBorder="1" applyAlignment="1">
      <alignment horizontal="justify" vertical="top" wrapText="1"/>
    </xf>
    <xf numFmtId="0" fontId="27" fillId="0" borderId="14" xfId="0" applyFont="1" applyBorder="1" applyAlignment="1">
      <alignment vertical="center"/>
    </xf>
    <xf numFmtId="0" fontId="27" fillId="0" borderId="0" xfId="0" applyFont="1" applyAlignment="1">
      <alignment horizontal="justify" vertical="center"/>
    </xf>
    <xf numFmtId="0" fontId="27" fillId="0" borderId="0" xfId="0" applyFont="1" applyAlignment="1">
      <alignment horizontal="justify" vertical="center" wrapText="1"/>
    </xf>
    <xf numFmtId="0" fontId="27" fillId="0" borderId="0" xfId="0" applyFont="1" applyFill="1" applyBorder="1" applyAlignment="1">
      <alignment horizontal="justify" vertical="top" wrapText="1"/>
    </xf>
    <xf numFmtId="0" fontId="27" fillId="0" borderId="0" xfId="0" applyFont="1" applyAlignment="1">
      <alignment horizontal="justify" vertical="center"/>
    </xf>
    <xf numFmtId="0" fontId="27" fillId="0" borderId="0" xfId="0" applyFont="1" applyAlignment="1">
      <alignment horizontal="justify" vertical="center" wrapText="1"/>
    </xf>
    <xf numFmtId="0" fontId="27" fillId="0" borderId="0" xfId="0" applyFont="1" applyFill="1" applyBorder="1" applyAlignment="1">
      <alignment horizontal="justify" vertical="top" wrapText="1"/>
    </xf>
    <xf numFmtId="0" fontId="27" fillId="0" borderId="0" xfId="0" applyFont="1" applyAlignment="1">
      <alignment horizontal="justify" vertical="top" wrapText="1"/>
    </xf>
    <xf numFmtId="0" fontId="32" fillId="0" borderId="4" xfId="0" applyFont="1" applyBorder="1" applyAlignment="1" applyProtection="1">
      <alignment horizontal="center" vertical="center"/>
      <protection locked="0"/>
    </xf>
    <xf numFmtId="0" fontId="32" fillId="0" borderId="12" xfId="0" applyFont="1" applyBorder="1" applyAlignment="1" applyProtection="1">
      <alignment horizontal="center" vertical="center"/>
      <protection locked="0"/>
    </xf>
    <xf numFmtId="0" fontId="32" fillId="0" borderId="0" xfId="0" applyFont="1" applyBorder="1" applyAlignment="1" applyProtection="1">
      <alignment horizontal="left" vertical="center"/>
      <protection locked="0"/>
    </xf>
    <xf numFmtId="0" fontId="27" fillId="0" borderId="0" xfId="0" applyFont="1" applyAlignment="1">
      <alignment horizontal="justify" vertical="center"/>
    </xf>
    <xf numFmtId="0" fontId="27" fillId="0" borderId="0" xfId="0" applyFont="1" applyAlignment="1">
      <alignment horizontal="justify" vertical="center"/>
    </xf>
    <xf numFmtId="0" fontId="27" fillId="10" borderId="18" xfId="0" quotePrefix="1" applyFont="1" applyFill="1" applyBorder="1" applyAlignment="1" applyProtection="1">
      <alignment horizontal="center" vertical="top" wrapText="1"/>
      <protection locked="0"/>
    </xf>
    <xf numFmtId="0" fontId="27" fillId="0" borderId="18" xfId="0" applyFont="1" applyBorder="1" applyProtection="1">
      <protection locked="0"/>
    </xf>
    <xf numFmtId="0" fontId="27" fillId="0" borderId="19" xfId="0" applyFont="1" applyBorder="1" applyProtection="1">
      <protection locked="0"/>
    </xf>
    <xf numFmtId="0" fontId="27" fillId="0" borderId="22" xfId="0" applyFont="1" applyBorder="1" applyProtection="1">
      <protection locked="0"/>
    </xf>
    <xf numFmtId="0" fontId="0" fillId="0" borderId="14" xfId="0" applyBorder="1" applyProtection="1"/>
    <xf numFmtId="0" fontId="0" fillId="0" borderId="0" xfId="0" applyAlignment="1" applyProtection="1">
      <alignment horizontal="center"/>
      <protection locked="0"/>
    </xf>
    <xf numFmtId="0" fontId="0" fillId="5" borderId="0" xfId="0" applyFill="1" applyAlignment="1" applyProtection="1">
      <alignment horizontal="center" vertical="center"/>
      <protection locked="0"/>
    </xf>
    <xf numFmtId="0" fontId="22" fillId="6" borderId="1" xfId="0" applyFont="1" applyFill="1" applyBorder="1" applyProtection="1">
      <protection locked="0"/>
    </xf>
    <xf numFmtId="0" fontId="22" fillId="0" borderId="1" xfId="0" applyFont="1" applyBorder="1" applyProtection="1">
      <protection locked="0"/>
    </xf>
    <xf numFmtId="0" fontId="22" fillId="0" borderId="2" xfId="0" applyFont="1" applyBorder="1" applyProtection="1">
      <protection locked="0"/>
    </xf>
    <xf numFmtId="0" fontId="21" fillId="0" borderId="2" xfId="0" applyFont="1" applyBorder="1" applyProtection="1">
      <protection locked="0"/>
    </xf>
    <xf numFmtId="0" fontId="20" fillId="0" borderId="2" xfId="0" applyFont="1" applyBorder="1" applyProtection="1">
      <protection locked="0"/>
    </xf>
    <xf numFmtId="0" fontId="21" fillId="0" borderId="1" xfId="0" applyFont="1" applyBorder="1" applyProtection="1">
      <protection locked="0"/>
    </xf>
    <xf numFmtId="0" fontId="20" fillId="0" borderId="1" xfId="0" applyFont="1" applyBorder="1" applyProtection="1">
      <protection locked="0"/>
    </xf>
    <xf numFmtId="0" fontId="20" fillId="0" borderId="1" xfId="0" applyFont="1" applyFill="1" applyBorder="1" applyAlignment="1" applyProtection="1">
      <alignment horizontal="center" vertical="center"/>
      <protection locked="0"/>
    </xf>
    <xf numFmtId="0" fontId="20" fillId="0" borderId="1" xfId="0" applyFont="1" applyFill="1" applyBorder="1" applyProtection="1">
      <protection locked="0"/>
    </xf>
    <xf numFmtId="0" fontId="18" fillId="5" borderId="0" xfId="0" applyFont="1" applyFill="1"/>
    <xf numFmtId="0" fontId="18" fillId="0" borderId="2" xfId="0" applyFont="1" applyBorder="1" applyProtection="1">
      <protection locked="0"/>
    </xf>
    <xf numFmtId="0" fontId="18" fillId="0" borderId="1" xfId="0" applyFont="1" applyBorder="1" applyProtection="1">
      <protection locked="0"/>
    </xf>
    <xf numFmtId="1" fontId="18" fillId="0" borderId="1" xfId="0" applyNumberFormat="1" applyFont="1" applyBorder="1" applyProtection="1">
      <protection locked="0"/>
    </xf>
    <xf numFmtId="0" fontId="17" fillId="5" borderId="0" xfId="0" applyFont="1" applyFill="1"/>
    <xf numFmtId="0" fontId="17" fillId="0" borderId="0" xfId="0" applyFont="1" applyAlignment="1" applyProtection="1">
      <alignment horizontal="center" vertical="center"/>
      <protection locked="0"/>
    </xf>
    <xf numFmtId="0" fontId="0" fillId="0" borderId="78" xfId="0" applyFill="1" applyBorder="1"/>
    <xf numFmtId="0" fontId="27" fillId="10" borderId="29" xfId="0" applyFont="1" applyFill="1" applyBorder="1" applyAlignment="1" applyProtection="1">
      <alignment vertical="center" wrapText="1"/>
      <protection locked="0"/>
    </xf>
    <xf numFmtId="0" fontId="27" fillId="10" borderId="30" xfId="0" applyFont="1" applyFill="1" applyBorder="1" applyAlignment="1" applyProtection="1">
      <alignment vertical="center" wrapText="1"/>
      <protection locked="0"/>
    </xf>
    <xf numFmtId="0" fontId="13" fillId="11" borderId="29" xfId="0" applyFont="1" applyFill="1" applyBorder="1" applyAlignment="1">
      <alignment vertical="center"/>
    </xf>
    <xf numFmtId="0" fontId="13" fillId="11" borderId="30" xfId="0" applyFont="1" applyFill="1" applyBorder="1" applyAlignment="1">
      <alignment vertical="center"/>
    </xf>
    <xf numFmtId="0" fontId="12" fillId="11" borderId="28" xfId="0" applyFont="1" applyFill="1" applyBorder="1" applyAlignment="1">
      <alignment vertical="center"/>
    </xf>
    <xf numFmtId="0" fontId="27" fillId="10" borderId="28" xfId="0" applyFont="1" applyFill="1" applyBorder="1" applyAlignment="1" applyProtection="1">
      <alignment vertical="center" wrapText="1"/>
      <protection locked="0"/>
    </xf>
    <xf numFmtId="0" fontId="10" fillId="0" borderId="0" xfId="0" applyFont="1" applyFill="1" applyBorder="1" applyAlignment="1">
      <alignment vertical="center"/>
    </xf>
    <xf numFmtId="0" fontId="27" fillId="10" borderId="29" xfId="0" applyFont="1" applyFill="1" applyBorder="1" applyAlignment="1" applyProtection="1">
      <alignment vertical="center" wrapText="1"/>
      <protection locked="0"/>
    </xf>
    <xf numFmtId="0" fontId="27" fillId="10" borderId="30" xfId="0" applyFont="1" applyFill="1" applyBorder="1" applyAlignment="1" applyProtection="1">
      <alignment vertical="center" wrapText="1"/>
      <protection locked="0"/>
    </xf>
    <xf numFmtId="0" fontId="27" fillId="0" borderId="0" xfId="0" applyFont="1" applyAlignment="1">
      <alignment horizontal="justify" vertical="center"/>
    </xf>
    <xf numFmtId="0" fontId="9" fillId="0" borderId="0" xfId="0" applyFont="1" applyBorder="1" applyProtection="1">
      <protection locked="0"/>
    </xf>
    <xf numFmtId="0" fontId="8" fillId="0" borderId="0" xfId="0" applyFont="1" applyBorder="1" applyProtection="1">
      <protection locked="0"/>
    </xf>
    <xf numFmtId="0" fontId="27" fillId="0" borderId="0" xfId="0" applyFont="1" applyAlignment="1">
      <alignment horizontal="justify" vertical="center"/>
    </xf>
    <xf numFmtId="0" fontId="6" fillId="5" borderId="0" xfId="0" applyFont="1" applyFill="1"/>
    <xf numFmtId="0" fontId="27" fillId="0" borderId="0" xfId="0" applyFont="1" applyAlignment="1">
      <alignment horizontal="justify" vertical="center" wrapText="1"/>
    </xf>
    <xf numFmtId="0" fontId="1" fillId="5" borderId="0" xfId="0" applyFont="1" applyFill="1"/>
    <xf numFmtId="0" fontId="27" fillId="0" borderId="0" xfId="0" applyFont="1" applyBorder="1" applyAlignment="1">
      <alignment vertical="center"/>
    </xf>
    <xf numFmtId="1" fontId="1" fillId="0" borderId="1" xfId="0" applyNumberFormat="1" applyFont="1" applyBorder="1" applyProtection="1">
      <protection locked="0"/>
    </xf>
    <xf numFmtId="0" fontId="1" fillId="10" borderId="37" xfId="0" applyFont="1" applyFill="1" applyBorder="1" applyAlignment="1" applyProtection="1">
      <alignment horizontal="center" vertical="center"/>
      <protection locked="0"/>
    </xf>
    <xf numFmtId="0" fontId="27" fillId="0" borderId="0" xfId="0" applyFont="1" applyAlignment="1">
      <alignment horizontal="justify" vertical="center"/>
    </xf>
    <xf numFmtId="0" fontId="1" fillId="0" borderId="1" xfId="0" applyFont="1" applyBorder="1" applyProtection="1">
      <protection locked="0"/>
    </xf>
    <xf numFmtId="0" fontId="1" fillId="0" borderId="2" xfId="0" applyFont="1" applyBorder="1" applyProtection="1">
      <protection locked="0"/>
    </xf>
    <xf numFmtId="0" fontId="1" fillId="0" borderId="1" xfId="0" applyFont="1" applyFill="1" applyBorder="1" applyAlignment="1" applyProtection="1">
      <alignment horizontal="center" vertical="center"/>
      <protection locked="0"/>
    </xf>
    <xf numFmtId="0" fontId="0" fillId="0" borderId="19" xfId="0" applyFill="1" applyBorder="1" applyProtection="1"/>
    <xf numFmtId="0" fontId="1" fillId="10" borderId="18" xfId="0" applyFont="1" applyFill="1" applyBorder="1" applyAlignment="1" applyProtection="1">
      <alignment horizontal="center" vertical="top" wrapText="1"/>
      <protection locked="0"/>
    </xf>
    <xf numFmtId="0" fontId="0" fillId="0" borderId="82" xfId="0" applyBorder="1"/>
    <xf numFmtId="0" fontId="0" fillId="0" borderId="83" xfId="0" applyBorder="1"/>
    <xf numFmtId="0" fontId="1" fillId="6" borderId="0" xfId="0" applyFont="1" applyFill="1" applyBorder="1" applyAlignment="1">
      <alignment vertical="center"/>
    </xf>
    <xf numFmtId="0" fontId="62" fillId="7" borderId="0" xfId="0" applyFont="1" applyFill="1" applyAlignment="1">
      <alignment vertical="center"/>
    </xf>
    <xf numFmtId="0" fontId="38" fillId="2" borderId="81" xfId="0" applyFont="1" applyFill="1" applyBorder="1"/>
    <xf numFmtId="0" fontId="33" fillId="14" borderId="0" xfId="0" applyFont="1" applyFill="1"/>
    <xf numFmtId="0" fontId="0" fillId="14" borderId="0" xfId="0" applyFill="1"/>
    <xf numFmtId="0" fontId="1" fillId="3" borderId="0" xfId="0" applyFont="1" applyFill="1"/>
    <xf numFmtId="0" fontId="27" fillId="0" borderId="0" xfId="0" applyFont="1" applyAlignment="1">
      <alignment horizontal="justify" vertical="center"/>
    </xf>
    <xf numFmtId="0" fontId="27" fillId="0" borderId="0" xfId="0" applyFont="1" applyAlignment="1">
      <alignment horizontal="justify" vertical="center" wrapText="1"/>
    </xf>
    <xf numFmtId="0" fontId="27" fillId="0" borderId="0" xfId="0" applyFont="1" applyAlignment="1">
      <alignment horizontal="left" vertical="center" wrapText="1"/>
    </xf>
    <xf numFmtId="0" fontId="1" fillId="10" borderId="37" xfId="0" applyFont="1" applyFill="1" applyBorder="1" applyAlignment="1" applyProtection="1">
      <alignment horizontal="center" vertical="center"/>
      <protection locked="0"/>
    </xf>
    <xf numFmtId="0" fontId="1" fillId="10" borderId="37" xfId="0" applyFont="1" applyFill="1" applyBorder="1" applyAlignment="1" applyProtection="1">
      <alignment horizontal="center" vertical="center"/>
      <protection locked="0"/>
    </xf>
    <xf numFmtId="0" fontId="0" fillId="0" borderId="0" xfId="0" applyAlignment="1">
      <alignment vertical="center"/>
    </xf>
    <xf numFmtId="0" fontId="65" fillId="0" borderId="0" xfId="0" applyFont="1" applyAlignment="1">
      <alignment vertical="center" wrapText="1"/>
    </xf>
    <xf numFmtId="0" fontId="65" fillId="0" borderId="0" xfId="0" applyFont="1" applyAlignment="1">
      <alignment vertical="center"/>
    </xf>
    <xf numFmtId="0" fontId="72" fillId="0" borderId="0" xfId="0" applyFont="1" applyAlignment="1">
      <alignment vertical="center"/>
    </xf>
    <xf numFmtId="18" fontId="0" fillId="0" borderId="0" xfId="0" applyNumberFormat="1" applyAlignment="1">
      <alignment vertical="center"/>
    </xf>
    <xf numFmtId="0" fontId="73" fillId="0" borderId="0" xfId="0" applyFont="1" applyAlignment="1">
      <alignment vertical="center"/>
    </xf>
    <xf numFmtId="0" fontId="0" fillId="39" borderId="0" xfId="0" applyFill="1" applyAlignment="1">
      <alignment vertical="center"/>
    </xf>
    <xf numFmtId="2" fontId="0" fillId="39" borderId="0" xfId="0" applyNumberFormat="1" applyFill="1" applyAlignment="1">
      <alignment horizontal="center" vertical="center"/>
    </xf>
    <xf numFmtId="2" fontId="0" fillId="0" borderId="0" xfId="0" applyNumberFormat="1" applyAlignment="1">
      <alignment horizontal="center" vertical="center"/>
    </xf>
    <xf numFmtId="9" fontId="74" fillId="39" borderId="0" xfId="1" applyFont="1" applyFill="1" applyBorder="1" applyAlignment="1">
      <alignment horizontal="center" vertical="center"/>
    </xf>
    <xf numFmtId="0" fontId="75" fillId="0" borderId="0" xfId="0" applyFont="1" applyAlignment="1">
      <alignment vertical="center"/>
    </xf>
    <xf numFmtId="1" fontId="76" fillId="6" borderId="0" xfId="0" applyNumberFormat="1" applyFont="1" applyFill="1" applyAlignment="1">
      <alignment horizontal="center" vertical="center"/>
    </xf>
    <xf numFmtId="1" fontId="76" fillId="13" borderId="0" xfId="0" applyNumberFormat="1" applyFont="1" applyFill="1" applyAlignment="1">
      <alignment horizontal="center" vertical="center"/>
    </xf>
    <xf numFmtId="0" fontId="0" fillId="13" borderId="0" xfId="0" applyFill="1" applyAlignment="1">
      <alignment vertical="center"/>
    </xf>
    <xf numFmtId="0" fontId="77" fillId="0" borderId="0" xfId="0" applyFont="1" applyAlignment="1">
      <alignment horizontal="right" vertical="center"/>
    </xf>
    <xf numFmtId="0" fontId="77" fillId="39" borderId="0" xfId="0" applyFont="1" applyFill="1" applyAlignment="1">
      <alignment vertical="center"/>
    </xf>
    <xf numFmtId="1" fontId="65" fillId="39" borderId="0" xfId="0" applyNumberFormat="1" applyFont="1" applyFill="1" applyAlignment="1">
      <alignment vertical="center"/>
    </xf>
    <xf numFmtId="0" fontId="65" fillId="39" borderId="0" xfId="0" applyFont="1" applyFill="1" applyAlignment="1">
      <alignment vertical="center"/>
    </xf>
    <xf numFmtId="0" fontId="78" fillId="0" borderId="0" xfId="0" applyFont="1" applyAlignment="1">
      <alignment vertical="center"/>
    </xf>
    <xf numFmtId="0" fontId="0" fillId="0" borderId="0" xfId="0" applyAlignment="1">
      <alignment horizontal="center" vertical="center"/>
    </xf>
    <xf numFmtId="0" fontId="0" fillId="0" borderId="87" xfId="0" applyBorder="1" applyAlignment="1">
      <alignment vertical="center" wrapText="1"/>
    </xf>
    <xf numFmtId="0" fontId="0" fillId="0" borderId="0" xfId="0" applyBorder="1" applyAlignment="1">
      <alignment vertical="center"/>
    </xf>
    <xf numFmtId="0" fontId="71" fillId="39" borderId="0" xfId="0" applyFont="1" applyFill="1" applyBorder="1" applyAlignment="1">
      <alignment horizontal="center" vertical="center"/>
    </xf>
    <xf numFmtId="0" fontId="0" fillId="0" borderId="88" xfId="0" applyBorder="1" applyAlignment="1">
      <alignment vertical="center"/>
    </xf>
    <xf numFmtId="0" fontId="0" fillId="0" borderId="87" xfId="0" applyBorder="1" applyAlignment="1">
      <alignment vertical="center"/>
    </xf>
    <xf numFmtId="0" fontId="0" fillId="39" borderId="0" xfId="0" applyFill="1" applyBorder="1" applyAlignment="1">
      <alignment horizontal="center" vertical="center"/>
    </xf>
    <xf numFmtId="0" fontId="68" fillId="41" borderId="85" xfId="0" applyFont="1" applyFill="1" applyBorder="1" applyAlignment="1">
      <alignment vertical="center" wrapText="1"/>
    </xf>
    <xf numFmtId="0" fontId="66" fillId="41" borderId="0" xfId="0" applyFont="1" applyFill="1" applyBorder="1" applyAlignment="1">
      <alignment vertical="center"/>
    </xf>
    <xf numFmtId="0" fontId="70" fillId="42" borderId="87" xfId="0" applyFont="1" applyFill="1" applyBorder="1" applyAlignment="1">
      <alignment vertical="center" wrapText="1"/>
    </xf>
    <xf numFmtId="0" fontId="64" fillId="42" borderId="0" xfId="0" applyFont="1" applyFill="1" applyBorder="1" applyAlignment="1">
      <alignment vertical="center"/>
    </xf>
    <xf numFmtId="0" fontId="64" fillId="42" borderId="0" xfId="0" applyFont="1" applyFill="1" applyBorder="1" applyAlignment="1">
      <alignment horizontal="center" vertical="center"/>
    </xf>
    <xf numFmtId="0" fontId="64" fillId="42" borderId="88" xfId="0" applyFont="1" applyFill="1" applyBorder="1" applyAlignment="1">
      <alignment vertical="center"/>
    </xf>
    <xf numFmtId="0" fontId="65" fillId="42" borderId="0" xfId="0" applyFont="1" applyFill="1" applyBorder="1" applyAlignment="1">
      <alignment vertical="center"/>
    </xf>
    <xf numFmtId="0" fontId="65" fillId="42" borderId="89" xfId="0" applyFont="1" applyFill="1" applyBorder="1" applyAlignment="1">
      <alignment vertical="center"/>
    </xf>
    <xf numFmtId="0" fontId="65" fillId="42" borderId="90" xfId="0" applyFont="1" applyFill="1" applyBorder="1" applyAlignment="1">
      <alignment vertical="center"/>
    </xf>
    <xf numFmtId="0" fontId="65" fillId="42" borderId="90" xfId="0" applyFont="1" applyFill="1" applyBorder="1" applyAlignment="1">
      <alignment horizontal="center" vertical="center"/>
    </xf>
    <xf numFmtId="0" fontId="0" fillId="42" borderId="91" xfId="0" applyFill="1" applyBorder="1" applyAlignment="1">
      <alignment vertical="center"/>
    </xf>
    <xf numFmtId="0" fontId="1" fillId="0" borderId="10" xfId="0" applyFont="1" applyBorder="1" applyAlignment="1" applyProtection="1">
      <alignment horizontal="left" vertical="center" indent="1"/>
      <protection locked="0"/>
    </xf>
    <xf numFmtId="0" fontId="27" fillId="0" borderId="11" xfId="0" applyFont="1" applyBorder="1" applyAlignment="1" applyProtection="1">
      <alignment horizontal="left" vertical="center" indent="1"/>
      <protection locked="0"/>
    </xf>
    <xf numFmtId="0" fontId="27" fillId="0" borderId="12" xfId="0" applyFont="1" applyBorder="1" applyAlignment="1" applyProtection="1">
      <alignment horizontal="left" vertical="center" indent="1"/>
      <protection locked="0"/>
    </xf>
    <xf numFmtId="0" fontId="27" fillId="0" borderId="10" xfId="0" applyFont="1" applyBorder="1" applyAlignment="1" applyProtection="1">
      <alignment horizontal="right" indent="5"/>
      <protection locked="0"/>
    </xf>
    <xf numFmtId="0" fontId="27" fillId="0" borderId="11" xfId="0" applyFont="1" applyBorder="1" applyAlignment="1" applyProtection="1">
      <alignment horizontal="right" indent="5"/>
      <protection locked="0"/>
    </xf>
    <xf numFmtId="0" fontId="27" fillId="0" borderId="12" xfId="0" applyFont="1" applyBorder="1" applyAlignment="1" applyProtection="1">
      <alignment horizontal="right" indent="5"/>
      <protection locked="0"/>
    </xf>
    <xf numFmtId="0" fontId="27" fillId="0" borderId="10" xfId="0" applyFont="1" applyBorder="1" applyAlignment="1" applyProtection="1">
      <alignment horizontal="center"/>
      <protection locked="0"/>
    </xf>
    <xf numFmtId="0" fontId="27" fillId="0" borderId="11" xfId="0" applyFont="1" applyBorder="1" applyAlignment="1" applyProtection="1">
      <alignment horizontal="center"/>
      <protection locked="0"/>
    </xf>
    <xf numFmtId="0" fontId="27" fillId="0" borderId="12" xfId="0" applyFont="1" applyBorder="1" applyAlignment="1" applyProtection="1">
      <alignment horizontal="center"/>
      <protection locked="0"/>
    </xf>
    <xf numFmtId="0" fontId="1" fillId="0" borderId="10" xfId="0" quotePrefix="1" applyFont="1" applyBorder="1" applyAlignment="1" applyProtection="1">
      <alignment horizontal="center"/>
      <protection locked="0"/>
    </xf>
    <xf numFmtId="0" fontId="1" fillId="0" borderId="11" xfId="0" quotePrefix="1" applyFont="1" applyBorder="1" applyAlignment="1" applyProtection="1">
      <alignment horizontal="center"/>
      <protection locked="0"/>
    </xf>
    <xf numFmtId="0" fontId="1" fillId="0" borderId="12" xfId="0" quotePrefix="1" applyFont="1" applyBorder="1" applyAlignment="1" applyProtection="1">
      <alignment horizontal="center"/>
      <protection locked="0"/>
    </xf>
    <xf numFmtId="0" fontId="27" fillId="6" borderId="10" xfId="0" applyFont="1" applyFill="1" applyBorder="1" applyAlignment="1" applyProtection="1">
      <alignment horizontal="center" vertical="center"/>
      <protection locked="0"/>
    </xf>
    <xf numFmtId="0" fontId="27" fillId="6" borderId="11" xfId="0" applyFont="1" applyFill="1" applyBorder="1" applyAlignment="1" applyProtection="1">
      <alignment horizontal="center" vertical="center"/>
      <protection locked="0"/>
    </xf>
    <xf numFmtId="0" fontId="27" fillId="6" borderId="12" xfId="0" applyFont="1" applyFill="1" applyBorder="1" applyAlignment="1" applyProtection="1">
      <alignment horizontal="center" vertical="center"/>
      <protection locked="0"/>
    </xf>
    <xf numFmtId="0" fontId="27" fillId="0" borderId="10" xfId="0" applyFont="1" applyBorder="1" applyAlignment="1" applyProtection="1">
      <alignment horizontal="center" vertical="center"/>
      <protection locked="0"/>
    </xf>
    <xf numFmtId="0" fontId="27" fillId="0" borderId="11" xfId="0" applyFont="1" applyBorder="1" applyAlignment="1" applyProtection="1">
      <alignment horizontal="center" vertical="center"/>
      <protection locked="0"/>
    </xf>
    <xf numFmtId="0" fontId="27" fillId="0" borderId="12" xfId="0" applyFont="1" applyBorder="1" applyAlignment="1" applyProtection="1">
      <alignment horizontal="center" vertical="center"/>
      <protection locked="0"/>
    </xf>
    <xf numFmtId="0" fontId="27" fillId="4" borderId="10" xfId="0" applyFont="1" applyFill="1" applyBorder="1" applyAlignment="1" applyProtection="1">
      <alignment horizontal="left" vertical="center" indent="1"/>
      <protection locked="0"/>
    </xf>
    <xf numFmtId="0" fontId="27" fillId="4" borderId="11" xfId="0" applyFont="1" applyFill="1" applyBorder="1" applyAlignment="1" applyProtection="1">
      <alignment horizontal="left" vertical="center" indent="1"/>
      <protection locked="0"/>
    </xf>
    <xf numFmtId="0" fontId="27" fillId="4" borderId="12" xfId="0" applyFont="1" applyFill="1" applyBorder="1" applyAlignment="1" applyProtection="1">
      <alignment horizontal="left" vertical="center" indent="1"/>
      <protection locked="0"/>
    </xf>
    <xf numFmtId="1" fontId="27" fillId="0" borderId="10" xfId="0" applyNumberFormat="1" applyFont="1" applyBorder="1" applyAlignment="1" applyProtection="1">
      <alignment horizontal="left" vertical="center" indent="1"/>
      <protection locked="0"/>
    </xf>
    <xf numFmtId="1" fontId="27" fillId="0" borderId="11" xfId="0" applyNumberFormat="1" applyFont="1" applyBorder="1" applyAlignment="1" applyProtection="1">
      <alignment horizontal="left" vertical="center" indent="1"/>
      <protection locked="0"/>
    </xf>
    <xf numFmtId="1" fontId="27" fillId="0" borderId="12" xfId="0" applyNumberFormat="1" applyFont="1" applyBorder="1" applyAlignment="1" applyProtection="1">
      <alignment horizontal="left" vertical="center" indent="1"/>
      <protection locked="0"/>
    </xf>
    <xf numFmtId="0" fontId="27" fillId="0" borderId="10" xfId="0" applyFont="1" applyBorder="1" applyAlignment="1" applyProtection="1">
      <alignment horizontal="left" vertical="center" indent="1"/>
      <protection locked="0"/>
    </xf>
    <xf numFmtId="0" fontId="25" fillId="0" borderId="10" xfId="0" applyFont="1" applyBorder="1" applyAlignment="1" applyProtection="1">
      <alignment horizontal="left" vertical="center" indent="1"/>
      <protection locked="0"/>
    </xf>
    <xf numFmtId="0" fontId="28" fillId="0" borderId="4" xfId="0" applyFont="1" applyBorder="1" applyAlignment="1" applyProtection="1">
      <alignment horizontal="center" vertical="center"/>
      <protection locked="0"/>
    </xf>
    <xf numFmtId="0" fontId="28" fillId="0" borderId="5" xfId="0" applyFont="1" applyBorder="1" applyAlignment="1" applyProtection="1">
      <alignment horizontal="center" vertical="center"/>
      <protection locked="0"/>
    </xf>
    <xf numFmtId="0" fontId="28" fillId="0" borderId="0" xfId="0" applyFont="1" applyBorder="1" applyAlignment="1" applyProtection="1">
      <alignment horizontal="center" vertical="center"/>
      <protection locked="0"/>
    </xf>
    <xf numFmtId="0" fontId="28" fillId="0" borderId="7" xfId="0" applyFont="1" applyBorder="1" applyAlignment="1" applyProtection="1">
      <alignment horizontal="center" vertical="center"/>
      <protection locked="0"/>
    </xf>
    <xf numFmtId="0" fontId="28" fillId="0" borderId="2" xfId="0" applyFont="1" applyBorder="1" applyAlignment="1" applyProtection="1">
      <alignment horizontal="center" vertical="center"/>
      <protection locked="0"/>
    </xf>
    <xf numFmtId="0" fontId="28" fillId="0" borderId="9" xfId="0" applyFont="1" applyBorder="1" applyAlignment="1" applyProtection="1">
      <alignment horizontal="center" vertical="center"/>
      <protection locked="0"/>
    </xf>
    <xf numFmtId="0" fontId="29" fillId="7" borderId="10" xfId="0" applyFont="1" applyFill="1" applyBorder="1" applyAlignment="1" applyProtection="1">
      <alignment horizontal="left" vertical="center" indent="1"/>
      <protection locked="0"/>
    </xf>
    <xf numFmtId="0" fontId="29" fillId="7" borderId="11" xfId="0" applyFont="1" applyFill="1" applyBorder="1" applyAlignment="1" applyProtection="1">
      <alignment horizontal="left" vertical="center" indent="1"/>
      <protection locked="0"/>
    </xf>
    <xf numFmtId="0" fontId="29" fillId="7" borderId="12" xfId="0" applyFont="1" applyFill="1" applyBorder="1" applyAlignment="1" applyProtection="1">
      <alignment horizontal="left" vertical="center" indent="1"/>
      <protection locked="0"/>
    </xf>
    <xf numFmtId="0" fontId="27" fillId="6" borderId="10" xfId="0" applyFont="1" applyFill="1" applyBorder="1" applyAlignment="1" applyProtection="1">
      <alignment horizontal="left" vertical="center" indent="1"/>
      <protection locked="0"/>
    </xf>
    <xf numFmtId="0" fontId="27" fillId="6" borderId="11" xfId="0" applyFont="1" applyFill="1" applyBorder="1" applyAlignment="1" applyProtection="1">
      <alignment horizontal="left" vertical="center" indent="1"/>
      <protection locked="0"/>
    </xf>
    <xf numFmtId="0" fontId="27" fillId="6" borderId="12" xfId="0" applyFont="1" applyFill="1" applyBorder="1" applyAlignment="1" applyProtection="1">
      <alignment horizontal="left" vertical="center" indent="1"/>
      <protection locked="0"/>
    </xf>
    <xf numFmtId="0" fontId="68" fillId="41" borderId="86" xfId="0" applyFont="1" applyFill="1" applyBorder="1" applyAlignment="1">
      <alignment horizontal="center" vertical="center" wrapText="1"/>
    </xf>
    <xf numFmtId="0" fontId="68" fillId="41" borderId="88" xfId="0" applyFont="1" applyFill="1" applyBorder="1" applyAlignment="1">
      <alignment horizontal="center" vertical="center" wrapText="1"/>
    </xf>
    <xf numFmtId="0" fontId="0" fillId="0" borderId="0" xfId="0" applyAlignment="1">
      <alignment horizontal="center" vertical="center" wrapText="1"/>
    </xf>
    <xf numFmtId="0" fontId="65" fillId="40" borderId="0" xfId="0" applyFont="1" applyFill="1" applyAlignment="1">
      <alignment horizontal="center" vertical="center"/>
    </xf>
    <xf numFmtId="0" fontId="67" fillId="41" borderId="84" xfId="0" applyFont="1" applyFill="1" applyBorder="1" applyAlignment="1">
      <alignment horizontal="center" vertical="center" wrapText="1"/>
    </xf>
    <xf numFmtId="0" fontId="67" fillId="41" borderId="87" xfId="0" applyFont="1" applyFill="1" applyBorder="1" applyAlignment="1">
      <alignment horizontal="center" vertical="center" wrapText="1"/>
    </xf>
    <xf numFmtId="0" fontId="68" fillId="41" borderId="85" xfId="0" applyFont="1" applyFill="1" applyBorder="1" applyAlignment="1">
      <alignment horizontal="center" vertical="center" wrapText="1"/>
    </xf>
    <xf numFmtId="0" fontId="68" fillId="41" borderId="0" xfId="0" applyFont="1" applyFill="1" applyBorder="1" applyAlignment="1">
      <alignment horizontal="center" vertical="center" wrapText="1"/>
    </xf>
    <xf numFmtId="0" fontId="27" fillId="0" borderId="37" xfId="0" applyFont="1" applyFill="1" applyBorder="1" applyAlignment="1" applyProtection="1">
      <alignment horizontal="left" vertical="center" indent="1"/>
    </xf>
    <xf numFmtId="0" fontId="27" fillId="9" borderId="13" xfId="0" applyFont="1" applyFill="1" applyBorder="1" applyAlignment="1">
      <alignment horizontal="right" vertical="center" wrapText="1" indent="2"/>
    </xf>
    <xf numFmtId="0" fontId="27" fillId="9" borderId="14" xfId="0" applyFont="1" applyFill="1" applyBorder="1" applyAlignment="1">
      <alignment horizontal="right" vertical="center" wrapText="1" indent="2"/>
    </xf>
    <xf numFmtId="0" fontId="27" fillId="9" borderId="48" xfId="0" applyFont="1" applyFill="1" applyBorder="1" applyAlignment="1">
      <alignment horizontal="right" vertical="center" wrapText="1" indent="2"/>
    </xf>
    <xf numFmtId="0" fontId="27" fillId="9" borderId="0" xfId="0" applyFont="1" applyFill="1" applyBorder="1" applyAlignment="1">
      <alignment horizontal="right" vertical="center" wrapText="1" indent="2"/>
    </xf>
    <xf numFmtId="0" fontId="27" fillId="9" borderId="18" xfId="0" applyFont="1" applyFill="1" applyBorder="1" applyAlignment="1">
      <alignment horizontal="right" vertical="center" wrapText="1" indent="2"/>
    </xf>
    <xf numFmtId="0" fontId="27" fillId="9" borderId="19" xfId="0" applyFont="1" applyFill="1" applyBorder="1" applyAlignment="1">
      <alignment horizontal="right" vertical="center" wrapText="1" indent="2"/>
    </xf>
    <xf numFmtId="0" fontId="27" fillId="10" borderId="37" xfId="0" applyFont="1" applyFill="1" applyBorder="1" applyAlignment="1" applyProtection="1">
      <alignment horizontal="center" vertical="center"/>
      <protection locked="0"/>
    </xf>
    <xf numFmtId="0" fontId="17" fillId="0" borderId="14" xfId="0" applyFont="1" applyFill="1" applyBorder="1" applyAlignment="1">
      <alignment horizontal="center" vertical="center" wrapText="1"/>
    </xf>
    <xf numFmtId="0" fontId="17" fillId="0" borderId="0" xfId="0" applyFont="1" applyFill="1" applyAlignment="1">
      <alignment horizontal="center" vertical="center" wrapText="1"/>
    </xf>
    <xf numFmtId="0" fontId="1" fillId="12" borderId="10" xfId="0" applyFont="1" applyFill="1" applyBorder="1" applyAlignment="1">
      <alignment horizontal="left" vertical="center" indent="1"/>
    </xf>
    <xf numFmtId="0" fontId="27" fillId="12" borderId="11" xfId="0" applyFont="1" applyFill="1" applyBorder="1" applyAlignment="1">
      <alignment horizontal="left" vertical="center" indent="1"/>
    </xf>
    <xf numFmtId="0" fontId="27" fillId="12" borderId="12" xfId="0" applyFont="1" applyFill="1" applyBorder="1" applyAlignment="1">
      <alignment horizontal="left" vertical="center" indent="1"/>
    </xf>
    <xf numFmtId="0" fontId="27" fillId="9" borderId="18" xfId="0" quotePrefix="1" applyFont="1" applyFill="1" applyBorder="1" applyAlignment="1" applyProtection="1">
      <alignment horizontal="center" vertical="center"/>
    </xf>
    <xf numFmtId="0" fontId="27" fillId="9" borderId="22" xfId="0" applyFont="1" applyFill="1" applyBorder="1" applyAlignment="1" applyProtection="1">
      <alignment horizontal="center" vertical="center"/>
    </xf>
    <xf numFmtId="0" fontId="32" fillId="11" borderId="18" xfId="0" applyFont="1" applyFill="1" applyBorder="1" applyAlignment="1">
      <alignment horizontal="right" vertical="center" indent="1"/>
    </xf>
    <xf numFmtId="0" fontId="32" fillId="11" borderId="19" xfId="0" applyFont="1" applyFill="1" applyBorder="1" applyAlignment="1">
      <alignment horizontal="right" vertical="center" indent="1"/>
    </xf>
    <xf numFmtId="0" fontId="32" fillId="11" borderId="22" xfId="0" applyFont="1" applyFill="1" applyBorder="1" applyAlignment="1">
      <alignment horizontal="right" vertical="center" indent="1"/>
    </xf>
    <xf numFmtId="0" fontId="27" fillId="12" borderId="10" xfId="0" applyFont="1" applyFill="1" applyBorder="1" applyAlignment="1">
      <alignment horizontal="left" vertical="center" indent="1"/>
    </xf>
    <xf numFmtId="0" fontId="27" fillId="0" borderId="0" xfId="0" applyFont="1" applyFill="1" applyAlignment="1">
      <alignment horizontal="left" vertical="top" wrapText="1"/>
    </xf>
    <xf numFmtId="0" fontId="30" fillId="8" borderId="0" xfId="0" applyFont="1" applyFill="1" applyBorder="1" applyAlignment="1">
      <alignment horizontal="center" vertical="center" wrapText="1"/>
    </xf>
    <xf numFmtId="0" fontId="4" fillId="9" borderId="28" xfId="0" applyFont="1" applyFill="1" applyBorder="1" applyAlignment="1">
      <alignment horizontal="left" vertical="center" indent="1"/>
    </xf>
    <xf numFmtId="0" fontId="27" fillId="9" borderId="29" xfId="0" applyFont="1" applyFill="1" applyBorder="1" applyAlignment="1">
      <alignment horizontal="left" vertical="center" indent="1"/>
    </xf>
    <xf numFmtId="0" fontId="27" fillId="9" borderId="30" xfId="0" applyFont="1" applyFill="1" applyBorder="1" applyAlignment="1">
      <alignment horizontal="left" vertical="center" indent="1"/>
    </xf>
    <xf numFmtId="0" fontId="1" fillId="2" borderId="0" xfId="0" applyFont="1" applyFill="1" applyAlignment="1">
      <alignment horizontal="center" vertical="center"/>
    </xf>
    <xf numFmtId="0" fontId="27" fillId="2" borderId="0" xfId="0" applyFont="1" applyFill="1" applyAlignment="1">
      <alignment horizontal="center" vertical="center"/>
    </xf>
    <xf numFmtId="0" fontId="27" fillId="9" borderId="37" xfId="0" applyFont="1" applyFill="1" applyBorder="1" applyAlignment="1">
      <alignment horizontal="center" vertical="center"/>
    </xf>
    <xf numFmtId="0" fontId="27" fillId="15" borderId="48" xfId="0" applyFont="1" applyFill="1" applyBorder="1" applyAlignment="1" applyProtection="1">
      <alignment horizontal="left" vertical="center" wrapText="1" indent="1"/>
      <protection locked="0"/>
    </xf>
    <xf numFmtId="0" fontId="27" fillId="15" borderId="0" xfId="0" applyFont="1" applyFill="1" applyBorder="1" applyAlignment="1" applyProtection="1">
      <alignment horizontal="left" vertical="center" wrapText="1" indent="1"/>
      <protection locked="0"/>
    </xf>
    <xf numFmtId="0" fontId="27" fillId="15" borderId="36" xfId="0" applyFont="1" applyFill="1" applyBorder="1" applyAlignment="1" applyProtection="1">
      <alignment horizontal="left" vertical="center" wrapText="1" indent="1"/>
      <protection locked="0"/>
    </xf>
    <xf numFmtId="0" fontId="27" fillId="15" borderId="18" xfId="0" applyFont="1" applyFill="1" applyBorder="1" applyAlignment="1" applyProtection="1">
      <alignment horizontal="left" vertical="center" wrapText="1" indent="1"/>
      <protection locked="0"/>
    </xf>
    <xf numFmtId="0" fontId="27" fillId="15" borderId="19" xfId="0" applyFont="1" applyFill="1" applyBorder="1" applyAlignment="1" applyProtection="1">
      <alignment horizontal="left" vertical="center" wrapText="1" indent="1"/>
      <protection locked="0"/>
    </xf>
    <xf numFmtId="0" fontId="27" fillId="15" borderId="22" xfId="0" applyFont="1" applyFill="1" applyBorder="1" applyAlignment="1" applyProtection="1">
      <alignment horizontal="left" vertical="center" wrapText="1" indent="1"/>
      <protection locked="0"/>
    </xf>
    <xf numFmtId="0" fontId="27" fillId="0" borderId="29" xfId="0" applyFont="1" applyFill="1" applyBorder="1" applyAlignment="1">
      <alignment horizontal="right" vertical="center" indent="1"/>
    </xf>
    <xf numFmtId="0" fontId="27" fillId="9" borderId="37" xfId="0" applyFont="1" applyFill="1" applyBorder="1" applyAlignment="1">
      <alignment horizontal="center" vertical="center" wrapText="1"/>
    </xf>
    <xf numFmtId="0" fontId="27" fillId="10" borderId="28" xfId="0" applyFont="1" applyFill="1" applyBorder="1" applyAlignment="1" applyProtection="1">
      <alignment horizontal="left" vertical="center" wrapText="1" indent="1"/>
      <protection locked="0"/>
    </xf>
    <xf numFmtId="0" fontId="27" fillId="10" borderId="29" xfId="0" applyFont="1" applyFill="1" applyBorder="1" applyAlignment="1" applyProtection="1">
      <alignment horizontal="left" vertical="center" wrapText="1" indent="1"/>
      <protection locked="0"/>
    </xf>
    <xf numFmtId="0" fontId="27" fillId="10" borderId="30" xfId="0" applyFont="1" applyFill="1" applyBorder="1" applyAlignment="1" applyProtection="1">
      <alignment horizontal="left" vertical="center" wrapText="1" indent="1"/>
      <protection locked="0"/>
    </xf>
    <xf numFmtId="0" fontId="19" fillId="10" borderId="13" xfId="0" applyFont="1" applyFill="1" applyBorder="1" applyAlignment="1" applyProtection="1">
      <alignment horizontal="center" vertical="center"/>
      <protection locked="0"/>
    </xf>
    <xf numFmtId="0" fontId="27" fillId="10" borderId="14"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165" fontId="27" fillId="10" borderId="37" xfId="0" applyNumberFormat="1" applyFont="1" applyFill="1" applyBorder="1" applyAlignment="1" applyProtection="1">
      <alignment horizontal="right" vertical="center" indent="2"/>
      <protection locked="0"/>
    </xf>
    <xf numFmtId="0" fontId="27" fillId="9" borderId="28" xfId="0" quotePrefix="1" applyFont="1" applyFill="1" applyBorder="1" applyAlignment="1" applyProtection="1">
      <alignment horizontal="center" vertical="center"/>
      <protection locked="0"/>
    </xf>
    <xf numFmtId="0" fontId="27" fillId="9" borderId="30" xfId="0" quotePrefix="1" applyFont="1" applyFill="1" applyBorder="1" applyAlignment="1" applyProtection="1">
      <alignment horizontal="center" vertical="center"/>
      <protection locked="0"/>
    </xf>
    <xf numFmtId="0" fontId="1" fillId="2" borderId="28" xfId="0" applyFont="1" applyFill="1" applyBorder="1" applyAlignment="1" applyProtection="1">
      <alignment horizontal="left" vertical="center" indent="1"/>
    </xf>
    <xf numFmtId="0" fontId="27" fillId="2" borderId="29" xfId="0" applyFont="1" applyFill="1" applyBorder="1" applyAlignment="1" applyProtection="1">
      <alignment horizontal="left" vertical="center" indent="1"/>
    </xf>
    <xf numFmtId="0" fontId="27" fillId="2" borderId="30" xfId="0" applyFont="1" applyFill="1" applyBorder="1" applyAlignment="1" applyProtection="1">
      <alignment horizontal="left" vertical="center" indent="1"/>
    </xf>
    <xf numFmtId="0" fontId="1" fillId="10" borderId="29" xfId="0" applyFont="1" applyFill="1" applyBorder="1" applyAlignment="1" applyProtection="1">
      <alignment horizontal="left" vertical="center" wrapText="1" indent="1"/>
      <protection locked="0"/>
    </xf>
    <xf numFmtId="0" fontId="2" fillId="2" borderId="28" xfId="0" applyFont="1" applyFill="1" applyBorder="1" applyAlignment="1" applyProtection="1">
      <alignment horizontal="left" vertical="center" indent="1"/>
    </xf>
    <xf numFmtId="0" fontId="25" fillId="9" borderId="28" xfId="0" applyFont="1" applyFill="1" applyBorder="1" applyAlignment="1" applyProtection="1">
      <alignment horizontal="left" vertical="center" indent="1"/>
    </xf>
    <xf numFmtId="0" fontId="27" fillId="9" borderId="29" xfId="0" applyFont="1" applyFill="1" applyBorder="1" applyAlignment="1" applyProtection="1">
      <alignment horizontal="left" vertical="center" indent="1"/>
    </xf>
    <xf numFmtId="0" fontId="27" fillId="9" borderId="30" xfId="0" applyFont="1" applyFill="1" applyBorder="1" applyAlignment="1" applyProtection="1">
      <alignment horizontal="left" vertical="center" indent="1"/>
    </xf>
    <xf numFmtId="0" fontId="25" fillId="12" borderId="10" xfId="0" applyFont="1" applyFill="1" applyBorder="1" applyAlignment="1">
      <alignment horizontal="left" vertical="center" indent="1"/>
    </xf>
    <xf numFmtId="0" fontId="27" fillId="9" borderId="37" xfId="0" applyFont="1" applyFill="1" applyBorder="1" applyAlignment="1">
      <alignment horizontal="left" indent="1"/>
    </xf>
    <xf numFmtId="164" fontId="27" fillId="10" borderId="37" xfId="0" applyNumberFormat="1" applyFont="1" applyFill="1" applyBorder="1" applyAlignment="1" applyProtection="1">
      <alignment horizontal="center" vertical="center"/>
      <protection locked="0"/>
    </xf>
    <xf numFmtId="0" fontId="25" fillId="10" borderId="28" xfId="0" applyFont="1" applyFill="1" applyBorder="1" applyAlignment="1" applyProtection="1">
      <alignment horizontal="left" vertical="center" wrapText="1" indent="1"/>
      <protection locked="0"/>
    </xf>
    <xf numFmtId="0" fontId="27" fillId="0" borderId="0" xfId="0" applyFont="1" applyFill="1" applyAlignment="1">
      <alignment horizontal="justify" vertical="center" wrapText="1"/>
    </xf>
    <xf numFmtId="0" fontId="27" fillId="0" borderId="0" xfId="0" applyNumberFormat="1" applyFont="1" applyFill="1" applyAlignment="1">
      <alignment horizontal="left" vertical="top" wrapText="1"/>
    </xf>
    <xf numFmtId="0" fontId="27" fillId="0" borderId="0" xfId="0" quotePrefix="1" applyNumberFormat="1" applyFont="1" applyFill="1" applyAlignment="1">
      <alignment horizontal="left" vertical="top" wrapText="1"/>
    </xf>
    <xf numFmtId="0" fontId="34" fillId="10" borderId="29" xfId="51" applyFont="1" applyFill="1" applyBorder="1" applyAlignment="1" applyProtection="1">
      <alignment horizontal="left" vertical="center" indent="1"/>
      <protection locked="0"/>
    </xf>
    <xf numFmtId="0" fontId="34" fillId="10" borderId="30" xfId="51" applyFont="1" applyFill="1" applyBorder="1" applyAlignment="1" applyProtection="1">
      <alignment horizontal="left" vertical="center" indent="1"/>
      <protection locked="0"/>
    </xf>
    <xf numFmtId="0" fontId="27" fillId="0" borderId="28" xfId="0" applyFont="1" applyFill="1" applyBorder="1" applyAlignment="1" applyProtection="1">
      <alignment horizontal="left" vertical="center" indent="1"/>
    </xf>
    <xf numFmtId="0" fontId="27" fillId="0" borderId="29" xfId="0" applyFont="1" applyFill="1" applyBorder="1" applyAlignment="1" applyProtection="1">
      <alignment horizontal="left" vertical="center" indent="1"/>
    </xf>
    <xf numFmtId="0" fontId="27" fillId="0" borderId="31" xfId="0" applyFont="1" applyFill="1" applyBorder="1" applyAlignment="1">
      <alignment horizontal="left" vertical="center" indent="1"/>
    </xf>
    <xf numFmtId="0" fontId="27" fillId="0" borderId="32" xfId="0" applyFont="1" applyFill="1" applyBorder="1" applyAlignment="1">
      <alignment horizontal="left" vertical="center" indent="1"/>
    </xf>
    <xf numFmtId="0" fontId="27" fillId="0" borderId="33" xfId="0" applyFont="1" applyFill="1" applyBorder="1" applyAlignment="1">
      <alignment horizontal="left" vertical="center" indent="1"/>
    </xf>
    <xf numFmtId="0" fontId="27" fillId="10" borderId="29" xfId="0" applyFont="1" applyFill="1" applyBorder="1" applyAlignment="1" applyProtection="1">
      <alignment horizontal="left" vertical="center" indent="1"/>
      <protection locked="0"/>
    </xf>
    <xf numFmtId="0" fontId="27" fillId="10" borderId="71" xfId="0" applyFont="1" applyFill="1" applyBorder="1" applyAlignment="1" applyProtection="1">
      <alignment horizontal="left" vertical="center" indent="1"/>
      <protection locked="0"/>
    </xf>
    <xf numFmtId="0" fontId="27" fillId="11" borderId="73" xfId="0" applyFont="1" applyFill="1" applyBorder="1" applyAlignment="1" applyProtection="1">
      <alignment horizontal="center" vertical="center"/>
    </xf>
    <xf numFmtId="0" fontId="27" fillId="11" borderId="29" xfId="0" applyFont="1" applyFill="1" applyBorder="1" applyAlignment="1" applyProtection="1">
      <alignment horizontal="center" vertical="center"/>
    </xf>
    <xf numFmtId="0" fontId="27" fillId="11" borderId="30" xfId="0" applyFont="1" applyFill="1" applyBorder="1" applyAlignment="1" applyProtection="1">
      <alignment horizontal="center" vertical="center"/>
    </xf>
    <xf numFmtId="0" fontId="27" fillId="9" borderId="28" xfId="0" applyFont="1" applyFill="1" applyBorder="1" applyAlignment="1" applyProtection="1">
      <alignment horizontal="left" vertical="center" indent="1"/>
    </xf>
    <xf numFmtId="0" fontId="27" fillId="10" borderId="0" xfId="0" applyFont="1" applyFill="1" applyBorder="1" applyAlignment="1" applyProtection="1">
      <alignment horizontal="justify" vertical="top" wrapText="1"/>
      <protection locked="0"/>
    </xf>
    <xf numFmtId="0" fontId="27" fillId="10" borderId="36" xfId="0" applyFont="1" applyFill="1" applyBorder="1" applyAlignment="1" applyProtection="1">
      <alignment horizontal="justify" vertical="top" wrapText="1"/>
      <protection locked="0"/>
    </xf>
    <xf numFmtId="0" fontId="27" fillId="9" borderId="49" xfId="0" applyFont="1" applyFill="1" applyBorder="1" applyAlignment="1" applyProtection="1">
      <alignment horizontal="center"/>
    </xf>
    <xf numFmtId="0" fontId="27" fillId="9" borderId="50" xfId="0" applyFont="1" applyFill="1" applyBorder="1" applyAlignment="1" applyProtection="1">
      <alignment horizontal="center"/>
    </xf>
    <xf numFmtId="0" fontId="27" fillId="9" borderId="52" xfId="0" applyFont="1" applyFill="1" applyBorder="1" applyAlignment="1" applyProtection="1">
      <alignment horizontal="center"/>
    </xf>
    <xf numFmtId="0" fontId="2" fillId="9" borderId="28" xfId="0" applyFont="1" applyFill="1" applyBorder="1" applyAlignment="1">
      <alignment horizontal="center" vertical="center" wrapText="1"/>
    </xf>
    <xf numFmtId="0" fontId="27" fillId="9" borderId="29" xfId="0" applyFont="1" applyFill="1" applyBorder="1" applyAlignment="1">
      <alignment horizontal="center" vertical="center" wrapText="1"/>
    </xf>
    <xf numFmtId="0" fontId="27" fillId="9" borderId="30" xfId="0" applyFont="1" applyFill="1" applyBorder="1" applyAlignment="1">
      <alignment horizontal="center" vertical="center" wrapText="1"/>
    </xf>
    <xf numFmtId="0" fontId="1" fillId="10" borderId="49" xfId="0" applyFont="1" applyFill="1" applyBorder="1" applyAlignment="1" applyProtection="1">
      <alignment horizontal="left" vertical="center" wrapText="1" indent="1"/>
      <protection locked="0"/>
    </xf>
    <xf numFmtId="0" fontId="27" fillId="10" borderId="50" xfId="0" applyFont="1" applyFill="1" applyBorder="1" applyAlignment="1" applyProtection="1">
      <alignment horizontal="left" vertical="center" wrapText="1" indent="1"/>
      <protection locked="0"/>
    </xf>
    <xf numFmtId="0" fontId="27" fillId="10" borderId="52" xfId="0" applyFont="1" applyFill="1" applyBorder="1" applyAlignment="1" applyProtection="1">
      <alignment horizontal="left" vertical="center" wrapText="1" indent="1"/>
      <protection locked="0"/>
    </xf>
    <xf numFmtId="0" fontId="25" fillId="10" borderId="29" xfId="0" applyFont="1" applyFill="1" applyBorder="1" applyAlignment="1" applyProtection="1">
      <alignment horizontal="left" vertical="center" wrapText="1" indent="1"/>
      <protection locked="0"/>
    </xf>
    <xf numFmtId="0" fontId="25" fillId="10" borderId="30" xfId="0" applyFont="1" applyFill="1" applyBorder="1" applyAlignment="1" applyProtection="1">
      <alignment horizontal="left" vertical="center" wrapText="1" indent="1"/>
      <protection locked="0"/>
    </xf>
    <xf numFmtId="0" fontId="27" fillId="0" borderId="0" xfId="0" applyFont="1" applyFill="1" applyAlignment="1">
      <alignment horizontal="justify" vertical="top" wrapText="1"/>
    </xf>
    <xf numFmtId="0" fontId="27" fillId="9" borderId="37" xfId="0" applyFont="1" applyFill="1" applyBorder="1" applyAlignment="1">
      <alignment horizontal="left" vertical="center" indent="1"/>
    </xf>
    <xf numFmtId="0" fontId="27" fillId="9" borderId="28" xfId="0" applyFont="1" applyFill="1" applyBorder="1" applyAlignment="1">
      <alignment horizontal="left" vertical="center" indent="1"/>
    </xf>
    <xf numFmtId="0" fontId="1" fillId="10" borderId="37" xfId="0" applyFont="1" applyFill="1" applyBorder="1" applyAlignment="1" applyProtection="1">
      <alignment horizontal="left" vertical="center" wrapText="1" indent="1"/>
      <protection locked="0"/>
    </xf>
    <xf numFmtId="0" fontId="27" fillId="10" borderId="37" xfId="0" applyFont="1" applyFill="1" applyBorder="1" applyAlignment="1" applyProtection="1">
      <alignment horizontal="left" vertical="center" wrapText="1" indent="1"/>
      <protection locked="0"/>
    </xf>
    <xf numFmtId="0" fontId="1" fillId="10" borderId="37" xfId="0" applyFont="1" applyFill="1" applyBorder="1" applyAlignment="1" applyProtection="1">
      <alignment horizontal="left" wrapText="1" indent="1"/>
      <protection locked="0"/>
    </xf>
    <xf numFmtId="0" fontId="27" fillId="10" borderId="37" xfId="0" applyFont="1" applyFill="1" applyBorder="1" applyAlignment="1" applyProtection="1">
      <alignment horizontal="left" wrapText="1" indent="1"/>
      <protection locked="0"/>
    </xf>
    <xf numFmtId="0" fontId="27" fillId="10" borderId="34" xfId="0" applyFont="1" applyFill="1" applyBorder="1" applyAlignment="1" applyProtection="1">
      <alignment horizontal="left" vertical="center" indent="1"/>
      <protection locked="0"/>
    </xf>
    <xf numFmtId="0" fontId="27" fillId="10" borderId="32" xfId="0" applyFont="1" applyFill="1" applyBorder="1" applyAlignment="1" applyProtection="1">
      <alignment horizontal="left" vertical="center" indent="1"/>
      <protection locked="0"/>
    </xf>
    <xf numFmtId="0" fontId="27" fillId="10" borderId="35" xfId="0" applyFont="1" applyFill="1" applyBorder="1" applyAlignment="1" applyProtection="1">
      <alignment horizontal="left" vertical="center" indent="1"/>
      <protection locked="0"/>
    </xf>
    <xf numFmtId="0" fontId="27" fillId="10" borderId="14" xfId="0" applyFont="1" applyFill="1" applyBorder="1" applyAlignment="1" applyProtection="1">
      <alignment horizontal="justify" vertical="top" wrapText="1"/>
      <protection locked="0"/>
    </xf>
    <xf numFmtId="0" fontId="27" fillId="10" borderId="17" xfId="0" applyFont="1" applyFill="1" applyBorder="1" applyAlignment="1" applyProtection="1">
      <alignment horizontal="justify" vertical="top" wrapText="1"/>
      <protection locked="0"/>
    </xf>
    <xf numFmtId="0" fontId="27" fillId="10" borderId="13" xfId="0" applyFont="1" applyFill="1" applyBorder="1" applyAlignment="1" applyProtection="1">
      <alignment horizontal="left" vertical="center" wrapText="1" indent="1"/>
      <protection locked="0"/>
    </xf>
    <xf numFmtId="0" fontId="27" fillId="10" borderId="14" xfId="0" applyFont="1" applyFill="1" applyBorder="1" applyAlignment="1" applyProtection="1">
      <alignment horizontal="left" vertical="center" wrapText="1" indent="1"/>
      <protection locked="0"/>
    </xf>
    <xf numFmtId="0" fontId="27" fillId="10" borderId="17" xfId="0" applyFont="1" applyFill="1" applyBorder="1" applyAlignment="1" applyProtection="1">
      <alignment horizontal="left" vertical="center" wrapText="1" indent="1"/>
      <protection locked="0"/>
    </xf>
    <xf numFmtId="0" fontId="25" fillId="10" borderId="13" xfId="0" applyFont="1" applyFill="1" applyBorder="1" applyAlignment="1" applyProtection="1">
      <alignment horizontal="left" vertical="center" wrapText="1" indent="1"/>
      <protection locked="0"/>
    </xf>
    <xf numFmtId="0" fontId="25" fillId="10" borderId="14" xfId="0" applyFont="1" applyFill="1" applyBorder="1" applyAlignment="1" applyProtection="1">
      <alignment horizontal="left" vertical="center" wrapText="1" indent="1"/>
      <protection locked="0"/>
    </xf>
    <xf numFmtId="0" fontId="25" fillId="10" borderId="17" xfId="0" applyFont="1" applyFill="1" applyBorder="1" applyAlignment="1" applyProtection="1">
      <alignment horizontal="left" vertical="center" wrapText="1" indent="1"/>
      <protection locked="0"/>
    </xf>
    <xf numFmtId="0" fontId="32" fillId="11" borderId="18" xfId="0" applyFont="1" applyFill="1" applyBorder="1" applyAlignment="1" applyProtection="1">
      <alignment horizontal="right" vertical="center" indent="1"/>
    </xf>
    <xf numFmtId="0" fontId="32" fillId="11" borderId="19" xfId="0" applyFont="1" applyFill="1" applyBorder="1" applyAlignment="1" applyProtection="1">
      <alignment horizontal="right" vertical="center" indent="1"/>
    </xf>
    <xf numFmtId="0" fontId="32" fillId="11" borderId="22" xfId="0" applyFont="1" applyFill="1" applyBorder="1" applyAlignment="1" applyProtection="1">
      <alignment horizontal="right" vertical="center" indent="1"/>
    </xf>
    <xf numFmtId="0" fontId="27" fillId="0" borderId="28" xfId="0" applyFont="1" applyFill="1" applyBorder="1" applyAlignment="1">
      <alignment horizontal="left" vertical="center" indent="1"/>
    </xf>
    <xf numFmtId="0" fontId="27" fillId="0" borderId="29" xfId="0" applyFont="1" applyFill="1" applyBorder="1" applyAlignment="1">
      <alignment horizontal="left" vertical="center" indent="1"/>
    </xf>
    <xf numFmtId="0" fontId="12" fillId="10" borderId="34" xfId="0" applyFont="1" applyFill="1" applyBorder="1" applyAlignment="1" applyProtection="1">
      <alignment horizontal="left" vertical="center" wrapText="1" indent="1"/>
      <protection locked="0"/>
    </xf>
    <xf numFmtId="0" fontId="27" fillId="10" borderId="32" xfId="0" applyFont="1" applyFill="1" applyBorder="1" applyAlignment="1" applyProtection="1">
      <alignment horizontal="left" vertical="center" wrapText="1" indent="1"/>
      <protection locked="0"/>
    </xf>
    <xf numFmtId="0" fontId="27" fillId="10" borderId="35" xfId="0" applyFont="1" applyFill="1" applyBorder="1" applyAlignment="1" applyProtection="1">
      <alignment horizontal="left" vertical="center" wrapText="1" indent="1"/>
      <protection locked="0"/>
    </xf>
    <xf numFmtId="0" fontId="27" fillId="10" borderId="19" xfId="0" applyFont="1" applyFill="1" applyBorder="1" applyAlignment="1" applyProtection="1">
      <alignment horizontal="justify" vertical="top" wrapText="1"/>
      <protection locked="0"/>
    </xf>
    <xf numFmtId="0" fontId="27" fillId="10" borderId="22" xfId="0" applyFont="1" applyFill="1" applyBorder="1" applyAlignment="1" applyProtection="1">
      <alignment horizontal="justify" vertical="top" wrapText="1"/>
      <protection locked="0"/>
    </xf>
    <xf numFmtId="0" fontId="17" fillId="0" borderId="13" xfId="0" applyFont="1" applyFill="1" applyBorder="1" applyAlignment="1">
      <alignment horizontal="left" vertical="center" indent="1"/>
    </xf>
    <xf numFmtId="0" fontId="27" fillId="0" borderId="14" xfId="0" applyFont="1" applyFill="1" applyBorder="1" applyAlignment="1">
      <alignment horizontal="left" vertical="center" indent="1"/>
    </xf>
    <xf numFmtId="0" fontId="0" fillId="0" borderId="29" xfId="0" applyBorder="1" applyAlignment="1" applyProtection="1">
      <alignment horizontal="left" indent="1"/>
      <protection locked="0"/>
    </xf>
    <xf numFmtId="164" fontId="27" fillId="10" borderId="34" xfId="0" applyNumberFormat="1" applyFont="1" applyFill="1" applyBorder="1" applyAlignment="1" applyProtection="1">
      <alignment horizontal="left" vertical="center" wrapText="1" indent="1"/>
      <protection locked="0"/>
    </xf>
    <xf numFmtId="164" fontId="27" fillId="10" borderId="32" xfId="0" applyNumberFormat="1" applyFont="1" applyFill="1" applyBorder="1" applyAlignment="1" applyProtection="1">
      <alignment horizontal="left" vertical="center" wrapText="1" indent="1"/>
      <protection locked="0"/>
    </xf>
    <xf numFmtId="164" fontId="27" fillId="10" borderId="35" xfId="0" applyNumberFormat="1" applyFont="1" applyFill="1" applyBorder="1" applyAlignment="1" applyProtection="1">
      <alignment horizontal="left" vertical="center" wrapText="1" indent="1"/>
      <protection locked="0"/>
    </xf>
    <xf numFmtId="0" fontId="10" fillId="10" borderId="29" xfId="0" applyFont="1" applyFill="1" applyBorder="1" applyAlignment="1" applyProtection="1">
      <alignment horizontal="left" vertical="center" indent="1"/>
      <protection locked="0"/>
    </xf>
    <xf numFmtId="0" fontId="27" fillId="10" borderId="30" xfId="0" applyFont="1" applyFill="1" applyBorder="1" applyAlignment="1" applyProtection="1">
      <alignment horizontal="left" vertical="center" indent="1"/>
      <protection locked="0"/>
    </xf>
    <xf numFmtId="0" fontId="0" fillId="0" borderId="32" xfId="0" applyBorder="1" applyProtection="1">
      <protection locked="0"/>
    </xf>
    <xf numFmtId="0" fontId="0" fillId="0" borderId="72" xfId="0" applyBorder="1" applyProtection="1">
      <protection locked="0"/>
    </xf>
    <xf numFmtId="0" fontId="10" fillId="0" borderId="28" xfId="0" applyFont="1" applyFill="1" applyBorder="1" applyAlignment="1">
      <alignment horizontal="left" vertical="center" indent="1"/>
    </xf>
    <xf numFmtId="0" fontId="27" fillId="11" borderId="13" xfId="0" applyFont="1" applyFill="1" applyBorder="1" applyAlignment="1">
      <alignment horizontal="center" vertical="center"/>
    </xf>
    <xf numFmtId="0" fontId="27" fillId="11" borderId="14" xfId="0" applyFont="1" applyFill="1" applyBorder="1" applyAlignment="1">
      <alignment horizontal="center" vertical="center"/>
    </xf>
    <xf numFmtId="0" fontId="27" fillId="11" borderId="48" xfId="0" applyFont="1" applyFill="1" applyBorder="1" applyAlignment="1">
      <alignment horizontal="center" vertical="center"/>
    </xf>
    <xf numFmtId="0" fontId="27" fillId="11" borderId="0" xfId="0" applyFont="1" applyFill="1" applyBorder="1" applyAlignment="1">
      <alignment horizontal="center" vertical="center"/>
    </xf>
    <xf numFmtId="0" fontId="27" fillId="11" borderId="18" xfId="0" applyFont="1" applyFill="1" applyBorder="1" applyAlignment="1">
      <alignment horizontal="center" vertical="center"/>
    </xf>
    <xf numFmtId="0" fontId="27" fillId="11" borderId="19" xfId="0" applyFont="1" applyFill="1" applyBorder="1" applyAlignment="1">
      <alignment horizontal="center" vertical="center"/>
    </xf>
    <xf numFmtId="0" fontId="27" fillId="9" borderId="14" xfId="0" applyFont="1" applyFill="1" applyBorder="1" applyAlignment="1">
      <alignment horizontal="left" vertical="center" wrapText="1" indent="2"/>
    </xf>
    <xf numFmtId="0" fontId="27" fillId="9" borderId="17" xfId="0" applyFont="1" applyFill="1" applyBorder="1" applyAlignment="1">
      <alignment horizontal="left" vertical="center" wrapText="1" indent="2"/>
    </xf>
    <xf numFmtId="0" fontId="27" fillId="9" borderId="0" xfId="0" applyFont="1" applyFill="1" applyBorder="1" applyAlignment="1">
      <alignment horizontal="left" vertical="center" wrapText="1" indent="2"/>
    </xf>
    <xf numFmtId="0" fontId="27" fillId="9" borderId="36" xfId="0" applyFont="1" applyFill="1" applyBorder="1" applyAlignment="1">
      <alignment horizontal="left" vertical="center" wrapText="1" indent="2"/>
    </xf>
    <xf numFmtId="0" fontId="27" fillId="9" borderId="19" xfId="0" applyFont="1" applyFill="1" applyBorder="1" applyAlignment="1">
      <alignment horizontal="left" vertical="center" wrapText="1" indent="2"/>
    </xf>
    <xf numFmtId="0" fontId="27" fillId="9" borderId="22" xfId="0" applyFont="1" applyFill="1" applyBorder="1" applyAlignment="1">
      <alignment horizontal="left" vertical="center" wrapText="1" indent="2"/>
    </xf>
    <xf numFmtId="0" fontId="27" fillId="0" borderId="0" xfId="0" applyNumberFormat="1" applyFont="1" applyFill="1" applyAlignment="1">
      <alignment horizontal="justify" vertical="top" wrapText="1"/>
    </xf>
    <xf numFmtId="0" fontId="12" fillId="9" borderId="37" xfId="0" applyFont="1" applyFill="1" applyBorder="1" applyAlignment="1">
      <alignment horizontal="left" indent="1"/>
    </xf>
    <xf numFmtId="0" fontId="12" fillId="9" borderId="28" xfId="0" applyFont="1" applyFill="1" applyBorder="1" applyAlignment="1">
      <alignment horizontal="left" indent="1"/>
    </xf>
    <xf numFmtId="0" fontId="27" fillId="9" borderId="29" xfId="0" applyFont="1" applyFill="1" applyBorder="1" applyAlignment="1">
      <alignment horizontal="left" indent="1"/>
    </xf>
    <xf numFmtId="0" fontId="27" fillId="9" borderId="30" xfId="0" applyFont="1" applyFill="1" applyBorder="1" applyAlignment="1">
      <alignment horizontal="left" indent="1"/>
    </xf>
    <xf numFmtId="0" fontId="27" fillId="9" borderId="28" xfId="0" applyFont="1" applyFill="1" applyBorder="1" applyAlignment="1">
      <alignment horizontal="left" indent="1"/>
    </xf>
    <xf numFmtId="0" fontId="5" fillId="0" borderId="0" xfId="0" applyNumberFormat="1" applyFont="1" applyFill="1" applyAlignment="1">
      <alignment horizontal="justify" vertical="center" wrapText="1"/>
    </xf>
    <xf numFmtId="0" fontId="27" fillId="0" borderId="0" xfId="0" applyNumberFormat="1" applyFont="1" applyFill="1" applyAlignment="1">
      <alignment horizontal="justify" vertical="center" wrapText="1"/>
    </xf>
    <xf numFmtId="0" fontId="7" fillId="0" borderId="28" xfId="0" applyFont="1" applyFill="1" applyBorder="1" applyAlignment="1">
      <alignment horizontal="left" vertical="center" indent="1"/>
    </xf>
    <xf numFmtId="0" fontId="7" fillId="10" borderId="29" xfId="0" applyFont="1" applyFill="1" applyBorder="1" applyAlignment="1" applyProtection="1">
      <alignment horizontal="left" vertical="center" indent="1"/>
      <protection locked="0"/>
    </xf>
    <xf numFmtId="0" fontId="27" fillId="11" borderId="80" xfId="0" applyFont="1" applyFill="1" applyBorder="1" applyAlignment="1" applyProtection="1">
      <alignment horizontal="center" vertical="center"/>
    </xf>
    <xf numFmtId="0" fontId="33" fillId="10" borderId="28" xfId="0" applyFont="1" applyFill="1" applyBorder="1" applyAlignment="1" applyProtection="1">
      <alignment horizontal="center" vertical="center"/>
      <protection locked="0"/>
    </xf>
    <xf numFmtId="0" fontId="33" fillId="10" borderId="29" xfId="0" applyFont="1" applyFill="1" applyBorder="1" applyAlignment="1" applyProtection="1">
      <alignment horizontal="center" vertical="center"/>
      <protection locked="0"/>
    </xf>
    <xf numFmtId="0" fontId="33" fillId="10" borderId="30" xfId="0" applyFont="1" applyFill="1" applyBorder="1" applyAlignment="1" applyProtection="1">
      <alignment horizontal="center" vertical="center"/>
      <protection locked="0"/>
    </xf>
    <xf numFmtId="0" fontId="33" fillId="10" borderId="28" xfId="0" applyFont="1" applyFill="1" applyBorder="1" applyAlignment="1" applyProtection="1">
      <alignment horizontal="left" vertical="center" wrapText="1" indent="1"/>
      <protection locked="0"/>
    </xf>
    <xf numFmtId="0" fontId="33" fillId="10" borderId="29" xfId="0" applyFont="1" applyFill="1" applyBorder="1" applyAlignment="1" applyProtection="1">
      <alignment horizontal="left" vertical="center" wrapText="1" indent="1"/>
      <protection locked="0"/>
    </xf>
    <xf numFmtId="0" fontId="33" fillId="10" borderId="30" xfId="0" applyFont="1" applyFill="1" applyBorder="1" applyAlignment="1" applyProtection="1">
      <alignment horizontal="left" vertical="center" wrapText="1" indent="1"/>
      <protection locked="0"/>
    </xf>
    <xf numFmtId="0" fontId="27" fillId="9" borderId="13" xfId="0" applyFont="1" applyFill="1" applyBorder="1" applyAlignment="1" applyProtection="1">
      <alignment horizontal="right" vertical="center" indent="1"/>
    </xf>
    <xf numFmtId="0" fontId="27" fillId="9" borderId="14" xfId="0" applyFont="1" applyFill="1" applyBorder="1" applyAlignment="1" applyProtection="1">
      <alignment horizontal="right" vertical="center" indent="1"/>
    </xf>
    <xf numFmtId="0" fontId="27" fillId="9" borderId="17" xfId="0" applyFont="1" applyFill="1" applyBorder="1" applyAlignment="1" applyProtection="1">
      <alignment horizontal="right" vertical="center" indent="1"/>
    </xf>
    <xf numFmtId="0" fontId="27" fillId="9" borderId="18" xfId="0" applyFont="1" applyFill="1" applyBorder="1" applyAlignment="1" applyProtection="1">
      <alignment horizontal="right" vertical="center" indent="1"/>
    </xf>
    <xf numFmtId="0" fontId="27" fillId="9" borderId="19" xfId="0" applyFont="1" applyFill="1" applyBorder="1" applyAlignment="1" applyProtection="1">
      <alignment horizontal="right" vertical="center" indent="1"/>
    </xf>
    <xf numFmtId="0" fontId="27" fillId="9" borderId="22" xfId="0" applyFont="1" applyFill="1" applyBorder="1" applyAlignment="1" applyProtection="1">
      <alignment horizontal="right" vertical="center" indent="1"/>
    </xf>
    <xf numFmtId="0" fontId="27" fillId="9" borderId="13" xfId="0" applyFont="1" applyFill="1" applyBorder="1" applyAlignment="1" applyProtection="1">
      <alignment horizontal="center" vertical="center"/>
    </xf>
    <xf numFmtId="0" fontId="27" fillId="9" borderId="14" xfId="0" applyFont="1" applyFill="1" applyBorder="1" applyAlignment="1" applyProtection="1">
      <alignment horizontal="center" vertical="center"/>
    </xf>
    <xf numFmtId="0" fontId="27" fillId="9" borderId="17" xfId="0" applyFont="1" applyFill="1" applyBorder="1" applyAlignment="1" applyProtection="1">
      <alignment horizontal="center" vertical="center"/>
    </xf>
    <xf numFmtId="0" fontId="27" fillId="9" borderId="18" xfId="0" applyFont="1" applyFill="1" applyBorder="1" applyAlignment="1" applyProtection="1">
      <alignment horizontal="center" vertical="center"/>
    </xf>
    <xf numFmtId="0" fontId="27" fillId="9" borderId="19" xfId="0" applyFont="1" applyFill="1" applyBorder="1" applyAlignment="1" applyProtection="1">
      <alignment horizontal="center" vertical="center"/>
    </xf>
    <xf numFmtId="0" fontId="17" fillId="9" borderId="13" xfId="0" applyFont="1" applyFill="1" applyBorder="1" applyAlignment="1" applyProtection="1">
      <alignment horizontal="left" vertical="center" indent="1"/>
    </xf>
    <xf numFmtId="0" fontId="17" fillId="9" borderId="14" xfId="0" applyFont="1" applyFill="1" applyBorder="1" applyAlignment="1" applyProtection="1">
      <alignment horizontal="left" vertical="center" indent="1"/>
    </xf>
    <xf numFmtId="0" fontId="17" fillId="9" borderId="17" xfId="0" applyFont="1" applyFill="1" applyBorder="1" applyAlignment="1" applyProtection="1">
      <alignment horizontal="left" vertical="center" indent="1"/>
    </xf>
    <xf numFmtId="0" fontId="17" fillId="9" borderId="18" xfId="0" applyFont="1" applyFill="1" applyBorder="1" applyAlignment="1" applyProtection="1">
      <alignment horizontal="left" vertical="center" indent="1"/>
    </xf>
    <xf numFmtId="0" fontId="17" fillId="9" borderId="19" xfId="0" applyFont="1" applyFill="1" applyBorder="1" applyAlignment="1" applyProtection="1">
      <alignment horizontal="left" vertical="center" indent="1"/>
    </xf>
    <xf numFmtId="0" fontId="17" fillId="9" borderId="22" xfId="0" applyFont="1" applyFill="1" applyBorder="1" applyAlignment="1" applyProtection="1">
      <alignment horizontal="left" vertical="center" indent="1"/>
    </xf>
    <xf numFmtId="165" fontId="29" fillId="11" borderId="13" xfId="0" applyNumberFormat="1" applyFont="1" applyFill="1" applyBorder="1" applyAlignment="1" applyProtection="1">
      <alignment horizontal="center" vertical="center"/>
    </xf>
    <xf numFmtId="165" fontId="29" fillId="11" borderId="14" xfId="0" applyNumberFormat="1" applyFont="1" applyFill="1" applyBorder="1" applyAlignment="1" applyProtection="1">
      <alignment horizontal="center" vertical="center"/>
    </xf>
    <xf numFmtId="165" fontId="29" fillId="11" borderId="17" xfId="0" applyNumberFormat="1" applyFont="1" applyFill="1" applyBorder="1" applyAlignment="1" applyProtection="1">
      <alignment horizontal="center" vertical="center"/>
    </xf>
    <xf numFmtId="165" fontId="29" fillId="11" borderId="18" xfId="0" applyNumberFormat="1" applyFont="1" applyFill="1" applyBorder="1" applyAlignment="1" applyProtection="1">
      <alignment horizontal="center" vertical="center"/>
    </xf>
    <xf numFmtId="165" fontId="29" fillId="11" borderId="19" xfId="0" applyNumberFormat="1" applyFont="1" applyFill="1" applyBorder="1" applyAlignment="1" applyProtection="1">
      <alignment horizontal="center" vertical="center"/>
    </xf>
    <xf numFmtId="165" fontId="29" fillId="11" borderId="22" xfId="0" applyNumberFormat="1" applyFont="1" applyFill="1" applyBorder="1" applyAlignment="1" applyProtection="1">
      <alignment horizontal="center" vertical="center"/>
    </xf>
    <xf numFmtId="165" fontId="33" fillId="0" borderId="28" xfId="0" applyNumberFormat="1" applyFont="1" applyFill="1" applyBorder="1" applyAlignment="1">
      <alignment horizontal="center" vertical="center"/>
    </xf>
    <xf numFmtId="165" fontId="33" fillId="0" borderId="29" xfId="0" applyNumberFormat="1" applyFont="1" applyFill="1" applyBorder="1" applyAlignment="1">
      <alignment horizontal="center" vertical="center"/>
    </xf>
    <xf numFmtId="165" fontId="33" fillId="0" borderId="30" xfId="0" applyNumberFormat="1" applyFont="1" applyFill="1" applyBorder="1" applyAlignment="1">
      <alignment horizontal="center" vertical="center"/>
    </xf>
    <xf numFmtId="0" fontId="27" fillId="9" borderId="13" xfId="0" applyFont="1" applyFill="1" applyBorder="1" applyAlignment="1">
      <alignment horizontal="left" vertical="center" wrapText="1" indent="1"/>
    </xf>
    <xf numFmtId="0" fontId="27" fillId="9" borderId="14" xfId="0" applyFont="1" applyFill="1" applyBorder="1" applyAlignment="1">
      <alignment horizontal="left" vertical="center" wrapText="1" indent="1"/>
    </xf>
    <xf numFmtId="0" fontId="27" fillId="9" borderId="17" xfId="0" applyFont="1" applyFill="1" applyBorder="1" applyAlignment="1">
      <alignment horizontal="left" vertical="center" wrapText="1" indent="1"/>
    </xf>
    <xf numFmtId="0" fontId="27" fillId="9" borderId="18" xfId="0" applyFont="1" applyFill="1" applyBorder="1" applyAlignment="1">
      <alignment horizontal="left" vertical="center" wrapText="1" indent="1"/>
    </xf>
    <xf numFmtId="0" fontId="27" fillId="9" borderId="19" xfId="0" applyFont="1" applyFill="1" applyBorder="1" applyAlignment="1">
      <alignment horizontal="left" vertical="center" wrapText="1" indent="1"/>
    </xf>
    <xf numFmtId="0" fontId="27" fillId="9" borderId="22" xfId="0" applyFont="1" applyFill="1" applyBorder="1" applyAlignment="1">
      <alignment horizontal="left" vertical="center" wrapText="1" indent="1"/>
    </xf>
    <xf numFmtId="0" fontId="8" fillId="9" borderId="28" xfId="0" applyFont="1" applyFill="1" applyBorder="1" applyAlignment="1" applyProtection="1">
      <alignment horizontal="left" vertical="center" indent="1"/>
    </xf>
    <xf numFmtId="0" fontId="18" fillId="10" borderId="14" xfId="0" applyFont="1" applyFill="1" applyBorder="1" applyAlignment="1" applyProtection="1">
      <alignment horizontal="justify" vertical="top" wrapText="1"/>
      <protection locked="0"/>
    </xf>
    <xf numFmtId="0" fontId="18" fillId="10" borderId="19" xfId="0" applyFont="1" applyFill="1" applyBorder="1" applyAlignment="1" applyProtection="1">
      <alignment horizontal="justify" vertical="top" wrapText="1"/>
      <protection locked="0"/>
    </xf>
    <xf numFmtId="0" fontId="18" fillId="10" borderId="0" xfId="0" applyFont="1" applyFill="1" applyBorder="1" applyAlignment="1" applyProtection="1">
      <alignment horizontal="justify" vertical="top" wrapText="1"/>
      <protection locked="0"/>
    </xf>
    <xf numFmtId="0" fontId="29" fillId="11" borderId="37" xfId="0" applyFont="1" applyFill="1" applyBorder="1" applyAlignment="1">
      <alignment horizontal="left" vertical="center" wrapText="1"/>
    </xf>
    <xf numFmtId="0" fontId="17" fillId="0" borderId="37" xfId="0" applyFont="1" applyFill="1" applyBorder="1" applyAlignment="1">
      <alignment horizontal="left" vertical="center" wrapText="1" indent="1"/>
    </xf>
    <xf numFmtId="0" fontId="27" fillId="0" borderId="37" xfId="0" applyFont="1" applyFill="1" applyBorder="1" applyAlignment="1">
      <alignment horizontal="left" vertical="center" wrapText="1" indent="1"/>
    </xf>
    <xf numFmtId="0" fontId="3" fillId="0" borderId="28" xfId="0" applyFont="1" applyFill="1" applyBorder="1" applyAlignment="1" applyProtection="1">
      <alignment horizontal="left" vertical="center" indent="1"/>
    </xf>
    <xf numFmtId="0" fontId="29" fillId="11" borderId="37" xfId="0" applyFont="1" applyFill="1" applyBorder="1" applyAlignment="1">
      <alignment horizontal="left" vertical="center"/>
    </xf>
    <xf numFmtId="0" fontId="27" fillId="0" borderId="0" xfId="0" applyFont="1" applyFill="1" applyAlignment="1" applyProtection="1">
      <alignment horizontal="justify" vertical="top"/>
    </xf>
    <xf numFmtId="0" fontId="1" fillId="9" borderId="28" xfId="0" applyFont="1" applyFill="1" applyBorder="1" applyAlignment="1" applyProtection="1">
      <alignment horizontal="left" vertical="center" indent="1"/>
    </xf>
    <xf numFmtId="0" fontId="27" fillId="9" borderId="13" xfId="0" applyFont="1" applyFill="1" applyBorder="1" applyAlignment="1">
      <alignment horizontal="center" vertical="center" wrapText="1"/>
    </xf>
    <xf numFmtId="0" fontId="27" fillId="9" borderId="14" xfId="0" applyFont="1" applyFill="1" applyBorder="1" applyAlignment="1">
      <alignment horizontal="center" vertical="center" wrapText="1"/>
    </xf>
    <xf numFmtId="0" fontId="27" fillId="9" borderId="48" xfId="0" applyFont="1" applyFill="1" applyBorder="1" applyAlignment="1">
      <alignment horizontal="center" vertical="center" wrapText="1"/>
    </xf>
    <xf numFmtId="0" fontId="27" fillId="9" borderId="0" xfId="0" applyFont="1" applyFill="1" applyBorder="1" applyAlignment="1">
      <alignment horizontal="center" vertical="center" wrapText="1"/>
    </xf>
    <xf numFmtId="0" fontId="27" fillId="9" borderId="18" xfId="0" applyFont="1" applyFill="1" applyBorder="1" applyAlignment="1">
      <alignment horizontal="center" vertical="center" wrapText="1"/>
    </xf>
    <xf numFmtId="0" fontId="27" fillId="9" borderId="19" xfId="0" applyFont="1" applyFill="1" applyBorder="1" applyAlignment="1">
      <alignment horizontal="center" vertical="center" wrapText="1"/>
    </xf>
    <xf numFmtId="0" fontId="33" fillId="4" borderId="4" xfId="0" applyFont="1" applyFill="1" applyBorder="1" applyAlignment="1" applyProtection="1">
      <alignment horizontal="center" vertical="center" wrapText="1"/>
      <protection locked="0"/>
    </xf>
    <xf numFmtId="0" fontId="33" fillId="4" borderId="2" xfId="0" applyFont="1" applyFill="1" applyBorder="1" applyAlignment="1" applyProtection="1">
      <alignment horizontal="center" vertical="center" wrapText="1"/>
      <protection locked="0"/>
    </xf>
    <xf numFmtId="0" fontId="27" fillId="9" borderId="13" xfId="0" applyFont="1" applyFill="1" applyBorder="1" applyAlignment="1">
      <alignment horizontal="center" vertical="center"/>
    </xf>
    <xf numFmtId="0" fontId="27" fillId="9" borderId="14" xfId="0" applyFont="1" applyFill="1" applyBorder="1" applyAlignment="1">
      <alignment horizontal="center" vertical="center"/>
    </xf>
    <xf numFmtId="0" fontId="27" fillId="9" borderId="17" xfId="0" applyFont="1" applyFill="1" applyBorder="1" applyAlignment="1">
      <alignment horizontal="center" vertical="center"/>
    </xf>
    <xf numFmtId="0" fontId="27" fillId="9" borderId="18" xfId="0" applyFont="1" applyFill="1" applyBorder="1" applyAlignment="1">
      <alignment horizontal="center" vertical="center"/>
    </xf>
    <xf numFmtId="0" fontId="27" fillId="9" borderId="19" xfId="0" applyFont="1" applyFill="1" applyBorder="1" applyAlignment="1">
      <alignment horizontal="center" vertical="center"/>
    </xf>
    <xf numFmtId="0" fontId="27" fillId="9" borderId="22" xfId="0" applyFont="1" applyFill="1" applyBorder="1" applyAlignment="1">
      <alignment horizontal="center" vertical="center"/>
    </xf>
    <xf numFmtId="0" fontId="12" fillId="9" borderId="13" xfId="0" applyFont="1" applyFill="1" applyBorder="1" applyAlignment="1">
      <alignment horizontal="center" vertical="center" wrapText="1"/>
    </xf>
    <xf numFmtId="0" fontId="27" fillId="9" borderId="17" xfId="0" applyFont="1" applyFill="1" applyBorder="1" applyAlignment="1">
      <alignment horizontal="center" vertical="center" wrapText="1"/>
    </xf>
    <xf numFmtId="0" fontId="27" fillId="9" borderId="22" xfId="0" applyFont="1" applyFill="1" applyBorder="1" applyAlignment="1">
      <alignment horizontal="center" vertical="center" wrapText="1"/>
    </xf>
    <xf numFmtId="0" fontId="27" fillId="10" borderId="13" xfId="0" applyFont="1" applyFill="1" applyBorder="1" applyAlignment="1" applyProtection="1">
      <alignment horizontal="center" vertical="center"/>
      <protection locked="0"/>
    </xf>
    <xf numFmtId="0" fontId="1" fillId="0" borderId="37" xfId="0" applyFont="1" applyFill="1" applyBorder="1" applyAlignment="1" applyProtection="1">
      <alignment horizontal="left" vertical="center" indent="1"/>
    </xf>
    <xf numFmtId="0" fontId="1" fillId="10" borderId="28" xfId="0" applyFont="1" applyFill="1" applyBorder="1" applyAlignment="1" applyProtection="1">
      <alignment horizontal="left" vertical="center" wrapText="1" indent="1"/>
      <protection locked="0"/>
    </xf>
    <xf numFmtId="0" fontId="27" fillId="11" borderId="29" xfId="0" applyFont="1" applyFill="1" applyBorder="1" applyAlignment="1" applyProtection="1">
      <alignment horizontal="center"/>
    </xf>
    <xf numFmtId="0" fontId="27" fillId="11" borderId="30" xfId="0" applyFont="1" applyFill="1" applyBorder="1" applyAlignment="1" applyProtection="1">
      <alignment horizontal="center"/>
    </xf>
    <xf numFmtId="0" fontId="1" fillId="10" borderId="18" xfId="0" applyFont="1" applyFill="1" applyBorder="1" applyAlignment="1" applyProtection="1">
      <alignment horizontal="left" vertical="center" wrapText="1" indent="1"/>
      <protection locked="0"/>
    </xf>
    <xf numFmtId="0" fontId="1" fillId="10" borderId="19" xfId="0" applyFont="1" applyFill="1" applyBorder="1" applyAlignment="1" applyProtection="1">
      <alignment horizontal="left" vertical="center" wrapText="1" indent="1"/>
      <protection locked="0"/>
    </xf>
    <xf numFmtId="0" fontId="1" fillId="10" borderId="22" xfId="0" applyFont="1" applyFill="1" applyBorder="1" applyAlignment="1" applyProtection="1">
      <alignment horizontal="left" vertical="center" wrapText="1" indent="1"/>
      <protection locked="0"/>
    </xf>
    <xf numFmtId="0" fontId="17" fillId="16" borderId="43" xfId="0" applyFont="1" applyFill="1" applyBorder="1" applyAlignment="1">
      <alignment horizontal="left" vertical="center" indent="5"/>
    </xf>
    <xf numFmtId="0" fontId="27" fillId="16" borderId="43" xfId="0" applyFont="1" applyFill="1" applyBorder="1" applyAlignment="1">
      <alignment horizontal="left" vertical="center" indent="5"/>
    </xf>
    <xf numFmtId="165" fontId="27" fillId="10" borderId="43" xfId="0" applyNumberFormat="1" applyFont="1" applyFill="1" applyBorder="1" applyAlignment="1" applyProtection="1">
      <alignment horizontal="center" vertical="center"/>
      <protection locked="0"/>
    </xf>
    <xf numFmtId="0" fontId="35" fillId="11" borderId="40" xfId="0" applyFont="1" applyFill="1" applyBorder="1" applyAlignment="1">
      <alignment horizontal="left" vertical="center" indent="3"/>
    </xf>
    <xf numFmtId="0" fontId="35" fillId="11" borderId="41" xfId="0" applyFont="1" applyFill="1" applyBorder="1" applyAlignment="1">
      <alignment horizontal="left" vertical="center" indent="3"/>
    </xf>
    <xf numFmtId="0" fontId="35" fillId="11" borderId="42" xfId="0" applyFont="1" applyFill="1" applyBorder="1" applyAlignment="1">
      <alignment horizontal="left" vertical="center" indent="3"/>
    </xf>
    <xf numFmtId="165" fontId="29" fillId="11" borderId="40" xfId="0" applyNumberFormat="1" applyFont="1" applyFill="1" applyBorder="1" applyAlignment="1">
      <alignment horizontal="center" vertical="center"/>
    </xf>
    <xf numFmtId="165" fontId="29" fillId="11" borderId="41" xfId="0" applyNumberFormat="1" applyFont="1" applyFill="1" applyBorder="1" applyAlignment="1">
      <alignment horizontal="center" vertical="center"/>
    </xf>
    <xf numFmtId="165" fontId="29" fillId="11" borderId="42" xfId="0" applyNumberFormat="1" applyFont="1" applyFill="1" applyBorder="1" applyAlignment="1">
      <alignment horizontal="center" vertical="center"/>
    </xf>
    <xf numFmtId="0" fontId="29" fillId="9" borderId="28" xfId="0" applyFont="1" applyFill="1" applyBorder="1" applyAlignment="1">
      <alignment horizontal="right" vertical="center" indent="1"/>
    </xf>
    <xf numFmtId="0" fontId="29" fillId="9" borderId="29" xfId="0" applyFont="1" applyFill="1" applyBorder="1" applyAlignment="1">
      <alignment horizontal="right" vertical="center" indent="1"/>
    </xf>
    <xf numFmtId="165" fontId="27" fillId="11" borderId="29" xfId="0" applyNumberFormat="1" applyFont="1" applyFill="1" applyBorder="1" applyAlignment="1">
      <alignment horizontal="center"/>
    </xf>
    <xf numFmtId="165" fontId="27" fillId="11" borderId="30" xfId="0" applyNumberFormat="1" applyFont="1" applyFill="1" applyBorder="1" applyAlignment="1">
      <alignment horizontal="center"/>
    </xf>
    <xf numFmtId="0" fontId="1" fillId="10" borderId="13" xfId="0" applyFont="1" applyFill="1" applyBorder="1" applyAlignment="1" applyProtection="1">
      <alignment horizontal="left" vertical="center" wrapText="1" indent="1"/>
      <protection locked="0"/>
    </xf>
    <xf numFmtId="0" fontId="1" fillId="10" borderId="48" xfId="0" applyFont="1" applyFill="1" applyBorder="1" applyAlignment="1" applyProtection="1">
      <alignment horizontal="left" vertical="center" wrapText="1" indent="1"/>
      <protection locked="0"/>
    </xf>
    <xf numFmtId="0" fontId="1" fillId="10" borderId="0" xfId="0" applyFont="1" applyFill="1" applyBorder="1" applyAlignment="1" applyProtection="1">
      <alignment horizontal="left" vertical="center" wrapText="1" indent="1"/>
      <protection locked="0"/>
    </xf>
    <xf numFmtId="0" fontId="1" fillId="10" borderId="36" xfId="0" applyFont="1" applyFill="1" applyBorder="1" applyAlignment="1" applyProtection="1">
      <alignment horizontal="left" vertical="center" wrapText="1" indent="1"/>
      <protection locked="0"/>
    </xf>
    <xf numFmtId="0" fontId="27" fillId="0" borderId="43" xfId="0" applyFont="1" applyFill="1" applyBorder="1" applyAlignment="1">
      <alignment horizontal="left" vertical="center" indent="7"/>
    </xf>
    <xf numFmtId="0" fontId="17" fillId="0" borderId="43" xfId="0" applyFont="1" applyFill="1" applyBorder="1" applyAlignment="1">
      <alignment horizontal="left" vertical="center" indent="7"/>
    </xf>
    <xf numFmtId="0" fontId="17" fillId="16" borderId="47" xfId="0" applyFont="1" applyFill="1" applyBorder="1" applyAlignment="1">
      <alignment horizontal="left" vertical="center" indent="5"/>
    </xf>
    <xf numFmtId="0" fontId="27" fillId="16" borderId="47" xfId="0" applyFont="1" applyFill="1" applyBorder="1" applyAlignment="1">
      <alignment horizontal="left" vertical="center" indent="5"/>
    </xf>
    <xf numFmtId="165" fontId="27" fillId="10" borderId="47" xfId="0" applyNumberFormat="1" applyFont="1" applyFill="1" applyBorder="1" applyAlignment="1" applyProtection="1">
      <alignment horizontal="center" vertical="center"/>
      <protection locked="0"/>
    </xf>
    <xf numFmtId="0" fontId="27" fillId="0" borderId="43" xfId="0" applyFont="1" applyFill="1" applyBorder="1" applyAlignment="1">
      <alignment horizontal="left" vertical="center" wrapText="1" indent="7"/>
    </xf>
    <xf numFmtId="0" fontId="27" fillId="16" borderId="40" xfId="0" applyFont="1" applyFill="1" applyBorder="1" applyAlignment="1">
      <alignment horizontal="left" vertical="center" indent="5"/>
    </xf>
    <xf numFmtId="0" fontId="27" fillId="16" borderId="41" xfId="0" applyFont="1" applyFill="1" applyBorder="1" applyAlignment="1">
      <alignment horizontal="left" vertical="center" indent="5"/>
    </xf>
    <xf numFmtId="0" fontId="27" fillId="16" borderId="42" xfId="0" applyFont="1" applyFill="1" applyBorder="1" applyAlignment="1">
      <alignment horizontal="left" vertical="center" indent="5"/>
    </xf>
    <xf numFmtId="165" fontId="27" fillId="16" borderId="43" xfId="0" applyNumberFormat="1" applyFont="1" applyFill="1" applyBorder="1" applyAlignment="1">
      <alignment horizontal="center" vertical="center"/>
    </xf>
    <xf numFmtId="165" fontId="29" fillId="11" borderId="43" xfId="0" applyNumberFormat="1" applyFont="1" applyFill="1" applyBorder="1" applyAlignment="1">
      <alignment horizontal="center" vertical="center"/>
    </xf>
    <xf numFmtId="0" fontId="29" fillId="11" borderId="44" xfId="0" applyFont="1" applyFill="1" applyBorder="1" applyAlignment="1">
      <alignment horizontal="left" vertical="center" indent="3"/>
    </xf>
    <xf numFmtId="0" fontId="29" fillId="11" borderId="45" xfId="0" applyFont="1" applyFill="1" applyBorder="1" applyAlignment="1">
      <alignment horizontal="left" vertical="center" indent="3"/>
    </xf>
    <xf numFmtId="0" fontId="29" fillId="11" borderId="46" xfId="0" applyFont="1" applyFill="1" applyBorder="1" applyAlignment="1">
      <alignment horizontal="left" vertical="center" indent="3"/>
    </xf>
    <xf numFmtId="165" fontId="29" fillId="10" borderId="47" xfId="0" applyNumberFormat="1" applyFont="1" applyFill="1" applyBorder="1" applyAlignment="1" applyProtection="1">
      <alignment horizontal="center" vertical="center"/>
      <protection locked="0"/>
    </xf>
    <xf numFmtId="0" fontId="30" fillId="8" borderId="0" xfId="0" applyFont="1" applyFill="1" applyBorder="1" applyAlignment="1">
      <alignment horizontal="center" vertical="center"/>
    </xf>
    <xf numFmtId="0" fontId="29" fillId="9" borderId="39" xfId="0" applyFont="1" applyFill="1" applyBorder="1" applyAlignment="1">
      <alignment horizontal="left" vertical="center" indent="1"/>
    </xf>
    <xf numFmtId="0" fontId="27" fillId="9" borderId="39" xfId="0" applyFont="1" applyFill="1" applyBorder="1" applyAlignment="1">
      <alignment horizontal="right" vertical="center" indent="1"/>
    </xf>
    <xf numFmtId="0" fontId="27" fillId="9" borderId="65" xfId="0" applyFont="1" applyFill="1" applyBorder="1" applyAlignment="1">
      <alignment horizontal="right" vertical="center" indent="1"/>
    </xf>
    <xf numFmtId="9" fontId="8" fillId="10" borderId="64" xfId="1" applyFont="1" applyFill="1" applyBorder="1" applyAlignment="1" applyProtection="1">
      <alignment horizontal="center" vertical="center"/>
      <protection locked="0"/>
    </xf>
    <xf numFmtId="9" fontId="27" fillId="10" borderId="39" xfId="1" applyFont="1" applyFill="1" applyBorder="1" applyAlignment="1" applyProtection="1">
      <alignment horizontal="center" vertical="center"/>
      <protection locked="0"/>
    </xf>
    <xf numFmtId="0" fontId="29" fillId="9" borderId="39" xfId="0" applyFont="1" applyFill="1" applyBorder="1" applyAlignment="1">
      <alignment horizontal="center" vertical="center"/>
    </xf>
    <xf numFmtId="9" fontId="27" fillId="10" borderId="64" xfId="1" applyFont="1" applyFill="1" applyBorder="1" applyAlignment="1" applyProtection="1">
      <alignment horizontal="center" vertical="center"/>
      <protection locked="0"/>
    </xf>
    <xf numFmtId="0" fontId="29" fillId="11" borderId="40" xfId="0" applyFont="1" applyFill="1" applyBorder="1" applyAlignment="1">
      <alignment horizontal="left" vertical="center" indent="3"/>
    </xf>
    <xf numFmtId="0" fontId="29" fillId="11" borderId="41" xfId="0" applyFont="1" applyFill="1" applyBorder="1" applyAlignment="1">
      <alignment horizontal="left" vertical="center" indent="3"/>
    </xf>
    <xf numFmtId="0" fontId="29" fillId="11" borderId="42" xfId="0" applyFont="1" applyFill="1" applyBorder="1" applyAlignment="1">
      <alignment horizontal="left" vertical="center" indent="3"/>
    </xf>
    <xf numFmtId="165" fontId="34" fillId="6" borderId="37" xfId="0" applyNumberFormat="1" applyFont="1" applyFill="1" applyBorder="1" applyAlignment="1">
      <alignment horizontal="center" vertical="center"/>
    </xf>
    <xf numFmtId="165" fontId="34" fillId="14" borderId="37" xfId="0" applyNumberFormat="1" applyFont="1" applyFill="1" applyBorder="1" applyAlignment="1">
      <alignment horizontal="center" vertical="center"/>
    </xf>
    <xf numFmtId="165" fontId="34" fillId="15" borderId="37" xfId="0" applyNumberFormat="1" applyFont="1" applyFill="1" applyBorder="1" applyAlignment="1">
      <alignment horizontal="center" vertical="center"/>
    </xf>
    <xf numFmtId="0" fontId="27" fillId="0" borderId="14" xfId="0" applyFont="1" applyFill="1" applyBorder="1" applyAlignment="1">
      <alignment horizontal="center" vertical="center"/>
    </xf>
    <xf numFmtId="165" fontId="27" fillId="0" borderId="14" xfId="0" applyNumberFormat="1" applyFont="1" applyFill="1" applyBorder="1" applyAlignment="1">
      <alignment horizontal="center" vertical="center"/>
    </xf>
    <xf numFmtId="165" fontId="27" fillId="0" borderId="17" xfId="0" applyNumberFormat="1" applyFont="1" applyFill="1" applyBorder="1" applyAlignment="1">
      <alignment horizontal="center" vertical="center"/>
    </xf>
    <xf numFmtId="165" fontId="34" fillId="0" borderId="13" xfId="0" applyNumberFormat="1" applyFont="1" applyFill="1" applyBorder="1" applyAlignment="1">
      <alignment horizontal="center" vertical="center"/>
    </xf>
    <xf numFmtId="165" fontId="34" fillId="0" borderId="14" xfId="0" applyNumberFormat="1" applyFont="1" applyFill="1" applyBorder="1" applyAlignment="1">
      <alignment horizontal="center" vertical="center"/>
    </xf>
    <xf numFmtId="0" fontId="1" fillId="10" borderId="29" xfId="0" applyFont="1" applyFill="1" applyBorder="1" applyAlignment="1" applyProtection="1">
      <alignment vertical="center" wrapText="1"/>
      <protection locked="0"/>
    </xf>
    <xf numFmtId="0" fontId="27" fillId="10" borderId="29" xfId="0" applyFont="1" applyFill="1" applyBorder="1" applyAlignment="1" applyProtection="1">
      <alignment vertical="center" wrapText="1"/>
      <protection locked="0"/>
    </xf>
    <xf numFmtId="0" fontId="27" fillId="10" borderId="30" xfId="0" applyFont="1" applyFill="1" applyBorder="1" applyAlignment="1" applyProtection="1">
      <alignment vertical="center" wrapText="1"/>
      <protection locked="0"/>
    </xf>
    <xf numFmtId="165" fontId="34" fillId="11" borderId="29" xfId="0" applyNumberFormat="1" applyFont="1" applyFill="1" applyBorder="1" applyAlignment="1">
      <alignment horizontal="center" vertical="center"/>
    </xf>
    <xf numFmtId="165" fontId="34" fillId="11" borderId="30" xfId="0" applyNumberFormat="1" applyFont="1" applyFill="1" applyBorder="1" applyAlignment="1">
      <alignment horizontal="center" vertical="center"/>
    </xf>
    <xf numFmtId="0" fontId="27" fillId="9" borderId="31" xfId="0" applyFont="1" applyFill="1" applyBorder="1" applyAlignment="1">
      <alignment horizontal="center" vertical="center"/>
    </xf>
    <xf numFmtId="0" fontId="27" fillId="9" borderId="32" xfId="0" applyFont="1" applyFill="1" applyBorder="1" applyAlignment="1">
      <alignment horizontal="center" vertical="center"/>
    </xf>
    <xf numFmtId="0" fontId="27" fillId="9" borderId="35" xfId="0" applyFont="1" applyFill="1" applyBorder="1" applyAlignment="1">
      <alignment horizontal="center" vertical="center"/>
    </xf>
    <xf numFmtId="0" fontId="27" fillId="0" borderId="0" xfId="0" applyFont="1" applyFill="1" applyAlignment="1">
      <alignment horizontal="left" vertical="center"/>
    </xf>
    <xf numFmtId="0" fontId="27" fillId="0" borderId="36" xfId="0" applyFont="1" applyFill="1" applyBorder="1" applyAlignment="1">
      <alignment horizontal="left" vertical="center"/>
    </xf>
    <xf numFmtId="0" fontId="1" fillId="10" borderId="28" xfId="0" applyFont="1" applyFill="1" applyBorder="1" applyAlignment="1" applyProtection="1">
      <alignment horizontal="center" vertical="center" wrapText="1"/>
      <protection locked="0"/>
    </xf>
    <xf numFmtId="0" fontId="27" fillId="10" borderId="29" xfId="0" applyFont="1" applyFill="1" applyBorder="1" applyAlignment="1" applyProtection="1">
      <alignment horizontal="center" vertical="center" wrapText="1"/>
      <protection locked="0"/>
    </xf>
    <xf numFmtId="0" fontId="27" fillId="10" borderId="30" xfId="0" applyFont="1" applyFill="1" applyBorder="1" applyAlignment="1" applyProtection="1">
      <alignment horizontal="center" vertical="center" wrapText="1"/>
      <protection locked="0"/>
    </xf>
    <xf numFmtId="0" fontId="33" fillId="0" borderId="0" xfId="0" applyFont="1" applyFill="1" applyBorder="1" applyAlignment="1">
      <alignment horizontal="left"/>
    </xf>
    <xf numFmtId="0" fontId="8" fillId="10" borderId="37" xfId="0" applyFont="1" applyFill="1" applyBorder="1" applyAlignment="1" applyProtection="1">
      <alignment horizontal="center" vertical="center"/>
      <protection locked="0"/>
    </xf>
    <xf numFmtId="0" fontId="7" fillId="10" borderId="37" xfId="0" applyFont="1" applyFill="1" applyBorder="1" applyAlignment="1" applyProtection="1">
      <alignment horizontal="center" vertical="center"/>
      <protection locked="0"/>
    </xf>
    <xf numFmtId="0" fontId="1" fillId="10" borderId="37" xfId="0" applyFont="1" applyFill="1" applyBorder="1" applyAlignment="1" applyProtection="1">
      <alignment horizontal="center" vertical="center"/>
      <protection locked="0"/>
    </xf>
    <xf numFmtId="0" fontId="33" fillId="0" borderId="36" xfId="0" applyFont="1" applyFill="1" applyBorder="1" applyAlignment="1">
      <alignment horizontal="left"/>
    </xf>
    <xf numFmtId="0" fontId="16" fillId="10" borderId="37" xfId="0" applyFont="1" applyFill="1" applyBorder="1" applyAlignment="1" applyProtection="1">
      <alignment horizontal="center" vertical="center"/>
      <protection locked="0"/>
    </xf>
    <xf numFmtId="0" fontId="27" fillId="9" borderId="29" xfId="0" applyFont="1" applyFill="1" applyBorder="1" applyAlignment="1">
      <alignment horizontal="center"/>
    </xf>
    <xf numFmtId="0" fontId="33" fillId="0" borderId="0" xfId="0" applyFont="1" applyFill="1" applyBorder="1" applyAlignment="1">
      <alignment horizontal="center"/>
    </xf>
    <xf numFmtId="0" fontId="27" fillId="2" borderId="28" xfId="0" applyFont="1" applyFill="1" applyBorder="1" applyAlignment="1" applyProtection="1">
      <alignment horizontal="left" vertical="center" indent="1"/>
    </xf>
    <xf numFmtId="0" fontId="27" fillId="10" borderId="34" xfId="0" applyFont="1" applyFill="1" applyBorder="1" applyAlignment="1" applyProtection="1">
      <alignment horizontal="left" indent="1"/>
      <protection locked="0"/>
    </xf>
    <xf numFmtId="0" fontId="27" fillId="10" borderId="32" xfId="0" applyFont="1" applyFill="1" applyBorder="1" applyAlignment="1" applyProtection="1">
      <alignment horizontal="left" indent="1"/>
      <protection locked="0"/>
    </xf>
    <xf numFmtId="0" fontId="27" fillId="10" borderId="72" xfId="0" applyFont="1" applyFill="1" applyBorder="1" applyAlignment="1" applyProtection="1">
      <alignment horizontal="left" indent="1"/>
      <protection locked="0"/>
    </xf>
    <xf numFmtId="0" fontId="0" fillId="11" borderId="34" xfId="0" applyFill="1" applyBorder="1" applyAlignment="1">
      <alignment horizontal="center"/>
    </xf>
    <xf numFmtId="0" fontId="0" fillId="11" borderId="32" xfId="0" applyFill="1" applyBorder="1" applyAlignment="1">
      <alignment horizontal="center"/>
    </xf>
    <xf numFmtId="0" fontId="0" fillId="11" borderId="35" xfId="0" applyFill="1" applyBorder="1" applyAlignment="1">
      <alignment horizontal="center"/>
    </xf>
    <xf numFmtId="0" fontId="27" fillId="11" borderId="34" xfId="0" applyFont="1" applyFill="1" applyBorder="1" applyAlignment="1" applyProtection="1">
      <alignment horizontal="center" vertical="center"/>
    </xf>
    <xf numFmtId="0" fontId="27" fillId="11" borderId="32" xfId="0" applyFont="1" applyFill="1" applyBorder="1" applyAlignment="1" applyProtection="1">
      <alignment horizontal="center" vertical="center"/>
    </xf>
    <xf numFmtId="0" fontId="27" fillId="11" borderId="35" xfId="0" applyFont="1" applyFill="1" applyBorder="1" applyAlignment="1" applyProtection="1">
      <alignment horizontal="center" vertical="center"/>
    </xf>
    <xf numFmtId="0" fontId="1" fillId="10" borderId="34" xfId="0" applyFont="1" applyFill="1" applyBorder="1" applyAlignment="1" applyProtection="1">
      <alignment horizontal="left" vertical="center" wrapText="1" indent="1"/>
      <protection locked="0"/>
    </xf>
    <xf numFmtId="0" fontId="1" fillId="10" borderId="32" xfId="0" applyFont="1" applyFill="1" applyBorder="1" applyAlignment="1" applyProtection="1">
      <alignment horizontal="left" vertical="center" wrapText="1" indent="1"/>
      <protection locked="0"/>
    </xf>
    <xf numFmtId="0" fontId="1" fillId="10" borderId="35" xfId="0" applyFont="1" applyFill="1" applyBorder="1" applyAlignment="1" applyProtection="1">
      <alignment horizontal="left" vertical="center" wrapText="1" indent="1"/>
      <protection locked="0"/>
    </xf>
    <xf numFmtId="0" fontId="1" fillId="0" borderId="31" xfId="0" applyFont="1" applyFill="1" applyBorder="1" applyAlignment="1">
      <alignment horizontal="left" vertical="center" indent="1"/>
    </xf>
    <xf numFmtId="165" fontId="32" fillId="10" borderId="69" xfId="0" applyNumberFormat="1" applyFont="1" applyFill="1" applyBorder="1" applyAlignment="1" applyProtection="1">
      <alignment horizontal="right" vertical="center" indent="2"/>
      <protection locked="0"/>
    </xf>
    <xf numFmtId="165" fontId="32" fillId="10" borderId="26" xfId="0" applyNumberFormat="1" applyFont="1" applyFill="1" applyBorder="1" applyAlignment="1" applyProtection="1">
      <alignment horizontal="right" vertical="center" indent="2"/>
      <protection locked="0"/>
    </xf>
    <xf numFmtId="0" fontId="32" fillId="0" borderId="14" xfId="0" applyFont="1" applyFill="1" applyBorder="1" applyAlignment="1">
      <alignment horizontal="left" vertical="top"/>
    </xf>
    <xf numFmtId="0" fontId="32" fillId="0" borderId="0" xfId="0" applyFont="1" applyFill="1" applyAlignment="1">
      <alignment horizontal="justify" vertical="top" wrapText="1"/>
    </xf>
    <xf numFmtId="0" fontId="32" fillId="10" borderId="24" xfId="0" applyFont="1" applyFill="1" applyBorder="1" applyAlignment="1" applyProtection="1">
      <alignment horizontal="center" vertical="center"/>
      <protection locked="0"/>
    </xf>
    <xf numFmtId="0" fontId="32" fillId="10" borderId="25" xfId="0" applyFont="1" applyFill="1" applyBorder="1" applyAlignment="1" applyProtection="1">
      <alignment horizontal="center" vertical="center"/>
      <protection locked="0"/>
    </xf>
    <xf numFmtId="165" fontId="32" fillId="10" borderId="23" xfId="0" applyNumberFormat="1" applyFont="1" applyFill="1" applyBorder="1" applyAlignment="1" applyProtection="1">
      <alignment horizontal="right" vertical="center" indent="2"/>
      <protection locked="0"/>
    </xf>
    <xf numFmtId="165" fontId="32" fillId="10" borderId="24" xfId="0" applyNumberFormat="1" applyFont="1" applyFill="1" applyBorder="1" applyAlignment="1" applyProtection="1">
      <alignment horizontal="right" vertical="center" indent="2"/>
      <protection locked="0"/>
    </xf>
    <xf numFmtId="164" fontId="32" fillId="10" borderId="24" xfId="0" applyNumberFormat="1" applyFont="1" applyFill="1" applyBorder="1" applyAlignment="1" applyProtection="1">
      <alignment horizontal="center" vertical="center"/>
      <protection locked="0"/>
    </xf>
    <xf numFmtId="0" fontId="32" fillId="10" borderId="24" xfId="0" applyFont="1" applyFill="1" applyBorder="1" applyAlignment="1" applyProtection="1">
      <alignment horizontal="left" vertical="center" wrapText="1"/>
      <protection locked="0"/>
    </xf>
    <xf numFmtId="0" fontId="28" fillId="0" borderId="4" xfId="0" applyFont="1" applyFill="1" applyBorder="1" applyAlignment="1">
      <alignment horizontal="center" vertical="center"/>
    </xf>
    <xf numFmtId="0" fontId="28" fillId="0" borderId="5" xfId="0" applyFont="1" applyFill="1" applyBorder="1" applyAlignment="1">
      <alignment horizontal="center" vertical="center"/>
    </xf>
    <xf numFmtId="0" fontId="28" fillId="0" borderId="0" xfId="0" applyFont="1" applyFill="1" applyBorder="1" applyAlignment="1">
      <alignment horizontal="center" vertical="center"/>
    </xf>
    <xf numFmtId="0" fontId="28" fillId="0" borderId="7" xfId="0" applyFont="1" applyFill="1" applyBorder="1" applyAlignment="1">
      <alignment horizontal="center" vertical="center"/>
    </xf>
    <xf numFmtId="0" fontId="28" fillId="0" borderId="2" xfId="0" applyFont="1" applyFill="1" applyBorder="1" applyAlignment="1">
      <alignment horizontal="center" vertical="center"/>
    </xf>
    <xf numFmtId="0" fontId="28" fillId="0" borderId="9" xfId="0" applyFont="1" applyFill="1" applyBorder="1" applyAlignment="1">
      <alignment horizontal="center" vertical="center"/>
    </xf>
    <xf numFmtId="0" fontId="32" fillId="9" borderId="13" xfId="0" applyFont="1" applyFill="1" applyBorder="1" applyAlignment="1">
      <alignment horizontal="center" vertical="center" wrapText="1"/>
    </xf>
    <xf numFmtId="0" fontId="32" fillId="9" borderId="14" xfId="0" applyFont="1" applyFill="1" applyBorder="1" applyAlignment="1">
      <alignment horizontal="center" vertical="center" wrapText="1"/>
    </xf>
    <xf numFmtId="0" fontId="32" fillId="9" borderId="15" xfId="0" applyFont="1" applyFill="1" applyBorder="1" applyAlignment="1">
      <alignment horizontal="center" vertical="center" wrapText="1"/>
    </xf>
    <xf numFmtId="0" fontId="32" fillId="9" borderId="18" xfId="0" applyFont="1" applyFill="1" applyBorder="1" applyAlignment="1">
      <alignment horizontal="center" vertical="center" wrapText="1"/>
    </xf>
    <xf numFmtId="0" fontId="32" fillId="9" borderId="19" xfId="0" applyFont="1" applyFill="1" applyBorder="1" applyAlignment="1">
      <alignment horizontal="center" vertical="center" wrapText="1"/>
    </xf>
    <xf numFmtId="0" fontId="32" fillId="9" borderId="20" xfId="0" applyFont="1" applyFill="1" applyBorder="1" applyAlignment="1">
      <alignment horizontal="center" vertical="center" wrapText="1"/>
    </xf>
    <xf numFmtId="0" fontId="32" fillId="9" borderId="16" xfId="0" applyFont="1" applyFill="1" applyBorder="1" applyAlignment="1">
      <alignment horizontal="center" vertical="center" wrapText="1"/>
    </xf>
    <xf numFmtId="0" fontId="32" fillId="9" borderId="21" xfId="0" applyFont="1" applyFill="1" applyBorder="1" applyAlignment="1">
      <alignment horizontal="center" vertical="center" wrapText="1"/>
    </xf>
    <xf numFmtId="0" fontId="32" fillId="9" borderId="16" xfId="0" applyFont="1" applyFill="1" applyBorder="1" applyAlignment="1">
      <alignment horizontal="center" vertical="center"/>
    </xf>
    <xf numFmtId="0" fontId="32" fillId="9" borderId="14" xfId="0" applyFont="1" applyFill="1" applyBorder="1" applyAlignment="1">
      <alignment horizontal="center" vertical="center"/>
    </xf>
    <xf numFmtId="0" fontId="32" fillId="9" borderId="15" xfId="0" applyFont="1" applyFill="1" applyBorder="1" applyAlignment="1">
      <alignment horizontal="center" vertical="center"/>
    </xf>
    <xf numFmtId="0" fontId="32" fillId="9" borderId="21" xfId="0" applyFont="1" applyFill="1" applyBorder="1" applyAlignment="1">
      <alignment horizontal="center" vertical="center"/>
    </xf>
    <xf numFmtId="0" fontId="32" fillId="9" borderId="19" xfId="0" applyFont="1" applyFill="1" applyBorder="1" applyAlignment="1">
      <alignment horizontal="center" vertical="center"/>
    </xf>
    <xf numFmtId="0" fontId="32" fillId="9" borderId="20" xfId="0" applyFont="1" applyFill="1" applyBorder="1" applyAlignment="1">
      <alignment horizontal="center" vertical="center"/>
    </xf>
    <xf numFmtId="0" fontId="32" fillId="9" borderId="17" xfId="0" applyFont="1" applyFill="1" applyBorder="1" applyAlignment="1">
      <alignment horizontal="center" vertical="center"/>
    </xf>
    <xf numFmtId="0" fontId="32" fillId="9" borderId="22" xfId="0" applyFont="1" applyFill="1" applyBorder="1" applyAlignment="1">
      <alignment horizontal="center" vertical="center"/>
    </xf>
    <xf numFmtId="164" fontId="32" fillId="10" borderId="26" xfId="0" applyNumberFormat="1" applyFont="1" applyFill="1" applyBorder="1" applyAlignment="1" applyProtection="1">
      <alignment horizontal="center" vertical="center"/>
      <protection locked="0"/>
    </xf>
    <xf numFmtId="0" fontId="32" fillId="10" borderId="26" xfId="0" applyFont="1" applyFill="1" applyBorder="1" applyAlignment="1" applyProtection="1">
      <alignment horizontal="left" vertical="center" wrapText="1"/>
      <protection locked="0"/>
    </xf>
    <xf numFmtId="0" fontId="32" fillId="10" borderId="26" xfId="0" applyFont="1" applyFill="1" applyBorder="1" applyAlignment="1" applyProtection="1">
      <alignment horizontal="center" vertical="center"/>
      <protection locked="0"/>
    </xf>
    <xf numFmtId="0" fontId="32" fillId="10" borderId="27" xfId="0" applyFont="1" applyFill="1" applyBorder="1" applyAlignment="1" applyProtection="1">
      <alignment horizontal="center" vertical="center"/>
      <protection locked="0"/>
    </xf>
    <xf numFmtId="0" fontId="0" fillId="0" borderId="71" xfId="0" applyBorder="1" applyAlignment="1" applyProtection="1">
      <alignment horizontal="left" indent="1"/>
      <protection locked="0"/>
    </xf>
    <xf numFmtId="0" fontId="27" fillId="9" borderId="13" xfId="0" applyFont="1" applyFill="1" applyBorder="1" applyAlignment="1">
      <alignment horizontal="left" vertical="center" indent="1"/>
    </xf>
    <xf numFmtId="0" fontId="27" fillId="9" borderId="14" xfId="0" applyFont="1" applyFill="1" applyBorder="1" applyAlignment="1">
      <alignment horizontal="left" vertical="center" indent="1"/>
    </xf>
    <xf numFmtId="0" fontId="27" fillId="9" borderId="17" xfId="0" applyFont="1" applyFill="1" applyBorder="1" applyAlignment="1">
      <alignment horizontal="left" vertical="center" indent="1"/>
    </xf>
    <xf numFmtId="0" fontId="1" fillId="10" borderId="66" xfId="0" applyFont="1" applyFill="1" applyBorder="1" applyAlignment="1" applyProtection="1">
      <alignment horizontal="left" vertical="center" wrapText="1" indent="1"/>
      <protection locked="0"/>
    </xf>
    <xf numFmtId="0" fontId="27" fillId="10" borderId="67" xfId="0" applyFont="1" applyFill="1" applyBorder="1" applyAlignment="1" applyProtection="1">
      <alignment horizontal="left" vertical="center" wrapText="1" indent="1"/>
      <protection locked="0"/>
    </xf>
    <xf numFmtId="0" fontId="27" fillId="10" borderId="68" xfId="0" applyFont="1" applyFill="1" applyBorder="1" applyAlignment="1" applyProtection="1">
      <alignment horizontal="left" vertical="center" wrapText="1" indent="1"/>
      <protection locked="0"/>
    </xf>
    <xf numFmtId="0" fontId="27" fillId="0" borderId="0" xfId="0" applyFont="1" applyFill="1" applyAlignment="1">
      <alignment horizontal="justify" wrapText="1"/>
    </xf>
    <xf numFmtId="0" fontId="1" fillId="10" borderId="30" xfId="0" applyFont="1" applyFill="1" applyBorder="1" applyAlignment="1" applyProtection="1">
      <alignment horizontal="left" vertical="center" wrapText="1" indent="1"/>
      <protection locked="0"/>
    </xf>
    <xf numFmtId="0" fontId="5" fillId="0" borderId="0" xfId="0" applyFont="1" applyFill="1" applyAlignment="1">
      <alignment horizontal="left" vertical="center" wrapText="1"/>
    </xf>
    <xf numFmtId="0" fontId="27" fillId="0" borderId="0" xfId="0" applyFont="1" applyFill="1" applyAlignment="1">
      <alignment horizontal="left" vertical="center" wrapText="1"/>
    </xf>
    <xf numFmtId="0" fontId="1" fillId="10" borderId="61" xfId="0" applyFont="1" applyFill="1" applyBorder="1" applyAlignment="1" applyProtection="1">
      <alignment horizontal="left" wrapText="1" indent="1"/>
      <protection locked="0"/>
    </xf>
    <xf numFmtId="0" fontId="27" fillId="10" borderId="61" xfId="0" applyFont="1" applyFill="1" applyBorder="1" applyAlignment="1" applyProtection="1">
      <alignment horizontal="left" wrapText="1" indent="1"/>
      <protection locked="0"/>
    </xf>
    <xf numFmtId="0" fontId="1" fillId="10" borderId="61" xfId="0" applyFont="1" applyFill="1" applyBorder="1" applyAlignment="1" applyProtection="1">
      <alignment horizontal="left" vertical="center" wrapText="1" indent="1"/>
      <protection locked="0"/>
    </xf>
    <xf numFmtId="0" fontId="27" fillId="10" borderId="61" xfId="0" applyFont="1" applyFill="1" applyBorder="1" applyAlignment="1" applyProtection="1">
      <alignment horizontal="left" vertical="center" wrapText="1" indent="1"/>
      <protection locked="0"/>
    </xf>
    <xf numFmtId="0" fontId="1" fillId="10" borderId="28" xfId="0" applyFont="1" applyFill="1" applyBorder="1" applyAlignment="1" applyProtection="1">
      <alignment horizontal="left" vertical="center" wrapText="1" indent="2"/>
      <protection locked="0"/>
    </xf>
    <xf numFmtId="0" fontId="27" fillId="10" borderId="29" xfId="0" applyFont="1" applyFill="1" applyBorder="1" applyAlignment="1" applyProtection="1">
      <alignment horizontal="left" vertical="center" wrapText="1" indent="2"/>
      <protection locked="0"/>
    </xf>
    <xf numFmtId="0" fontId="27" fillId="10" borderId="30" xfId="0" applyFont="1" applyFill="1" applyBorder="1" applyAlignment="1" applyProtection="1">
      <alignment horizontal="left" vertical="center" wrapText="1" indent="2"/>
      <protection locked="0"/>
    </xf>
    <xf numFmtId="0" fontId="27" fillId="10" borderId="28" xfId="0" applyFont="1" applyFill="1" applyBorder="1" applyAlignment="1" applyProtection="1">
      <alignment horizontal="left" vertical="center" wrapText="1" indent="2"/>
      <protection locked="0"/>
    </xf>
    <xf numFmtId="0" fontId="58" fillId="0" borderId="62" xfId="0" applyFont="1" applyFill="1" applyBorder="1" applyAlignment="1">
      <alignment horizontal="center"/>
    </xf>
    <xf numFmtId="0" fontId="27" fillId="11" borderId="30" xfId="0" applyFont="1" applyFill="1" applyBorder="1" applyAlignment="1">
      <alignment horizontal="center"/>
    </xf>
    <xf numFmtId="0" fontId="27" fillId="11" borderId="37" xfId="0" applyFont="1" applyFill="1" applyBorder="1" applyAlignment="1">
      <alignment horizontal="center"/>
    </xf>
    <xf numFmtId="0" fontId="12" fillId="0" borderId="0" xfId="0" applyFont="1" applyFill="1" applyAlignment="1">
      <alignment horizontal="justify" vertical="top" wrapText="1"/>
    </xf>
    <xf numFmtId="0" fontId="27" fillId="0" borderId="28" xfId="0" applyFont="1" applyBorder="1" applyAlignment="1">
      <alignment horizontal="left" vertical="center" indent="1"/>
    </xf>
    <xf numFmtId="0" fontId="27" fillId="0" borderId="29" xfId="0" applyFont="1" applyBorder="1" applyAlignment="1">
      <alignment horizontal="left" vertical="center" indent="1"/>
    </xf>
    <xf numFmtId="0" fontId="27" fillId="0" borderId="30" xfId="0" applyFont="1" applyBorder="1" applyAlignment="1">
      <alignment horizontal="left" vertical="center" indent="1"/>
    </xf>
    <xf numFmtId="0" fontId="27" fillId="9" borderId="51" xfId="0" applyFont="1" applyFill="1" applyBorder="1" applyAlignment="1" applyProtection="1">
      <alignment horizontal="center"/>
    </xf>
    <xf numFmtId="0" fontId="3" fillId="0" borderId="37" xfId="0" applyFont="1" applyFill="1" applyBorder="1" applyAlignment="1" applyProtection="1">
      <alignment horizontal="left" vertical="center" indent="1"/>
    </xf>
    <xf numFmtId="0" fontId="27" fillId="9" borderId="37" xfId="0" applyFont="1" applyFill="1" applyBorder="1" applyAlignment="1">
      <alignment horizontal="right" indent="1"/>
    </xf>
    <xf numFmtId="165" fontId="27" fillId="11" borderId="37" xfId="0" applyNumberFormat="1" applyFont="1" applyFill="1" applyBorder="1" applyAlignment="1" applyProtection="1">
      <alignment horizontal="right" vertical="center" indent="2"/>
    </xf>
    <xf numFmtId="0" fontId="0" fillId="11" borderId="14" xfId="0" applyFill="1" applyBorder="1" applyAlignment="1">
      <alignment horizontal="center"/>
    </xf>
    <xf numFmtId="0" fontId="0" fillId="11" borderId="17" xfId="0" applyFill="1" applyBorder="1" applyAlignment="1">
      <alignment horizontal="center"/>
    </xf>
    <xf numFmtId="0" fontId="0" fillId="11" borderId="0" xfId="0" applyFill="1" applyBorder="1" applyAlignment="1">
      <alignment horizontal="center"/>
    </xf>
    <xf numFmtId="0" fontId="0" fillId="11" borderId="36" xfId="0" applyFill="1" applyBorder="1" applyAlignment="1">
      <alignment horizontal="center"/>
    </xf>
    <xf numFmtId="0" fontId="0" fillId="11" borderId="19" xfId="0" applyFill="1" applyBorder="1" applyAlignment="1">
      <alignment horizontal="center"/>
    </xf>
    <xf numFmtId="0" fontId="0" fillId="11" borderId="22" xfId="0" applyFill="1" applyBorder="1" applyAlignment="1">
      <alignment horizontal="center"/>
    </xf>
    <xf numFmtId="0" fontId="27" fillId="0" borderId="0" xfId="0" applyFont="1" applyFill="1" applyAlignment="1">
      <alignment horizontal="left"/>
    </xf>
    <xf numFmtId="0" fontId="27" fillId="9" borderId="37" xfId="0" applyFont="1" applyFill="1" applyBorder="1" applyAlignment="1">
      <alignment horizontal="center"/>
    </xf>
    <xf numFmtId="0" fontId="2" fillId="0" borderId="28" xfId="0" applyFont="1" applyFill="1" applyBorder="1" applyAlignment="1" applyProtection="1">
      <alignment horizontal="left" vertical="center" indent="1"/>
    </xf>
    <xf numFmtId="0" fontId="2" fillId="0" borderId="29" xfId="0" applyFont="1" applyFill="1" applyBorder="1" applyAlignment="1" applyProtection="1">
      <alignment horizontal="left" vertical="center" indent="1"/>
    </xf>
    <xf numFmtId="0" fontId="2" fillId="0" borderId="30" xfId="0" applyFont="1" applyFill="1" applyBorder="1" applyAlignment="1" applyProtection="1">
      <alignment horizontal="left" vertical="center" indent="1"/>
    </xf>
    <xf numFmtId="0" fontId="2" fillId="0" borderId="37" xfId="0" applyFont="1" applyFill="1" applyBorder="1" applyAlignment="1" applyProtection="1">
      <alignment horizontal="left" vertical="center" indent="1"/>
    </xf>
    <xf numFmtId="0" fontId="27" fillId="10" borderId="37" xfId="0" applyFont="1" applyFill="1" applyBorder="1" applyAlignment="1" applyProtection="1">
      <alignment horizontal="left" vertical="center" indent="1"/>
      <protection locked="0"/>
    </xf>
    <xf numFmtId="0" fontId="27" fillId="10" borderId="61" xfId="0" applyFont="1" applyFill="1" applyBorder="1" applyAlignment="1" applyProtection="1">
      <alignment horizontal="center" vertical="center"/>
      <protection locked="0"/>
    </xf>
    <xf numFmtId="0" fontId="27" fillId="10" borderId="61" xfId="0" applyFont="1" applyFill="1" applyBorder="1" applyAlignment="1" applyProtection="1">
      <alignment horizontal="left" vertical="center" indent="1"/>
      <protection locked="0"/>
    </xf>
    <xf numFmtId="0" fontId="27" fillId="0" borderId="30" xfId="0" applyFont="1" applyFill="1" applyBorder="1" applyAlignment="1" applyProtection="1">
      <alignment horizontal="left" vertical="center" indent="1"/>
    </xf>
    <xf numFmtId="0" fontId="32" fillId="11" borderId="28" xfId="0" applyFont="1" applyFill="1" applyBorder="1" applyAlignment="1">
      <alignment horizontal="right" vertical="center" indent="1"/>
    </xf>
    <xf numFmtId="0" fontId="32" fillId="11" borderId="29" xfId="0" applyFont="1" applyFill="1" applyBorder="1" applyAlignment="1">
      <alignment horizontal="right" vertical="center" indent="1"/>
    </xf>
    <xf numFmtId="0" fontId="32" fillId="11" borderId="30" xfId="0" applyFont="1" applyFill="1" applyBorder="1" applyAlignment="1">
      <alignment horizontal="right" vertical="center" indent="1"/>
    </xf>
    <xf numFmtId="0" fontId="11" fillId="11" borderId="13" xfId="0" applyFont="1" applyFill="1" applyBorder="1" applyAlignment="1">
      <alignment horizontal="center" vertical="center"/>
    </xf>
    <xf numFmtId="0" fontId="11" fillId="11" borderId="14" xfId="0" applyFont="1" applyFill="1" applyBorder="1" applyAlignment="1">
      <alignment horizontal="center" vertical="center"/>
    </xf>
    <xf numFmtId="0" fontId="11" fillId="11" borderId="17" xfId="0" applyFont="1" applyFill="1" applyBorder="1" applyAlignment="1">
      <alignment horizontal="center" vertical="center"/>
    </xf>
    <xf numFmtId="0" fontId="11" fillId="11" borderId="18" xfId="0" applyFont="1" applyFill="1" applyBorder="1" applyAlignment="1">
      <alignment horizontal="center" vertical="center"/>
    </xf>
    <xf numFmtId="0" fontId="11" fillId="11" borderId="19" xfId="0" applyFont="1" applyFill="1" applyBorder="1" applyAlignment="1">
      <alignment horizontal="center" vertical="center"/>
    </xf>
    <xf numFmtId="0" fontId="11" fillId="11" borderId="22" xfId="0" applyFont="1" applyFill="1" applyBorder="1" applyAlignment="1">
      <alignment horizontal="center" vertical="center"/>
    </xf>
    <xf numFmtId="0" fontId="33" fillId="9" borderId="13" xfId="0" applyFont="1" applyFill="1" applyBorder="1" applyAlignment="1">
      <alignment horizontal="center" vertical="center" wrapText="1"/>
    </xf>
    <xf numFmtId="0" fontId="33" fillId="9" borderId="14" xfId="0" applyFont="1" applyFill="1" applyBorder="1" applyAlignment="1">
      <alignment horizontal="center" vertical="center" wrapText="1"/>
    </xf>
    <xf numFmtId="0" fontId="33" fillId="9" borderId="17" xfId="0" applyFont="1" applyFill="1" applyBorder="1" applyAlignment="1">
      <alignment horizontal="center" vertical="center" wrapText="1"/>
    </xf>
    <xf numFmtId="0" fontId="33" fillId="9" borderId="18" xfId="0" applyFont="1" applyFill="1" applyBorder="1" applyAlignment="1">
      <alignment horizontal="center" vertical="center" wrapText="1"/>
    </xf>
    <xf numFmtId="0" fontId="33" fillId="9" borderId="19" xfId="0" applyFont="1" applyFill="1" applyBorder="1" applyAlignment="1">
      <alignment horizontal="center" vertical="center" wrapText="1"/>
    </xf>
    <xf numFmtId="0" fontId="33" fillId="9" borderId="22" xfId="0" applyFont="1" applyFill="1" applyBorder="1" applyAlignment="1">
      <alignment horizontal="center" vertical="center" wrapText="1"/>
    </xf>
    <xf numFmtId="0" fontId="33" fillId="9" borderId="13" xfId="0" applyFont="1" applyFill="1" applyBorder="1" applyAlignment="1" applyProtection="1">
      <alignment horizontal="center" vertical="center" wrapText="1"/>
    </xf>
    <xf numFmtId="0" fontId="33" fillId="9" borderId="14" xfId="0" applyFont="1" applyFill="1" applyBorder="1" applyAlignment="1" applyProtection="1">
      <alignment horizontal="center" vertical="center" wrapText="1"/>
    </xf>
    <xf numFmtId="0" fontId="33" fillId="9" borderId="17" xfId="0" applyFont="1" applyFill="1" applyBorder="1" applyAlignment="1" applyProtection="1">
      <alignment horizontal="center" vertical="center" wrapText="1"/>
    </xf>
    <xf numFmtId="0" fontId="33" fillId="9" borderId="18" xfId="0" applyFont="1" applyFill="1" applyBorder="1" applyAlignment="1" applyProtection="1">
      <alignment horizontal="center" vertical="center" wrapText="1"/>
    </xf>
    <xf numFmtId="0" fontId="33" fillId="9" borderId="19" xfId="0" applyFont="1" applyFill="1" applyBorder="1" applyAlignment="1" applyProtection="1">
      <alignment horizontal="center" vertical="center" wrapText="1"/>
    </xf>
    <xf numFmtId="0" fontId="33" fillId="9" borderId="22" xfId="0" applyFont="1" applyFill="1" applyBorder="1" applyAlignment="1" applyProtection="1">
      <alignment horizontal="center" vertical="center" wrapText="1"/>
    </xf>
    <xf numFmtId="0" fontId="57" fillId="0" borderId="63" xfId="0" applyFont="1" applyFill="1" applyBorder="1" applyAlignment="1">
      <alignment horizontal="right" vertical="top" indent="1"/>
    </xf>
    <xf numFmtId="0" fontId="58" fillId="0" borderId="63" xfId="0" applyFont="1" applyFill="1" applyBorder="1" applyAlignment="1">
      <alignment horizontal="left" vertical="top" indent="1"/>
    </xf>
    <xf numFmtId="0" fontId="1" fillId="15" borderId="29" xfId="0" applyFont="1" applyFill="1" applyBorder="1" applyAlignment="1" applyProtection="1">
      <alignment horizontal="center" vertical="center"/>
      <protection locked="0"/>
    </xf>
    <xf numFmtId="0" fontId="27" fillId="15" borderId="29" xfId="0" applyFont="1" applyFill="1" applyBorder="1" applyAlignment="1" applyProtection="1">
      <alignment horizontal="center" vertical="center"/>
      <protection locked="0"/>
    </xf>
    <xf numFmtId="0" fontId="27" fillId="15" borderId="30" xfId="0" applyFont="1" applyFill="1" applyBorder="1" applyAlignment="1" applyProtection="1">
      <alignment horizontal="center" vertical="center"/>
      <protection locked="0"/>
    </xf>
    <xf numFmtId="0" fontId="7" fillId="9" borderId="28" xfId="0" applyFont="1" applyFill="1" applyBorder="1" applyAlignment="1">
      <alignment horizontal="left" vertical="center" indent="1"/>
    </xf>
    <xf numFmtId="0" fontId="7" fillId="9" borderId="29" xfId="0" applyFont="1" applyFill="1" applyBorder="1" applyAlignment="1">
      <alignment horizontal="left" vertical="center" indent="1"/>
    </xf>
    <xf numFmtId="0" fontId="7" fillId="9" borderId="30" xfId="0" applyFont="1" applyFill="1" applyBorder="1" applyAlignment="1">
      <alignment horizontal="left" vertical="center" indent="1"/>
    </xf>
    <xf numFmtId="0" fontId="33" fillId="10" borderId="61" xfId="0" applyFont="1" applyFill="1" applyBorder="1" applyAlignment="1" applyProtection="1">
      <alignment horizontal="center" vertical="center"/>
      <protection locked="0"/>
    </xf>
    <xf numFmtId="165" fontId="33" fillId="0" borderId="61" xfId="0" applyNumberFormat="1" applyFont="1" applyFill="1" applyBorder="1" applyAlignment="1">
      <alignment horizontal="center" vertical="center"/>
    </xf>
    <xf numFmtId="0" fontId="33" fillId="10" borderId="61" xfId="0" applyFont="1" applyFill="1" applyBorder="1" applyAlignment="1" applyProtection="1">
      <alignment horizontal="left" vertical="center" wrapText="1"/>
      <protection locked="0"/>
    </xf>
    <xf numFmtId="0" fontId="32" fillId="11" borderId="28" xfId="0" applyFont="1" applyFill="1" applyBorder="1" applyAlignment="1" applyProtection="1">
      <alignment horizontal="right" vertical="center" indent="1"/>
    </xf>
    <xf numFmtId="0" fontId="32" fillId="11" borderId="29" xfId="0" applyFont="1" applyFill="1" applyBorder="1" applyAlignment="1" applyProtection="1">
      <alignment horizontal="right" vertical="center" indent="1"/>
    </xf>
    <xf numFmtId="0" fontId="32" fillId="11" borderId="30" xfId="0" applyFont="1" applyFill="1" applyBorder="1" applyAlignment="1" applyProtection="1">
      <alignment horizontal="right" vertical="center" indent="1"/>
    </xf>
    <xf numFmtId="0" fontId="27" fillId="9" borderId="28" xfId="0" quotePrefix="1" applyFont="1" applyFill="1" applyBorder="1" applyAlignment="1" applyProtection="1">
      <alignment horizontal="center" vertical="center"/>
    </xf>
    <xf numFmtId="0" fontId="27" fillId="9" borderId="30" xfId="0" quotePrefix="1" applyFont="1" applyFill="1" applyBorder="1" applyAlignment="1" applyProtection="1">
      <alignment horizontal="center" vertical="center"/>
    </xf>
    <xf numFmtId="0" fontId="27" fillId="9" borderId="37" xfId="0" applyFont="1" applyFill="1" applyBorder="1" applyAlignment="1" applyProtection="1">
      <alignment horizontal="right" vertical="center" indent="1"/>
    </xf>
    <xf numFmtId="0" fontId="27" fillId="9" borderId="37" xfId="0" applyFont="1" applyFill="1" applyBorder="1" applyAlignment="1" applyProtection="1">
      <alignment horizontal="center" vertical="center"/>
    </xf>
    <xf numFmtId="0" fontId="1" fillId="9" borderId="37" xfId="0" applyFont="1" applyFill="1" applyBorder="1" applyAlignment="1" applyProtection="1">
      <alignment horizontal="center" vertical="center" wrapText="1"/>
    </xf>
    <xf numFmtId="0" fontId="27" fillId="9" borderId="37" xfId="0" applyFont="1" applyFill="1" applyBorder="1" applyAlignment="1" applyProtection="1">
      <alignment horizontal="center" vertical="center" wrapText="1"/>
    </xf>
    <xf numFmtId="0" fontId="12" fillId="9" borderId="37" xfId="0" applyFont="1" applyFill="1" applyBorder="1" applyAlignment="1" applyProtection="1">
      <alignment horizontal="center" vertical="center" wrapText="1"/>
    </xf>
    <xf numFmtId="0" fontId="1" fillId="0" borderId="37" xfId="0" applyFont="1" applyFill="1" applyBorder="1" applyAlignment="1">
      <alignment horizontal="left" vertical="center" wrapText="1" indent="1"/>
    </xf>
    <xf numFmtId="0" fontId="27" fillId="11" borderId="37" xfId="0" applyFont="1" applyFill="1" applyBorder="1" applyAlignment="1" applyProtection="1">
      <alignment horizontal="center" vertical="center"/>
    </xf>
    <xf numFmtId="0" fontId="33" fillId="10" borderId="37" xfId="0" applyFont="1" applyFill="1" applyBorder="1" applyAlignment="1" applyProtection="1">
      <alignment horizontal="left" vertical="center" wrapText="1" indent="1"/>
      <protection locked="0"/>
    </xf>
    <xf numFmtId="0" fontId="33" fillId="10" borderId="37" xfId="0" applyFont="1" applyFill="1" applyBorder="1" applyAlignment="1" applyProtection="1">
      <alignment horizontal="center" vertical="center"/>
      <protection locked="0"/>
    </xf>
    <xf numFmtId="0" fontId="33" fillId="10" borderId="37" xfId="0" applyFont="1" applyFill="1" applyBorder="1" applyAlignment="1" applyProtection="1">
      <alignment horizontal="left" vertical="center" wrapText="1"/>
      <protection locked="0"/>
    </xf>
    <xf numFmtId="165" fontId="33" fillId="0" borderId="37" xfId="0" applyNumberFormat="1" applyFont="1" applyFill="1" applyBorder="1" applyAlignment="1">
      <alignment horizontal="center" vertical="center"/>
    </xf>
    <xf numFmtId="0" fontId="33" fillId="10" borderId="61" xfId="0" applyFont="1" applyFill="1" applyBorder="1" applyAlignment="1" applyProtection="1">
      <alignment horizontal="left" vertical="center" wrapText="1" indent="1"/>
      <protection locked="0"/>
    </xf>
    <xf numFmtId="0" fontId="27" fillId="6" borderId="10" xfId="0" applyFont="1" applyFill="1" applyBorder="1" applyAlignment="1" applyProtection="1">
      <alignment horizontal="left" vertical="center" indent="1"/>
    </xf>
    <xf numFmtId="0" fontId="27" fillId="6" borderId="11" xfId="0" applyFont="1" applyFill="1" applyBorder="1" applyAlignment="1" applyProtection="1">
      <alignment horizontal="left" vertical="center" indent="1"/>
    </xf>
    <xf numFmtId="0" fontId="27" fillId="6" borderId="12" xfId="0" applyFont="1" applyFill="1" applyBorder="1" applyAlignment="1" applyProtection="1">
      <alignment horizontal="left" vertical="center" indent="1"/>
    </xf>
    <xf numFmtId="0" fontId="27" fillId="6" borderId="10" xfId="0" applyFont="1" applyFill="1" applyBorder="1" applyAlignment="1" applyProtection="1">
      <alignment horizontal="center" vertical="center"/>
    </xf>
    <xf numFmtId="0" fontId="27" fillId="6" borderId="11" xfId="0" applyFont="1" applyFill="1" applyBorder="1" applyAlignment="1" applyProtection="1">
      <alignment horizontal="center" vertical="center"/>
    </xf>
    <xf numFmtId="0" fontId="27" fillId="6" borderId="12" xfId="0" applyFont="1" applyFill="1" applyBorder="1" applyAlignment="1" applyProtection="1">
      <alignment horizontal="center" vertical="center"/>
    </xf>
    <xf numFmtId="0" fontId="58" fillId="0" borderId="62" xfId="0" applyFont="1" applyFill="1" applyBorder="1" applyAlignment="1" applyProtection="1">
      <alignment horizontal="center"/>
    </xf>
    <xf numFmtId="0" fontId="57" fillId="0" borderId="63" xfId="0" applyFont="1" applyFill="1" applyBorder="1" applyAlignment="1" applyProtection="1">
      <alignment horizontal="right" vertical="center" indent="1"/>
    </xf>
    <xf numFmtId="0" fontId="58" fillId="0" borderId="63" xfId="0" applyFont="1" applyFill="1" applyBorder="1" applyAlignment="1" applyProtection="1">
      <alignment horizontal="left" vertical="center" indent="1"/>
    </xf>
    <xf numFmtId="0" fontId="33" fillId="10" borderId="38" xfId="0" applyFont="1" applyFill="1" applyBorder="1" applyAlignment="1" applyProtection="1">
      <alignment horizontal="left" vertical="center"/>
      <protection locked="0"/>
    </xf>
    <xf numFmtId="165" fontId="33" fillId="0" borderId="38" xfId="0" applyNumberFormat="1" applyFont="1" applyFill="1" applyBorder="1" applyAlignment="1">
      <alignment horizontal="center" vertical="center"/>
    </xf>
    <xf numFmtId="0" fontId="33" fillId="10" borderId="38" xfId="0" applyFont="1" applyFill="1" applyBorder="1" applyAlignment="1" applyProtection="1">
      <alignment horizontal="left" vertical="center" indent="1"/>
      <protection locked="0"/>
    </xf>
    <xf numFmtId="0" fontId="33" fillId="10" borderId="38" xfId="0" applyFont="1" applyFill="1" applyBorder="1" applyAlignment="1" applyProtection="1">
      <alignment horizontal="center" vertical="center"/>
      <protection locked="0"/>
    </xf>
    <xf numFmtId="0" fontId="27" fillId="10" borderId="28" xfId="0" applyFont="1" applyFill="1" applyBorder="1" applyAlignment="1" applyProtection="1">
      <alignment horizontal="center" vertical="center" wrapText="1"/>
      <protection locked="0"/>
    </xf>
    <xf numFmtId="0" fontId="27" fillId="11" borderId="37" xfId="0" applyFont="1" applyFill="1" applyBorder="1" applyAlignment="1">
      <alignment horizontal="left" vertical="center" indent="1"/>
    </xf>
    <xf numFmtId="165" fontId="27" fillId="11" borderId="13" xfId="0" applyNumberFormat="1" applyFont="1" applyFill="1" applyBorder="1" applyAlignment="1" applyProtection="1">
      <alignment horizontal="center" vertical="center"/>
    </xf>
    <xf numFmtId="165" fontId="27" fillId="11" borderId="14" xfId="0" applyNumberFormat="1" applyFont="1" applyFill="1" applyBorder="1" applyAlignment="1" applyProtection="1">
      <alignment horizontal="center" vertical="center"/>
    </xf>
    <xf numFmtId="165" fontId="27" fillId="11" borderId="17" xfId="0" applyNumberFormat="1" applyFont="1" applyFill="1" applyBorder="1" applyAlignment="1" applyProtection="1">
      <alignment horizontal="center" vertical="center"/>
    </xf>
    <xf numFmtId="165" fontId="27" fillId="11" borderId="18" xfId="0" applyNumberFormat="1" applyFont="1" applyFill="1" applyBorder="1" applyAlignment="1" applyProtection="1">
      <alignment horizontal="center" vertical="center"/>
    </xf>
    <xf numFmtId="165" fontId="27" fillId="11" borderId="19" xfId="0" applyNumberFormat="1" applyFont="1" applyFill="1" applyBorder="1" applyAlignment="1" applyProtection="1">
      <alignment horizontal="center" vertical="center"/>
    </xf>
    <xf numFmtId="165" fontId="27" fillId="11" borderId="22" xfId="0" applyNumberFormat="1" applyFont="1" applyFill="1" applyBorder="1" applyAlignment="1" applyProtection="1">
      <alignment horizontal="center" vertical="center"/>
    </xf>
    <xf numFmtId="0" fontId="33" fillId="9" borderId="37" xfId="0" applyFont="1" applyFill="1" applyBorder="1" applyAlignment="1">
      <alignment horizontal="center" vertical="center" wrapText="1"/>
    </xf>
    <xf numFmtId="0" fontId="33" fillId="9" borderId="37" xfId="0" applyFont="1" applyFill="1" applyBorder="1" applyAlignment="1">
      <alignment horizontal="center" vertical="center"/>
    </xf>
    <xf numFmtId="165" fontId="33" fillId="8" borderId="38" xfId="0" applyNumberFormat="1" applyFont="1" applyFill="1" applyBorder="1" applyAlignment="1">
      <alignment horizontal="center" vertical="center"/>
    </xf>
    <xf numFmtId="165" fontId="33" fillId="8" borderId="37" xfId="0" applyNumberFormat="1" applyFont="1" applyFill="1" applyBorder="1" applyAlignment="1">
      <alignment horizontal="center" vertical="center"/>
    </xf>
    <xf numFmtId="0" fontId="13" fillId="10" borderId="37" xfId="0" applyFont="1" applyFill="1" applyBorder="1" applyAlignment="1" applyProtection="1">
      <alignment horizontal="left" vertical="center" wrapText="1" indent="1"/>
      <protection locked="0"/>
    </xf>
    <xf numFmtId="0" fontId="0" fillId="0" borderId="33" xfId="0" applyBorder="1" applyProtection="1">
      <protection locked="0"/>
    </xf>
    <xf numFmtId="0" fontId="27" fillId="0" borderId="29" xfId="0" applyFont="1" applyBorder="1" applyAlignment="1" applyProtection="1">
      <alignment horizontal="right" indent="1"/>
    </xf>
    <xf numFmtId="0" fontId="27" fillId="10" borderId="29" xfId="0" applyFont="1" applyFill="1" applyBorder="1" applyAlignment="1" applyProtection="1">
      <alignment horizontal="left" vertical="center" wrapText="1"/>
      <protection locked="0"/>
    </xf>
    <xf numFmtId="0" fontId="27" fillId="10" borderId="30" xfId="0" applyFont="1" applyFill="1" applyBorder="1" applyAlignment="1" applyProtection="1">
      <alignment horizontal="left" vertical="center" wrapText="1"/>
      <protection locked="0"/>
    </xf>
    <xf numFmtId="0" fontId="27" fillId="11" borderId="29" xfId="0" applyFont="1" applyFill="1" applyBorder="1" applyAlignment="1" applyProtection="1">
      <alignment horizontal="center" vertical="center" wrapText="1"/>
    </xf>
    <xf numFmtId="0" fontId="27" fillId="11" borderId="30" xfId="0" applyFont="1" applyFill="1" applyBorder="1" applyAlignment="1" applyProtection="1">
      <alignment horizontal="center" vertical="center" wrapText="1"/>
    </xf>
    <xf numFmtId="0" fontId="27" fillId="15" borderId="18" xfId="0" applyFont="1" applyFill="1" applyBorder="1" applyAlignment="1" applyProtection="1">
      <alignment horizontal="left" vertical="center" wrapText="1" indent="1"/>
    </xf>
    <xf numFmtId="0" fontId="27" fillId="15" borderId="19" xfId="0" applyFont="1" applyFill="1" applyBorder="1" applyAlignment="1" applyProtection="1">
      <alignment horizontal="left" vertical="center" wrapText="1" indent="1"/>
    </xf>
    <xf numFmtId="0" fontId="27" fillId="15" borderId="22" xfId="0" applyFont="1" applyFill="1" applyBorder="1" applyAlignment="1" applyProtection="1">
      <alignment horizontal="left" vertical="center" wrapText="1" indent="1"/>
    </xf>
    <xf numFmtId="0" fontId="27" fillId="15" borderId="48" xfId="0" applyFont="1" applyFill="1" applyBorder="1" applyAlignment="1" applyProtection="1">
      <alignment horizontal="left" vertical="center" wrapText="1" indent="1"/>
    </xf>
    <xf numFmtId="0" fontId="27" fillId="15" borderId="0" xfId="0" applyFont="1" applyFill="1" applyBorder="1" applyAlignment="1" applyProtection="1">
      <alignment horizontal="left" vertical="center" wrapText="1" indent="1"/>
    </xf>
    <xf numFmtId="0" fontId="27" fillId="15" borderId="36" xfId="0" applyFont="1" applyFill="1" applyBorder="1" applyAlignment="1" applyProtection="1">
      <alignment horizontal="left" vertical="center" wrapText="1" indent="1"/>
    </xf>
    <xf numFmtId="0" fontId="0" fillId="11" borderId="29" xfId="0" applyFill="1" applyBorder="1" applyAlignment="1" applyProtection="1">
      <alignment horizontal="center"/>
    </xf>
    <xf numFmtId="0" fontId="0" fillId="11" borderId="30" xfId="0" applyFill="1" applyBorder="1" applyAlignment="1" applyProtection="1">
      <alignment horizontal="center"/>
    </xf>
    <xf numFmtId="0" fontId="1" fillId="8" borderId="28" xfId="0" applyFont="1" applyFill="1" applyBorder="1" applyAlignment="1" applyProtection="1">
      <alignment horizontal="left" vertical="center" indent="1"/>
    </xf>
    <xf numFmtId="0" fontId="27" fillId="8" borderId="29" xfId="0" applyFont="1" applyFill="1" applyBorder="1" applyAlignment="1" applyProtection="1">
      <alignment horizontal="left" vertical="center" indent="1"/>
    </xf>
    <xf numFmtId="0" fontId="27" fillId="8" borderId="28" xfId="0" applyFont="1" applyFill="1" applyBorder="1" applyAlignment="1" applyProtection="1">
      <alignment horizontal="left" vertical="center" indent="1"/>
    </xf>
    <xf numFmtId="0" fontId="27" fillId="13" borderId="28" xfId="0" applyFont="1" applyFill="1" applyBorder="1" applyAlignment="1">
      <alignment horizontal="left" vertical="center" indent="1"/>
    </xf>
    <xf numFmtId="0" fontId="27" fillId="13" borderId="29" xfId="0" applyFont="1" applyFill="1" applyBorder="1" applyAlignment="1">
      <alignment horizontal="left" vertical="center" indent="1"/>
    </xf>
    <xf numFmtId="0" fontId="27" fillId="13" borderId="30" xfId="0" applyFont="1" applyFill="1" applyBorder="1" applyAlignment="1">
      <alignment horizontal="left" vertical="center" indent="1"/>
    </xf>
    <xf numFmtId="0" fontId="12" fillId="11" borderId="37" xfId="0" applyFont="1" applyFill="1" applyBorder="1" applyAlignment="1">
      <alignment horizontal="left" vertical="center" indent="1"/>
    </xf>
    <xf numFmtId="0" fontId="27" fillId="0" borderId="37" xfId="0" applyFont="1" applyBorder="1" applyAlignment="1">
      <alignment horizontal="left" vertical="center" indent="1"/>
    </xf>
    <xf numFmtId="0" fontId="27" fillId="0" borderId="37" xfId="0" applyFont="1" applyBorder="1" applyAlignment="1">
      <alignment horizontal="left" vertical="center" wrapText="1" indent="1"/>
    </xf>
    <xf numFmtId="0" fontId="27" fillId="0" borderId="48" xfId="0" applyFont="1" applyBorder="1" applyAlignment="1">
      <alignment horizontal="left" vertical="center" wrapText="1" indent="1"/>
    </xf>
    <xf numFmtId="0" fontId="27" fillId="0" borderId="0" xfId="0" applyFont="1" applyBorder="1" applyAlignment="1">
      <alignment horizontal="left" vertical="center" wrapText="1" indent="1"/>
    </xf>
    <xf numFmtId="0" fontId="27" fillId="0" borderId="36" xfId="0" applyFont="1" applyBorder="1" applyAlignment="1">
      <alignment horizontal="left" vertical="center" wrapText="1" indent="1"/>
    </xf>
    <xf numFmtId="0" fontId="14" fillId="11" borderId="13" xfId="0" applyFont="1" applyFill="1" applyBorder="1" applyAlignment="1">
      <alignment horizontal="left" vertical="center" wrapText="1" indent="1"/>
    </xf>
    <xf numFmtId="0" fontId="27" fillId="11" borderId="14" xfId="0" applyFont="1" applyFill="1" applyBorder="1" applyAlignment="1">
      <alignment horizontal="left" vertical="center" wrapText="1" indent="1"/>
    </xf>
    <xf numFmtId="0" fontId="27" fillId="11" borderId="17" xfId="0" applyFont="1" applyFill="1" applyBorder="1" applyAlignment="1">
      <alignment horizontal="left" vertical="center" wrapText="1" indent="1"/>
    </xf>
    <xf numFmtId="0" fontId="27" fillId="11" borderId="48" xfId="0" applyFont="1" applyFill="1" applyBorder="1" applyAlignment="1">
      <alignment horizontal="left" vertical="center" wrapText="1" indent="1"/>
    </xf>
    <xf numFmtId="0" fontId="27" fillId="11" borderId="0" xfId="0" applyFont="1" applyFill="1" applyBorder="1" applyAlignment="1">
      <alignment horizontal="left" vertical="center" wrapText="1" indent="1"/>
    </xf>
    <xf numFmtId="0" fontId="27" fillId="11" borderId="36" xfId="0" applyFont="1" applyFill="1" applyBorder="1" applyAlignment="1">
      <alignment horizontal="left" vertical="center" wrapText="1" indent="1"/>
    </xf>
    <xf numFmtId="164" fontId="27" fillId="10" borderId="29" xfId="0" applyNumberFormat="1" applyFont="1" applyFill="1" applyBorder="1" applyAlignment="1" applyProtection="1">
      <alignment horizontal="left" vertical="center" indent="1"/>
      <protection locked="0"/>
    </xf>
    <xf numFmtId="0" fontId="1" fillId="0" borderId="28" xfId="0" applyFont="1" applyBorder="1" applyAlignment="1" applyProtection="1">
      <alignment horizontal="left" vertical="center" indent="1"/>
    </xf>
    <xf numFmtId="0" fontId="27" fillId="0" borderId="29" xfId="0" applyFont="1" applyBorder="1" applyAlignment="1" applyProtection="1">
      <alignment horizontal="left" vertical="center" indent="1"/>
    </xf>
    <xf numFmtId="164" fontId="27" fillId="10" borderId="71" xfId="0" applyNumberFormat="1" applyFont="1" applyFill="1" applyBorder="1" applyAlignment="1" applyProtection="1">
      <alignment horizontal="left" vertical="center" indent="1"/>
      <protection locked="0"/>
    </xf>
    <xf numFmtId="9" fontId="27" fillId="10" borderId="29" xfId="0" applyNumberFormat="1" applyFont="1" applyFill="1" applyBorder="1" applyAlignment="1" applyProtection="1">
      <alignment horizontal="left" vertical="center" indent="1"/>
      <protection locked="0"/>
    </xf>
    <xf numFmtId="0" fontId="13" fillId="10" borderId="28" xfId="0" applyFont="1" applyFill="1" applyBorder="1" applyAlignment="1" applyProtection="1">
      <alignment horizontal="left" vertical="center" wrapText="1" indent="1"/>
      <protection locked="0"/>
    </xf>
    <xf numFmtId="0" fontId="13" fillId="10" borderId="29" xfId="0" applyFont="1" applyFill="1" applyBorder="1" applyAlignment="1" applyProtection="1">
      <alignment horizontal="left" vertical="center" wrapText="1" indent="1"/>
      <protection locked="0"/>
    </xf>
    <xf numFmtId="0" fontId="13" fillId="10" borderId="30" xfId="0" applyFont="1" applyFill="1" applyBorder="1" applyAlignment="1" applyProtection="1">
      <alignment horizontal="left" vertical="center" wrapText="1" indent="1"/>
      <protection locked="0"/>
    </xf>
    <xf numFmtId="0" fontId="13" fillId="11" borderId="28" xfId="0" applyFont="1" applyFill="1" applyBorder="1" applyAlignment="1">
      <alignment horizontal="left" vertical="center" indent="1"/>
    </xf>
    <xf numFmtId="0" fontId="13" fillId="11" borderId="29" xfId="0" applyFont="1" applyFill="1" applyBorder="1" applyAlignment="1">
      <alignment horizontal="left" vertical="center" indent="1"/>
    </xf>
    <xf numFmtId="0" fontId="13" fillId="11" borderId="30" xfId="0" applyFont="1" applyFill="1" applyBorder="1" applyAlignment="1">
      <alignment horizontal="left" vertical="center" indent="1"/>
    </xf>
    <xf numFmtId="0" fontId="12" fillId="10" borderId="28" xfId="0" applyFont="1" applyFill="1" applyBorder="1" applyAlignment="1" applyProtection="1">
      <alignment horizontal="left" vertical="center" wrapText="1" indent="1"/>
      <protection locked="0"/>
    </xf>
    <xf numFmtId="0" fontId="27" fillId="11" borderId="28" xfId="0" applyFont="1" applyFill="1" applyBorder="1" applyAlignment="1">
      <alignment horizontal="left" vertical="center" indent="1"/>
    </xf>
    <xf numFmtId="0" fontId="27" fillId="11" borderId="29" xfId="0" applyFont="1" applyFill="1" applyBorder="1" applyAlignment="1">
      <alignment horizontal="left" vertical="center" indent="1"/>
    </xf>
    <xf numFmtId="0" fontId="27" fillId="11" borderId="30" xfId="0" applyFont="1" applyFill="1" applyBorder="1" applyAlignment="1">
      <alignment horizontal="left" vertical="center" indent="1"/>
    </xf>
    <xf numFmtId="0" fontId="12" fillId="10" borderId="29" xfId="0" applyFont="1" applyFill="1" applyBorder="1" applyAlignment="1" applyProtection="1">
      <alignment horizontal="left" vertical="center" wrapText="1" indent="1"/>
      <protection locked="0"/>
    </xf>
    <xf numFmtId="0" fontId="12" fillId="10" borderId="30" xfId="0" applyFont="1" applyFill="1" applyBorder="1" applyAlignment="1" applyProtection="1">
      <alignment horizontal="left" vertical="center" wrapText="1" indent="1"/>
      <protection locked="0"/>
    </xf>
    <xf numFmtId="0" fontId="33" fillId="10" borderId="13" xfId="0" applyFont="1" applyFill="1" applyBorder="1" applyAlignment="1" applyProtection="1">
      <alignment horizontal="left" vertical="center" wrapText="1" indent="1"/>
      <protection locked="0"/>
    </xf>
    <xf numFmtId="0" fontId="33" fillId="10" borderId="14" xfId="0" applyFont="1" applyFill="1" applyBorder="1" applyAlignment="1" applyProtection="1">
      <alignment horizontal="left" vertical="center" wrapText="1" indent="1"/>
      <protection locked="0"/>
    </xf>
    <xf numFmtId="0" fontId="33" fillId="10" borderId="17" xfId="0" applyFont="1" applyFill="1" applyBorder="1" applyAlignment="1" applyProtection="1">
      <alignment horizontal="left" vertical="center" wrapText="1" indent="1"/>
      <protection locked="0"/>
    </xf>
    <xf numFmtId="0" fontId="27" fillId="9" borderId="30" xfId="0" applyFont="1" applyFill="1" applyBorder="1" applyAlignment="1" applyProtection="1">
      <alignment horizontal="center" vertical="center"/>
    </xf>
    <xf numFmtId="165" fontId="33" fillId="8" borderId="61" xfId="0" applyNumberFormat="1" applyFont="1" applyFill="1" applyBorder="1" applyAlignment="1">
      <alignment horizontal="center" vertical="center"/>
    </xf>
    <xf numFmtId="0" fontId="33" fillId="9" borderId="37" xfId="0" applyFont="1" applyFill="1" applyBorder="1" applyAlignment="1" applyProtection="1">
      <alignment horizontal="center" vertical="center" wrapText="1"/>
    </xf>
    <xf numFmtId="0" fontId="33" fillId="9" borderId="37" xfId="0" applyFont="1" applyFill="1" applyBorder="1" applyAlignment="1" applyProtection="1">
      <alignment horizontal="center" vertical="center"/>
    </xf>
    <xf numFmtId="0" fontId="27" fillId="11" borderId="37" xfId="0" applyFont="1" applyFill="1" applyBorder="1" applyAlignment="1">
      <alignment horizontal="center" vertical="center"/>
    </xf>
    <xf numFmtId="0" fontId="12" fillId="11" borderId="28" xfId="0" applyFont="1" applyFill="1" applyBorder="1" applyAlignment="1">
      <alignment horizontal="left" vertical="center" indent="1"/>
    </xf>
    <xf numFmtId="0" fontId="13" fillId="0" borderId="13" xfId="0" applyFont="1" applyBorder="1" applyAlignment="1">
      <alignment horizontal="left" vertical="center" wrapText="1" indent="1"/>
    </xf>
    <xf numFmtId="0" fontId="27" fillId="0" borderId="14" xfId="0" applyFont="1" applyBorder="1" applyAlignment="1">
      <alignment horizontal="left" vertical="center" wrapText="1" indent="1"/>
    </xf>
    <xf numFmtId="0" fontId="27" fillId="0" borderId="17" xfId="0" applyFont="1" applyBorder="1" applyAlignment="1">
      <alignment horizontal="left" vertical="center" wrapText="1" indent="1"/>
    </xf>
    <xf numFmtId="0" fontId="27" fillId="0" borderId="18" xfId="0" applyFont="1" applyBorder="1" applyAlignment="1">
      <alignment horizontal="left" vertical="center" wrapText="1" indent="1"/>
    </xf>
    <xf numFmtId="0" fontId="27" fillId="0" borderId="19" xfId="0" applyFont="1" applyBorder="1" applyAlignment="1">
      <alignment horizontal="left" vertical="center" wrapText="1" indent="1"/>
    </xf>
    <xf numFmtId="0" fontId="27" fillId="0" borderId="22" xfId="0" applyFont="1" applyBorder="1" applyAlignment="1">
      <alignment horizontal="left" vertical="center" wrapText="1" indent="1"/>
    </xf>
    <xf numFmtId="0" fontId="12" fillId="8" borderId="13" xfId="0" applyFont="1" applyFill="1" applyBorder="1" applyAlignment="1">
      <alignment horizontal="left" vertical="center" wrapText="1" indent="1"/>
    </xf>
    <xf numFmtId="0" fontId="15" fillId="8" borderId="14" xfId="0" applyFont="1" applyFill="1" applyBorder="1" applyAlignment="1">
      <alignment horizontal="left" vertical="center" wrapText="1" indent="1"/>
    </xf>
    <xf numFmtId="0" fontId="15" fillId="8" borderId="17" xfId="0" applyFont="1" applyFill="1" applyBorder="1" applyAlignment="1">
      <alignment horizontal="left" vertical="center" wrapText="1" indent="1"/>
    </xf>
    <xf numFmtId="0" fontId="15" fillId="8" borderId="18" xfId="0" applyFont="1" applyFill="1" applyBorder="1" applyAlignment="1">
      <alignment horizontal="left" vertical="center" wrapText="1" indent="1"/>
    </xf>
    <xf numFmtId="0" fontId="15" fillId="8" borderId="19" xfId="0" applyFont="1" applyFill="1" applyBorder="1" applyAlignment="1">
      <alignment horizontal="left" vertical="center" wrapText="1" indent="1"/>
    </xf>
    <xf numFmtId="0" fontId="15" fillId="8" borderId="22" xfId="0" applyFont="1" applyFill="1" applyBorder="1" applyAlignment="1">
      <alignment horizontal="left" vertical="center" wrapText="1" indent="1"/>
    </xf>
    <xf numFmtId="0" fontId="32" fillId="8" borderId="14" xfId="0" applyFont="1" applyFill="1" applyBorder="1" applyAlignment="1">
      <alignment horizontal="left" vertical="top"/>
    </xf>
    <xf numFmtId="0" fontId="32" fillId="8" borderId="0" xfId="0" applyFont="1" applyFill="1" applyAlignment="1">
      <alignment horizontal="justify" vertical="top" wrapText="1"/>
    </xf>
    <xf numFmtId="0" fontId="27" fillId="8" borderId="28" xfId="0" applyFont="1" applyFill="1" applyBorder="1" applyAlignment="1">
      <alignment horizontal="left" vertical="center" indent="1"/>
    </xf>
    <xf numFmtId="0" fontId="27" fillId="8" borderId="29" xfId="0" applyFont="1" applyFill="1" applyBorder="1" applyAlignment="1">
      <alignment horizontal="left" vertical="center" indent="1"/>
    </xf>
    <xf numFmtId="0" fontId="27" fillId="8" borderId="31" xfId="0" applyFont="1" applyFill="1" applyBorder="1" applyAlignment="1">
      <alignment horizontal="left" vertical="center" indent="1"/>
    </xf>
    <xf numFmtId="0" fontId="27" fillId="8" borderId="32" xfId="0" applyFont="1" applyFill="1" applyBorder="1" applyAlignment="1">
      <alignment horizontal="left" vertical="center" indent="1"/>
    </xf>
    <xf numFmtId="0" fontId="27" fillId="8" borderId="33" xfId="0" applyFont="1" applyFill="1" applyBorder="1" applyAlignment="1">
      <alignment horizontal="left" vertical="center" indent="1"/>
    </xf>
    <xf numFmtId="0" fontId="33" fillId="10" borderId="18" xfId="0" applyFont="1" applyFill="1" applyBorder="1" applyAlignment="1" applyProtection="1">
      <alignment horizontal="left" vertical="center" wrapText="1" indent="1"/>
      <protection locked="0"/>
    </xf>
    <xf numFmtId="0" fontId="33" fillId="10" borderId="19" xfId="0" applyFont="1" applyFill="1" applyBorder="1" applyAlignment="1" applyProtection="1">
      <alignment horizontal="left" vertical="center" wrapText="1" indent="1"/>
      <protection locked="0"/>
    </xf>
    <xf numFmtId="0" fontId="33" fillId="10" borderId="22" xfId="0" applyFont="1" applyFill="1" applyBorder="1" applyAlignment="1" applyProtection="1">
      <alignment horizontal="left" vertical="center" wrapText="1" indent="1"/>
      <protection locked="0"/>
    </xf>
    <xf numFmtId="0" fontId="14" fillId="9" borderId="28" xfId="0" applyFont="1" applyFill="1" applyBorder="1" applyAlignment="1">
      <alignment horizontal="left" vertical="center" indent="1"/>
    </xf>
    <xf numFmtId="0" fontId="27" fillId="11" borderId="34" xfId="0" applyFont="1" applyFill="1" applyBorder="1" applyAlignment="1" applyProtection="1">
      <alignment horizontal="left" vertical="center" wrapText="1" indent="1"/>
    </xf>
    <xf numFmtId="0" fontId="27" fillId="11" borderId="32" xfId="0" applyFont="1" applyFill="1" applyBorder="1" applyAlignment="1" applyProtection="1">
      <alignment horizontal="left" vertical="center" wrapText="1" indent="1"/>
    </xf>
    <xf numFmtId="0" fontId="27" fillId="11" borderId="35" xfId="0" applyFont="1" applyFill="1" applyBorder="1" applyAlignment="1" applyProtection="1">
      <alignment horizontal="left" vertical="center" wrapText="1" indent="1"/>
    </xf>
    <xf numFmtId="0" fontId="28" fillId="8" borderId="4" xfId="0" applyFont="1" applyFill="1" applyBorder="1" applyAlignment="1">
      <alignment horizontal="center" vertical="center"/>
    </xf>
    <xf numFmtId="0" fontId="28" fillId="8" borderId="5" xfId="0" applyFont="1" applyFill="1" applyBorder="1" applyAlignment="1">
      <alignment horizontal="center" vertical="center"/>
    </xf>
    <xf numFmtId="0" fontId="28" fillId="8" borderId="0" xfId="0" applyFont="1" applyFill="1" applyBorder="1" applyAlignment="1">
      <alignment horizontal="center" vertical="center"/>
    </xf>
    <xf numFmtId="0" fontId="28" fillId="8" borderId="7" xfId="0" applyFont="1" applyFill="1" applyBorder="1" applyAlignment="1">
      <alignment horizontal="center" vertical="center"/>
    </xf>
    <xf numFmtId="0" fontId="28" fillId="8" borderId="2" xfId="0" applyFont="1" applyFill="1" applyBorder="1" applyAlignment="1">
      <alignment horizontal="center" vertical="center"/>
    </xf>
    <xf numFmtId="0" fontId="28" fillId="8" borderId="9" xfId="0" applyFont="1" applyFill="1" applyBorder="1" applyAlignment="1">
      <alignment horizontal="center" vertical="center"/>
    </xf>
    <xf numFmtId="0" fontId="27" fillId="11" borderId="29" xfId="0" applyFont="1" applyFill="1" applyBorder="1" applyAlignment="1" applyProtection="1">
      <alignment horizontal="left" vertical="center"/>
    </xf>
    <xf numFmtId="0" fontId="27" fillId="11" borderId="30" xfId="0" applyFont="1" applyFill="1" applyBorder="1" applyAlignment="1" applyProtection="1">
      <alignment horizontal="left" vertical="center"/>
    </xf>
    <xf numFmtId="0" fontId="9" fillId="0" borderId="28" xfId="0" applyFont="1" applyBorder="1" applyAlignment="1">
      <alignment horizontal="left" vertical="center" indent="1"/>
    </xf>
    <xf numFmtId="0" fontId="9" fillId="0" borderId="29" xfId="0" applyFont="1" applyBorder="1" applyAlignment="1">
      <alignment horizontal="left" vertical="center" indent="1"/>
    </xf>
    <xf numFmtId="0" fontId="27" fillId="11" borderId="73" xfId="0" applyFont="1" applyFill="1" applyBorder="1" applyAlignment="1" applyProtection="1">
      <alignment horizontal="center" vertical="center" wrapText="1"/>
    </xf>
    <xf numFmtId="0" fontId="9" fillId="11" borderId="13" xfId="0" applyFont="1" applyFill="1" applyBorder="1" applyAlignment="1">
      <alignment horizontal="left" vertical="center" wrapText="1" indent="1"/>
    </xf>
    <xf numFmtId="0" fontId="9" fillId="0" borderId="13" xfId="0" applyFont="1" applyBorder="1" applyAlignment="1">
      <alignment horizontal="left" vertical="center" wrapText="1" indent="1"/>
    </xf>
    <xf numFmtId="0" fontId="9" fillId="8" borderId="13" xfId="0" applyFont="1" applyFill="1" applyBorder="1" applyAlignment="1">
      <alignment horizontal="left" vertical="center" wrapText="1" indent="1"/>
    </xf>
    <xf numFmtId="164" fontId="27" fillId="10" borderId="28" xfId="0" applyNumberFormat="1" applyFont="1" applyFill="1" applyBorder="1" applyAlignment="1" applyProtection="1">
      <alignment horizontal="center" vertical="center"/>
      <protection locked="0"/>
    </xf>
    <xf numFmtId="164" fontId="27" fillId="10" borderId="29" xfId="0" applyNumberFormat="1" applyFont="1" applyFill="1" applyBorder="1" applyAlignment="1" applyProtection="1">
      <alignment horizontal="center" vertical="center"/>
      <protection locked="0"/>
    </xf>
    <xf numFmtId="164" fontId="27" fillId="10" borderId="30" xfId="0" applyNumberFormat="1" applyFont="1" applyFill="1" applyBorder="1" applyAlignment="1" applyProtection="1">
      <alignment horizontal="center" vertical="center"/>
      <protection locked="0"/>
    </xf>
    <xf numFmtId="0" fontId="27" fillId="8" borderId="28" xfId="0" applyFont="1" applyFill="1" applyBorder="1" applyAlignment="1" applyProtection="1">
      <alignment horizontal="right" vertical="top" indent="1"/>
    </xf>
    <xf numFmtId="0" fontId="27" fillId="8" borderId="29" xfId="0" applyFont="1" applyFill="1" applyBorder="1" applyAlignment="1" applyProtection="1">
      <alignment horizontal="right" vertical="top" indent="1"/>
    </xf>
    <xf numFmtId="0" fontId="27" fillId="8" borderId="29" xfId="0" applyFont="1" applyFill="1" applyBorder="1" applyAlignment="1" applyProtection="1">
      <alignment horizontal="left" vertical="top" wrapText="1"/>
    </xf>
    <xf numFmtId="0" fontId="27" fillId="8" borderId="30" xfId="0" applyFont="1" applyFill="1" applyBorder="1" applyAlignment="1" applyProtection="1">
      <alignment horizontal="left" vertical="top" wrapText="1"/>
    </xf>
    <xf numFmtId="0" fontId="27" fillId="8" borderId="13" xfId="0" applyFont="1" applyFill="1" applyBorder="1" applyAlignment="1" applyProtection="1">
      <alignment horizontal="right" vertical="top" indent="1"/>
    </xf>
    <xf numFmtId="0" fontId="27" fillId="8" borderId="14" xfId="0" applyFont="1" applyFill="1" applyBorder="1" applyAlignment="1" applyProtection="1">
      <alignment horizontal="right" vertical="top" indent="1"/>
    </xf>
    <xf numFmtId="0" fontId="1" fillId="12" borderId="10" xfId="0" applyFont="1" applyFill="1" applyBorder="1" applyAlignment="1" applyProtection="1">
      <alignment horizontal="left" vertical="center" indent="1"/>
    </xf>
    <xf numFmtId="0" fontId="27" fillId="12" borderId="11" xfId="0" applyFont="1" applyFill="1" applyBorder="1" applyAlignment="1" applyProtection="1">
      <alignment horizontal="left" vertical="center" indent="1"/>
    </xf>
    <xf numFmtId="0" fontId="27" fillId="12" borderId="12" xfId="0" applyFont="1" applyFill="1" applyBorder="1" applyAlignment="1" applyProtection="1">
      <alignment horizontal="left" vertical="center" indent="1"/>
    </xf>
    <xf numFmtId="0" fontId="27" fillId="11" borderId="37" xfId="0" applyFont="1" applyFill="1" applyBorder="1" applyAlignment="1" applyProtection="1">
      <alignment horizontal="right"/>
    </xf>
    <xf numFmtId="0" fontId="27" fillId="11" borderId="28" xfId="0" applyFont="1" applyFill="1" applyBorder="1" applyAlignment="1" applyProtection="1">
      <alignment horizontal="right"/>
    </xf>
    <xf numFmtId="0" fontId="27" fillId="8" borderId="14" xfId="0" applyFont="1" applyFill="1" applyBorder="1" applyAlignment="1" applyProtection="1">
      <alignment horizontal="left" vertical="top" wrapText="1"/>
    </xf>
    <xf numFmtId="0" fontId="27" fillId="8" borderId="17" xfId="0" applyFont="1" applyFill="1" applyBorder="1" applyAlignment="1" applyProtection="1">
      <alignment horizontal="left" vertical="top" wrapText="1"/>
    </xf>
    <xf numFmtId="0" fontId="27" fillId="8" borderId="28" xfId="0" applyFont="1" applyFill="1" applyBorder="1" applyAlignment="1" applyProtection="1">
      <alignment horizontal="right" vertical="center" indent="1"/>
    </xf>
    <xf numFmtId="0" fontId="27" fillId="8" borderId="29" xfId="0" applyFont="1" applyFill="1" applyBorder="1" applyAlignment="1" applyProtection="1">
      <alignment horizontal="right" vertical="center" indent="1"/>
    </xf>
    <xf numFmtId="0" fontId="27" fillId="8" borderId="29" xfId="0" applyFont="1" applyFill="1" applyBorder="1" applyAlignment="1" applyProtection="1">
      <alignment horizontal="left" vertical="center" wrapText="1"/>
    </xf>
    <xf numFmtId="0" fontId="27" fillId="8" borderId="30" xfId="0" applyFont="1" applyFill="1" applyBorder="1" applyAlignment="1" applyProtection="1">
      <alignment horizontal="left" vertical="center" wrapText="1"/>
    </xf>
    <xf numFmtId="0" fontId="27" fillId="9" borderId="29" xfId="0" applyFont="1" applyFill="1" applyBorder="1" applyAlignment="1" applyProtection="1">
      <alignment vertical="center"/>
    </xf>
    <xf numFmtId="0" fontId="27" fillId="9" borderId="30" xfId="0" applyFont="1" applyFill="1" applyBorder="1" applyAlignment="1" applyProtection="1">
      <alignment vertical="center"/>
    </xf>
    <xf numFmtId="0" fontId="1" fillId="10" borderId="13" xfId="0" applyFont="1" applyFill="1" applyBorder="1" applyAlignment="1" applyProtection="1">
      <alignment horizontal="left" vertical="center" wrapText="1"/>
      <protection locked="0"/>
    </xf>
    <xf numFmtId="0" fontId="27" fillId="10" borderId="14" xfId="0" applyFont="1" applyFill="1" applyBorder="1" applyAlignment="1" applyProtection="1">
      <alignment horizontal="left" vertical="center" wrapText="1"/>
      <protection locked="0"/>
    </xf>
    <xf numFmtId="0" fontId="27" fillId="10" borderId="17" xfId="0" applyFont="1" applyFill="1" applyBorder="1" applyAlignment="1" applyProtection="1">
      <alignment horizontal="left" vertical="center" wrapText="1"/>
      <protection locked="0"/>
    </xf>
    <xf numFmtId="164" fontId="27" fillId="10" borderId="13" xfId="0" applyNumberFormat="1" applyFont="1" applyFill="1" applyBorder="1" applyAlignment="1" applyProtection="1">
      <alignment horizontal="center" vertical="center"/>
      <protection locked="0"/>
    </xf>
    <xf numFmtId="164" fontId="27" fillId="10" borderId="14" xfId="0" applyNumberFormat="1" applyFont="1" applyFill="1" applyBorder="1" applyAlignment="1" applyProtection="1">
      <alignment horizontal="center" vertical="center"/>
      <protection locked="0"/>
    </xf>
    <xf numFmtId="164" fontId="27" fillId="10" borderId="17" xfId="0" applyNumberFormat="1" applyFont="1" applyFill="1" applyBorder="1" applyAlignment="1" applyProtection="1">
      <alignment horizontal="center" vertical="center"/>
      <protection locked="0"/>
    </xf>
    <xf numFmtId="0" fontId="27" fillId="11" borderId="37" xfId="0" applyFont="1" applyFill="1" applyBorder="1" applyAlignment="1" applyProtection="1">
      <alignment horizontal="center"/>
    </xf>
    <xf numFmtId="0" fontId="27" fillId="12" borderId="10" xfId="0" applyFont="1" applyFill="1" applyBorder="1" applyAlignment="1" applyProtection="1">
      <alignment horizontal="left" vertical="center" indent="1"/>
    </xf>
    <xf numFmtId="0" fontId="1" fillId="10" borderId="29" xfId="0" applyFont="1" applyFill="1" applyBorder="1" applyAlignment="1" applyProtection="1">
      <alignment horizontal="center" vertical="center" wrapText="1"/>
      <protection locked="0"/>
    </xf>
    <xf numFmtId="0" fontId="27" fillId="9" borderId="14" xfId="0" applyFont="1" applyFill="1" applyBorder="1" applyAlignment="1" applyProtection="1">
      <alignment horizontal="left" vertical="center"/>
    </xf>
    <xf numFmtId="0" fontId="27" fillId="9" borderId="17" xfId="0" applyFont="1" applyFill="1" applyBorder="1" applyAlignment="1" applyProtection="1">
      <alignment horizontal="left" vertical="center"/>
    </xf>
    <xf numFmtId="0" fontId="27" fillId="9" borderId="19" xfId="0" applyFont="1" applyFill="1" applyBorder="1" applyAlignment="1" applyProtection="1">
      <alignment horizontal="left" vertical="center"/>
    </xf>
    <xf numFmtId="0" fontId="27" fillId="9" borderId="22" xfId="0" applyFont="1" applyFill="1" applyBorder="1" applyAlignment="1" applyProtection="1">
      <alignment horizontal="left" vertical="center"/>
    </xf>
    <xf numFmtId="0" fontId="27" fillId="10" borderId="28" xfId="0" applyFont="1" applyFill="1" applyBorder="1" applyAlignment="1" applyProtection="1">
      <alignment horizontal="left" vertical="center" wrapText="1"/>
      <protection locked="0"/>
    </xf>
    <xf numFmtId="0" fontId="1" fillId="10" borderId="28" xfId="0" applyFont="1" applyFill="1" applyBorder="1" applyAlignment="1" applyProtection="1">
      <alignment horizontal="left" vertical="center" wrapText="1"/>
      <protection locked="0"/>
    </xf>
    <xf numFmtId="0" fontId="1" fillId="9" borderId="13" xfId="0" applyFont="1" applyFill="1" applyBorder="1" applyAlignment="1">
      <alignment horizontal="left" vertical="center" wrapText="1" indent="1"/>
    </xf>
    <xf numFmtId="0" fontId="11" fillId="11" borderId="37" xfId="0" applyFont="1" applyFill="1" applyBorder="1" applyAlignment="1">
      <alignment horizontal="center" vertical="center"/>
    </xf>
    <xf numFmtId="0" fontId="27" fillId="9" borderId="14" xfId="0" applyFont="1" applyFill="1" applyBorder="1" applyAlignment="1" applyProtection="1">
      <alignment horizontal="left" vertical="center" indent="1"/>
    </xf>
    <xf numFmtId="0" fontId="27" fillId="9" borderId="17" xfId="0" applyFont="1" applyFill="1" applyBorder="1" applyAlignment="1" applyProtection="1">
      <alignment horizontal="left" vertical="center" indent="1"/>
    </xf>
    <xf numFmtId="0" fontId="27" fillId="9" borderId="18" xfId="0" applyFont="1" applyFill="1" applyBorder="1" applyAlignment="1" applyProtection="1">
      <alignment horizontal="left" vertical="center" indent="1"/>
    </xf>
    <xf numFmtId="0" fontId="27" fillId="9" borderId="19" xfId="0" applyFont="1" applyFill="1" applyBorder="1" applyAlignment="1" applyProtection="1">
      <alignment horizontal="left" vertical="center" indent="1"/>
    </xf>
    <xf numFmtId="0" fontId="27" fillId="9" borderId="22" xfId="0" applyFont="1" applyFill="1" applyBorder="1" applyAlignment="1" applyProtection="1">
      <alignment horizontal="left" vertical="center" indent="1"/>
    </xf>
    <xf numFmtId="0" fontId="29" fillId="11" borderId="37" xfId="0" applyFont="1" applyFill="1" applyBorder="1" applyAlignment="1" applyProtection="1">
      <alignment horizontal="left" vertical="center" wrapText="1"/>
    </xf>
    <xf numFmtId="0" fontId="1" fillId="10" borderId="13" xfId="0" applyFont="1" applyFill="1" applyBorder="1" applyAlignment="1" applyProtection="1">
      <alignment horizontal="center" vertical="center" wrapText="1"/>
      <protection locked="0"/>
    </xf>
    <xf numFmtId="0" fontId="27" fillId="10" borderId="17" xfId="0" applyFont="1" applyFill="1" applyBorder="1" applyAlignment="1" applyProtection="1">
      <alignment horizontal="center" vertical="center" wrapText="1"/>
      <protection locked="0"/>
    </xf>
    <xf numFmtId="0" fontId="27" fillId="10" borderId="14" xfId="0" applyFont="1" applyFill="1" applyBorder="1" applyAlignment="1" applyProtection="1">
      <alignment horizontal="center" vertical="center" wrapText="1"/>
      <protection locked="0"/>
    </xf>
    <xf numFmtId="0" fontId="0" fillId="0" borderId="29" xfId="0" applyBorder="1" applyProtection="1">
      <protection locked="0"/>
    </xf>
    <xf numFmtId="0" fontId="27" fillId="10" borderId="13" xfId="0" applyFont="1" applyFill="1" applyBorder="1" applyAlignment="1" applyProtection="1">
      <alignment horizontal="left" vertical="center" wrapText="1"/>
      <protection locked="0"/>
    </xf>
    <xf numFmtId="0" fontId="27" fillId="10" borderId="13" xfId="0" applyFont="1" applyFill="1" applyBorder="1" applyAlignment="1" applyProtection="1">
      <alignment horizontal="center" vertical="center" wrapText="1"/>
      <protection locked="0"/>
    </xf>
    <xf numFmtId="0" fontId="7" fillId="0" borderId="29" xfId="0" applyFont="1" applyBorder="1" applyAlignment="1" applyProtection="1">
      <alignment horizontal="left" vertical="center" indent="1"/>
    </xf>
    <xf numFmtId="0" fontId="7" fillId="0" borderId="30" xfId="0" applyFont="1" applyBorder="1" applyAlignment="1" applyProtection="1">
      <alignment horizontal="left" vertical="center" indent="1"/>
    </xf>
    <xf numFmtId="0" fontId="4" fillId="0" borderId="37" xfId="0" applyFont="1" applyFill="1" applyBorder="1" applyAlignment="1" applyProtection="1">
      <alignment horizontal="left" vertical="center" wrapText="1" indent="1"/>
    </xf>
    <xf numFmtId="0" fontId="27" fillId="0" borderId="37" xfId="0" applyFont="1" applyFill="1" applyBorder="1" applyAlignment="1" applyProtection="1">
      <alignment horizontal="left" vertical="center" wrapText="1" indent="1"/>
    </xf>
    <xf numFmtId="0" fontId="27" fillId="9" borderId="28" xfId="0" applyFont="1" applyFill="1" applyBorder="1" applyAlignment="1" applyProtection="1">
      <alignment vertical="center"/>
    </xf>
    <xf numFmtId="0" fontId="27" fillId="8" borderId="31" xfId="0" applyFont="1" applyFill="1" applyBorder="1" applyAlignment="1" applyProtection="1">
      <alignment horizontal="left" vertical="center" indent="1"/>
    </xf>
    <xf numFmtId="0" fontId="27" fillId="8" borderId="32" xfId="0" applyFont="1" applyFill="1" applyBorder="1" applyAlignment="1" applyProtection="1">
      <alignment horizontal="left" vertical="center" indent="1"/>
    </xf>
    <xf numFmtId="0" fontId="27" fillId="8" borderId="33" xfId="0" applyFont="1" applyFill="1" applyBorder="1" applyAlignment="1" applyProtection="1">
      <alignment horizontal="left" vertical="center" indent="1"/>
    </xf>
    <xf numFmtId="0" fontId="1" fillId="10" borderId="0" xfId="0" applyFont="1" applyFill="1" applyBorder="1" applyAlignment="1" applyProtection="1">
      <alignment horizontal="justify" vertical="top" wrapText="1"/>
      <protection locked="0"/>
    </xf>
    <xf numFmtId="0" fontId="27" fillId="0" borderId="0" xfId="0" applyFont="1" applyFill="1" applyBorder="1" applyAlignment="1" applyProtection="1">
      <alignment horizontal="justify" vertical="top"/>
    </xf>
    <xf numFmtId="0" fontId="29" fillId="11" borderId="37" xfId="0" applyFont="1" applyFill="1" applyBorder="1" applyAlignment="1" applyProtection="1">
      <alignment horizontal="left" vertical="center"/>
    </xf>
    <xf numFmtId="0" fontId="1" fillId="10" borderId="14" xfId="0" applyFont="1" applyFill="1" applyBorder="1" applyAlignment="1" applyProtection="1">
      <alignment horizontal="justify" vertical="top" wrapText="1"/>
      <protection locked="0"/>
    </xf>
    <xf numFmtId="164" fontId="27" fillId="13" borderId="29" xfId="0" applyNumberFormat="1" applyFont="1" applyFill="1" applyBorder="1" applyAlignment="1" applyProtection="1">
      <alignment horizontal="left" vertical="center" indent="1"/>
      <protection locked="0"/>
    </xf>
    <xf numFmtId="164" fontId="1" fillId="13" borderId="29" xfId="0" applyNumberFormat="1" applyFont="1" applyFill="1" applyBorder="1" applyAlignment="1" applyProtection="1">
      <alignment horizontal="left" vertical="center" indent="1"/>
      <protection locked="0"/>
    </xf>
    <xf numFmtId="0" fontId="1" fillId="10" borderId="29" xfId="0" applyFont="1" applyFill="1" applyBorder="1" applyAlignment="1" applyProtection="1">
      <alignment horizontal="left" indent="1"/>
      <protection locked="0"/>
    </xf>
    <xf numFmtId="0" fontId="27" fillId="10" borderId="29" xfId="0" applyFont="1" applyFill="1" applyBorder="1" applyAlignment="1" applyProtection="1">
      <alignment horizontal="left" indent="1"/>
      <protection locked="0"/>
    </xf>
    <xf numFmtId="0" fontId="27" fillId="10" borderId="30" xfId="0" applyFont="1" applyFill="1" applyBorder="1" applyAlignment="1" applyProtection="1">
      <alignment horizontal="left" indent="1"/>
      <protection locked="0"/>
    </xf>
    <xf numFmtId="0" fontId="28" fillId="8" borderId="4" xfId="0" applyFont="1" applyFill="1" applyBorder="1" applyAlignment="1" applyProtection="1">
      <alignment horizontal="center" vertical="center" wrapText="1"/>
    </xf>
    <xf numFmtId="0" fontId="28" fillId="8" borderId="4" xfId="0" applyFont="1" applyFill="1" applyBorder="1" applyAlignment="1" applyProtection="1">
      <alignment horizontal="center" vertical="center"/>
    </xf>
    <xf numFmtId="0" fontId="28" fillId="8" borderId="5" xfId="0" applyFont="1" applyFill="1" applyBorder="1" applyAlignment="1" applyProtection="1">
      <alignment horizontal="center" vertical="center"/>
    </xf>
    <xf numFmtId="0" fontId="28" fillId="8" borderId="0" xfId="0" applyFont="1" applyFill="1" applyBorder="1" applyAlignment="1" applyProtection="1">
      <alignment horizontal="center" vertical="center"/>
    </xf>
    <xf numFmtId="0" fontId="28" fillId="8" borderId="7" xfId="0" applyFont="1" applyFill="1" applyBorder="1" applyAlignment="1" applyProtection="1">
      <alignment horizontal="center" vertical="center"/>
    </xf>
    <xf numFmtId="0" fontId="28" fillId="8" borderId="2" xfId="0" applyFont="1" applyFill="1" applyBorder="1" applyAlignment="1" applyProtection="1">
      <alignment horizontal="center" vertical="center"/>
    </xf>
    <xf numFmtId="0" fontId="28" fillId="8" borderId="9" xfId="0" applyFont="1" applyFill="1" applyBorder="1" applyAlignment="1" applyProtection="1">
      <alignment horizontal="center" vertical="center"/>
    </xf>
    <xf numFmtId="0" fontId="32" fillId="9" borderId="13" xfId="0" applyFont="1" applyFill="1" applyBorder="1" applyAlignment="1" applyProtection="1">
      <alignment horizontal="center" vertical="center" wrapText="1"/>
    </xf>
    <xf numFmtId="0" fontId="32" fillId="9" borderId="14" xfId="0" applyFont="1" applyFill="1" applyBorder="1" applyAlignment="1" applyProtection="1">
      <alignment horizontal="center" vertical="center" wrapText="1"/>
    </xf>
    <xf numFmtId="0" fontId="32" fillId="9" borderId="15" xfId="0" applyFont="1" applyFill="1" applyBorder="1" applyAlignment="1" applyProtection="1">
      <alignment horizontal="center" vertical="center" wrapText="1"/>
    </xf>
    <xf numFmtId="0" fontId="32" fillId="9" borderId="18" xfId="0" applyFont="1" applyFill="1" applyBorder="1" applyAlignment="1" applyProtection="1">
      <alignment horizontal="center" vertical="center" wrapText="1"/>
    </xf>
    <xf numFmtId="0" fontId="32" fillId="9" borderId="19" xfId="0" applyFont="1" applyFill="1" applyBorder="1" applyAlignment="1" applyProtection="1">
      <alignment horizontal="center" vertical="center" wrapText="1"/>
    </xf>
    <xf numFmtId="0" fontId="32" fillId="9" borderId="20" xfId="0" applyFont="1" applyFill="1" applyBorder="1" applyAlignment="1" applyProtection="1">
      <alignment horizontal="center" vertical="center" wrapText="1"/>
    </xf>
    <xf numFmtId="0" fontId="32" fillId="9" borderId="16" xfId="0" applyFont="1" applyFill="1" applyBorder="1" applyAlignment="1" applyProtection="1">
      <alignment horizontal="center" vertical="center" wrapText="1"/>
    </xf>
    <xf numFmtId="0" fontId="32" fillId="9" borderId="21" xfId="0" applyFont="1" applyFill="1" applyBorder="1" applyAlignment="1" applyProtection="1">
      <alignment horizontal="center" vertical="center" wrapText="1"/>
    </xf>
    <xf numFmtId="0" fontId="32" fillId="9" borderId="16" xfId="0" applyFont="1" applyFill="1" applyBorder="1" applyAlignment="1" applyProtection="1">
      <alignment horizontal="center" vertical="center"/>
    </xf>
    <xf numFmtId="0" fontId="32" fillId="9" borderId="14" xfId="0" applyFont="1" applyFill="1" applyBorder="1" applyAlignment="1" applyProtection="1">
      <alignment horizontal="center" vertical="center"/>
    </xf>
    <xf numFmtId="0" fontId="32" fillId="9" borderId="15" xfId="0" applyFont="1" applyFill="1" applyBorder="1" applyAlignment="1" applyProtection="1">
      <alignment horizontal="center" vertical="center"/>
    </xf>
    <xf numFmtId="0" fontId="32" fillId="9" borderId="21" xfId="0" applyFont="1" applyFill="1" applyBorder="1" applyAlignment="1" applyProtection="1">
      <alignment horizontal="center" vertical="center"/>
    </xf>
    <xf numFmtId="0" fontId="32" fillId="9" borderId="19" xfId="0" applyFont="1" applyFill="1" applyBorder="1" applyAlignment="1" applyProtection="1">
      <alignment horizontal="center" vertical="center"/>
    </xf>
    <xf numFmtId="0" fontId="32" fillId="9" borderId="20" xfId="0" applyFont="1" applyFill="1" applyBorder="1" applyAlignment="1" applyProtection="1">
      <alignment horizontal="center" vertical="center"/>
    </xf>
    <xf numFmtId="0" fontId="32" fillId="9" borderId="17" xfId="0" applyFont="1" applyFill="1" applyBorder="1" applyAlignment="1" applyProtection="1">
      <alignment horizontal="center" vertical="center"/>
    </xf>
    <xf numFmtId="0" fontId="32" fillId="9" borderId="22" xfId="0" applyFont="1" applyFill="1" applyBorder="1" applyAlignment="1" applyProtection="1">
      <alignment horizontal="center" vertical="center"/>
    </xf>
    <xf numFmtId="0" fontId="1" fillId="10" borderId="19" xfId="0" applyFont="1" applyFill="1" applyBorder="1" applyAlignment="1" applyProtection="1">
      <alignment horizontal="justify" vertical="top" wrapText="1"/>
      <protection locked="0"/>
    </xf>
    <xf numFmtId="0" fontId="32" fillId="8" borderId="14" xfId="0" applyFont="1" applyFill="1" applyBorder="1" applyAlignment="1" applyProtection="1">
      <alignment horizontal="left" vertical="top"/>
    </xf>
    <xf numFmtId="0" fontId="32" fillId="8" borderId="0" xfId="0" applyFont="1" applyFill="1" applyAlignment="1" applyProtection="1">
      <alignment horizontal="justify" vertical="top" wrapText="1"/>
    </xf>
    <xf numFmtId="0" fontId="27" fillId="9" borderId="28" xfId="0" applyFont="1" applyFill="1" applyBorder="1" applyAlignment="1" applyProtection="1">
      <alignment horizontal="center" vertical="center"/>
    </xf>
    <xf numFmtId="0" fontId="27" fillId="9" borderId="29" xfId="0" applyFont="1" applyFill="1" applyBorder="1" applyAlignment="1" applyProtection="1">
      <alignment horizontal="center" vertical="center"/>
    </xf>
    <xf numFmtId="0" fontId="27" fillId="9" borderId="28" xfId="0" applyFont="1" applyFill="1" applyBorder="1" applyAlignment="1" applyProtection="1">
      <alignment horizontal="right" vertical="center" indent="1"/>
    </xf>
    <xf numFmtId="0" fontId="27" fillId="9" borderId="29" xfId="0" applyFont="1" applyFill="1" applyBorder="1" applyAlignment="1" applyProtection="1">
      <alignment horizontal="right" vertical="center" indent="1"/>
    </xf>
    <xf numFmtId="0" fontId="27" fillId="10" borderId="37" xfId="0" applyFont="1" applyFill="1" applyBorder="1" applyAlignment="1" applyProtection="1">
      <alignment horizontal="center" vertical="center" wrapText="1"/>
      <protection locked="0"/>
    </xf>
    <xf numFmtId="0" fontId="1" fillId="10" borderId="36" xfId="0" applyFont="1" applyFill="1" applyBorder="1" applyAlignment="1" applyProtection="1">
      <alignment horizontal="justify" vertical="top" wrapText="1"/>
      <protection locked="0"/>
    </xf>
    <xf numFmtId="0" fontId="27" fillId="9" borderId="28" xfId="0" applyFont="1" applyFill="1" applyBorder="1" applyAlignment="1" applyProtection="1">
      <alignment horizontal="left" vertical="center"/>
    </xf>
    <xf numFmtId="0" fontId="27" fillId="9" borderId="29" xfId="0" applyFont="1" applyFill="1" applyBorder="1" applyAlignment="1" applyProtection="1">
      <alignment horizontal="left" vertical="center"/>
    </xf>
    <xf numFmtId="0" fontId="1" fillId="10" borderId="14" xfId="0" applyFont="1" applyFill="1" applyBorder="1" applyAlignment="1" applyProtection="1">
      <alignment horizontal="center" vertical="center" wrapText="1"/>
      <protection locked="0"/>
    </xf>
    <xf numFmtId="0" fontId="27" fillId="10" borderId="61" xfId="0" applyFont="1" applyFill="1" applyBorder="1" applyAlignment="1" applyProtection="1">
      <alignment horizontal="center" vertical="center" wrapText="1"/>
      <protection locked="0"/>
    </xf>
    <xf numFmtId="0" fontId="18" fillId="10" borderId="28" xfId="0" applyFont="1" applyFill="1" applyBorder="1" applyAlignment="1" applyProtection="1">
      <alignment horizontal="center" vertical="center" wrapText="1"/>
      <protection locked="0"/>
    </xf>
    <xf numFmtId="0" fontId="27" fillId="11" borderId="80" xfId="0" applyFont="1" applyFill="1" applyBorder="1" applyAlignment="1" applyProtection="1">
      <alignment horizontal="center" vertical="center" wrapText="1"/>
    </xf>
    <xf numFmtId="0" fontId="1" fillId="10" borderId="28" xfId="0" applyFont="1" applyFill="1" applyBorder="1" applyAlignment="1" applyProtection="1">
      <alignment horizontal="left" vertical="center" indent="1"/>
      <protection locked="0"/>
    </xf>
    <xf numFmtId="0" fontId="1" fillId="10" borderId="13" xfId="0" applyFont="1" applyFill="1" applyBorder="1" applyAlignment="1" applyProtection="1">
      <alignment horizontal="left" vertical="center" indent="1"/>
      <protection locked="0"/>
    </xf>
    <xf numFmtId="0" fontId="27" fillId="10" borderId="14" xfId="0" applyFont="1" applyFill="1" applyBorder="1" applyAlignment="1" applyProtection="1">
      <alignment horizontal="left" vertical="center" indent="1"/>
      <protection locked="0"/>
    </xf>
    <xf numFmtId="0" fontId="27" fillId="10" borderId="17" xfId="0" applyFont="1" applyFill="1" applyBorder="1" applyAlignment="1" applyProtection="1">
      <alignment horizontal="left" vertical="center" indent="1"/>
      <protection locked="0"/>
    </xf>
    <xf numFmtId="0" fontId="1" fillId="5" borderId="37" xfId="0" applyFont="1" applyFill="1" applyBorder="1" applyAlignment="1" applyProtection="1">
      <alignment horizontal="left" indent="1"/>
      <protection locked="0"/>
    </xf>
    <xf numFmtId="0" fontId="1" fillId="5" borderId="37" xfId="0" applyFont="1" applyFill="1" applyBorder="1" applyAlignment="1" applyProtection="1">
      <alignment horizontal="left" vertical="center" indent="1"/>
      <protection locked="0"/>
    </xf>
    <xf numFmtId="0" fontId="1" fillId="5" borderId="37" xfId="0" applyFont="1" applyFill="1" applyBorder="1" applyAlignment="1" applyProtection="1">
      <alignment horizontal="right" vertical="center" indent="1"/>
      <protection locked="0"/>
    </xf>
    <xf numFmtId="0" fontId="1" fillId="5" borderId="61" xfId="0" applyFont="1" applyFill="1" applyBorder="1" applyAlignment="1" applyProtection="1">
      <alignment horizontal="left" indent="1"/>
      <protection locked="0"/>
    </xf>
    <xf numFmtId="0" fontId="1" fillId="5" borderId="61" xfId="0" applyFont="1" applyFill="1" applyBorder="1" applyAlignment="1" applyProtection="1">
      <alignment horizontal="left" vertical="center" indent="1"/>
      <protection locked="0"/>
    </xf>
    <xf numFmtId="0" fontId="1" fillId="5" borderId="61" xfId="0" applyFont="1" applyFill="1" applyBorder="1" applyAlignment="1" applyProtection="1">
      <alignment horizontal="right" vertical="center" indent="1"/>
      <protection locked="0"/>
    </xf>
    <xf numFmtId="0" fontId="1" fillId="9" borderId="37" xfId="0" applyFont="1" applyFill="1" applyBorder="1" applyAlignment="1" applyProtection="1">
      <alignment horizontal="right" vertical="center" wrapText="1" indent="1"/>
    </xf>
    <xf numFmtId="0" fontId="22" fillId="9" borderId="37" xfId="0" applyFont="1" applyFill="1" applyBorder="1" applyAlignment="1" applyProtection="1">
      <alignment horizontal="right" vertical="center" wrapText="1" indent="1"/>
    </xf>
    <xf numFmtId="0" fontId="1" fillId="9" borderId="28" xfId="0" applyFont="1" applyFill="1" applyBorder="1" applyAlignment="1" applyProtection="1">
      <alignment horizontal="left" vertical="center" wrapText="1" indent="1"/>
    </xf>
    <xf numFmtId="0" fontId="22" fillId="9" borderId="29" xfId="0" applyFont="1" applyFill="1" applyBorder="1" applyAlignment="1" applyProtection="1">
      <alignment horizontal="left" vertical="center" wrapText="1" indent="1"/>
    </xf>
    <xf numFmtId="0" fontId="22" fillId="9" borderId="30" xfId="0" applyFont="1" applyFill="1" applyBorder="1" applyAlignment="1" applyProtection="1">
      <alignment horizontal="left" vertical="center" wrapText="1" indent="1"/>
    </xf>
    <xf numFmtId="0" fontId="32" fillId="0" borderId="37" xfId="0" applyFont="1" applyBorder="1" applyAlignment="1" applyProtection="1">
      <alignment horizontal="left" vertical="center" wrapText="1" indent="1"/>
      <protection locked="0"/>
    </xf>
    <xf numFmtId="165" fontId="27" fillId="10" borderId="37" xfId="0" applyNumberFormat="1" applyFont="1" applyFill="1" applyBorder="1" applyAlignment="1" applyProtection="1">
      <alignment horizontal="right" vertical="center" wrapText="1" indent="3"/>
      <protection locked="0"/>
    </xf>
    <xf numFmtId="0" fontId="20" fillId="0" borderId="28" xfId="0" applyFont="1" applyFill="1" applyBorder="1" applyAlignment="1" applyProtection="1">
      <alignment horizontal="left" vertical="center" indent="1"/>
    </xf>
    <xf numFmtId="0" fontId="6" fillId="0" borderId="28" xfId="0" applyFont="1" applyBorder="1" applyAlignment="1" applyProtection="1">
      <alignment horizontal="left" vertical="center" indent="1"/>
    </xf>
    <xf numFmtId="0" fontId="0" fillId="10" borderId="29" xfId="0" applyFill="1" applyBorder="1" applyAlignment="1" applyProtection="1">
      <alignment horizontal="left" vertical="center" wrapText="1" indent="1"/>
      <protection locked="0"/>
    </xf>
    <xf numFmtId="0" fontId="0" fillId="10" borderId="30" xfId="0" applyFill="1" applyBorder="1" applyAlignment="1" applyProtection="1">
      <alignment horizontal="left" vertical="center" wrapText="1" indent="1"/>
      <protection locked="0"/>
    </xf>
    <xf numFmtId="0" fontId="27" fillId="10" borderId="28" xfId="0" applyFont="1" applyFill="1" applyBorder="1" applyAlignment="1" applyProtection="1">
      <alignment horizontal="center" vertical="center"/>
      <protection locked="0"/>
    </xf>
    <xf numFmtId="0" fontId="27" fillId="10" borderId="29" xfId="0" applyFont="1" applyFill="1" applyBorder="1" applyAlignment="1" applyProtection="1">
      <alignment horizontal="center" vertical="center"/>
      <protection locked="0"/>
    </xf>
    <xf numFmtId="0" fontId="27" fillId="10" borderId="30" xfId="0" applyFont="1" applyFill="1" applyBorder="1" applyAlignment="1" applyProtection="1">
      <alignment horizontal="center" vertical="center"/>
      <protection locked="0"/>
    </xf>
    <xf numFmtId="1" fontId="27" fillId="10" borderId="28" xfId="0" applyNumberFormat="1" applyFont="1" applyFill="1" applyBorder="1" applyAlignment="1" applyProtection="1">
      <alignment horizontal="center" vertical="center" wrapText="1"/>
      <protection locked="0"/>
    </xf>
    <xf numFmtId="1" fontId="27" fillId="10" borderId="29" xfId="0" applyNumberFormat="1" applyFont="1" applyFill="1" applyBorder="1" applyAlignment="1" applyProtection="1">
      <alignment horizontal="center" vertical="center" wrapText="1"/>
      <protection locked="0"/>
    </xf>
    <xf numFmtId="1" fontId="27" fillId="10" borderId="30" xfId="0" applyNumberFormat="1" applyFont="1" applyFill="1" applyBorder="1" applyAlignment="1" applyProtection="1">
      <alignment horizontal="center" vertical="center" wrapText="1"/>
      <protection locked="0"/>
    </xf>
    <xf numFmtId="0" fontId="1" fillId="0" borderId="28" xfId="0" applyFont="1" applyFill="1" applyBorder="1" applyAlignment="1" applyProtection="1">
      <alignment horizontal="left" vertical="center" indent="1"/>
    </xf>
    <xf numFmtId="0" fontId="23" fillId="9" borderId="37" xfId="0" applyFont="1" applyFill="1" applyBorder="1" applyAlignment="1" applyProtection="1">
      <alignment horizontal="center" vertical="center" wrapText="1"/>
    </xf>
    <xf numFmtId="0" fontId="8" fillId="9" borderId="61" xfId="0" applyFont="1" applyFill="1" applyBorder="1" applyAlignment="1" applyProtection="1">
      <alignment horizontal="center" vertical="center" wrapText="1"/>
    </xf>
    <xf numFmtId="0" fontId="27" fillId="9" borderId="61" xfId="0" applyFont="1" applyFill="1" applyBorder="1" applyAlignment="1" applyProtection="1">
      <alignment horizontal="center" vertical="center" wrapText="1"/>
    </xf>
    <xf numFmtId="0" fontId="27" fillId="9" borderId="38" xfId="0" applyFont="1" applyFill="1" applyBorder="1" applyAlignment="1" applyProtection="1">
      <alignment horizontal="center" vertical="center" wrapText="1"/>
    </xf>
    <xf numFmtId="0" fontId="18" fillId="9" borderId="13" xfId="0" applyFont="1" applyFill="1" applyBorder="1" applyAlignment="1" applyProtection="1">
      <alignment horizontal="center" vertical="center" wrapText="1"/>
    </xf>
    <xf numFmtId="0" fontId="18" fillId="9" borderId="14" xfId="0" applyFont="1" applyFill="1" applyBorder="1" applyAlignment="1" applyProtection="1">
      <alignment horizontal="center" vertical="center" wrapText="1"/>
    </xf>
    <xf numFmtId="0" fontId="18" fillId="9" borderId="17" xfId="0" applyFont="1" applyFill="1" applyBorder="1" applyAlignment="1" applyProtection="1">
      <alignment horizontal="center" vertical="center" wrapText="1"/>
    </xf>
    <xf numFmtId="0" fontId="18" fillId="9" borderId="18" xfId="0" applyFont="1" applyFill="1" applyBorder="1" applyAlignment="1" applyProtection="1">
      <alignment horizontal="center" vertical="center" wrapText="1"/>
    </xf>
    <xf numFmtId="0" fontId="18" fillId="9" borderId="19" xfId="0" applyFont="1" applyFill="1" applyBorder="1" applyAlignment="1" applyProtection="1">
      <alignment horizontal="center" vertical="center" wrapText="1"/>
    </xf>
    <xf numFmtId="0" fontId="18" fillId="9" borderId="22" xfId="0" applyFont="1" applyFill="1" applyBorder="1" applyAlignment="1" applyProtection="1">
      <alignment horizontal="center" vertical="center" wrapText="1"/>
    </xf>
    <xf numFmtId="165" fontId="27" fillId="11" borderId="37" xfId="0" applyNumberFormat="1" applyFont="1" applyFill="1" applyBorder="1" applyAlignment="1" applyProtection="1">
      <alignment horizontal="right" vertical="center" wrapText="1" indent="3"/>
    </xf>
    <xf numFmtId="166" fontId="27" fillId="11" borderId="37" xfId="0" applyNumberFormat="1" applyFont="1" applyFill="1" applyBorder="1" applyAlignment="1" applyProtection="1">
      <alignment horizontal="right" vertical="center" wrapText="1" indent="3"/>
    </xf>
    <xf numFmtId="0" fontId="27" fillId="0" borderId="37" xfId="0" applyFont="1" applyBorder="1" applyAlignment="1" applyProtection="1">
      <alignment horizontal="left" vertical="center" indent="1"/>
    </xf>
    <xf numFmtId="1" fontId="27" fillId="10" borderId="37" xfId="0" applyNumberFormat="1" applyFont="1" applyFill="1" applyBorder="1" applyAlignment="1" applyProtection="1">
      <alignment horizontal="right" vertical="center" wrapText="1" indent="4"/>
      <protection locked="0"/>
    </xf>
    <xf numFmtId="1" fontId="27" fillId="10" borderId="37" xfId="0" applyNumberFormat="1" applyFont="1" applyFill="1" applyBorder="1" applyAlignment="1" applyProtection="1">
      <alignment horizontal="center" vertical="center" wrapText="1"/>
      <protection locked="0"/>
    </xf>
    <xf numFmtId="0" fontId="20" fillId="9" borderId="37" xfId="0" applyFont="1" applyFill="1" applyBorder="1" applyAlignment="1" applyProtection="1">
      <alignment horizontal="center" vertical="center" wrapText="1"/>
    </xf>
    <xf numFmtId="0" fontId="8" fillId="9" borderId="76" xfId="0" applyFont="1" applyFill="1" applyBorder="1" applyAlignment="1" applyProtection="1">
      <alignment horizontal="center" vertical="center" wrapText="1"/>
    </xf>
    <xf numFmtId="0" fontId="27" fillId="9" borderId="76" xfId="0" applyFont="1" applyFill="1" applyBorder="1" applyAlignment="1" applyProtection="1">
      <alignment horizontal="center" vertical="center" wrapText="1"/>
    </xf>
    <xf numFmtId="0" fontId="27" fillId="9" borderId="77" xfId="0" applyFont="1" applyFill="1" applyBorder="1" applyAlignment="1" applyProtection="1">
      <alignment horizontal="center" vertical="center" wrapText="1"/>
    </xf>
    <xf numFmtId="0" fontId="6" fillId="9" borderId="37" xfId="0" applyFont="1" applyFill="1" applyBorder="1" applyAlignment="1" applyProtection="1">
      <alignment horizontal="center" vertical="center" wrapText="1"/>
    </xf>
    <xf numFmtId="0" fontId="23" fillId="10" borderId="37" xfId="0" applyFont="1" applyFill="1" applyBorder="1" applyAlignment="1" applyProtection="1">
      <alignment horizontal="center" vertical="center"/>
      <protection locked="0"/>
    </xf>
    <xf numFmtId="0" fontId="18" fillId="9" borderId="61" xfId="0" applyFont="1" applyFill="1" applyBorder="1" applyAlignment="1" applyProtection="1">
      <alignment horizontal="center" vertical="center" wrapText="1"/>
    </xf>
    <xf numFmtId="0" fontId="18" fillId="9" borderId="38" xfId="0" applyFont="1" applyFill="1" applyBorder="1" applyAlignment="1" applyProtection="1">
      <alignment horizontal="center" vertical="center" wrapText="1"/>
    </xf>
    <xf numFmtId="0" fontId="20" fillId="0" borderId="37" xfId="0" applyFont="1" applyBorder="1" applyAlignment="1" applyProtection="1">
      <alignment horizontal="left" vertical="center" indent="1"/>
    </xf>
    <xf numFmtId="0" fontId="24" fillId="0" borderId="37" xfId="0" applyFont="1" applyBorder="1" applyAlignment="1" applyProtection="1">
      <alignment horizontal="left" vertical="center" indent="1"/>
    </xf>
    <xf numFmtId="0" fontId="18" fillId="11" borderId="37" xfId="0" applyFont="1" applyFill="1" applyBorder="1" applyAlignment="1" applyProtection="1">
      <alignment horizontal="left" vertical="center" indent="1"/>
    </xf>
    <xf numFmtId="0" fontId="27" fillId="11" borderId="37" xfId="0" applyFont="1" applyFill="1" applyBorder="1" applyAlignment="1" applyProtection="1">
      <alignment horizontal="left" vertical="center" indent="1"/>
    </xf>
    <xf numFmtId="1" fontId="27" fillId="11" borderId="37" xfId="0" applyNumberFormat="1" applyFont="1" applyFill="1" applyBorder="1" applyAlignment="1" applyProtection="1">
      <alignment horizontal="right" vertical="center" wrapText="1" indent="4"/>
    </xf>
    <xf numFmtId="0" fontId="23" fillId="11" borderId="13" xfId="0" applyFont="1" applyFill="1" applyBorder="1" applyAlignment="1" applyProtection="1">
      <alignment horizontal="center" vertical="center"/>
    </xf>
    <xf numFmtId="0" fontId="23" fillId="11" borderId="14" xfId="0" applyFont="1" applyFill="1" applyBorder="1" applyAlignment="1" applyProtection="1">
      <alignment horizontal="center" vertical="center"/>
    </xf>
    <xf numFmtId="0" fontId="23" fillId="11" borderId="17" xfId="0" applyFont="1" applyFill="1" applyBorder="1" applyAlignment="1" applyProtection="1">
      <alignment horizontal="center" vertical="center"/>
    </xf>
    <xf numFmtId="0" fontId="23" fillId="11" borderId="18" xfId="0" applyFont="1" applyFill="1" applyBorder="1" applyAlignment="1" applyProtection="1">
      <alignment horizontal="center" vertical="center"/>
    </xf>
    <xf numFmtId="0" fontId="23" fillId="11" borderId="19" xfId="0" applyFont="1" applyFill="1" applyBorder="1" applyAlignment="1" applyProtection="1">
      <alignment horizontal="center" vertical="center"/>
    </xf>
    <xf numFmtId="0" fontId="23" fillId="11" borderId="22" xfId="0" applyFont="1" applyFill="1" applyBorder="1" applyAlignment="1" applyProtection="1">
      <alignment horizontal="center" vertical="center"/>
    </xf>
    <xf numFmtId="0" fontId="21" fillId="10" borderId="37" xfId="0" applyFont="1" applyFill="1" applyBorder="1" applyAlignment="1" applyProtection="1">
      <alignment horizontal="center" vertical="center"/>
      <protection locked="0"/>
    </xf>
    <xf numFmtId="0" fontId="27" fillId="0" borderId="28" xfId="0" applyFont="1" applyBorder="1" applyAlignment="1" applyProtection="1">
      <alignment horizontal="left" vertical="center" indent="1"/>
    </xf>
    <xf numFmtId="0" fontId="27" fillId="9" borderId="37" xfId="0" applyFont="1" applyFill="1" applyBorder="1" applyAlignment="1" applyProtection="1">
      <alignment horizontal="center"/>
    </xf>
    <xf numFmtId="0" fontId="22" fillId="9" borderId="37" xfId="0" applyFont="1" applyFill="1" applyBorder="1" applyAlignment="1" applyProtection="1">
      <alignment horizontal="center" vertical="center" wrapText="1"/>
    </xf>
    <xf numFmtId="0" fontId="6" fillId="12" borderId="10" xfId="0" applyFont="1" applyFill="1" applyBorder="1" applyAlignment="1" applyProtection="1">
      <alignment horizontal="left" vertical="center" indent="1"/>
    </xf>
    <xf numFmtId="0" fontId="22" fillId="12" borderId="10" xfId="0" applyFont="1" applyFill="1" applyBorder="1" applyAlignment="1" applyProtection="1">
      <alignment horizontal="left" vertical="center" indent="1"/>
    </xf>
    <xf numFmtId="1" fontId="27" fillId="10" borderId="37" xfId="0" applyNumberFormat="1" applyFont="1" applyFill="1" applyBorder="1" applyAlignment="1" applyProtection="1">
      <alignment horizontal="right" vertical="center" wrapText="1" indent="3"/>
      <protection locked="0"/>
    </xf>
    <xf numFmtId="0" fontId="1" fillId="0" borderId="37" xfId="0" applyFont="1" applyBorder="1" applyAlignment="1" applyProtection="1">
      <alignment horizontal="left" vertical="center" indent="1"/>
    </xf>
    <xf numFmtId="166" fontId="27" fillId="10" borderId="37" xfId="0" applyNumberFormat="1" applyFont="1" applyFill="1" applyBorder="1" applyAlignment="1" applyProtection="1">
      <alignment horizontal="right" vertical="center" wrapText="1" indent="3"/>
      <protection locked="0"/>
    </xf>
    <xf numFmtId="0" fontId="10" fillId="12" borderId="10" xfId="0" applyFont="1" applyFill="1" applyBorder="1" applyAlignment="1" applyProtection="1">
      <alignment horizontal="left" vertical="center" indent="1"/>
    </xf>
    <xf numFmtId="0" fontId="27" fillId="10" borderId="29" xfId="0" applyFont="1" applyFill="1" applyBorder="1" applyAlignment="1" applyProtection="1">
      <alignment horizontal="center"/>
    </xf>
    <xf numFmtId="0" fontId="27" fillId="10" borderId="30" xfId="0" applyFont="1" applyFill="1" applyBorder="1" applyAlignment="1" applyProtection="1">
      <alignment horizontal="center"/>
    </xf>
    <xf numFmtId="2" fontId="27" fillId="10" borderId="37" xfId="0" applyNumberFormat="1" applyFont="1" applyFill="1" applyBorder="1" applyAlignment="1" applyProtection="1">
      <alignment horizontal="right" vertical="center" wrapText="1" indent="6"/>
      <protection locked="0"/>
    </xf>
    <xf numFmtId="0" fontId="6" fillId="9" borderId="28" xfId="0" applyFont="1" applyFill="1" applyBorder="1" applyAlignment="1" applyProtection="1">
      <alignment horizontal="left" vertical="center" indent="1"/>
    </xf>
    <xf numFmtId="0" fontId="33" fillId="10" borderId="13" xfId="0" applyFont="1" applyFill="1" applyBorder="1" applyAlignment="1" applyProtection="1">
      <alignment horizontal="right" vertical="center" indent="1"/>
      <protection locked="0"/>
    </xf>
    <xf numFmtId="0" fontId="33" fillId="10" borderId="14" xfId="0" applyFont="1" applyFill="1" applyBorder="1" applyAlignment="1" applyProtection="1">
      <alignment horizontal="right" vertical="center" indent="1"/>
      <protection locked="0"/>
    </xf>
    <xf numFmtId="0" fontId="33" fillId="10" borderId="17" xfId="0" applyFont="1" applyFill="1" applyBorder="1" applyAlignment="1" applyProtection="1">
      <alignment horizontal="right" vertical="center" indent="1"/>
      <protection locked="0"/>
    </xf>
    <xf numFmtId="0" fontId="33" fillId="10" borderId="28" xfId="0" applyFont="1" applyFill="1" applyBorder="1" applyAlignment="1" applyProtection="1">
      <alignment horizontal="right" vertical="center" indent="1"/>
      <protection locked="0"/>
    </xf>
    <xf numFmtId="0" fontId="33" fillId="10" borderId="29" xfId="0" applyFont="1" applyFill="1" applyBorder="1" applyAlignment="1" applyProtection="1">
      <alignment horizontal="right" vertical="center" indent="1"/>
      <protection locked="0"/>
    </xf>
    <xf numFmtId="0" fontId="33" fillId="10" borderId="30" xfId="0" applyFont="1" applyFill="1" applyBorder="1" applyAlignment="1" applyProtection="1">
      <alignment horizontal="right" vertical="center" indent="1"/>
      <protection locked="0"/>
    </xf>
    <xf numFmtId="0" fontId="27" fillId="9" borderId="28" xfId="0" applyFont="1" applyFill="1" applyBorder="1" applyAlignment="1" applyProtection="1">
      <alignment horizontal="right" indent="1"/>
    </xf>
    <xf numFmtId="0" fontId="27" fillId="9" borderId="29" xfId="0" applyFont="1" applyFill="1" applyBorder="1" applyAlignment="1" applyProtection="1">
      <alignment horizontal="right" indent="1"/>
    </xf>
    <xf numFmtId="0" fontId="27" fillId="9" borderId="30" xfId="0" applyFont="1" applyFill="1" applyBorder="1" applyAlignment="1" applyProtection="1">
      <alignment horizontal="right" indent="1"/>
    </xf>
    <xf numFmtId="2" fontId="27" fillId="9" borderId="28" xfId="0" applyNumberFormat="1" applyFont="1" applyFill="1" applyBorder="1" applyAlignment="1" applyProtection="1">
      <alignment horizontal="right" indent="6"/>
    </xf>
    <xf numFmtId="2" fontId="27" fillId="9" borderId="29" xfId="0" applyNumberFormat="1" applyFont="1" applyFill="1" applyBorder="1" applyAlignment="1" applyProtection="1">
      <alignment horizontal="right" indent="6"/>
    </xf>
    <xf numFmtId="2" fontId="27" fillId="9" borderId="30" xfId="0" applyNumberFormat="1" applyFont="1" applyFill="1" applyBorder="1" applyAlignment="1" applyProtection="1">
      <alignment horizontal="right" indent="6"/>
    </xf>
    <xf numFmtId="0" fontId="27" fillId="0" borderId="13" xfId="0" applyFont="1" applyBorder="1" applyAlignment="1" applyProtection="1">
      <alignment horizontal="left" vertical="center" wrapText="1" indent="1"/>
    </xf>
    <xf numFmtId="0" fontId="27" fillId="0" borderId="14" xfId="0" applyFont="1" applyBorder="1" applyAlignment="1" applyProtection="1">
      <alignment horizontal="left" vertical="center" wrapText="1" indent="1"/>
    </xf>
    <xf numFmtId="0" fontId="27" fillId="0" borderId="17" xfId="0" applyFont="1" applyBorder="1" applyAlignment="1" applyProtection="1">
      <alignment horizontal="left" vertical="center" wrapText="1" indent="1"/>
    </xf>
    <xf numFmtId="0" fontId="27" fillId="0" borderId="48" xfId="0" applyFont="1" applyBorder="1" applyAlignment="1" applyProtection="1">
      <alignment horizontal="left" vertical="center" wrapText="1" indent="1"/>
    </xf>
    <xf numFmtId="0" fontId="27" fillId="0" borderId="0" xfId="0" applyFont="1" applyBorder="1" applyAlignment="1" applyProtection="1">
      <alignment horizontal="left" vertical="center" wrapText="1" indent="1"/>
    </xf>
    <xf numFmtId="0" fontId="27" fillId="0" borderId="36" xfId="0" applyFont="1" applyBorder="1" applyAlignment="1" applyProtection="1">
      <alignment horizontal="left" vertical="center" wrapText="1" indent="1"/>
    </xf>
    <xf numFmtId="0" fontId="27" fillId="11" borderId="28" xfId="0" applyFont="1" applyFill="1" applyBorder="1" applyAlignment="1" applyProtection="1">
      <alignment horizontal="left" vertical="center" wrapText="1" indent="1"/>
    </xf>
    <xf numFmtId="0" fontId="27" fillId="11" borderId="29" xfId="0" applyFont="1" applyFill="1" applyBorder="1" applyAlignment="1" applyProtection="1">
      <alignment horizontal="left" vertical="center" wrapText="1" indent="1"/>
    </xf>
    <xf numFmtId="0" fontId="27" fillId="10" borderId="29" xfId="0" applyFont="1" applyFill="1" applyBorder="1" applyAlignment="1" applyProtection="1">
      <alignment horizontal="center" vertical="center"/>
    </xf>
    <xf numFmtId="0" fontId="27" fillId="10" borderId="30" xfId="0" applyFont="1" applyFill="1" applyBorder="1" applyAlignment="1" applyProtection="1">
      <alignment horizontal="center" vertical="center"/>
    </xf>
    <xf numFmtId="0" fontId="27" fillId="10" borderId="48" xfId="0" applyFont="1" applyFill="1" applyBorder="1" applyAlignment="1" applyProtection="1">
      <alignment horizontal="left" vertical="center" wrapText="1" indent="1"/>
      <protection locked="0"/>
    </xf>
    <xf numFmtId="0" fontId="27" fillId="10" borderId="0" xfId="0" applyFont="1" applyFill="1" applyBorder="1" applyAlignment="1" applyProtection="1">
      <alignment horizontal="left" vertical="center" wrapText="1" indent="1"/>
      <protection locked="0"/>
    </xf>
    <xf numFmtId="0" fontId="27" fillId="10" borderId="36" xfId="0" applyFont="1" applyFill="1" applyBorder="1" applyAlignment="1" applyProtection="1">
      <alignment horizontal="left" vertical="center" wrapText="1" indent="1"/>
      <protection locked="0"/>
    </xf>
    <xf numFmtId="0" fontId="27" fillId="10" borderId="18" xfId="0" applyFont="1" applyFill="1" applyBorder="1" applyAlignment="1" applyProtection="1">
      <alignment horizontal="left" vertical="center" wrapText="1" indent="1"/>
      <protection locked="0"/>
    </xf>
    <xf numFmtId="0" fontId="27" fillId="10" borderId="19" xfId="0" applyFont="1" applyFill="1" applyBorder="1" applyAlignment="1" applyProtection="1">
      <alignment horizontal="left" vertical="center" wrapText="1" indent="1"/>
      <protection locked="0"/>
    </xf>
    <xf numFmtId="0" fontId="27" fillId="10" borderId="22" xfId="0" applyFont="1" applyFill="1" applyBorder="1" applyAlignment="1" applyProtection="1">
      <alignment horizontal="left" vertical="center" wrapText="1" indent="1"/>
      <protection locked="0"/>
    </xf>
    <xf numFmtId="0" fontId="19" fillId="9" borderId="37" xfId="0" applyFont="1" applyFill="1" applyBorder="1" applyAlignment="1" applyProtection="1">
      <alignment horizontal="center" vertical="center" wrapText="1"/>
      <protection locked="0"/>
    </xf>
    <xf numFmtId="0" fontId="27" fillId="9" borderId="37" xfId="0" applyFont="1" applyFill="1" applyBorder="1" applyAlignment="1" applyProtection="1">
      <alignment horizontal="center" vertical="center" wrapText="1"/>
      <protection locked="0"/>
    </xf>
    <xf numFmtId="0" fontId="27" fillId="10" borderId="79" xfId="0" applyFont="1" applyFill="1" applyBorder="1" applyAlignment="1" applyProtection="1">
      <alignment horizontal="left" vertical="center" wrapText="1" indent="1"/>
      <protection locked="0"/>
    </xf>
    <xf numFmtId="0" fontId="1" fillId="11" borderId="37" xfId="0" applyFont="1" applyFill="1" applyBorder="1" applyAlignment="1" applyProtection="1">
      <alignment horizontal="left" vertical="center" indent="1"/>
    </xf>
    <xf numFmtId="0" fontId="18" fillId="11" borderId="13" xfId="0" applyFont="1" applyFill="1" applyBorder="1" applyAlignment="1" applyProtection="1">
      <alignment horizontal="left" vertical="center" indent="1"/>
    </xf>
    <xf numFmtId="0" fontId="27" fillId="11" borderId="14" xfId="0" applyFont="1" applyFill="1" applyBorder="1" applyAlignment="1" applyProtection="1">
      <alignment horizontal="left" vertical="center" indent="1"/>
    </xf>
    <xf numFmtId="0" fontId="27" fillId="11" borderId="17" xfId="0" applyFont="1" applyFill="1" applyBorder="1" applyAlignment="1" applyProtection="1">
      <alignment horizontal="left" vertical="center" indent="1"/>
    </xf>
    <xf numFmtId="0" fontId="27" fillId="0" borderId="28" xfId="0" applyFont="1" applyBorder="1" applyAlignment="1" applyProtection="1">
      <alignment horizontal="left" vertical="center" indent="1"/>
      <protection locked="0"/>
    </xf>
    <xf numFmtId="0" fontId="27" fillId="0" borderId="29" xfId="0" applyFont="1" applyBorder="1" applyAlignment="1" applyProtection="1">
      <alignment horizontal="left" vertical="center" indent="1"/>
      <protection locked="0"/>
    </xf>
    <xf numFmtId="0" fontId="27" fillId="0" borderId="30" xfId="0" applyFont="1" applyBorder="1" applyAlignment="1" applyProtection="1">
      <alignment horizontal="left" vertical="center" indent="1"/>
      <protection locked="0"/>
    </xf>
    <xf numFmtId="0" fontId="18" fillId="0" borderId="28" xfId="0" applyFont="1" applyBorder="1" applyAlignment="1" applyProtection="1">
      <alignment horizontal="left" vertical="center" indent="1"/>
      <protection locked="0"/>
    </xf>
    <xf numFmtId="0" fontId="19" fillId="0" borderId="29" xfId="0" applyFont="1" applyBorder="1" applyAlignment="1" applyProtection="1">
      <alignment horizontal="left" vertical="center" indent="1"/>
      <protection locked="0"/>
    </xf>
    <xf numFmtId="0" fontId="18" fillId="11" borderId="14" xfId="0" applyFont="1" applyFill="1" applyBorder="1" applyAlignment="1" applyProtection="1">
      <alignment horizontal="left" vertical="center" indent="1"/>
    </xf>
    <xf numFmtId="1" fontId="27" fillId="11" borderId="61" xfId="0" applyNumberFormat="1" applyFont="1" applyFill="1" applyBorder="1" applyAlignment="1" applyProtection="1">
      <alignment horizontal="right" vertical="center" wrapText="1" indent="4"/>
    </xf>
    <xf numFmtId="0" fontId="7" fillId="10" borderId="28" xfId="0" applyFont="1" applyFill="1" applyBorder="1" applyAlignment="1" applyProtection="1">
      <alignment horizontal="left" vertical="center" wrapText="1" indent="1"/>
      <protection locked="0"/>
    </xf>
    <xf numFmtId="0" fontId="1" fillId="9" borderId="37" xfId="0" applyFont="1" applyFill="1" applyBorder="1" applyAlignment="1">
      <alignment horizontal="left" vertical="center" indent="1"/>
    </xf>
    <xf numFmtId="0" fontId="27" fillId="0" borderId="0" xfId="0" applyFont="1" applyFill="1" applyBorder="1" applyAlignment="1">
      <alignment horizontal="justify" vertical="top" wrapText="1"/>
    </xf>
    <xf numFmtId="0" fontId="27" fillId="0" borderId="0" xfId="0" applyFont="1" applyFill="1" applyBorder="1" applyAlignment="1" applyProtection="1">
      <alignment horizontal="justify" vertical="top" wrapText="1"/>
    </xf>
    <xf numFmtId="0" fontId="27" fillId="0" borderId="0" xfId="0" applyFont="1" applyAlignment="1">
      <alignment horizontal="justify" vertical="center"/>
    </xf>
    <xf numFmtId="0" fontId="1" fillId="9" borderId="28" xfId="0" applyFont="1" applyFill="1" applyBorder="1" applyAlignment="1">
      <alignment horizontal="left" vertical="center" indent="1"/>
    </xf>
    <xf numFmtId="0" fontId="1" fillId="10" borderId="14" xfId="0" applyFont="1" applyFill="1" applyBorder="1" applyAlignment="1" applyProtection="1">
      <alignment horizontal="left" vertical="center" wrapText="1" indent="1"/>
      <protection locked="0"/>
    </xf>
    <xf numFmtId="0" fontId="1" fillId="10" borderId="17" xfId="0" applyFont="1" applyFill="1" applyBorder="1" applyAlignment="1" applyProtection="1">
      <alignment horizontal="left" vertical="center" wrapText="1" indent="1"/>
      <protection locked="0"/>
    </xf>
    <xf numFmtId="0" fontId="27" fillId="0" borderId="0" xfId="0" applyFont="1" applyAlignment="1">
      <alignment horizontal="justify" vertical="center" wrapText="1"/>
    </xf>
    <xf numFmtId="0" fontId="18" fillId="10" borderId="34" xfId="0" applyFont="1" applyFill="1" applyBorder="1" applyAlignment="1" applyProtection="1">
      <alignment horizontal="left" vertical="center" wrapText="1" indent="1"/>
      <protection locked="0"/>
    </xf>
    <xf numFmtId="0" fontId="27" fillId="0" borderId="8" xfId="0" applyFont="1" applyBorder="1" applyAlignment="1" applyProtection="1">
      <alignment horizontal="center"/>
      <protection locked="0"/>
    </xf>
    <xf numFmtId="0" fontId="27" fillId="0" borderId="9" xfId="0" applyFont="1" applyBorder="1" applyAlignment="1" applyProtection="1">
      <alignment horizontal="center"/>
      <protection locked="0"/>
    </xf>
    <xf numFmtId="0" fontId="27" fillId="0" borderId="10" xfId="0" applyFont="1" applyBorder="1" applyAlignment="1" applyProtection="1">
      <alignment horizontal="left" indent="1"/>
      <protection locked="0"/>
    </xf>
    <xf numFmtId="0" fontId="27" fillId="0" borderId="11" xfId="0" applyFont="1" applyBorder="1" applyAlignment="1" applyProtection="1">
      <alignment horizontal="left" indent="1"/>
      <protection locked="0"/>
    </xf>
    <xf numFmtId="0" fontId="27" fillId="0" borderId="12" xfId="0" applyFont="1" applyBorder="1" applyAlignment="1" applyProtection="1">
      <alignment horizontal="left" indent="1"/>
      <protection locked="0"/>
    </xf>
    <xf numFmtId="0" fontId="27" fillId="0" borderId="10" xfId="0" applyFont="1" applyBorder="1" applyAlignment="1" applyProtection="1">
      <alignment horizontal="left"/>
      <protection locked="0"/>
    </xf>
    <xf numFmtId="0" fontId="27" fillId="0" borderId="12" xfId="0" applyFont="1" applyBorder="1" applyAlignment="1" applyProtection="1">
      <alignment horizontal="left"/>
      <protection locked="0"/>
    </xf>
    <xf numFmtId="0" fontId="27" fillId="10" borderId="34" xfId="0" applyFont="1" applyFill="1" applyBorder="1" applyAlignment="1" applyProtection="1">
      <alignment horizontal="left" vertical="center" wrapText="1" indent="1"/>
      <protection locked="0"/>
    </xf>
    <xf numFmtId="0" fontId="33" fillId="10" borderId="28" xfId="0" applyFont="1" applyFill="1" applyBorder="1" applyAlignment="1" applyProtection="1">
      <alignment horizontal="left" vertical="center" wrapText="1"/>
      <protection locked="0"/>
    </xf>
    <xf numFmtId="0" fontId="33" fillId="10" borderId="29" xfId="0" applyFont="1" applyFill="1" applyBorder="1" applyAlignment="1" applyProtection="1">
      <alignment horizontal="left" vertical="center" wrapText="1"/>
      <protection locked="0"/>
    </xf>
    <xf numFmtId="0" fontId="33" fillId="10" borderId="30" xfId="0" applyFont="1" applyFill="1" applyBorder="1" applyAlignment="1" applyProtection="1">
      <alignment horizontal="left" vertical="center" wrapText="1"/>
      <protection locked="0"/>
    </xf>
    <xf numFmtId="0" fontId="27" fillId="0" borderId="0" xfId="0" applyFont="1" applyAlignment="1">
      <alignment horizontal="left" vertical="center" wrapText="1"/>
    </xf>
    <xf numFmtId="0" fontId="27" fillId="9" borderId="61" xfId="0" applyFont="1" applyFill="1" applyBorder="1" applyAlignment="1" applyProtection="1">
      <alignment horizontal="left" vertical="center" indent="1"/>
    </xf>
    <xf numFmtId="0" fontId="27" fillId="9" borderId="38" xfId="0" applyFont="1" applyFill="1" applyBorder="1" applyAlignment="1" applyProtection="1">
      <alignment horizontal="left" vertical="center" indent="1"/>
    </xf>
    <xf numFmtId="0" fontId="33" fillId="10" borderId="28" xfId="0" applyFont="1" applyFill="1" applyBorder="1" applyAlignment="1" applyProtection="1">
      <alignment horizontal="right" vertical="center" wrapText="1"/>
      <protection locked="0"/>
    </xf>
    <xf numFmtId="0" fontId="33" fillId="10" borderId="29" xfId="0" applyFont="1" applyFill="1" applyBorder="1" applyAlignment="1" applyProtection="1">
      <alignment horizontal="right" vertical="center" wrapText="1"/>
      <protection locked="0"/>
    </xf>
    <xf numFmtId="0" fontId="33" fillId="10" borderId="30" xfId="0" applyFont="1" applyFill="1" applyBorder="1" applyAlignment="1" applyProtection="1">
      <alignment horizontal="right" vertical="center" wrapText="1"/>
      <protection locked="0"/>
    </xf>
    <xf numFmtId="0" fontId="33" fillId="10" borderId="13" xfId="0" applyFont="1" applyFill="1" applyBorder="1" applyAlignment="1" applyProtection="1">
      <alignment horizontal="left" vertical="center" wrapText="1"/>
      <protection locked="0"/>
    </xf>
    <xf numFmtId="0" fontId="33" fillId="10" borderId="14" xfId="0" applyFont="1" applyFill="1" applyBorder="1" applyAlignment="1" applyProtection="1">
      <alignment horizontal="left" vertical="center" wrapText="1"/>
      <protection locked="0"/>
    </xf>
    <xf numFmtId="0" fontId="33" fillId="10" borderId="17" xfId="0" applyFont="1" applyFill="1" applyBorder="1" applyAlignment="1" applyProtection="1">
      <alignment horizontal="left" vertical="center" wrapText="1"/>
      <protection locked="0"/>
    </xf>
    <xf numFmtId="0" fontId="33" fillId="10" borderId="13" xfId="0" applyFont="1" applyFill="1" applyBorder="1" applyAlignment="1" applyProtection="1">
      <alignment horizontal="right" vertical="center" wrapText="1"/>
      <protection locked="0"/>
    </xf>
    <xf numFmtId="0" fontId="33" fillId="10" borderId="14" xfId="0" applyFont="1" applyFill="1" applyBorder="1" applyAlignment="1" applyProtection="1">
      <alignment horizontal="right" vertical="center" wrapText="1"/>
      <protection locked="0"/>
    </xf>
    <xf numFmtId="0" fontId="33" fillId="10" borderId="17" xfId="0" applyFont="1" applyFill="1" applyBorder="1" applyAlignment="1" applyProtection="1">
      <alignment horizontal="right" vertical="center" wrapText="1"/>
      <protection locked="0"/>
    </xf>
    <xf numFmtId="0" fontId="27" fillId="10" borderId="34" xfId="0" applyFont="1" applyFill="1" applyBorder="1" applyAlignment="1" applyProtection="1">
      <alignment horizontal="left" vertical="center" wrapText="1" indent="1"/>
    </xf>
    <xf numFmtId="0" fontId="27" fillId="10" borderId="32" xfId="0" applyFont="1" applyFill="1" applyBorder="1" applyAlignment="1" applyProtection="1">
      <alignment horizontal="left" vertical="center" wrapText="1" indent="1"/>
    </xf>
    <xf numFmtId="0" fontId="27" fillId="10" borderId="35" xfId="0" applyFont="1" applyFill="1" applyBorder="1" applyAlignment="1" applyProtection="1">
      <alignment horizontal="left" vertical="center" wrapText="1" indent="1"/>
    </xf>
    <xf numFmtId="0" fontId="27" fillId="0" borderId="0" xfId="0" applyFont="1" applyAlignment="1">
      <alignment horizontal="justify" vertical="top" wrapText="1"/>
    </xf>
    <xf numFmtId="0" fontId="27" fillId="11" borderId="29" xfId="0" applyFont="1" applyFill="1" applyBorder="1" applyAlignment="1">
      <alignment horizontal="center" vertical="center"/>
    </xf>
    <xf numFmtId="0" fontId="27" fillId="11" borderId="30" xfId="0" applyFont="1" applyFill="1" applyBorder="1" applyAlignment="1">
      <alignment horizontal="center" vertical="center"/>
    </xf>
    <xf numFmtId="0" fontId="27" fillId="10" borderId="74" xfId="0" applyFont="1" applyFill="1" applyBorder="1" applyAlignment="1" applyProtection="1">
      <alignment horizontal="left" vertical="center" wrapText="1" indent="1"/>
      <protection locked="0"/>
    </xf>
    <xf numFmtId="0" fontId="27" fillId="10" borderId="75" xfId="0" applyFont="1" applyFill="1" applyBorder="1" applyAlignment="1" applyProtection="1">
      <alignment horizontal="left" vertical="center" wrapText="1" indent="1"/>
      <protection locked="0"/>
    </xf>
    <xf numFmtId="0" fontId="27" fillId="11" borderId="17" xfId="0" applyFont="1" applyFill="1" applyBorder="1" applyAlignment="1">
      <alignment horizontal="center" vertical="center"/>
    </xf>
    <xf numFmtId="0" fontId="27" fillId="11" borderId="13" xfId="0" applyFont="1" applyFill="1" applyBorder="1" applyAlignment="1" applyProtection="1">
      <alignment horizontal="left" vertical="center" wrapText="1" indent="1"/>
      <protection locked="0"/>
    </xf>
    <xf numFmtId="0" fontId="27" fillId="11" borderId="14" xfId="0" applyFont="1" applyFill="1" applyBorder="1" applyAlignment="1" applyProtection="1">
      <alignment horizontal="left" vertical="center" wrapText="1" indent="1"/>
      <protection locked="0"/>
    </xf>
    <xf numFmtId="0" fontId="27" fillId="11" borderId="17" xfId="0" applyFont="1" applyFill="1" applyBorder="1" applyAlignment="1" applyProtection="1">
      <alignment horizontal="left" vertical="center" wrapText="1" indent="1"/>
      <protection locked="0"/>
    </xf>
    <xf numFmtId="0" fontId="27" fillId="9" borderId="28" xfId="0" applyFont="1" applyFill="1" applyBorder="1" applyAlignment="1">
      <alignment horizontal="left" vertical="center" wrapText="1" indent="1"/>
    </xf>
    <xf numFmtId="0" fontId="27" fillId="9" borderId="29" xfId="0" applyFont="1" applyFill="1" applyBorder="1" applyAlignment="1">
      <alignment horizontal="left" vertical="center" wrapText="1" indent="1"/>
    </xf>
    <xf numFmtId="0" fontId="27" fillId="9" borderId="30" xfId="0" applyFont="1" applyFill="1" applyBorder="1" applyAlignment="1">
      <alignment horizontal="left" vertical="center" wrapText="1" indent="1"/>
    </xf>
    <xf numFmtId="0" fontId="27" fillId="0" borderId="0" xfId="0" applyFont="1" applyAlignment="1">
      <alignment horizontal="left" vertical="top" wrapText="1"/>
    </xf>
    <xf numFmtId="0" fontId="27" fillId="9" borderId="13" xfId="0" applyFont="1" applyFill="1" applyBorder="1" applyAlignment="1" applyProtection="1">
      <alignment horizontal="left" vertical="center" indent="1"/>
    </xf>
    <xf numFmtId="0" fontId="27" fillId="9" borderId="28" xfId="0" applyFont="1" applyFill="1" applyBorder="1" applyAlignment="1" applyProtection="1">
      <alignment horizontal="center" vertical="center" wrapText="1"/>
    </xf>
    <xf numFmtId="0" fontId="27" fillId="9" borderId="29" xfId="0" applyFont="1" applyFill="1" applyBorder="1" applyAlignment="1" applyProtection="1">
      <alignment horizontal="center" vertical="center" wrapText="1"/>
    </xf>
    <xf numFmtId="0" fontId="27" fillId="9" borderId="30" xfId="0" applyFont="1" applyFill="1" applyBorder="1" applyAlignment="1" applyProtection="1">
      <alignment horizontal="center" vertical="center" wrapText="1"/>
    </xf>
    <xf numFmtId="0" fontId="27" fillId="10" borderId="29" xfId="0" applyFont="1" applyFill="1" applyBorder="1" applyAlignment="1" applyProtection="1">
      <alignment horizontal="left" vertical="center" wrapText="1" indent="1"/>
    </xf>
    <xf numFmtId="0" fontId="27" fillId="10" borderId="30" xfId="0" applyFont="1" applyFill="1" applyBorder="1" applyAlignment="1" applyProtection="1">
      <alignment horizontal="left" vertical="center" wrapText="1" indent="1"/>
    </xf>
    <xf numFmtId="0" fontId="27" fillId="10" borderId="70" xfId="0" applyFont="1" applyFill="1" applyBorder="1" applyAlignment="1" applyProtection="1">
      <alignment horizontal="left" vertical="center" wrapText="1" indent="1"/>
      <protection locked="0"/>
    </xf>
    <xf numFmtId="0" fontId="27" fillId="10" borderId="71" xfId="0" applyFont="1" applyFill="1" applyBorder="1" applyAlignment="1" applyProtection="1">
      <alignment horizontal="left" vertical="center" wrapText="1" indent="1"/>
      <protection locked="0"/>
    </xf>
    <xf numFmtId="0" fontId="27" fillId="11" borderId="73" xfId="0" applyFont="1" applyFill="1" applyBorder="1" applyAlignment="1" applyProtection="1">
      <alignment horizontal="center" vertical="center"/>
      <protection locked="0"/>
    </xf>
    <xf numFmtId="0" fontId="27" fillId="11" borderId="29" xfId="0" applyFont="1" applyFill="1" applyBorder="1" applyAlignment="1" applyProtection="1">
      <alignment horizontal="center" vertical="center"/>
      <protection locked="0"/>
    </xf>
    <xf numFmtId="0" fontId="27" fillId="11" borderId="30" xfId="0" applyFont="1" applyFill="1" applyBorder="1" applyAlignment="1" applyProtection="1">
      <alignment horizontal="center" vertical="center"/>
      <protection locked="0"/>
    </xf>
    <xf numFmtId="0" fontId="27" fillId="10" borderId="29" xfId="0" applyFont="1" applyFill="1" applyBorder="1" applyAlignment="1" applyProtection="1">
      <alignment horizontal="left" vertical="center" indent="1"/>
    </xf>
    <xf numFmtId="0" fontId="27" fillId="10" borderId="71" xfId="0" applyFont="1" applyFill="1" applyBorder="1" applyAlignment="1" applyProtection="1">
      <alignment horizontal="left" vertical="center" indent="1"/>
    </xf>
    <xf numFmtId="0" fontId="1" fillId="10" borderId="48" xfId="0" applyFont="1" applyFill="1" applyBorder="1" applyAlignment="1" applyProtection="1">
      <alignment horizontal="center" vertical="top" wrapText="1"/>
      <protection locked="0"/>
    </xf>
    <xf numFmtId="0" fontId="28" fillId="10" borderId="14" xfId="0" applyFont="1" applyFill="1" applyBorder="1" applyAlignment="1" applyProtection="1">
      <alignment horizontal="center" vertical="top" wrapText="1"/>
      <protection locked="0"/>
    </xf>
    <xf numFmtId="0" fontId="82" fillId="10" borderId="14" xfId="0" applyFont="1" applyFill="1" applyBorder="1" applyAlignment="1" applyProtection="1">
      <alignment horizontal="center" vertical="top" wrapText="1"/>
      <protection locked="0"/>
    </xf>
    <xf numFmtId="0" fontId="82" fillId="10" borderId="17" xfId="0" applyFont="1" applyFill="1" applyBorder="1" applyAlignment="1" applyProtection="1">
      <alignment horizontal="center" vertical="top" wrapText="1"/>
      <protection locked="0"/>
    </xf>
    <xf numFmtId="0" fontId="28" fillId="10" borderId="0" xfId="0" applyFont="1" applyFill="1" applyBorder="1" applyAlignment="1" applyProtection="1">
      <alignment horizontal="center" vertical="top" wrapText="1"/>
      <protection locked="0"/>
    </xf>
    <xf numFmtId="0" fontId="28" fillId="10" borderId="36" xfId="0" applyFont="1" applyFill="1" applyBorder="1" applyAlignment="1" applyProtection="1">
      <alignment horizontal="center" vertical="top" wrapText="1"/>
      <protection locked="0"/>
    </xf>
    <xf numFmtId="165" fontId="1" fillId="10" borderId="23" xfId="0" applyNumberFormat="1" applyFont="1" applyFill="1" applyBorder="1" applyAlignment="1" applyProtection="1">
      <alignment horizontal="right" vertical="center" indent="2"/>
      <protection locked="0"/>
    </xf>
    <xf numFmtId="165" fontId="1" fillId="10" borderId="24" xfId="0" applyNumberFormat="1" applyFont="1" applyFill="1" applyBorder="1" applyAlignment="1" applyProtection="1">
      <alignment horizontal="right" vertical="center" indent="2"/>
      <protection locked="0"/>
    </xf>
    <xf numFmtId="164" fontId="1" fillId="10" borderId="24" xfId="0" applyNumberFormat="1" applyFont="1" applyFill="1" applyBorder="1" applyAlignment="1" applyProtection="1">
      <alignment horizontal="center" vertical="center"/>
      <protection locked="0"/>
    </xf>
    <xf numFmtId="0" fontId="1" fillId="10" borderId="24" xfId="0" applyFont="1" applyFill="1" applyBorder="1" applyAlignment="1" applyProtection="1">
      <alignment horizontal="left" vertical="center" wrapText="1"/>
      <protection locked="0"/>
    </xf>
    <xf numFmtId="0" fontId="1" fillId="10" borderId="24" xfId="0" applyFont="1" applyFill="1" applyBorder="1" applyAlignment="1" applyProtection="1">
      <alignment horizontal="center" vertical="center"/>
      <protection locked="0"/>
    </xf>
    <xf numFmtId="165" fontId="1" fillId="10" borderId="69" xfId="0" applyNumberFormat="1" applyFont="1" applyFill="1" applyBorder="1" applyAlignment="1" applyProtection="1">
      <alignment horizontal="right" vertical="center" indent="2"/>
      <protection locked="0"/>
    </xf>
    <xf numFmtId="165" fontId="1" fillId="10" borderId="26" xfId="0" applyNumberFormat="1" applyFont="1" applyFill="1" applyBorder="1" applyAlignment="1" applyProtection="1">
      <alignment horizontal="right" vertical="center" indent="2"/>
      <protection locked="0"/>
    </xf>
    <xf numFmtId="164" fontId="1" fillId="10" borderId="26" xfId="0" applyNumberFormat="1" applyFont="1" applyFill="1" applyBorder="1" applyAlignment="1" applyProtection="1">
      <alignment horizontal="center" vertical="center"/>
      <protection locked="0"/>
    </xf>
    <xf numFmtId="0" fontId="1" fillId="10" borderId="26" xfId="0" applyFont="1" applyFill="1" applyBorder="1" applyAlignment="1" applyProtection="1">
      <alignment horizontal="left" vertical="center" wrapText="1"/>
      <protection locked="0"/>
    </xf>
    <xf numFmtId="0" fontId="1" fillId="10" borderId="26" xfId="0" applyFont="1" applyFill="1" applyBorder="1" applyAlignment="1" applyProtection="1">
      <alignment horizontal="center" vertical="center"/>
      <protection locked="0"/>
    </xf>
    <xf numFmtId="0" fontId="1" fillId="10" borderId="0" xfId="0" applyFont="1" applyFill="1" applyBorder="1" applyAlignment="1" applyProtection="1">
      <alignment horizontal="left" vertical="top" wrapText="1"/>
      <protection locked="0"/>
    </xf>
    <xf numFmtId="0" fontId="1" fillId="10" borderId="36" xfId="0" applyFont="1" applyFill="1" applyBorder="1" applyAlignment="1" applyProtection="1">
      <alignment horizontal="left" vertical="top" wrapText="1"/>
      <protection locked="0"/>
    </xf>
    <xf numFmtId="0" fontId="1" fillId="10" borderId="19" xfId="0" applyFont="1" applyFill="1" applyBorder="1" applyAlignment="1" applyProtection="1">
      <alignment horizontal="left" vertical="top" wrapText="1"/>
      <protection locked="0"/>
    </xf>
    <xf numFmtId="0" fontId="1" fillId="10" borderId="22" xfId="0" applyFont="1" applyFill="1" applyBorder="1" applyAlignment="1" applyProtection="1">
      <alignment horizontal="left" vertical="top" wrapText="1"/>
      <protection locked="0"/>
    </xf>
    <xf numFmtId="0" fontId="1" fillId="10" borderId="61" xfId="0" applyFont="1" applyFill="1" applyBorder="1" applyAlignment="1" applyProtection="1">
      <alignment horizontal="left" vertical="center" wrapText="1"/>
      <protection locked="0"/>
    </xf>
    <xf numFmtId="0" fontId="1" fillId="10" borderId="37" xfId="0" applyFont="1" applyFill="1" applyBorder="1" applyAlignment="1" applyProtection="1">
      <alignment horizontal="left" vertical="center" wrapText="1"/>
      <protection locked="0"/>
    </xf>
  </cellXfs>
  <cellStyles count="54">
    <cellStyle name="20% - Accent1" xfId="2"/>
    <cellStyle name="20% - Accent2" xfId="3"/>
    <cellStyle name="20% - Accent3" xfId="4"/>
    <cellStyle name="20% - Accent4" xfId="5"/>
    <cellStyle name="20% - Accent5" xfId="6"/>
    <cellStyle name="20% - Accent6" xfId="7"/>
    <cellStyle name="40% - Accent1" xfId="8"/>
    <cellStyle name="40% - Accent2" xfId="9"/>
    <cellStyle name="40% - Accent3" xfId="10"/>
    <cellStyle name="40% - Accent4" xfId="11"/>
    <cellStyle name="40% - Accent5" xfId="12"/>
    <cellStyle name="40% - Accent6" xfId="13"/>
    <cellStyle name="60% - Accent1" xfId="14"/>
    <cellStyle name="60% - Accent2" xfId="15"/>
    <cellStyle name="60% - Accent3" xfId="16"/>
    <cellStyle name="60% - Accent4" xfId="17"/>
    <cellStyle name="60% - Accent5" xfId="18"/>
    <cellStyle name="60% - Accent6" xfId="19"/>
    <cellStyle name="Accent1" xfId="20"/>
    <cellStyle name="Accent2" xfId="21"/>
    <cellStyle name="Accent3" xfId="22"/>
    <cellStyle name="Accent4" xfId="23"/>
    <cellStyle name="Accent5" xfId="24"/>
    <cellStyle name="Accent6" xfId="25"/>
    <cellStyle name="Bad" xfId="26"/>
    <cellStyle name="Calculation" xfId="27"/>
    <cellStyle name="Check Cell" xfId="28"/>
    <cellStyle name="Explanatory Text" xfId="29"/>
    <cellStyle name="Good" xfId="30"/>
    <cellStyle name="Heading 1" xfId="31"/>
    <cellStyle name="Heading 2" xfId="32"/>
    <cellStyle name="Heading 3" xfId="33"/>
    <cellStyle name="Heading 4" xfId="34"/>
    <cellStyle name="Hipervínculo" xfId="51" builtinId="8"/>
    <cellStyle name="Hipervínculo 2" xfId="52"/>
    <cellStyle name="Input" xfId="35"/>
    <cellStyle name="Linked Cell" xfId="36"/>
    <cellStyle name="Moneda 2" xfId="37"/>
    <cellStyle name="Moneda 3" xfId="38"/>
    <cellStyle name="Moneda 4" xfId="39"/>
    <cellStyle name="Normal" xfId="0" builtinId="0"/>
    <cellStyle name="Normal 2" xfId="40"/>
    <cellStyle name="Normal 2 2" xfId="41"/>
    <cellStyle name="Normal 3" xfId="42"/>
    <cellStyle name="Normal 4" xfId="43"/>
    <cellStyle name="Normal 5" xfId="53"/>
    <cellStyle name="Note" xfId="44"/>
    <cellStyle name="Output" xfId="45"/>
    <cellStyle name="Porcentaje" xfId="1" builtinId="5"/>
    <cellStyle name="Porcentual 2" xfId="46"/>
    <cellStyle name="Porcentual 3" xfId="47"/>
    <cellStyle name="Porcentual 4" xfId="48"/>
    <cellStyle name="Title" xfId="49"/>
    <cellStyle name="Warning Text" xfId="50"/>
  </cellStyles>
  <dxfs count="12">
    <dxf>
      <fill>
        <patternFill>
          <bgColor rgb="FFFFFFCC"/>
        </patternFill>
      </fill>
      <border>
        <left style="thin">
          <color rgb="FF808080"/>
        </left>
        <right style="thin">
          <color rgb="FF808080"/>
        </right>
        <top style="thin">
          <color rgb="FF808080"/>
        </top>
        <bottom style="thin">
          <color rgb="FF808080"/>
        </bottom>
      </border>
    </dxf>
    <dxf>
      <fill>
        <patternFill>
          <bgColor theme="6" tint="0.79998168889431442"/>
        </patternFill>
      </fill>
    </dxf>
    <dxf>
      <fill>
        <patternFill>
          <bgColor rgb="FFFFFFCC"/>
        </patternFill>
      </fill>
    </dxf>
    <dxf>
      <fill>
        <patternFill>
          <bgColor theme="5" tint="0.79998168889431442"/>
        </patternFill>
      </fill>
    </dxf>
    <dxf>
      <font>
        <color theme="1"/>
      </font>
      <fill>
        <patternFill>
          <bgColor rgb="FFFFFFCC"/>
        </patternFill>
      </fill>
      <border>
        <left style="thin">
          <color auto="1"/>
        </left>
        <right style="thin">
          <color auto="1"/>
        </right>
        <top style="thin">
          <color auto="1"/>
        </top>
        <bottom style="thin">
          <color auto="1"/>
        </bottom>
        <vertical/>
        <horizontal/>
      </border>
    </dxf>
    <dxf>
      <font>
        <color theme="1"/>
      </font>
      <fill>
        <patternFill>
          <bgColor rgb="FFFFFFCC"/>
        </patternFill>
      </fill>
      <border>
        <left style="thin">
          <color rgb="FF808080"/>
        </left>
        <right style="thin">
          <color rgb="FF808080"/>
        </right>
        <top style="thin">
          <color rgb="FF808080"/>
        </top>
        <bottom style="thin">
          <color rgb="FF808080"/>
        </bottom>
      </border>
    </dxf>
    <dxf>
      <fill>
        <patternFill>
          <bgColor theme="6" tint="0.79998168889431442"/>
        </patternFill>
      </fill>
    </dxf>
    <dxf>
      <fill>
        <patternFill>
          <bgColor rgb="FFFFFFCC"/>
        </patternFill>
      </fill>
    </dxf>
    <dxf>
      <fill>
        <patternFill>
          <bgColor rgb="FFF2DCDC"/>
        </patternFill>
      </fill>
    </dxf>
    <dxf>
      <fill>
        <patternFill>
          <bgColor theme="6" tint="0.79998168889431442"/>
        </patternFill>
      </fill>
    </dxf>
    <dxf>
      <fill>
        <patternFill>
          <bgColor rgb="FFFFFFCC"/>
        </patternFill>
      </fill>
    </dxf>
    <dxf>
      <fill>
        <patternFill>
          <bgColor rgb="FFF2DCDC"/>
        </patternFill>
      </fill>
    </dxf>
  </dxfs>
  <tableStyles count="0" defaultTableStyle="TableStyleMedium9" defaultPivotStyle="PivotStyleLight16"/>
  <colors>
    <mruColors>
      <color rgb="FFFFFFCC"/>
      <color rgb="FFE9EFF7"/>
      <color rgb="FFDDDDDD"/>
      <color rgb="FF808080"/>
      <color rgb="FFFFE48F"/>
      <color rgb="FFB2B2B2"/>
      <color rgb="FFC0C0C0"/>
      <color rgb="FF969696"/>
      <color rgb="FFEAEAEA"/>
      <color rgb="FFFAFA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activeX/activeX2.xml><?xml version="1.0" encoding="utf-8"?>
<ax:ocx xmlns:ax="http://schemas.microsoft.com/office/2006/activeX" xmlns:r="http://schemas.openxmlformats.org/officeDocument/2006/relationships" ax:classid="{4C599241-6926-101B-9992-00000B65C6F9}" ax:persistence="persistStreamInit" r:id="rId1"/>
</file>

<file path=xl/activeX/activeX3.xml><?xml version="1.0" encoding="utf-8"?>
<ax:ocx xmlns:ax="http://schemas.microsoft.com/office/2006/activeX" xmlns:r="http://schemas.openxmlformats.org/officeDocument/2006/relationships" ax:classid="{4C599241-6926-101B-9992-00000B65C6F9}" ax:persistence="persistStreamInit" r:id="rId1"/>
</file>

<file path=xl/activeX/activeX4.xml><?xml version="1.0" encoding="utf-8"?>
<ax:ocx xmlns:ax="http://schemas.microsoft.com/office/2006/activeX" xmlns:r="http://schemas.openxmlformats.org/officeDocument/2006/relationships" ax:classid="{4C599241-6926-101B-9992-00000B65C6F9}" ax:persistence="persistStreamInit" r:id="rId1"/>
</file>

<file path=xl/activeX/activeX5.xml><?xml version="1.0" encoding="utf-8"?>
<ax:ocx xmlns:ax="http://schemas.microsoft.com/office/2006/activeX" xmlns:r="http://schemas.openxmlformats.org/officeDocument/2006/relationships" ax:classid="{4C599241-6926-101B-9992-00000B65C6F9}" ax:persistence="persistStreamInit" r:id="rId1"/>
</file>

<file path=xl/activeX/activeX6.xml><?xml version="1.0" encoding="utf-8"?>
<ax:ocx xmlns:ax="http://schemas.microsoft.com/office/2006/activeX" xmlns:r="http://schemas.openxmlformats.org/officeDocument/2006/relationships" ax:classid="{4C599241-6926-101B-9992-00000B65C6F9}"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4C599241-6926-101B-9992-00000B65C6F9}" ax:persistence="persistStreamInit" r:id="rId1"/>
</file>

<file path=xl/activeX/activeX11.xml><?xml version="1.0" encoding="utf-8"?>
<ax:ocx xmlns:ax="http://schemas.microsoft.com/office/2006/activeX" xmlns:r="http://schemas.openxmlformats.org/officeDocument/2006/relationships" ax:classid="{4C599241-6926-101B-9992-00000B65C6F9}" ax:persistence="persistStreamInit" r:id="rId1"/>
</file>

<file path=xl/activeX/activeX12.xml><?xml version="1.0" encoding="utf-8"?>
<ax:ocx xmlns:ax="http://schemas.microsoft.com/office/2006/activeX" xmlns:r="http://schemas.openxmlformats.org/officeDocument/2006/relationships" ax:classid="{4C599241-6926-101B-9992-00000B65C6F9}" ax:persistence="persistStreamInit" r:id="rId1"/>
</file>

<file path=xl/activeX/activeX13.xml><?xml version="1.0" encoding="utf-8"?>
<ax:ocx xmlns:ax="http://schemas.microsoft.com/office/2006/activeX" xmlns:r="http://schemas.openxmlformats.org/officeDocument/2006/relationships" ax:classid="{4C599241-6926-101B-9992-00000B65C6F9}" ax:persistence="persistStreamInit" r:id="rId1"/>
</file>

<file path=xl/activeX/activeX14.xml><?xml version="1.0" encoding="utf-8"?>
<ax:ocx xmlns:ax="http://schemas.microsoft.com/office/2006/activeX" xmlns:r="http://schemas.openxmlformats.org/officeDocument/2006/relationships" ax:classid="{4C599241-6926-101B-9992-00000B65C6F9}" ax:persistence="persistStreamInit" r:id="rId1"/>
</file>

<file path=xl/activeX/activeX15.xml><?xml version="1.0" encoding="utf-8"?>
<ax:ocx xmlns:ax="http://schemas.microsoft.com/office/2006/activeX" xmlns:r="http://schemas.openxmlformats.org/officeDocument/2006/relationships" ax:classid="{4C599241-6926-101B-9992-00000B65C6F9}"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4C599241-6926-101B-9992-00000B65C6F9}" ax:persistence="persistStreamInit" r:id="rId1"/>
</file>

<file path=xl/activeX/activeX24.xml><?xml version="1.0" encoding="utf-8"?>
<ax:ocx xmlns:ax="http://schemas.microsoft.com/office/2006/activeX" xmlns:r="http://schemas.openxmlformats.org/officeDocument/2006/relationships" ax:classid="{4C599241-6926-101B-9992-00000B65C6F9}" ax:persistence="persistStreamInit" r:id="rId1"/>
</file>

<file path=xl/activeX/activeX25.xml><?xml version="1.0" encoding="utf-8"?>
<ax:ocx xmlns:ax="http://schemas.microsoft.com/office/2006/activeX" xmlns:r="http://schemas.openxmlformats.org/officeDocument/2006/relationships" ax:classid="{4C599241-6926-101B-9992-00000B65C6F9}" ax:persistence="persistStreamInit" r:id="rId1"/>
</file>

<file path=xl/activeX/activeX26.xml><?xml version="1.0" encoding="utf-8"?>
<ax:ocx xmlns:ax="http://schemas.microsoft.com/office/2006/activeX" xmlns:r="http://schemas.openxmlformats.org/officeDocument/2006/relationships" ax:classid="{4C599241-6926-101B-9992-00000B65C6F9}" ax:persistence="persistStreamInit" r:id="rId1"/>
</file>

<file path=xl/activeX/activeX27.xml><?xml version="1.0" encoding="utf-8"?>
<ax:ocx xmlns:ax="http://schemas.microsoft.com/office/2006/activeX" xmlns:r="http://schemas.openxmlformats.org/officeDocument/2006/relationships" ax:classid="{4C599241-6926-101B-9992-00000B65C6F9}" ax:persistence="persistStreamInit" r:id="rId1"/>
</file>

<file path=xl/activeX/activeX28.xml><?xml version="1.0" encoding="utf-8"?>
<ax:ocx xmlns:ax="http://schemas.microsoft.com/office/2006/activeX" xmlns:r="http://schemas.openxmlformats.org/officeDocument/2006/relationships" ax:classid="{4C599241-6926-101B-9992-00000B65C6F9}" ax:persistence="persistStreamInit" r:id="rId1"/>
</file>

<file path=xl/activeX/activeX29.xml><?xml version="1.0" encoding="utf-8"?>
<ax:ocx xmlns:ax="http://schemas.microsoft.com/office/2006/activeX" xmlns:r="http://schemas.openxmlformats.org/officeDocument/2006/relationships" ax:classid="{4C599241-6926-101B-9992-00000B65C6F9}" ax:persistence="persistStreamInit" r:id="rId1"/>
</file>

<file path=xl/activeX/activeX30.xml><?xml version="1.0" encoding="utf-8"?>
<ax:ocx xmlns:ax="http://schemas.microsoft.com/office/2006/activeX" xmlns:r="http://schemas.openxmlformats.org/officeDocument/2006/relationships" ax:classid="{4C599241-6926-101B-9992-00000B65C6F9}"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4C599241-6926-101B-9992-00000B65C6F9}" ax:persistence="persistStreamInit" r:id="rId1"/>
</file>

<file path=xl/activeX/activeX37.xml><?xml version="1.0" encoding="utf-8"?>
<ax:ocx xmlns:ax="http://schemas.microsoft.com/office/2006/activeX" xmlns:r="http://schemas.openxmlformats.org/officeDocument/2006/relationships" ax:classid="{4C599241-6926-101B-9992-00000B65C6F9}" ax:persistence="persistStreamInit" r:id="rId1"/>
</file>

<file path=xl/activeX/activeX38.xml><?xml version="1.0" encoding="utf-8"?>
<ax:ocx xmlns:ax="http://schemas.microsoft.com/office/2006/activeX" xmlns:r="http://schemas.openxmlformats.org/officeDocument/2006/relationships" ax:classid="{4C599241-6926-101B-9992-00000B65C6F9}" ax:persistence="persistStreamInit" r:id="rId1"/>
</file>

<file path=xl/activeX/activeX39.xml><?xml version="1.0" encoding="utf-8"?>
<ax:ocx xmlns:ax="http://schemas.microsoft.com/office/2006/activeX" xmlns:r="http://schemas.openxmlformats.org/officeDocument/2006/relationships" ax:classid="{4C599241-6926-101B-9992-00000B65C6F9}" ax:persistence="persistStreamInit" r:id="rId1"/>
</file>

<file path=xl/activeX/activeX40.xml><?xml version="1.0" encoding="utf-8"?>
<ax:ocx xmlns:ax="http://schemas.microsoft.com/office/2006/activeX" xmlns:r="http://schemas.openxmlformats.org/officeDocument/2006/relationships" ax:classid="{4C599241-6926-101B-9992-00000B65C6F9}" ax:persistence="persistStreamInit" r:id="rId1"/>
</file>

<file path=xl/activeX/activeX41.xml><?xml version="1.0" encoding="utf-8"?>
<ax:ocx xmlns:ax="http://schemas.microsoft.com/office/2006/activeX" xmlns:r="http://schemas.openxmlformats.org/officeDocument/2006/relationships" ax:classid="{4C599241-6926-101B-9992-00000B65C6F9}"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4C599241-6926-101B-9992-00000B65C6F9}" ax:persistence="persistStreamInit" r:id="rId1"/>
</file>

<file path=xl/activeX/activeX44.xml><?xml version="1.0" encoding="utf-8"?>
<ax:ocx xmlns:ax="http://schemas.microsoft.com/office/2006/activeX" xmlns:r="http://schemas.openxmlformats.org/officeDocument/2006/relationships" ax:classid="{4C599241-6926-101B-9992-00000B65C6F9}" ax:persistence="persistStreamInit" r:id="rId1"/>
</file>

<file path=xl/activeX/activeX45.xml><?xml version="1.0" encoding="utf-8"?>
<ax:ocx xmlns:ax="http://schemas.microsoft.com/office/2006/activeX" xmlns:r="http://schemas.openxmlformats.org/officeDocument/2006/relationships" ax:classid="{4C599241-6926-101B-9992-00000B65C6F9}" ax:persistence="persistStreamInit" r:id="rId1"/>
</file>

<file path=xl/activeX/activeX46.xml><?xml version="1.0" encoding="utf-8"?>
<ax:ocx xmlns:ax="http://schemas.microsoft.com/office/2006/activeX" xmlns:r="http://schemas.openxmlformats.org/officeDocument/2006/relationships" ax:classid="{4C599241-6926-101B-9992-00000B65C6F9}" ax:persistence="persistStreamInit" r:id="rId1"/>
</file>

<file path=xl/activeX/activeX47.xml><?xml version="1.0" encoding="utf-8"?>
<ax:ocx xmlns:ax="http://schemas.microsoft.com/office/2006/activeX" xmlns:r="http://schemas.openxmlformats.org/officeDocument/2006/relationships" ax:classid="{4C599241-6926-101B-9992-00000B65C6F9}" ax:persistence="persistStreamInit" r:id="rId1"/>
</file>

<file path=xl/activeX/activeX48.xml><?xml version="1.0" encoding="utf-8"?>
<ax:ocx xmlns:ax="http://schemas.microsoft.com/office/2006/activeX" xmlns:r="http://schemas.openxmlformats.org/officeDocument/2006/relationships" ax:classid="{4C599241-6926-101B-9992-00000B65C6F9}" ax:persistence="persistStreamInit" r:id="rId1"/>
</file>

<file path=xl/activeX/activeX49.xml><?xml version="1.0" encoding="utf-8"?>
<ax:ocx xmlns:ax="http://schemas.microsoft.com/office/2006/activeX" xmlns:r="http://schemas.openxmlformats.org/officeDocument/2006/relationships" ax:classid="{4C599241-6926-101B-9992-00000B65C6F9}" ax:persistence="persistStreamInit" r:id="rId1"/>
</file>

<file path=xl/activeX/activeX50.xml><?xml version="1.0" encoding="utf-8"?>
<ax:ocx xmlns:ax="http://schemas.microsoft.com/office/2006/activeX" xmlns:r="http://schemas.openxmlformats.org/officeDocument/2006/relationships" ax:classid="{4C599241-6926-101B-9992-00000B65C6F9}" ax:persistence="persistStreamInit" r:id="rId1"/>
</file>

<file path=xl/activeX/activeX51.xml><?xml version="1.0" encoding="utf-8"?>
<ax:ocx xmlns:ax="http://schemas.microsoft.com/office/2006/activeX" xmlns:r="http://schemas.openxmlformats.org/officeDocument/2006/relationships" ax:classid="{4C599241-6926-101B-9992-00000B65C6F9}" ax:persistence="persistStreamInit" r:id="rId1"/>
</file>

<file path=xl/activeX/activeX52.xml><?xml version="1.0" encoding="utf-8"?>
<ax:ocx xmlns:ax="http://schemas.microsoft.com/office/2006/activeX" xmlns:r="http://schemas.openxmlformats.org/officeDocument/2006/relationships" ax:classid="{4C599241-6926-101B-9992-00000B65C6F9}" ax:persistence="persistStreamInit" r:id="rId1"/>
</file>

<file path=xl/activeX/activeX53.xml><?xml version="1.0" encoding="utf-8"?>
<ax:ocx xmlns:ax="http://schemas.microsoft.com/office/2006/activeX" xmlns:r="http://schemas.openxmlformats.org/officeDocument/2006/relationships" ax:classid="{4C599241-6926-101B-9992-00000B65C6F9}" ax:persistence="persistStreamInit" r:id="rId1"/>
</file>

<file path=xl/activeX/activeX54.xml><?xml version="1.0" encoding="utf-8"?>
<ax:ocx xmlns:ax="http://schemas.microsoft.com/office/2006/activeX" xmlns:r="http://schemas.openxmlformats.org/officeDocument/2006/relationships" ax:classid="{4C599241-6926-101B-9992-00000B65C6F9}" ax:persistence="persistStreamInit" r:id="rId1"/>
</file>

<file path=xl/activeX/activeX55.xml><?xml version="1.0" encoding="utf-8"?>
<ax:ocx xmlns:ax="http://schemas.microsoft.com/office/2006/activeX" xmlns:r="http://schemas.openxmlformats.org/officeDocument/2006/relationships" ax:classid="{4C599241-6926-101B-9992-00000B65C6F9}" ax:persistence="persistStreamInit" r:id="rId1"/>
</file>

<file path=xl/activeX/activeX56.xml><?xml version="1.0" encoding="utf-8"?>
<ax:ocx xmlns:ax="http://schemas.microsoft.com/office/2006/activeX" xmlns:r="http://schemas.openxmlformats.org/officeDocument/2006/relationships" ax:classid="{4C599241-6926-101B-9992-00000B65C6F9}"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4C599241-6926-101B-9992-00000B65C6F9}" ax:persistence="persistStreamInit" r:id="rId1"/>
</file>

<file path=xl/activeX/activeX59.xml><?xml version="1.0" encoding="utf-8"?>
<ax:ocx xmlns:ax="http://schemas.microsoft.com/office/2006/activeX" xmlns:r="http://schemas.openxmlformats.org/officeDocument/2006/relationships" ax:classid="{4C599241-6926-101B-9992-00000B65C6F9}" ax:persistence="persistStreamInit" r:id="rId1"/>
</file>

<file path=xl/activeX/activeX60.xml><?xml version="1.0" encoding="utf-8"?>
<ax:ocx xmlns:ax="http://schemas.microsoft.com/office/2006/activeX" xmlns:r="http://schemas.openxmlformats.org/officeDocument/2006/relationships" ax:classid="{4C599241-6926-101B-9992-00000B65C6F9}" ax:persistence="persistStreamInit" r:id="rId1"/>
</file>

<file path=xl/activeX/activeX61.xml><?xml version="1.0" encoding="utf-8"?>
<ax:ocx xmlns:ax="http://schemas.microsoft.com/office/2006/activeX" xmlns:r="http://schemas.openxmlformats.org/officeDocument/2006/relationships" ax:classid="{4C599241-6926-101B-9992-00000B65C6F9}" ax:persistence="persistStreamInit" r:id="rId1"/>
</file>

<file path=xl/activeX/activeX62.xml><?xml version="1.0" encoding="utf-8"?>
<ax:ocx xmlns:ax="http://schemas.microsoft.com/office/2006/activeX" xmlns:r="http://schemas.openxmlformats.org/officeDocument/2006/relationships" ax:classid="{4C599241-6926-101B-9992-00000B65C6F9}" ax:persistence="persistStreamInit" r:id="rId1"/>
</file>

<file path=xl/activeX/activeX63.xml><?xml version="1.0" encoding="utf-8"?>
<ax:ocx xmlns:ax="http://schemas.microsoft.com/office/2006/activeX" xmlns:r="http://schemas.openxmlformats.org/officeDocument/2006/relationships" ax:classid="{4C599241-6926-101B-9992-00000B65C6F9}" ax:persistence="persistStreamInit" r:id="rId1"/>
</file>

<file path=xl/activeX/activeX64.xml><?xml version="1.0" encoding="utf-8"?>
<ax:ocx xmlns:ax="http://schemas.microsoft.com/office/2006/activeX" xmlns:r="http://schemas.openxmlformats.org/officeDocument/2006/relationships" ax:classid="{4C599241-6926-101B-9992-00000B65C6F9}" ax:persistence="persistStreamInit" r:id="rId1"/>
</file>

<file path=xl/activeX/activeX65.xml><?xml version="1.0" encoding="utf-8"?>
<ax:ocx xmlns:ax="http://schemas.microsoft.com/office/2006/activeX" xmlns:r="http://schemas.openxmlformats.org/officeDocument/2006/relationships" ax:classid="{4C599241-6926-101B-9992-00000B65C6F9}" ax:persistence="persistStreamInit" r:id="rId1"/>
</file>

<file path=xl/activeX/activeX66.xml><?xml version="1.0" encoding="utf-8"?>
<ax:ocx xmlns:ax="http://schemas.microsoft.com/office/2006/activeX" xmlns:r="http://schemas.openxmlformats.org/officeDocument/2006/relationships" ax:classid="{4C599241-6926-101B-9992-00000B65C6F9}" ax:persistence="persistStreamInit" r:id="rId1"/>
</file>

<file path=xl/activeX/activeX67.xml><?xml version="1.0" encoding="utf-8"?>
<ax:ocx xmlns:ax="http://schemas.microsoft.com/office/2006/activeX" xmlns:r="http://schemas.openxmlformats.org/officeDocument/2006/relationships" ax:classid="{4C599241-6926-101B-9992-00000B65C6F9}" ax:persistence="persistStreamInit" r:id="rId1"/>
</file>

<file path=xl/activeX/activeX68.xml><?xml version="1.0" encoding="utf-8"?>
<ax:ocx xmlns:ax="http://schemas.microsoft.com/office/2006/activeX" xmlns:r="http://schemas.openxmlformats.org/officeDocument/2006/relationships" ax:classid="{4C599241-6926-101B-9992-00000B65C6F9}" ax:persistence="persistStreamInit" r:id="rId1"/>
</file>

<file path=xl/activeX/activeX69.xml><?xml version="1.0" encoding="utf-8"?>
<ax:ocx xmlns:ax="http://schemas.microsoft.com/office/2006/activeX" xmlns:r="http://schemas.openxmlformats.org/officeDocument/2006/relationships" ax:classid="{4C599241-6926-101B-9992-00000B65C6F9}" ax:persistence="persistStreamInit" r:id="rId1"/>
</file>

<file path=xl/activeX/activeX70.xml><?xml version="1.0" encoding="utf-8"?>
<ax:ocx xmlns:ax="http://schemas.microsoft.com/office/2006/activeX" xmlns:r="http://schemas.openxmlformats.org/officeDocument/2006/relationships" ax:classid="{4C599241-6926-101B-9992-00000B65C6F9}" ax:persistence="persistStreamInit" r:id="rId1"/>
</file>

<file path=xl/activeX/activeX71.xml><?xml version="1.0" encoding="utf-8"?>
<ax:ocx xmlns:ax="http://schemas.microsoft.com/office/2006/activeX" xmlns:r="http://schemas.openxmlformats.org/officeDocument/2006/relationships" ax:classid="{4C599241-6926-101B-9992-00000B65C6F9}" ax:persistence="persistStreamInit" r:id="rId1"/>
</file>

<file path=xl/activeX/activeX72.xml><?xml version="1.0" encoding="utf-8"?>
<ax:ocx xmlns:ax="http://schemas.microsoft.com/office/2006/activeX" xmlns:r="http://schemas.openxmlformats.org/officeDocument/2006/relationships" ax:classid="{4C599241-6926-101B-9992-00000B65C6F9}" ax:persistence="persistStreamInit" r:id="rId1"/>
</file>

<file path=xl/activeX/activeX73.xml><?xml version="1.0" encoding="utf-8"?>
<ax:ocx xmlns:ax="http://schemas.microsoft.com/office/2006/activeX" xmlns:r="http://schemas.openxmlformats.org/officeDocument/2006/relationships" ax:classid="{4C599241-6926-101B-9992-00000B65C6F9}" ax:persistence="persistStreamInit" r:id="rId1"/>
</file>

<file path=xl/activeX/activeX74.xml><?xml version="1.0" encoding="utf-8"?>
<ax:ocx xmlns:ax="http://schemas.microsoft.com/office/2006/activeX" xmlns:r="http://schemas.openxmlformats.org/officeDocument/2006/relationships" ax:classid="{4C599241-6926-101B-9992-00000B65C6F9}" ax:persistence="persistStreamInit" r:id="rId1"/>
</file>

<file path=xl/activeX/activeX75.xml><?xml version="1.0" encoding="utf-8"?>
<ax:ocx xmlns:ax="http://schemas.microsoft.com/office/2006/activeX" xmlns:r="http://schemas.openxmlformats.org/officeDocument/2006/relationships" ax:classid="{4C599241-6926-101B-9992-00000B65C6F9}" ax:persistence="persistStreamInit" r:id="rId1"/>
</file>

<file path=xl/activeX/activeX76.xml><?xml version="1.0" encoding="utf-8"?>
<ax:ocx xmlns:ax="http://schemas.microsoft.com/office/2006/activeX" xmlns:r="http://schemas.openxmlformats.org/officeDocument/2006/relationships" ax:classid="{4C599241-6926-101B-9992-00000B65C6F9}" ax:persistence="persistStreamInit" r:id="rId1"/>
</file>

<file path=xl/activeX/activeX77.xml><?xml version="1.0" encoding="utf-8"?>
<ax:ocx xmlns:ax="http://schemas.microsoft.com/office/2006/activeX" xmlns:r="http://schemas.openxmlformats.org/officeDocument/2006/relationships" ax:classid="{4C599241-6926-101B-9992-00000B65C6F9}" ax:persistence="persistStreamInit" r:id="rId1"/>
</file>

<file path=xl/activeX/activeX78.xml><?xml version="1.0" encoding="utf-8"?>
<ax:ocx xmlns:ax="http://schemas.microsoft.com/office/2006/activeX" xmlns:r="http://schemas.openxmlformats.org/officeDocument/2006/relationships" ax:classid="{4C599241-6926-101B-9992-00000B65C6F9}" ax:persistence="persistStreamInit" r:id="rId1"/>
</file>

<file path=xl/activeX/activeX79.xml><?xml version="1.0" encoding="utf-8"?>
<ax:ocx xmlns:ax="http://schemas.microsoft.com/office/2006/activeX" xmlns:r="http://schemas.openxmlformats.org/officeDocument/2006/relationships" ax:classid="{4C599241-6926-101B-9992-00000B65C6F9}" ax:persistence="persistStreamInit" r:id="rId1"/>
</file>

<file path=xl/activeX/activeX80.xml><?xml version="1.0" encoding="utf-8"?>
<ax:ocx xmlns:ax="http://schemas.microsoft.com/office/2006/activeX" xmlns:r="http://schemas.openxmlformats.org/officeDocument/2006/relationships" ax:classid="{4C599241-6926-101B-9992-00000B65C6F9}" ax:persistence="persistStreamInit" r:id="rId1"/>
</file>

<file path=xl/activeX/activeX81.xml><?xml version="1.0" encoding="utf-8"?>
<ax:ocx xmlns:ax="http://schemas.microsoft.com/office/2006/activeX" xmlns:r="http://schemas.openxmlformats.org/officeDocument/2006/relationships" ax:classid="{4C599241-6926-101B-9992-00000B65C6F9}"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4C599241-6926-101B-9992-00000B65C6F9}" ax:persistence="persistStreamInit" r:id="rId1"/>
</file>

<file path=xl/activeX/activeX84.xml><?xml version="1.0" encoding="utf-8"?>
<ax:ocx xmlns:ax="http://schemas.microsoft.com/office/2006/activeX" xmlns:r="http://schemas.openxmlformats.org/officeDocument/2006/relationships" ax:classid="{4C599241-6926-101B-9992-00000B65C6F9}" ax:persistence="persistStreamInit" r:id="rId1"/>
</file>

<file path=xl/activeX/activeX85.xml><?xml version="1.0" encoding="utf-8"?>
<ax:ocx xmlns:ax="http://schemas.microsoft.com/office/2006/activeX" xmlns:r="http://schemas.openxmlformats.org/officeDocument/2006/relationships" ax:classid="{4C599241-6926-101B-9992-00000B65C6F9}" ax:persistence="persistStreamInit" r:id="rId1"/>
</file>

<file path=xl/activeX/activeX86.xml><?xml version="1.0" encoding="utf-8"?>
<ax:ocx xmlns:ax="http://schemas.microsoft.com/office/2006/activeX" xmlns:r="http://schemas.openxmlformats.org/officeDocument/2006/relationships" ax:classid="{4C599241-6926-101B-9992-00000B65C6F9}" ax:persistence="persistStreamInit" r:id="rId1"/>
</file>

<file path=xl/activeX/activeX87.xml><?xml version="1.0" encoding="utf-8"?>
<ax:ocx xmlns:ax="http://schemas.microsoft.com/office/2006/activeX" xmlns:r="http://schemas.openxmlformats.org/officeDocument/2006/relationships" ax:classid="{4C599241-6926-101B-9992-00000B65C6F9}" ax:persistence="persistStreamInit" r:id="rId1"/>
</file>

<file path=xl/activeX/activeX88.xml><?xml version="1.0" encoding="utf-8"?>
<ax:ocx xmlns:ax="http://schemas.microsoft.com/office/2006/activeX" xmlns:r="http://schemas.openxmlformats.org/officeDocument/2006/relationships" ax:classid="{4C599241-6926-101B-9992-00000B65C6F9}" ax:persistence="persistStreamInit" r:id="rId1"/>
</file>

<file path=xl/activeX/activeX89.xml><?xml version="1.0" encoding="utf-8"?>
<ax:ocx xmlns:ax="http://schemas.microsoft.com/office/2006/activeX" xmlns:r="http://schemas.openxmlformats.org/officeDocument/2006/relationships" ax:classid="{4C599241-6926-101B-9992-00000B65C6F9}" ax:persistence="persistStreamInit" r:id="rId1"/>
</file>

<file path=xl/activeX/activeX90.xml><?xml version="1.0" encoding="utf-8"?>
<ax:ocx xmlns:ax="http://schemas.microsoft.com/office/2006/activeX" xmlns:r="http://schemas.openxmlformats.org/officeDocument/2006/relationships" ax:classid="{4C599241-6926-101B-9992-00000B65C6F9}" ax:persistence="persistStreamInit" r:id="rId1"/>
</file>

<file path=xl/activeX/activeX91.xml><?xml version="1.0" encoding="utf-8"?>
<ax:ocx xmlns:ax="http://schemas.microsoft.com/office/2006/activeX" xmlns:r="http://schemas.openxmlformats.org/officeDocument/2006/relationships" ax:classid="{4C599241-6926-101B-9992-00000B65C6F9}" ax:persistence="persistStreamInit" r:id="rId1"/>
</file>

<file path=xl/activeX/activeX92.xml><?xml version="1.0" encoding="utf-8"?>
<ax:ocx xmlns:ax="http://schemas.microsoft.com/office/2006/activeX" xmlns:r="http://schemas.openxmlformats.org/officeDocument/2006/relationships" ax:classid="{4C599241-6926-101B-9992-00000B65C6F9}" ax:persistence="persistStreamInit" r:id="rId1"/>
</file>

<file path=xl/activeX/activeX93.xml><?xml version="1.0" encoding="utf-8"?>
<ax:ocx xmlns:ax="http://schemas.microsoft.com/office/2006/activeX" xmlns:r="http://schemas.openxmlformats.org/officeDocument/2006/relationships" ax:classid="{4C599241-6926-101B-9992-00000B65C6F9}" ax:persistence="persistStreamInit" r:id="rId1"/>
</file>

<file path=xl/activeX/activeX94.xml><?xml version="1.0" encoding="utf-8"?>
<ax:ocx xmlns:ax="http://schemas.microsoft.com/office/2006/activeX" xmlns:r="http://schemas.openxmlformats.org/officeDocument/2006/relationships" ax:classid="{4C599241-6926-101B-9992-00000B65C6F9}" ax:persistence="persistStreamInit" r:id="rId1"/>
</file>

<file path=xl/activeX/activeX95.xml><?xml version="1.0" encoding="utf-8"?>
<ax:ocx xmlns:ax="http://schemas.microsoft.com/office/2006/activeX" xmlns:r="http://schemas.openxmlformats.org/officeDocument/2006/relationships" ax:classid="{4C599241-6926-101B-9992-00000B65C6F9}" ax:persistence="persistStreamInit" r:id="rId1"/>
</file>

<file path=xl/activeX/activeX96.xml><?xml version="1.0" encoding="utf-8"?>
<ax:ocx xmlns:ax="http://schemas.microsoft.com/office/2006/activeX" xmlns:r="http://schemas.openxmlformats.org/officeDocument/2006/relationships" ax:classid="{4C599241-6926-101B-9992-00000B65C6F9}" ax:persistence="persistStreamInit" r:id="rId1"/>
</file>

<file path=xl/activeX/activeX97.xml><?xml version="1.0" encoding="utf-8"?>
<ax:ocx xmlns:ax="http://schemas.microsoft.com/office/2006/activeX" xmlns:r="http://schemas.openxmlformats.org/officeDocument/2006/relationships" ax:classid="{4C599241-6926-101B-9992-00000B65C6F9}" ax:persistence="persistStreamInit" r:id="rId1"/>
</file>

<file path=xl/activeX/activeX98.xml><?xml version="1.0" encoding="utf-8"?>
<ax:ocx xmlns:ax="http://schemas.microsoft.com/office/2006/activeX" xmlns:r="http://schemas.openxmlformats.org/officeDocument/2006/relationships" ax:classid="{4C599241-6926-101B-9992-00000B65C6F9}" ax:persistence="persistStreamInit" r:id="rId1"/>
</file>

<file path=xl/activeX/activeX99.xml><?xml version="1.0" encoding="utf-8"?>
<ax:ocx xmlns:ax="http://schemas.microsoft.com/office/2006/activeX" xmlns:r="http://schemas.openxmlformats.org/officeDocument/2006/relationships" ax:classid="{4C599241-6926-101B-9992-00000B65C6F9}" ax:persistence="persistStreamInit" r:id="rId1"/>
</file>

<file path=xl/activeX/activeX100.xml><?xml version="1.0" encoding="utf-8"?>
<ax:ocx xmlns:ax="http://schemas.microsoft.com/office/2006/activeX" xmlns:r="http://schemas.openxmlformats.org/officeDocument/2006/relationships" ax:classid="{4C599241-6926-101B-9992-00000B65C6F9}" ax:persistence="persistStreamInit" r:id="rId1"/>
</file>

<file path=xl/activeX/activeX101.xml><?xml version="1.0" encoding="utf-8"?>
<ax:ocx xmlns:ax="http://schemas.microsoft.com/office/2006/activeX" xmlns:r="http://schemas.openxmlformats.org/officeDocument/2006/relationships" ax:classid="{4C599241-6926-101B-9992-00000B65C6F9}" ax:persistence="persistStreamInit" r:id="rId1"/>
</file>

<file path=xl/activeX/activeX102.xml><?xml version="1.0" encoding="utf-8"?>
<ax:ocx xmlns:ax="http://schemas.microsoft.com/office/2006/activeX" xmlns:r="http://schemas.openxmlformats.org/officeDocument/2006/relationships" ax:classid="{4C599241-6926-101B-9992-00000B65C6F9}"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4C599241-6926-101B-9992-00000B65C6F9}" ax:persistence="persistStreamInit" r:id="rId1"/>
</file>

<file path=xl/activeX/activeX106.xml><?xml version="1.0" encoding="utf-8"?>
<ax:ocx xmlns:ax="http://schemas.microsoft.com/office/2006/activeX" xmlns:r="http://schemas.openxmlformats.org/officeDocument/2006/relationships" ax:classid="{4C599241-6926-101B-9992-00000B65C6F9}" ax:persistence="persistStreamInit" r:id="rId1"/>
</file>

<file path=xl/activeX/activeX107.xml><?xml version="1.0" encoding="utf-8"?>
<ax:ocx xmlns:ax="http://schemas.microsoft.com/office/2006/activeX" xmlns:r="http://schemas.openxmlformats.org/officeDocument/2006/relationships" ax:classid="{4C599241-6926-101B-9992-00000B65C6F9}" ax:persistence="persistStreamInit" r:id="rId1"/>
</file>

<file path=xl/activeX/activeX108.xml><?xml version="1.0" encoding="utf-8"?>
<ax:ocx xmlns:ax="http://schemas.microsoft.com/office/2006/activeX" xmlns:r="http://schemas.openxmlformats.org/officeDocument/2006/relationships" ax:classid="{4C599241-6926-101B-9992-00000B65C6F9}" ax:persistence="persistStreamInit" r:id="rId1"/>
</file>

<file path=xl/activeX/activeX109.xml><?xml version="1.0" encoding="utf-8"?>
<ax:ocx xmlns:ax="http://schemas.microsoft.com/office/2006/activeX" xmlns:r="http://schemas.openxmlformats.org/officeDocument/2006/relationships" ax:classid="{4C599241-6926-101B-9992-00000B65C6F9}" ax:persistence="persistStreamInit" r:id="rId1"/>
</file>

<file path=xl/activeX/activeX110.xml><?xml version="1.0" encoding="utf-8"?>
<ax:ocx xmlns:ax="http://schemas.microsoft.com/office/2006/activeX" xmlns:r="http://schemas.openxmlformats.org/officeDocument/2006/relationships" ax:classid="{4C599241-6926-101B-9992-00000B65C6F9}" ax:persistence="persistStreamInit" r:id="rId1"/>
</file>

<file path=xl/activeX/activeX111.xml><?xml version="1.0" encoding="utf-8"?>
<ax:ocx xmlns:ax="http://schemas.microsoft.com/office/2006/activeX" xmlns:r="http://schemas.openxmlformats.org/officeDocument/2006/relationships" ax:classid="{4C599241-6926-101B-9992-00000B65C6F9}" ax:persistence="persistStreamInit" r:id="rId1"/>
</file>

<file path=xl/activeX/activeX112.xml><?xml version="1.0" encoding="utf-8"?>
<ax:ocx xmlns:ax="http://schemas.microsoft.com/office/2006/activeX" xmlns:r="http://schemas.openxmlformats.org/officeDocument/2006/relationships" ax:classid="{4C599241-6926-101B-9992-00000B65C6F9}" ax:persistence="persistStreamInit" r:id="rId1"/>
</file>

<file path=xl/activeX/activeX113.xml><?xml version="1.0" encoding="utf-8"?>
<ax:ocx xmlns:ax="http://schemas.microsoft.com/office/2006/activeX" xmlns:r="http://schemas.openxmlformats.org/officeDocument/2006/relationships" ax:classid="{4C599241-6926-101B-9992-00000B65C6F9}" ax:persistence="persistStreamInit" r:id="rId1"/>
</file>

<file path=xl/activeX/activeX114.xml><?xml version="1.0" encoding="utf-8"?>
<ax:ocx xmlns:ax="http://schemas.microsoft.com/office/2006/activeX" xmlns:r="http://schemas.openxmlformats.org/officeDocument/2006/relationships" ax:classid="{4C599241-6926-101B-9992-00000B65C6F9}" ax:persistence="persistStreamInit" r:id="rId1"/>
</file>

<file path=xl/activeX/activeX115.xml><?xml version="1.0" encoding="utf-8"?>
<ax:ocx xmlns:ax="http://schemas.microsoft.com/office/2006/activeX" xmlns:r="http://schemas.openxmlformats.org/officeDocument/2006/relationships" ax:classid="{4C599241-6926-101B-9992-00000B65C6F9}" ax:persistence="persistStreamInit" r:id="rId1"/>
</file>

<file path=xl/activeX/activeX116.xml><?xml version="1.0" encoding="utf-8"?>
<ax:ocx xmlns:ax="http://schemas.microsoft.com/office/2006/activeX" xmlns:r="http://schemas.openxmlformats.org/officeDocument/2006/relationships" ax:classid="{4C599241-6926-101B-9992-00000B65C6F9}" ax:persistence="persistStreamInit" r:id="rId1"/>
</file>

<file path=xl/activeX/activeX117.xml><?xml version="1.0" encoding="utf-8"?>
<ax:ocx xmlns:ax="http://schemas.microsoft.com/office/2006/activeX" xmlns:r="http://schemas.openxmlformats.org/officeDocument/2006/relationships" ax:classid="{4C599241-6926-101B-9992-00000B65C6F9}" ax:persistence="persistStreamInit" r:id="rId1"/>
</file>

<file path=xl/activeX/activeX118.xml><?xml version="1.0" encoding="utf-8"?>
<ax:ocx xmlns:ax="http://schemas.microsoft.com/office/2006/activeX" xmlns:r="http://schemas.openxmlformats.org/officeDocument/2006/relationships" ax:classid="{4C599241-6926-101B-9992-00000B65C6F9}" ax:persistence="persistStreamInit" r:id="rId1"/>
</file>

<file path=xl/activeX/activeX119.xml><?xml version="1.0" encoding="utf-8"?>
<ax:ocx xmlns:ax="http://schemas.microsoft.com/office/2006/activeX" xmlns:r="http://schemas.openxmlformats.org/officeDocument/2006/relationships" ax:classid="{4C599241-6926-101B-9992-00000B65C6F9}" ax:persistence="persistStreamInit" r:id="rId1"/>
</file>

<file path=xl/activeX/activeX120.xml><?xml version="1.0" encoding="utf-8"?>
<ax:ocx xmlns:ax="http://schemas.microsoft.com/office/2006/activeX" xmlns:r="http://schemas.openxmlformats.org/officeDocument/2006/relationships" ax:classid="{4C599241-6926-101B-9992-00000B65C6F9}" ax:persistence="persistStreamInit" r:id="rId1"/>
</file>

<file path=xl/activeX/activeX121.xml><?xml version="1.0" encoding="utf-8"?>
<ax:ocx xmlns:ax="http://schemas.microsoft.com/office/2006/activeX" xmlns:r="http://schemas.openxmlformats.org/officeDocument/2006/relationships" ax:classid="{4C599241-6926-101B-9992-00000B65C6F9}" ax:persistence="persistStreamInit" r:id="rId1"/>
</file>

<file path=xl/activeX/activeX122.xml><?xml version="1.0" encoding="utf-8"?>
<ax:ocx xmlns:ax="http://schemas.microsoft.com/office/2006/activeX" xmlns:r="http://schemas.openxmlformats.org/officeDocument/2006/relationships" ax:classid="{4C599241-6926-101B-9992-00000B65C6F9}" ax:persistence="persistStreamInit" r:id="rId1"/>
</file>

<file path=xl/activeX/activeX123.xml><?xml version="1.0" encoding="utf-8"?>
<ax:ocx xmlns:ax="http://schemas.microsoft.com/office/2006/activeX" xmlns:r="http://schemas.openxmlformats.org/officeDocument/2006/relationships" ax:classid="{4C599241-6926-101B-9992-00000B65C6F9}" ax:persistence="persistStreamInit" r:id="rId1"/>
</file>

<file path=xl/activeX/activeX124.xml><?xml version="1.0" encoding="utf-8"?>
<ax:ocx xmlns:ax="http://schemas.microsoft.com/office/2006/activeX" xmlns:r="http://schemas.openxmlformats.org/officeDocument/2006/relationships" ax:classid="{4C599241-6926-101B-9992-00000B65C6F9}"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4C599241-6926-101B-9992-00000B65C6F9}" ax:persistence="persistStreamInit" r:id="rId1"/>
</file>

<file path=xl/activeX/activeX127.xml><?xml version="1.0" encoding="utf-8"?>
<ax:ocx xmlns:ax="http://schemas.microsoft.com/office/2006/activeX" xmlns:r="http://schemas.openxmlformats.org/officeDocument/2006/relationships" ax:classid="{4C599241-6926-101B-9992-00000B65C6F9}" ax:persistence="persistStreamInit" r:id="rId1"/>
</file>

<file path=xl/activeX/activeX128.xml><?xml version="1.0" encoding="utf-8"?>
<ax:ocx xmlns:ax="http://schemas.microsoft.com/office/2006/activeX" xmlns:r="http://schemas.openxmlformats.org/officeDocument/2006/relationships" ax:classid="{4C599241-6926-101B-9992-00000B65C6F9}" ax:persistence="persistStreamInit" r:id="rId1"/>
</file>

<file path=xl/activeX/activeX129.xml><?xml version="1.0" encoding="utf-8"?>
<ax:ocx xmlns:ax="http://schemas.microsoft.com/office/2006/activeX" xmlns:r="http://schemas.openxmlformats.org/officeDocument/2006/relationships" ax:classid="{4C599241-6926-101B-9992-00000B65C6F9}" ax:persistence="persistStreamInit" r:id="rId1"/>
</file>

<file path=xl/activeX/activeX130.xml><?xml version="1.0" encoding="utf-8"?>
<ax:ocx xmlns:ax="http://schemas.microsoft.com/office/2006/activeX" xmlns:r="http://schemas.openxmlformats.org/officeDocument/2006/relationships" ax:classid="{4C599241-6926-101B-9992-00000B65C6F9}" ax:persistence="persistStreamInit" r:id="rId1"/>
</file>

<file path=xl/activeX/activeX131.xml><?xml version="1.0" encoding="utf-8"?>
<ax:ocx xmlns:ax="http://schemas.microsoft.com/office/2006/activeX" xmlns:r="http://schemas.openxmlformats.org/officeDocument/2006/relationships" ax:classid="{4C599241-6926-101B-9992-00000B65C6F9}" ax:persistence="persistStreamInit" r:id="rId1"/>
</file>

<file path=xl/activeX/activeX132.xml><?xml version="1.0" encoding="utf-8"?>
<ax:ocx xmlns:ax="http://schemas.microsoft.com/office/2006/activeX" xmlns:r="http://schemas.openxmlformats.org/officeDocument/2006/relationships" ax:classid="{4C599241-6926-101B-9992-00000B65C6F9}" ax:persistence="persistStreamInit" r:id="rId1"/>
</file>

<file path=xl/activeX/activeX133.xml><?xml version="1.0" encoding="utf-8"?>
<ax:ocx xmlns:ax="http://schemas.microsoft.com/office/2006/activeX" xmlns:r="http://schemas.openxmlformats.org/officeDocument/2006/relationships" ax:classid="{4C599241-6926-101B-9992-00000B65C6F9}" ax:persistence="persistStreamInit" r:id="rId1"/>
</file>

<file path=xl/activeX/activeX134.xml><?xml version="1.0" encoding="utf-8"?>
<ax:ocx xmlns:ax="http://schemas.microsoft.com/office/2006/activeX" xmlns:r="http://schemas.openxmlformats.org/officeDocument/2006/relationships" ax:classid="{4C599241-6926-101B-9992-00000B65C6F9}" ax:persistence="persistStreamInit" r:id="rId1"/>
</file>

<file path=xl/activeX/activeX135.xml><?xml version="1.0" encoding="utf-8"?>
<ax:ocx xmlns:ax="http://schemas.microsoft.com/office/2006/activeX" xmlns:r="http://schemas.openxmlformats.org/officeDocument/2006/relationships" ax:classid="{4C599241-6926-101B-9992-00000B65C6F9}"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4C599241-6926-101B-9992-00000B65C6F9}" ax:persistence="persistStreamInit" r:id="rId1"/>
</file>

<file path=xl/activeX/activeX138.xml><?xml version="1.0" encoding="utf-8"?>
<ax:ocx xmlns:ax="http://schemas.microsoft.com/office/2006/activeX" xmlns:r="http://schemas.openxmlformats.org/officeDocument/2006/relationships" ax:classid="{4C599241-6926-101B-9992-00000B65C6F9}" ax:persistence="persistStreamInit" r:id="rId1"/>
</file>

<file path=xl/activeX/activeX139.xml><?xml version="1.0" encoding="utf-8"?>
<ax:ocx xmlns:ax="http://schemas.microsoft.com/office/2006/activeX" xmlns:r="http://schemas.openxmlformats.org/officeDocument/2006/relationships" ax:classid="{4C599241-6926-101B-9992-00000B65C6F9}" ax:persistence="persistStreamInit" r:id="rId1"/>
</file>

<file path=xl/activeX/activeX140.xml><?xml version="1.0" encoding="utf-8"?>
<ax:ocx xmlns:ax="http://schemas.microsoft.com/office/2006/activeX" xmlns:r="http://schemas.openxmlformats.org/officeDocument/2006/relationships" ax:classid="{4C599241-6926-101B-9992-00000B65C6F9}" ax:persistence="persistStreamInit" r:id="rId1"/>
</file>

<file path=xl/activeX/activeX141.xml><?xml version="1.0" encoding="utf-8"?>
<ax:ocx xmlns:ax="http://schemas.microsoft.com/office/2006/activeX" xmlns:r="http://schemas.openxmlformats.org/officeDocument/2006/relationships" ax:classid="{4C599241-6926-101B-9992-00000B65C6F9}" ax:persistence="persistStreamInit" r:id="rId1"/>
</file>

<file path=xl/activeX/activeX142.xml><?xml version="1.0" encoding="utf-8"?>
<ax:ocx xmlns:ax="http://schemas.microsoft.com/office/2006/activeX" xmlns:r="http://schemas.openxmlformats.org/officeDocument/2006/relationships" ax:classid="{4C599241-6926-101B-9992-00000B65C6F9}" ax:persistence="persistStreamInit" r:id="rId1"/>
</file>

<file path=xl/activeX/activeX143.xml><?xml version="1.0" encoding="utf-8"?>
<ax:ocx xmlns:ax="http://schemas.microsoft.com/office/2006/activeX" xmlns:r="http://schemas.openxmlformats.org/officeDocument/2006/relationships" ax:classid="{4C599241-6926-101B-9992-00000B65C6F9}" ax:persistence="persistStreamInit" r:id="rId1"/>
</file>

<file path=xl/activeX/activeX144.xml><?xml version="1.0" encoding="utf-8"?>
<ax:ocx xmlns:ax="http://schemas.microsoft.com/office/2006/activeX" xmlns:r="http://schemas.openxmlformats.org/officeDocument/2006/relationships" ax:classid="{4C599241-6926-101B-9992-00000B65C6F9}"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4C599241-6926-101B-9992-00000B65C6F9}" ax:persistence="persistStreamInit" r:id="rId1"/>
</file>

<file path=xl/activeX/activeX147.xml><?xml version="1.0" encoding="utf-8"?>
<ax:ocx xmlns:ax="http://schemas.microsoft.com/office/2006/activeX" xmlns:r="http://schemas.openxmlformats.org/officeDocument/2006/relationships" ax:classid="{4C599241-6926-101B-9992-00000B65C6F9}" ax:persistence="persistStreamInit" r:id="rId1"/>
</file>

<file path=xl/activeX/activeX148.xml><?xml version="1.0" encoding="utf-8"?>
<ax:ocx xmlns:ax="http://schemas.microsoft.com/office/2006/activeX" xmlns:r="http://schemas.openxmlformats.org/officeDocument/2006/relationships" ax:classid="{4C599241-6926-101B-9992-00000B65C6F9}" ax:persistence="persistStreamInit" r:id="rId1"/>
</file>

<file path=xl/activeX/activeX149.xml><?xml version="1.0" encoding="utf-8"?>
<ax:ocx xmlns:ax="http://schemas.microsoft.com/office/2006/activeX" xmlns:r="http://schemas.openxmlformats.org/officeDocument/2006/relationships" ax:classid="{4C599241-6926-101B-9992-00000B65C6F9}" ax:persistence="persistStreamInit" r:id="rId1"/>
</file>

<file path=xl/activeX/activeX150.xml><?xml version="1.0" encoding="utf-8"?>
<ax:ocx xmlns:ax="http://schemas.microsoft.com/office/2006/activeX" xmlns:r="http://schemas.openxmlformats.org/officeDocument/2006/relationships" ax:classid="{4C599241-6926-101B-9992-00000B65C6F9}" ax:persistence="persistStreamInit" r:id="rId1"/>
</file>

<file path=xl/activeX/activeX151.xml><?xml version="1.0" encoding="utf-8"?>
<ax:ocx xmlns:ax="http://schemas.microsoft.com/office/2006/activeX" xmlns:r="http://schemas.openxmlformats.org/officeDocument/2006/relationships" ax:classid="{4C599241-6926-101B-9992-00000B65C6F9}" ax:persistence="persistStreamInit" r:id="rId1"/>
</file>

<file path=xl/activeX/activeX152.xml><?xml version="1.0" encoding="utf-8"?>
<ax:ocx xmlns:ax="http://schemas.microsoft.com/office/2006/activeX" xmlns:r="http://schemas.openxmlformats.org/officeDocument/2006/relationships" ax:classid="{4C599241-6926-101B-9992-00000B65C6F9}" ax:persistence="persistStreamInit" r:id="rId1"/>
</file>

<file path=xl/activeX/activeX153.xml><?xml version="1.0" encoding="utf-8"?>
<ax:ocx xmlns:ax="http://schemas.microsoft.com/office/2006/activeX" xmlns:r="http://schemas.openxmlformats.org/officeDocument/2006/relationships" ax:classid="{4C599241-6926-101B-9992-00000B65C6F9}"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4C599241-6926-101B-9992-00000B65C6F9}" ax:persistence="persistStreamInit" r:id="rId1"/>
</file>

<file path=xl/activeX/activeX156.xml><?xml version="1.0" encoding="utf-8"?>
<ax:ocx xmlns:ax="http://schemas.microsoft.com/office/2006/activeX" xmlns:r="http://schemas.openxmlformats.org/officeDocument/2006/relationships" ax:classid="{4C599241-6926-101B-9992-00000B65C6F9}" ax:persistence="persistStreamInit" r:id="rId1"/>
</file>

<file path=xl/activeX/activeX157.xml><?xml version="1.0" encoding="utf-8"?>
<ax:ocx xmlns:ax="http://schemas.microsoft.com/office/2006/activeX" xmlns:r="http://schemas.openxmlformats.org/officeDocument/2006/relationships" ax:classid="{4C599241-6926-101B-9992-00000B65C6F9}" ax:persistence="persistStreamInit" r:id="rId1"/>
</file>

<file path=xl/activeX/activeX158.xml><?xml version="1.0" encoding="utf-8"?>
<ax:ocx xmlns:ax="http://schemas.microsoft.com/office/2006/activeX" xmlns:r="http://schemas.openxmlformats.org/officeDocument/2006/relationships" ax:classid="{4C599241-6926-101B-9992-00000B65C6F9}" ax:persistence="persistStreamInit" r:id="rId1"/>
</file>

<file path=xl/activeX/activeX159.xml><?xml version="1.0" encoding="utf-8"?>
<ax:ocx xmlns:ax="http://schemas.microsoft.com/office/2006/activeX" xmlns:r="http://schemas.openxmlformats.org/officeDocument/2006/relationships" ax:classid="{4C599241-6926-101B-9992-00000B65C6F9}" ax:persistence="persistStreamInit" r:id="rId1"/>
</file>

<file path=xl/activeX/activeX160.xml><?xml version="1.0" encoding="utf-8"?>
<ax:ocx xmlns:ax="http://schemas.microsoft.com/office/2006/activeX" xmlns:r="http://schemas.openxmlformats.org/officeDocument/2006/relationships" ax:classid="{4C599241-6926-101B-9992-00000B65C6F9}" ax:persistence="persistStreamInit" r:id="rId1"/>
</file>

<file path=xl/activeX/activeX161.xml><?xml version="1.0" encoding="utf-8"?>
<ax:ocx xmlns:ax="http://schemas.microsoft.com/office/2006/activeX" xmlns:r="http://schemas.openxmlformats.org/officeDocument/2006/relationships" ax:classid="{4C599241-6926-101B-9992-00000B65C6F9}" ax:persistence="persistStreamInit" r:id="rId1"/>
</file>

<file path=xl/activeX/activeX162.xml><?xml version="1.0" encoding="utf-8"?>
<ax:ocx xmlns:ax="http://schemas.microsoft.com/office/2006/activeX" xmlns:r="http://schemas.openxmlformats.org/officeDocument/2006/relationships" ax:classid="{4C599241-6926-101B-9992-00000B65C6F9}" ax:persistence="persistStreamInit" r:id="rId1"/>
</file>

<file path=xl/activeX/activeX163.xml><?xml version="1.0" encoding="utf-8"?>
<ax:ocx xmlns:ax="http://schemas.microsoft.com/office/2006/activeX" xmlns:r="http://schemas.openxmlformats.org/officeDocument/2006/relationships" ax:classid="{4C599241-6926-101B-9992-00000B65C6F9}" ax:persistence="persistStreamInit" r:id="rId1"/>
</file>

<file path=xl/activeX/activeX164.xml><?xml version="1.0" encoding="utf-8"?>
<ax:ocx xmlns:ax="http://schemas.microsoft.com/office/2006/activeX" xmlns:r="http://schemas.openxmlformats.org/officeDocument/2006/relationships" ax:classid="{4C599241-6926-101B-9992-00000B65C6F9}" ax:persistence="persistStreamInit" r:id="rId1"/>
</file>

<file path=xl/activeX/activeX165.xml><?xml version="1.0" encoding="utf-8"?>
<ax:ocx xmlns:ax="http://schemas.microsoft.com/office/2006/activeX" xmlns:r="http://schemas.openxmlformats.org/officeDocument/2006/relationships" ax:classid="{D7053240-CE69-11CD-A777-00DD01143C57}" ax:persistence="persistStreamInit" r:id="rId1"/>
</file>

<file path=xl/activeX/activeX166.xml><?xml version="1.0" encoding="utf-8"?>
<ax:ocx xmlns:ax="http://schemas.microsoft.com/office/2006/activeX" xmlns:r="http://schemas.openxmlformats.org/officeDocument/2006/relationships" ax:classid="{4C599241-6926-101B-9992-00000B65C6F9}" ax:persistence="persistStreamInit" r:id="rId1"/>
</file>

<file path=xl/activeX/activeX167.xml><?xml version="1.0" encoding="utf-8"?>
<ax:ocx xmlns:ax="http://schemas.microsoft.com/office/2006/activeX" xmlns:r="http://schemas.openxmlformats.org/officeDocument/2006/relationships" ax:classid="{4C599241-6926-101B-9992-00000B65C6F9}" ax:persistence="persistStreamInit" r:id="rId1"/>
</file>

<file path=xl/activeX/activeX168.xml><?xml version="1.0" encoding="utf-8"?>
<ax:ocx xmlns:ax="http://schemas.microsoft.com/office/2006/activeX" xmlns:r="http://schemas.openxmlformats.org/officeDocument/2006/relationships" ax:classid="{4C599241-6926-101B-9992-00000B65C6F9}" ax:persistence="persistStreamInit" r:id="rId1"/>
</file>

<file path=xl/activeX/activeX169.xml><?xml version="1.0" encoding="utf-8"?>
<ax:ocx xmlns:ax="http://schemas.microsoft.com/office/2006/activeX" xmlns:r="http://schemas.openxmlformats.org/officeDocument/2006/relationships" ax:classid="{4C599241-6926-101B-9992-00000B65C6F9}" ax:persistence="persistStreamInit" r:id="rId1"/>
</file>

<file path=xl/activeX/activeX170.xml><?xml version="1.0" encoding="utf-8"?>
<ax:ocx xmlns:ax="http://schemas.microsoft.com/office/2006/activeX" xmlns:r="http://schemas.openxmlformats.org/officeDocument/2006/relationships" ax:classid="{4C599241-6926-101B-9992-00000B65C6F9}" ax:persistence="persistStreamInit" r:id="rId1"/>
</file>

<file path=xl/activeX/activeX171.xml><?xml version="1.0" encoding="utf-8"?>
<ax:ocx xmlns:ax="http://schemas.microsoft.com/office/2006/activeX" xmlns:r="http://schemas.openxmlformats.org/officeDocument/2006/relationships" ax:classid="{4C599241-6926-101B-9992-00000B65C6F9}" ax:persistence="persistStreamInit" r:id="rId1"/>
</file>

<file path=xl/activeX/activeX172.xml><?xml version="1.0" encoding="utf-8"?>
<ax:ocx xmlns:ax="http://schemas.microsoft.com/office/2006/activeX" xmlns:r="http://schemas.openxmlformats.org/officeDocument/2006/relationships" ax:classid="{4C599241-6926-101B-9992-00000B65C6F9}" ax:persistence="persistStreamInit" r:id="rId1"/>
</file>

<file path=xl/activeX/activeX173.xml><?xml version="1.0" encoding="utf-8"?>
<ax:ocx xmlns:ax="http://schemas.microsoft.com/office/2006/activeX" xmlns:r="http://schemas.openxmlformats.org/officeDocument/2006/relationships" ax:classid="{4C599241-6926-101B-9992-00000B65C6F9}"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4C599241-6926-101B-9992-00000B65C6F9}" ax:persistence="persistStreamInit" r:id="rId1"/>
</file>

<file path=xl/activeX/activeX176.xml><?xml version="1.0" encoding="utf-8"?>
<ax:ocx xmlns:ax="http://schemas.microsoft.com/office/2006/activeX" xmlns:r="http://schemas.openxmlformats.org/officeDocument/2006/relationships" ax:classid="{4C599241-6926-101B-9992-00000B65C6F9}" ax:persistence="persistStreamInit" r:id="rId1"/>
</file>

<file path=xl/activeX/activeX177.xml><?xml version="1.0" encoding="utf-8"?>
<ax:ocx xmlns:ax="http://schemas.microsoft.com/office/2006/activeX" xmlns:r="http://schemas.openxmlformats.org/officeDocument/2006/relationships" ax:classid="{4C599241-6926-101B-9992-00000B65C6F9}" ax:persistence="persistStreamInit" r:id="rId1"/>
</file>

<file path=xl/activeX/activeX178.xml><?xml version="1.0" encoding="utf-8"?>
<ax:ocx xmlns:ax="http://schemas.microsoft.com/office/2006/activeX" xmlns:r="http://schemas.openxmlformats.org/officeDocument/2006/relationships" ax:classid="{4C599241-6926-101B-9992-00000B65C6F9}" ax:persistence="persistStreamInit" r:id="rId1"/>
</file>

<file path=xl/activeX/activeX179.xml><?xml version="1.0" encoding="utf-8"?>
<ax:ocx xmlns:ax="http://schemas.microsoft.com/office/2006/activeX" xmlns:r="http://schemas.openxmlformats.org/officeDocument/2006/relationships" ax:classid="{4C599241-6926-101B-9992-00000B65C6F9}" ax:persistence="persistStreamInit" r:id="rId1"/>
</file>

<file path=xl/activeX/activeX180.xml><?xml version="1.0" encoding="utf-8"?>
<ax:ocx xmlns:ax="http://schemas.microsoft.com/office/2006/activeX" xmlns:r="http://schemas.openxmlformats.org/officeDocument/2006/relationships" ax:classid="{4C599241-6926-101B-9992-00000B65C6F9}" ax:persistence="persistStreamInit" r:id="rId1"/>
</file>

<file path=xl/activeX/activeX181.xml><?xml version="1.0" encoding="utf-8"?>
<ax:ocx xmlns:ax="http://schemas.microsoft.com/office/2006/activeX" xmlns:r="http://schemas.openxmlformats.org/officeDocument/2006/relationships" ax:classid="{4C599241-6926-101B-9992-00000B65C6F9}" ax:persistence="persistStreamInit" r:id="rId1"/>
</file>

<file path=xl/activeX/activeX182.xml><?xml version="1.0" encoding="utf-8"?>
<ax:ocx xmlns:ax="http://schemas.microsoft.com/office/2006/activeX" xmlns:r="http://schemas.openxmlformats.org/officeDocument/2006/relationships" ax:classid="{4C599241-6926-101B-9992-00000B65C6F9}" ax:persistence="persistStreamInit" r:id="rId1"/>
</file>

<file path=xl/activeX/activeX183.xml><?xml version="1.0" encoding="utf-8"?>
<ax:ocx xmlns:ax="http://schemas.microsoft.com/office/2006/activeX" xmlns:r="http://schemas.openxmlformats.org/officeDocument/2006/relationships" ax:classid="{4C599241-6926-101B-9992-00000B65C6F9}" ax:persistence="persistStreamInit" r:id="rId1"/>
</file>

<file path=xl/activeX/activeX184.xml><?xml version="1.0" encoding="utf-8"?>
<ax:ocx xmlns:ax="http://schemas.microsoft.com/office/2006/activeX" xmlns:r="http://schemas.openxmlformats.org/officeDocument/2006/relationships" ax:classid="{4C599241-6926-101B-9992-00000B65C6F9}" ax:persistence="persistStreamInit" r:id="rId1"/>
</file>

<file path=xl/activeX/activeX185.xml><?xml version="1.0" encoding="utf-8"?>
<ax:ocx xmlns:ax="http://schemas.microsoft.com/office/2006/activeX" xmlns:r="http://schemas.openxmlformats.org/officeDocument/2006/relationships" ax:classid="{4C599241-6926-101B-9992-00000B65C6F9}" ax:persistence="persistStreamInit" r:id="rId1"/>
</file>

<file path=xl/activeX/activeX186.xml><?xml version="1.0" encoding="utf-8"?>
<ax:ocx xmlns:ax="http://schemas.microsoft.com/office/2006/activeX" xmlns:r="http://schemas.openxmlformats.org/officeDocument/2006/relationships" ax:classid="{4C599241-6926-101B-9992-00000B65C6F9}" ax:persistence="persistStreamInit" r:id="rId1"/>
</file>

<file path=xl/activeX/activeX187.xml><?xml version="1.0" encoding="utf-8"?>
<ax:ocx xmlns:ax="http://schemas.microsoft.com/office/2006/activeX" xmlns:r="http://schemas.openxmlformats.org/officeDocument/2006/relationships" ax:classid="{D7053240-CE69-11CD-A777-00DD01143C57}" ax:persistence="persistStreamInit" r:id="rId1"/>
</file>

<file path=xl/activeX/activeX188.xml><?xml version="1.0" encoding="utf-8"?>
<ax:ocx xmlns:ax="http://schemas.microsoft.com/office/2006/activeX" xmlns:r="http://schemas.openxmlformats.org/officeDocument/2006/relationships" ax:classid="{4C599241-6926-101B-9992-00000B65C6F9}" ax:persistence="persistStreamInit" r:id="rId1"/>
</file>

<file path=xl/activeX/activeX189.xml><?xml version="1.0" encoding="utf-8"?>
<ax:ocx xmlns:ax="http://schemas.microsoft.com/office/2006/activeX" xmlns:r="http://schemas.openxmlformats.org/officeDocument/2006/relationships" ax:classid="{4C599241-6926-101B-9992-00000B65C6F9}" ax:persistence="persistStreamInit" r:id="rId1"/>
</file>

<file path=xl/activeX/activeX190.xml><?xml version="1.0" encoding="utf-8"?>
<ax:ocx xmlns:ax="http://schemas.microsoft.com/office/2006/activeX" xmlns:r="http://schemas.openxmlformats.org/officeDocument/2006/relationships" ax:classid="{4C599241-6926-101B-9992-00000B65C6F9}" ax:persistence="persistStreamInit" r:id="rId1"/>
</file>

<file path=xl/activeX/activeX191.xml><?xml version="1.0" encoding="utf-8"?>
<ax:ocx xmlns:ax="http://schemas.microsoft.com/office/2006/activeX" xmlns:r="http://schemas.openxmlformats.org/officeDocument/2006/relationships" ax:classid="{4C599241-6926-101B-9992-00000B65C6F9}" ax:persistence="persistStreamInit" r:id="rId1"/>
</file>

<file path=xl/activeX/activeX192.xml><?xml version="1.0" encoding="utf-8"?>
<ax:ocx xmlns:ax="http://schemas.microsoft.com/office/2006/activeX" xmlns:r="http://schemas.openxmlformats.org/officeDocument/2006/relationships" ax:classid="{4C599241-6926-101B-9992-00000B65C6F9}" ax:persistence="persistStreamInit" r:id="rId1"/>
</file>

<file path=xl/activeX/activeX193.xml><?xml version="1.0" encoding="utf-8"?>
<ax:ocx xmlns:ax="http://schemas.microsoft.com/office/2006/activeX" xmlns:r="http://schemas.openxmlformats.org/officeDocument/2006/relationships" ax:classid="{4C599241-6926-101B-9992-00000B65C6F9}" ax:persistence="persistStreamInit" r:id="rId1"/>
</file>

<file path=xl/activeX/activeX194.xml><?xml version="1.0" encoding="utf-8"?>
<ax:ocx xmlns:ax="http://schemas.microsoft.com/office/2006/activeX" xmlns:r="http://schemas.openxmlformats.org/officeDocument/2006/relationships" ax:classid="{D7053240-CE69-11CD-A777-00DD01143C57}" ax:persistence="persistStreamInit" r:id="rId1"/>
</file>

<file path=xl/activeX/activeX195.xml><?xml version="1.0" encoding="utf-8"?>
<ax:ocx xmlns:ax="http://schemas.microsoft.com/office/2006/activeX" xmlns:r="http://schemas.openxmlformats.org/officeDocument/2006/relationships" ax:classid="{4C599241-6926-101B-9992-00000B65C6F9}" ax:persistence="persistStreamInit" r:id="rId1"/>
</file>

<file path=xl/activeX/activeX196.xml><?xml version="1.0" encoding="utf-8"?>
<ax:ocx xmlns:ax="http://schemas.microsoft.com/office/2006/activeX" xmlns:r="http://schemas.openxmlformats.org/officeDocument/2006/relationships" ax:classid="{4C599241-6926-101B-9992-00000B65C6F9}" ax:persistence="persistStreamInit" r:id="rId1"/>
</file>

<file path=xl/activeX/activeX197.xml><?xml version="1.0" encoding="utf-8"?>
<ax:ocx xmlns:ax="http://schemas.microsoft.com/office/2006/activeX" xmlns:r="http://schemas.openxmlformats.org/officeDocument/2006/relationships" ax:classid="{4C599241-6926-101B-9992-00000B65C6F9}" ax:persistence="persistStreamInit" r:id="rId1"/>
</file>

<file path=xl/activeX/activeX198.xml><?xml version="1.0" encoding="utf-8"?>
<ax:ocx xmlns:ax="http://schemas.microsoft.com/office/2006/activeX" xmlns:r="http://schemas.openxmlformats.org/officeDocument/2006/relationships" ax:classid="{4C599241-6926-101B-9992-00000B65C6F9}" ax:persistence="persistStreamInit" r:id="rId1"/>
</file>

<file path=xl/activeX/activeX199.xml><?xml version="1.0" encoding="utf-8"?>
<ax:ocx xmlns:ax="http://schemas.microsoft.com/office/2006/activeX" xmlns:r="http://schemas.openxmlformats.org/officeDocument/2006/relationships" ax:classid="{4C599241-6926-101B-9992-00000B65C6F9}" ax:persistence="persistStreamInit" r:id="rId1"/>
</file>

<file path=xl/activeX/activeX200.xml><?xml version="1.0" encoding="utf-8"?>
<ax:ocx xmlns:ax="http://schemas.microsoft.com/office/2006/activeX" xmlns:r="http://schemas.openxmlformats.org/officeDocument/2006/relationships" ax:classid="{4C599241-6926-101B-9992-00000B65C6F9}" ax:persistence="persistStreamInit" r:id="rId1"/>
</file>

<file path=xl/activeX/activeX201.xml><?xml version="1.0" encoding="utf-8"?>
<ax:ocx xmlns:ax="http://schemas.microsoft.com/office/2006/activeX" xmlns:r="http://schemas.openxmlformats.org/officeDocument/2006/relationships" ax:classid="{4C599241-6926-101B-9992-00000B65C6F9}" ax:persistence="persistStreamInit" r:id="rId1"/>
</file>

<file path=xl/activeX/activeX202.xml><?xml version="1.0" encoding="utf-8"?>
<ax:ocx xmlns:ax="http://schemas.microsoft.com/office/2006/activeX" xmlns:r="http://schemas.openxmlformats.org/officeDocument/2006/relationships" ax:classid="{4C599241-6926-101B-9992-00000B65C6F9}" ax:persistence="persistStreamInit" r:id="rId1"/>
</file>

<file path=xl/activeX/activeX203.xml><?xml version="1.0" encoding="utf-8"?>
<ax:ocx xmlns:ax="http://schemas.microsoft.com/office/2006/activeX" xmlns:r="http://schemas.openxmlformats.org/officeDocument/2006/relationships" ax:classid="{D7053240-CE69-11CD-A777-00DD01143C57}" ax:persistence="persistStreamInit" r:id="rId1"/>
</file>

<file path=xl/activeX/activeX204.xml><?xml version="1.0" encoding="utf-8"?>
<ax:ocx xmlns:ax="http://schemas.microsoft.com/office/2006/activeX" xmlns:r="http://schemas.openxmlformats.org/officeDocument/2006/relationships" ax:classid="{4C599241-6926-101B-9992-00000B65C6F9}" ax:persistence="persistStreamInit" r:id="rId1"/>
</file>

<file path=xl/activeX/activeX205.xml><?xml version="1.0" encoding="utf-8"?>
<ax:ocx xmlns:ax="http://schemas.microsoft.com/office/2006/activeX" xmlns:r="http://schemas.openxmlformats.org/officeDocument/2006/relationships" ax:classid="{4C599241-6926-101B-9992-00000B65C6F9}" ax:persistence="persistStreamInit" r:id="rId1"/>
</file>

<file path=xl/activeX/activeX206.xml><?xml version="1.0" encoding="utf-8"?>
<ax:ocx xmlns:ax="http://schemas.microsoft.com/office/2006/activeX" xmlns:r="http://schemas.openxmlformats.org/officeDocument/2006/relationships" ax:classid="{4C599241-6926-101B-9992-00000B65C6F9}" ax:persistence="persistStreamInit" r:id="rId1"/>
</file>

<file path=xl/activeX/activeX207.xml><?xml version="1.0" encoding="utf-8"?>
<ax:ocx xmlns:ax="http://schemas.microsoft.com/office/2006/activeX" xmlns:r="http://schemas.openxmlformats.org/officeDocument/2006/relationships" ax:classid="{4C599241-6926-101B-9992-00000B65C6F9}" ax:persistence="persistStreamInit" r:id="rId1"/>
</file>

<file path=xl/activeX/activeX208.xml><?xml version="1.0" encoding="utf-8"?>
<ax:ocx xmlns:ax="http://schemas.microsoft.com/office/2006/activeX" xmlns:r="http://schemas.openxmlformats.org/officeDocument/2006/relationships" ax:classid="{4C599241-6926-101B-9992-00000B65C6F9}" ax:persistence="persistStreamInit" r:id="rId1"/>
</file>

<file path=xl/activeX/activeX209.xml><?xml version="1.0" encoding="utf-8"?>
<ax:ocx xmlns:ax="http://schemas.microsoft.com/office/2006/activeX" xmlns:r="http://schemas.openxmlformats.org/officeDocument/2006/relationships" ax:classid="{4C599241-6926-101B-9992-00000B65C6F9}"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0%" sourceLinked="0"/>
            <c:spPr>
              <a:noFill/>
              <a:ln>
                <a:noFill/>
              </a:ln>
              <a:effectLst/>
            </c:spPr>
            <c:txPr>
              <a:bodyPr/>
              <a:lstStyle/>
              <a:p>
                <a:pPr>
                  <a:defRPr>
                    <a:latin typeface="Arial" pitchFamily="34" charset="0"/>
                    <a:cs typeface="Arial" pitchFamily="34" charset="0"/>
                  </a:defRPr>
                </a:pPr>
                <a:endParaRPr lang="es-CO"/>
              </a:p>
            </c:txPr>
            <c:dLblPos val="outEnd"/>
            <c:showLegendKey val="1"/>
            <c:showVal val="0"/>
            <c:showCatName val="0"/>
            <c:showSerName val="0"/>
            <c:showPercent val="1"/>
            <c:showBubbleSize val="0"/>
            <c:separator> </c:separator>
            <c:showLeaderLines val="1"/>
            <c:extLst xmlns:c16r2="http://schemas.microsoft.com/office/drawing/2015/06/chart">
              <c:ext xmlns:c15="http://schemas.microsoft.com/office/drawing/2012/chart" uri="{CE6537A1-D6FC-4f65-9D91-7224C49458BB}"/>
            </c:extLst>
          </c:dLbls>
          <c:cat>
            <c:strRef>
              <c:f>InformeCierre!$BV$2:$BY$2</c:f>
              <c:strCache>
                <c:ptCount val="4"/>
                <c:pt idx="0">
                  <c:v>Severe</c:v>
                </c:pt>
                <c:pt idx="1">
                  <c:v>High</c:v>
                </c:pt>
                <c:pt idx="2">
                  <c:v>Medium</c:v>
                </c:pt>
                <c:pt idx="3">
                  <c:v>Low</c:v>
                </c:pt>
              </c:strCache>
            </c:strRef>
          </c:cat>
          <c:val>
            <c:numRef>
              <c:f>InformeCierre!$BV$3:$BY$3</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0093-45F7-A30C-B86175A22972}"/>
            </c:ext>
          </c:extLst>
        </c:ser>
        <c:dLbls>
          <c:showLegendKey val="0"/>
          <c:showVal val="0"/>
          <c:showCatName val="0"/>
          <c:showSerName val="0"/>
          <c:showPercent val="0"/>
          <c:showBubbleSize val="0"/>
          <c:showLeaderLines val="1"/>
        </c:dLbls>
        <c:firstSliceAng val="0"/>
      </c:pieChart>
    </c:plotArea>
    <c:legend>
      <c:legendPos val="b"/>
      <c:overlay val="0"/>
      <c:txPr>
        <a:bodyPr/>
        <a:lstStyle/>
        <a:p>
          <a:pPr>
            <a:defRPr>
              <a:latin typeface="Arial" pitchFamily="34" charset="0"/>
              <a:cs typeface="Arial" pitchFamily="34" charset="0"/>
            </a:defRPr>
          </a:pPr>
          <a:endParaRPr lang="es-CO"/>
        </a:p>
      </c:txPr>
    </c:legend>
    <c:plotVisOnly val="0"/>
    <c:dispBlanksAs val="zero"/>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dLbls>
            <c:spPr>
              <a:noFill/>
              <a:ln>
                <a:noFill/>
              </a:ln>
              <a:effectLst/>
            </c:spPr>
            <c:txPr>
              <a:bodyPr/>
              <a:lstStyle/>
              <a:p>
                <a:pPr>
                  <a:defRPr>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InformeCierre!$BV$2:$BY$2</c:f>
              <c:strCache>
                <c:ptCount val="4"/>
                <c:pt idx="0">
                  <c:v>Severe</c:v>
                </c:pt>
                <c:pt idx="1">
                  <c:v>High</c:v>
                </c:pt>
                <c:pt idx="2">
                  <c:v>Medium</c:v>
                </c:pt>
                <c:pt idx="3">
                  <c:v>Low</c:v>
                </c:pt>
              </c:strCache>
            </c:strRef>
          </c:cat>
          <c:val>
            <c:numRef>
              <c:f>InformeCierre!$BV$3:$BY$3</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11C0-4291-94D9-83CB098A2A42}"/>
            </c:ext>
          </c:extLst>
        </c:ser>
        <c:dLbls>
          <c:showLegendKey val="0"/>
          <c:showVal val="0"/>
          <c:showCatName val="0"/>
          <c:showSerName val="0"/>
          <c:showPercent val="0"/>
          <c:showBubbleSize val="0"/>
        </c:dLbls>
        <c:gapWidth val="150"/>
        <c:axId val="136267776"/>
        <c:axId val="176900352"/>
      </c:barChart>
      <c:catAx>
        <c:axId val="136267776"/>
        <c:scaling>
          <c:orientation val="minMax"/>
        </c:scaling>
        <c:delete val="0"/>
        <c:axPos val="b"/>
        <c:numFmt formatCode="General" sourceLinked="0"/>
        <c:majorTickMark val="out"/>
        <c:minorTickMark val="none"/>
        <c:tickLblPos val="nextTo"/>
        <c:txPr>
          <a:bodyPr/>
          <a:lstStyle/>
          <a:p>
            <a:pPr>
              <a:defRPr sz="1000">
                <a:latin typeface="Arial" pitchFamily="34" charset="0"/>
                <a:cs typeface="Arial" pitchFamily="34" charset="0"/>
              </a:defRPr>
            </a:pPr>
            <a:endParaRPr lang="es-CO"/>
          </a:p>
        </c:txPr>
        <c:crossAx val="176900352"/>
        <c:crosses val="autoZero"/>
        <c:auto val="1"/>
        <c:lblAlgn val="ctr"/>
        <c:lblOffset val="100"/>
        <c:noMultiLvlLbl val="0"/>
      </c:catAx>
      <c:valAx>
        <c:axId val="176900352"/>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136267776"/>
        <c:crosses val="autoZero"/>
        <c:crossBetween val="between"/>
      </c:valAx>
      <c:spPr>
        <a:ln>
          <a:solidFill>
            <a:srgbClr val="969696"/>
          </a:solidFill>
        </a:ln>
      </c:spPr>
    </c:plotArea>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InformeCierre!$BU$8</c:f>
              <c:strCache>
                <c:ptCount val="1"/>
                <c:pt idx="0">
                  <c:v>Funcional</c:v>
                </c:pt>
              </c:strCache>
            </c:strRef>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InformeCierre!$BV$7:$BY$7</c:f>
              <c:strCache>
                <c:ptCount val="4"/>
                <c:pt idx="0">
                  <c:v>Severe</c:v>
                </c:pt>
                <c:pt idx="1">
                  <c:v>High</c:v>
                </c:pt>
                <c:pt idx="2">
                  <c:v>Medium</c:v>
                </c:pt>
                <c:pt idx="3">
                  <c:v>Low</c:v>
                </c:pt>
              </c:strCache>
            </c:strRef>
          </c:cat>
          <c:val>
            <c:numRef>
              <c:f>InformeCierre!$BV$8:$BY$8</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7352-4B86-B7B3-208AF23749FA}"/>
            </c:ext>
          </c:extLst>
        </c:ser>
        <c:ser>
          <c:idx val="1"/>
          <c:order val="1"/>
          <c:tx>
            <c:strRef>
              <c:f>InformeCierre!$BU$9</c:f>
              <c:strCache>
                <c:ptCount val="1"/>
                <c:pt idx="0">
                  <c:v>Performance</c:v>
                </c:pt>
              </c:strCache>
            </c:strRef>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InformeCierre!$BV$7:$BY$7</c:f>
              <c:strCache>
                <c:ptCount val="4"/>
                <c:pt idx="0">
                  <c:v>Severe</c:v>
                </c:pt>
                <c:pt idx="1">
                  <c:v>High</c:v>
                </c:pt>
                <c:pt idx="2">
                  <c:v>Medium</c:v>
                </c:pt>
                <c:pt idx="3">
                  <c:v>Low</c:v>
                </c:pt>
              </c:strCache>
            </c:strRef>
          </c:cat>
          <c:val>
            <c:numRef>
              <c:f>InformeCierre!$BV$9:$BY$9</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1-7352-4B86-B7B3-208AF23749FA}"/>
            </c:ext>
          </c:extLst>
        </c:ser>
        <c:ser>
          <c:idx val="2"/>
          <c:order val="2"/>
          <c:tx>
            <c:strRef>
              <c:f>InformeCierre!$BU$10</c:f>
              <c:strCache>
                <c:ptCount val="1"/>
                <c:pt idx="0">
                  <c:v>Contables</c:v>
                </c:pt>
              </c:strCache>
            </c:strRef>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InformeCierre!$BV$7:$BY$7</c:f>
              <c:strCache>
                <c:ptCount val="4"/>
                <c:pt idx="0">
                  <c:v>Severe</c:v>
                </c:pt>
                <c:pt idx="1">
                  <c:v>High</c:v>
                </c:pt>
                <c:pt idx="2">
                  <c:v>Medium</c:v>
                </c:pt>
                <c:pt idx="3">
                  <c:v>Low</c:v>
                </c:pt>
              </c:strCache>
            </c:strRef>
          </c:cat>
          <c:val>
            <c:numRef>
              <c:f>InformeCierre!$BV$10:$BY$10</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2-7352-4B86-B7B3-208AF23749FA}"/>
            </c:ext>
          </c:extLst>
        </c:ser>
        <c:dLbls>
          <c:showLegendKey val="0"/>
          <c:showVal val="0"/>
          <c:showCatName val="0"/>
          <c:showSerName val="0"/>
          <c:showPercent val="0"/>
          <c:showBubbleSize val="0"/>
        </c:dLbls>
        <c:gapWidth val="150"/>
        <c:axId val="187543552"/>
        <c:axId val="176902080"/>
      </c:barChart>
      <c:catAx>
        <c:axId val="187543552"/>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176902080"/>
        <c:crosses val="autoZero"/>
        <c:auto val="1"/>
        <c:lblAlgn val="ctr"/>
        <c:lblOffset val="100"/>
        <c:noMultiLvlLbl val="0"/>
      </c:catAx>
      <c:valAx>
        <c:axId val="176902080"/>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187543552"/>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InformeCierre!$CB$7</c:f>
              <c:strCache>
                <c:ptCount val="1"/>
                <c:pt idx="0">
                  <c:v>Severe</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InformeCierre!$CA$8:$CA$10</c:f>
              <c:strCache>
                <c:ptCount val="3"/>
                <c:pt idx="0">
                  <c:v>Funcional</c:v>
                </c:pt>
                <c:pt idx="1">
                  <c:v>Performance</c:v>
                </c:pt>
                <c:pt idx="2">
                  <c:v>Contables</c:v>
                </c:pt>
              </c:strCache>
            </c:strRef>
          </c:cat>
          <c:val>
            <c:numRef>
              <c:f>InformeCierre!$CB$8:$CB$10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008B-4038-BFA1-5C8EDED7ECD0}"/>
            </c:ext>
          </c:extLst>
        </c:ser>
        <c:ser>
          <c:idx val="1"/>
          <c:order val="1"/>
          <c:tx>
            <c:strRef>
              <c:f>InformeCierre!$CC$7</c:f>
              <c:strCache>
                <c:ptCount val="1"/>
                <c:pt idx="0">
                  <c:v>High</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InformeCierre!$CA$8:$CA$10</c:f>
              <c:strCache>
                <c:ptCount val="3"/>
                <c:pt idx="0">
                  <c:v>Funcional</c:v>
                </c:pt>
                <c:pt idx="1">
                  <c:v>Performance</c:v>
                </c:pt>
                <c:pt idx="2">
                  <c:v>Contables</c:v>
                </c:pt>
              </c:strCache>
            </c:strRef>
          </c:cat>
          <c:val>
            <c:numRef>
              <c:f>InformeCierre!$CC$8:$CC$10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1-008B-4038-BFA1-5C8EDED7ECD0}"/>
            </c:ext>
          </c:extLst>
        </c:ser>
        <c:ser>
          <c:idx val="2"/>
          <c:order val="2"/>
          <c:tx>
            <c:strRef>
              <c:f>InformeCierre!$CD$7</c:f>
              <c:strCache>
                <c:ptCount val="1"/>
                <c:pt idx="0">
                  <c:v>Medium</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InformeCierre!$CA$8:$CA$10</c:f>
              <c:strCache>
                <c:ptCount val="3"/>
                <c:pt idx="0">
                  <c:v>Funcional</c:v>
                </c:pt>
                <c:pt idx="1">
                  <c:v>Performance</c:v>
                </c:pt>
                <c:pt idx="2">
                  <c:v>Contables</c:v>
                </c:pt>
              </c:strCache>
            </c:strRef>
          </c:cat>
          <c:val>
            <c:numRef>
              <c:f>InformeCierre!$CD$8:$CD$10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008B-4038-BFA1-5C8EDED7ECD0}"/>
            </c:ext>
          </c:extLst>
        </c:ser>
        <c:ser>
          <c:idx val="3"/>
          <c:order val="3"/>
          <c:tx>
            <c:strRef>
              <c:f>InformeCierre!$CE$7</c:f>
              <c:strCache>
                <c:ptCount val="1"/>
                <c:pt idx="0">
                  <c:v>Low</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InformeCierre!$CA$8:$CA$10</c:f>
              <c:strCache>
                <c:ptCount val="3"/>
                <c:pt idx="0">
                  <c:v>Funcional</c:v>
                </c:pt>
                <c:pt idx="1">
                  <c:v>Performance</c:v>
                </c:pt>
                <c:pt idx="2">
                  <c:v>Contables</c:v>
                </c:pt>
              </c:strCache>
            </c:strRef>
          </c:cat>
          <c:val>
            <c:numRef>
              <c:f>InformeCierre!$CE$8:$CE$10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008B-4038-BFA1-5C8EDED7ECD0}"/>
            </c:ext>
          </c:extLst>
        </c:ser>
        <c:dLbls>
          <c:showLegendKey val="0"/>
          <c:showVal val="0"/>
          <c:showCatName val="0"/>
          <c:showSerName val="0"/>
          <c:showPercent val="0"/>
          <c:showBubbleSize val="0"/>
        </c:dLbls>
        <c:gapWidth val="150"/>
        <c:overlap val="100"/>
        <c:axId val="187544576"/>
        <c:axId val="176904384"/>
      </c:barChart>
      <c:catAx>
        <c:axId val="187544576"/>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176904384"/>
        <c:crosses val="autoZero"/>
        <c:auto val="1"/>
        <c:lblAlgn val="ctr"/>
        <c:lblOffset val="100"/>
        <c:noMultiLvlLbl val="0"/>
      </c:catAx>
      <c:valAx>
        <c:axId val="176904384"/>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187544576"/>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InformeCierre!$CB$4</c:f>
              <c:strCache>
                <c:ptCount val="1"/>
                <c:pt idx="0">
                  <c:v>Severe</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InformeCierre!$CA$5:$CA$6</c:f>
              <c:strCache>
                <c:ptCount val="2"/>
                <c:pt idx="0">
                  <c:v>No Aplica</c:v>
                </c:pt>
                <c:pt idx="1">
                  <c:v>No Aplica</c:v>
                </c:pt>
              </c:strCache>
            </c:strRef>
          </c:cat>
          <c:val>
            <c:numRef>
              <c:f>InformeCierre!$CB$5:$CB$6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0-5546-4C92-B74C-B6D62809929A}"/>
            </c:ext>
          </c:extLst>
        </c:ser>
        <c:ser>
          <c:idx val="1"/>
          <c:order val="1"/>
          <c:tx>
            <c:strRef>
              <c:f>InformeCierre!$CC$4</c:f>
              <c:strCache>
                <c:ptCount val="1"/>
                <c:pt idx="0">
                  <c:v>High</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InformeCierre!$CA$5:$CA$6</c:f>
              <c:strCache>
                <c:ptCount val="2"/>
                <c:pt idx="0">
                  <c:v>No Aplica</c:v>
                </c:pt>
                <c:pt idx="1">
                  <c:v>No Aplica</c:v>
                </c:pt>
              </c:strCache>
            </c:strRef>
          </c:cat>
          <c:val>
            <c:numRef>
              <c:f>InformeCierre!$CC$5:$CC$6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1-5546-4C92-B74C-B6D62809929A}"/>
            </c:ext>
          </c:extLst>
        </c:ser>
        <c:ser>
          <c:idx val="2"/>
          <c:order val="2"/>
          <c:tx>
            <c:strRef>
              <c:f>InformeCierre!$CD$4</c:f>
              <c:strCache>
                <c:ptCount val="1"/>
                <c:pt idx="0">
                  <c:v>Medium</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InformeCierre!$CA$5:$CA$6</c:f>
              <c:strCache>
                <c:ptCount val="2"/>
                <c:pt idx="0">
                  <c:v>No Aplica</c:v>
                </c:pt>
                <c:pt idx="1">
                  <c:v>No Aplica</c:v>
                </c:pt>
              </c:strCache>
            </c:strRef>
          </c:cat>
          <c:val>
            <c:numRef>
              <c:f>InformeCierre!$CD$5:$CD$6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2-5546-4C92-B74C-B6D62809929A}"/>
            </c:ext>
          </c:extLst>
        </c:ser>
        <c:ser>
          <c:idx val="3"/>
          <c:order val="3"/>
          <c:tx>
            <c:strRef>
              <c:f>InformeCierre!$CE$4</c:f>
              <c:strCache>
                <c:ptCount val="1"/>
                <c:pt idx="0">
                  <c:v>Low</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InformeCierre!$CA$5:$CA$6</c:f>
              <c:strCache>
                <c:ptCount val="2"/>
                <c:pt idx="0">
                  <c:v>No Aplica</c:v>
                </c:pt>
                <c:pt idx="1">
                  <c:v>No Aplica</c:v>
                </c:pt>
              </c:strCache>
            </c:strRef>
          </c:cat>
          <c:val>
            <c:numRef>
              <c:f>InformeCierre!$CE$5:$CE$6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3-5546-4C92-B74C-B6D62809929A}"/>
            </c:ext>
          </c:extLst>
        </c:ser>
        <c:dLbls>
          <c:showLegendKey val="0"/>
          <c:showVal val="0"/>
          <c:showCatName val="0"/>
          <c:showSerName val="0"/>
          <c:showPercent val="0"/>
          <c:showBubbleSize val="0"/>
        </c:dLbls>
        <c:gapWidth val="150"/>
        <c:overlap val="100"/>
        <c:axId val="187545088"/>
        <c:axId val="189162048"/>
      </c:barChart>
      <c:catAx>
        <c:axId val="187545088"/>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189162048"/>
        <c:crosses val="autoZero"/>
        <c:auto val="1"/>
        <c:lblAlgn val="ctr"/>
        <c:lblOffset val="100"/>
        <c:noMultiLvlLbl val="0"/>
      </c:catAx>
      <c:valAx>
        <c:axId val="189162048"/>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187545088"/>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InformeCierre!$BU$5</c:f>
              <c:strCache>
                <c:ptCount val="1"/>
                <c:pt idx="0">
                  <c:v>No Aplica</c:v>
                </c:pt>
              </c:strCache>
            </c:strRef>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InformeCierre!$BV$4:$BY$4</c:f>
              <c:strCache>
                <c:ptCount val="4"/>
                <c:pt idx="0">
                  <c:v>Severe</c:v>
                </c:pt>
                <c:pt idx="1">
                  <c:v>High</c:v>
                </c:pt>
                <c:pt idx="2">
                  <c:v>Medium</c:v>
                </c:pt>
                <c:pt idx="3">
                  <c:v>Low</c:v>
                </c:pt>
              </c:strCache>
            </c:strRef>
          </c:cat>
          <c:val>
            <c:numRef>
              <c:f>InformeCierre!$BV$5:$BY$5</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4C35-4A76-BFBB-9F5CFB950855}"/>
            </c:ext>
          </c:extLst>
        </c:ser>
        <c:ser>
          <c:idx val="1"/>
          <c:order val="1"/>
          <c:tx>
            <c:strRef>
              <c:f>InformeCierre!$BU$6</c:f>
              <c:strCache>
                <c:ptCount val="1"/>
                <c:pt idx="0">
                  <c:v>No Aplica</c:v>
                </c:pt>
              </c:strCache>
            </c:strRef>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InformeCierre!$BV$4:$BY$4</c:f>
              <c:strCache>
                <c:ptCount val="4"/>
                <c:pt idx="0">
                  <c:v>Severe</c:v>
                </c:pt>
                <c:pt idx="1">
                  <c:v>High</c:v>
                </c:pt>
                <c:pt idx="2">
                  <c:v>Medium</c:v>
                </c:pt>
                <c:pt idx="3">
                  <c:v>Low</c:v>
                </c:pt>
              </c:strCache>
            </c:strRef>
          </c:cat>
          <c:val>
            <c:numRef>
              <c:f>InformeCierre!$BV$6:$BY$6</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1-4C35-4A76-BFBB-9F5CFB950855}"/>
            </c:ext>
          </c:extLst>
        </c:ser>
        <c:dLbls>
          <c:showLegendKey val="0"/>
          <c:showVal val="0"/>
          <c:showCatName val="0"/>
          <c:showSerName val="0"/>
          <c:showPercent val="0"/>
          <c:showBubbleSize val="0"/>
        </c:dLbls>
        <c:gapWidth val="150"/>
        <c:axId val="187546112"/>
        <c:axId val="189164352"/>
      </c:barChart>
      <c:catAx>
        <c:axId val="187546112"/>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189164352"/>
        <c:crosses val="autoZero"/>
        <c:auto val="1"/>
        <c:lblAlgn val="ctr"/>
        <c:lblOffset val="100"/>
        <c:noMultiLvlLbl val="0"/>
      </c:catAx>
      <c:valAx>
        <c:axId val="189164352"/>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187546112"/>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InformeCierre!$CO$4</c:f>
              <c:strCache>
                <c:ptCount val="1"/>
                <c:pt idx="0">
                  <c:v>Error</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InformeCierre!$CN$5:$CN$6</c:f>
              <c:strCache>
                <c:ptCount val="2"/>
                <c:pt idx="0">
                  <c:v>No Aplica</c:v>
                </c:pt>
                <c:pt idx="1">
                  <c:v>No Aplica</c:v>
                </c:pt>
              </c:strCache>
            </c:strRef>
          </c:cat>
          <c:val>
            <c:numRef>
              <c:f>InformeCierre!$CO$5:$CO$6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0-E35D-49F7-90FF-D3C34D4C9A5E}"/>
            </c:ext>
          </c:extLst>
        </c:ser>
        <c:ser>
          <c:idx val="1"/>
          <c:order val="1"/>
          <c:tx>
            <c:strRef>
              <c:f>InformeCierre!$CP$4</c:f>
              <c:strCache>
                <c:ptCount val="1"/>
                <c:pt idx="0">
                  <c:v>Consideración</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InformeCierre!$CN$5:$CN$6</c:f>
              <c:strCache>
                <c:ptCount val="2"/>
                <c:pt idx="0">
                  <c:v>No Aplica</c:v>
                </c:pt>
                <c:pt idx="1">
                  <c:v>No Aplica</c:v>
                </c:pt>
              </c:strCache>
            </c:strRef>
          </c:cat>
          <c:val>
            <c:numRef>
              <c:f>InformeCierre!$CP$5:$CP$6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1-E35D-49F7-90FF-D3C34D4C9A5E}"/>
            </c:ext>
          </c:extLst>
        </c:ser>
        <c:ser>
          <c:idx val="2"/>
          <c:order val="2"/>
          <c:tx>
            <c:strRef>
              <c:f>InformeCierre!$CQ$4</c:f>
              <c:strCache>
                <c:ptCount val="1"/>
                <c:pt idx="0">
                  <c:v>Sugerencia</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InformeCierre!$CN$5:$CN$6</c:f>
              <c:strCache>
                <c:ptCount val="2"/>
                <c:pt idx="0">
                  <c:v>No Aplica</c:v>
                </c:pt>
                <c:pt idx="1">
                  <c:v>No Aplica</c:v>
                </c:pt>
              </c:strCache>
            </c:strRef>
          </c:cat>
          <c:val>
            <c:numRef>
              <c:f>InformeCierre!$CQ$5:$CQ$6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2-E35D-49F7-90FF-D3C34D4C9A5E}"/>
            </c:ext>
          </c:extLst>
        </c:ser>
        <c:ser>
          <c:idx val="3"/>
          <c:order val="3"/>
          <c:tx>
            <c:strRef>
              <c:f>InformeCierre!$CR$4</c:f>
              <c:strCache>
                <c:ptCount val="1"/>
                <c:pt idx="0">
                  <c:v>Hallazgo</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InformeCierre!$CN$5:$CN$6</c:f>
              <c:strCache>
                <c:ptCount val="2"/>
                <c:pt idx="0">
                  <c:v>No Aplica</c:v>
                </c:pt>
                <c:pt idx="1">
                  <c:v>No Aplica</c:v>
                </c:pt>
              </c:strCache>
            </c:strRef>
          </c:cat>
          <c:val>
            <c:numRef>
              <c:f>InformeCierre!$CR$5:$CR$6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3-E35D-49F7-90FF-D3C34D4C9A5E}"/>
            </c:ext>
          </c:extLst>
        </c:ser>
        <c:dLbls>
          <c:showLegendKey val="0"/>
          <c:showVal val="0"/>
          <c:showCatName val="0"/>
          <c:showSerName val="0"/>
          <c:showPercent val="0"/>
          <c:showBubbleSize val="0"/>
        </c:dLbls>
        <c:gapWidth val="150"/>
        <c:overlap val="100"/>
        <c:axId val="187546624"/>
        <c:axId val="189166656"/>
      </c:barChart>
      <c:catAx>
        <c:axId val="187546624"/>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189166656"/>
        <c:crosses val="autoZero"/>
        <c:auto val="1"/>
        <c:lblAlgn val="ctr"/>
        <c:lblOffset val="100"/>
        <c:noMultiLvlLbl val="0"/>
      </c:catAx>
      <c:valAx>
        <c:axId val="189166656"/>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187546624"/>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InformeCierre!$CH$5</c:f>
              <c:strCache>
                <c:ptCount val="1"/>
                <c:pt idx="0">
                  <c:v>No Aplica</c:v>
                </c:pt>
              </c:strCache>
            </c:strRef>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InformeCierre!$CI$4:$CL$4</c:f>
              <c:strCache>
                <c:ptCount val="4"/>
                <c:pt idx="0">
                  <c:v>Error</c:v>
                </c:pt>
                <c:pt idx="1">
                  <c:v>Consideración</c:v>
                </c:pt>
                <c:pt idx="2">
                  <c:v>Sugerencia</c:v>
                </c:pt>
                <c:pt idx="3">
                  <c:v>Hallazgo</c:v>
                </c:pt>
              </c:strCache>
            </c:strRef>
          </c:cat>
          <c:val>
            <c:numRef>
              <c:f>InformeCierre!$CI$5:$CL$5</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002D-4568-BF85-33138D9B4264}"/>
            </c:ext>
          </c:extLst>
        </c:ser>
        <c:ser>
          <c:idx val="1"/>
          <c:order val="1"/>
          <c:tx>
            <c:strRef>
              <c:f>InformeCierre!$CH$6</c:f>
              <c:strCache>
                <c:ptCount val="1"/>
                <c:pt idx="0">
                  <c:v>No Aplica</c:v>
                </c:pt>
              </c:strCache>
            </c:strRef>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InformeCierre!$CI$4:$CL$4</c:f>
              <c:strCache>
                <c:ptCount val="4"/>
                <c:pt idx="0">
                  <c:v>Error</c:v>
                </c:pt>
                <c:pt idx="1">
                  <c:v>Consideración</c:v>
                </c:pt>
                <c:pt idx="2">
                  <c:v>Sugerencia</c:v>
                </c:pt>
                <c:pt idx="3">
                  <c:v>Hallazgo</c:v>
                </c:pt>
              </c:strCache>
            </c:strRef>
          </c:cat>
          <c:val>
            <c:numRef>
              <c:f>InformeCierre!$CI$6:$CL$6</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1-002D-4568-BF85-33138D9B4264}"/>
            </c:ext>
          </c:extLst>
        </c:ser>
        <c:dLbls>
          <c:showLegendKey val="0"/>
          <c:showVal val="0"/>
          <c:showCatName val="0"/>
          <c:showSerName val="0"/>
          <c:showPercent val="0"/>
          <c:showBubbleSize val="0"/>
        </c:dLbls>
        <c:gapWidth val="150"/>
        <c:axId val="187547136"/>
        <c:axId val="189168960"/>
      </c:barChart>
      <c:catAx>
        <c:axId val="187547136"/>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189168960"/>
        <c:crosses val="autoZero"/>
        <c:auto val="1"/>
        <c:lblAlgn val="ctr"/>
        <c:lblOffset val="100"/>
        <c:noMultiLvlLbl val="0"/>
      </c:catAx>
      <c:valAx>
        <c:axId val="189168960"/>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187547136"/>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InformeCierre!$CH$8</c:f>
              <c:strCache>
                <c:ptCount val="1"/>
                <c:pt idx="0">
                  <c:v>Funcional</c:v>
                </c:pt>
              </c:strCache>
            </c:strRef>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InformeCierre!$CI$7:$CL$7</c:f>
              <c:strCache>
                <c:ptCount val="4"/>
                <c:pt idx="0">
                  <c:v>Error</c:v>
                </c:pt>
                <c:pt idx="1">
                  <c:v>Consideración</c:v>
                </c:pt>
                <c:pt idx="2">
                  <c:v>Sugerencia</c:v>
                </c:pt>
                <c:pt idx="3">
                  <c:v>Hallazgo</c:v>
                </c:pt>
              </c:strCache>
            </c:strRef>
          </c:cat>
          <c:val>
            <c:numRef>
              <c:f>InformeCierre!$CI$8:$CL$8</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C3BA-40F4-A7F3-70A6E8635A35}"/>
            </c:ext>
          </c:extLst>
        </c:ser>
        <c:ser>
          <c:idx val="1"/>
          <c:order val="1"/>
          <c:tx>
            <c:strRef>
              <c:f>InformeCierre!$CH$9</c:f>
              <c:strCache>
                <c:ptCount val="1"/>
                <c:pt idx="0">
                  <c:v>Performance</c:v>
                </c:pt>
              </c:strCache>
            </c:strRef>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InformeCierre!$CI$7:$CL$7</c:f>
              <c:strCache>
                <c:ptCount val="4"/>
                <c:pt idx="0">
                  <c:v>Error</c:v>
                </c:pt>
                <c:pt idx="1">
                  <c:v>Consideración</c:v>
                </c:pt>
                <c:pt idx="2">
                  <c:v>Sugerencia</c:v>
                </c:pt>
                <c:pt idx="3">
                  <c:v>Hallazgo</c:v>
                </c:pt>
              </c:strCache>
            </c:strRef>
          </c:cat>
          <c:val>
            <c:numRef>
              <c:f>InformeCierre!$CI$9:$CL$9</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1-C3BA-40F4-A7F3-70A6E8635A35}"/>
            </c:ext>
          </c:extLst>
        </c:ser>
        <c:ser>
          <c:idx val="2"/>
          <c:order val="2"/>
          <c:tx>
            <c:strRef>
              <c:f>InformeCierre!$CH$10</c:f>
              <c:strCache>
                <c:ptCount val="1"/>
                <c:pt idx="0">
                  <c:v>Contables</c:v>
                </c:pt>
              </c:strCache>
            </c:strRef>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InformeCierre!$CI$7:$CL$7</c:f>
              <c:strCache>
                <c:ptCount val="4"/>
                <c:pt idx="0">
                  <c:v>Error</c:v>
                </c:pt>
                <c:pt idx="1">
                  <c:v>Consideración</c:v>
                </c:pt>
                <c:pt idx="2">
                  <c:v>Sugerencia</c:v>
                </c:pt>
                <c:pt idx="3">
                  <c:v>Hallazgo</c:v>
                </c:pt>
              </c:strCache>
            </c:strRef>
          </c:cat>
          <c:val>
            <c:numRef>
              <c:f>InformeCierre!$CI$10:$CL$10</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2-C3BA-40F4-A7F3-70A6E8635A35}"/>
            </c:ext>
          </c:extLst>
        </c:ser>
        <c:dLbls>
          <c:showLegendKey val="0"/>
          <c:showVal val="0"/>
          <c:showCatName val="0"/>
          <c:showSerName val="0"/>
          <c:showPercent val="0"/>
          <c:showBubbleSize val="0"/>
        </c:dLbls>
        <c:gapWidth val="150"/>
        <c:axId val="189865984"/>
        <c:axId val="189531840"/>
      </c:barChart>
      <c:catAx>
        <c:axId val="189865984"/>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189531840"/>
        <c:crosses val="autoZero"/>
        <c:auto val="1"/>
        <c:lblAlgn val="ctr"/>
        <c:lblOffset val="100"/>
        <c:noMultiLvlLbl val="0"/>
      </c:catAx>
      <c:valAx>
        <c:axId val="189531840"/>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189865984"/>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InformeCierre!$CO$7</c:f>
              <c:strCache>
                <c:ptCount val="1"/>
                <c:pt idx="0">
                  <c:v>Error</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InformeCierre!$CN$8:$CN$10</c:f>
              <c:strCache>
                <c:ptCount val="3"/>
                <c:pt idx="0">
                  <c:v>Funcional</c:v>
                </c:pt>
                <c:pt idx="1">
                  <c:v>Performance</c:v>
                </c:pt>
                <c:pt idx="2">
                  <c:v>Contables</c:v>
                </c:pt>
              </c:strCache>
            </c:strRef>
          </c:cat>
          <c:val>
            <c:numRef>
              <c:f>InformeCierre!$CO$8:$CO$10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A150-4F3C-B096-03972E3F8BEA}"/>
            </c:ext>
          </c:extLst>
        </c:ser>
        <c:ser>
          <c:idx val="1"/>
          <c:order val="1"/>
          <c:tx>
            <c:strRef>
              <c:f>InformeCierre!$CP$7</c:f>
              <c:strCache>
                <c:ptCount val="1"/>
                <c:pt idx="0">
                  <c:v>Consideración</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InformeCierre!$CN$8:$CN$10</c:f>
              <c:strCache>
                <c:ptCount val="3"/>
                <c:pt idx="0">
                  <c:v>Funcional</c:v>
                </c:pt>
                <c:pt idx="1">
                  <c:v>Performance</c:v>
                </c:pt>
                <c:pt idx="2">
                  <c:v>Contables</c:v>
                </c:pt>
              </c:strCache>
            </c:strRef>
          </c:cat>
          <c:val>
            <c:numRef>
              <c:f>InformeCierre!$CP$8:$CP$10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1-A150-4F3C-B096-03972E3F8BEA}"/>
            </c:ext>
          </c:extLst>
        </c:ser>
        <c:ser>
          <c:idx val="2"/>
          <c:order val="2"/>
          <c:tx>
            <c:strRef>
              <c:f>InformeCierre!$CQ$7</c:f>
              <c:strCache>
                <c:ptCount val="1"/>
                <c:pt idx="0">
                  <c:v>Sugerencia</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InformeCierre!$CN$8:$CN$10</c:f>
              <c:strCache>
                <c:ptCount val="3"/>
                <c:pt idx="0">
                  <c:v>Funcional</c:v>
                </c:pt>
                <c:pt idx="1">
                  <c:v>Performance</c:v>
                </c:pt>
                <c:pt idx="2">
                  <c:v>Contables</c:v>
                </c:pt>
              </c:strCache>
            </c:strRef>
          </c:cat>
          <c:val>
            <c:numRef>
              <c:f>InformeCierre!$CQ$8:$CQ$10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A150-4F3C-B096-03972E3F8BEA}"/>
            </c:ext>
          </c:extLst>
        </c:ser>
        <c:ser>
          <c:idx val="3"/>
          <c:order val="3"/>
          <c:tx>
            <c:strRef>
              <c:f>InformeCierre!$CR$7</c:f>
              <c:strCache>
                <c:ptCount val="1"/>
                <c:pt idx="0">
                  <c:v>Hallazgo</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InformeCierre!$CN$8:$CN$10</c:f>
              <c:strCache>
                <c:ptCount val="3"/>
                <c:pt idx="0">
                  <c:v>Funcional</c:v>
                </c:pt>
                <c:pt idx="1">
                  <c:v>Performance</c:v>
                </c:pt>
                <c:pt idx="2">
                  <c:v>Contables</c:v>
                </c:pt>
              </c:strCache>
            </c:strRef>
          </c:cat>
          <c:val>
            <c:numRef>
              <c:f>InformeCierre!$CR$8:$CR$10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A150-4F3C-B096-03972E3F8BEA}"/>
            </c:ext>
          </c:extLst>
        </c:ser>
        <c:dLbls>
          <c:showLegendKey val="0"/>
          <c:showVal val="0"/>
          <c:showCatName val="0"/>
          <c:showSerName val="0"/>
          <c:showPercent val="0"/>
          <c:showBubbleSize val="0"/>
        </c:dLbls>
        <c:gapWidth val="150"/>
        <c:overlap val="100"/>
        <c:axId val="187755520"/>
        <c:axId val="189534144"/>
      </c:barChart>
      <c:catAx>
        <c:axId val="187755520"/>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189534144"/>
        <c:crosses val="autoZero"/>
        <c:auto val="1"/>
        <c:lblAlgn val="ctr"/>
        <c:lblOffset val="100"/>
        <c:noMultiLvlLbl val="0"/>
      </c:catAx>
      <c:valAx>
        <c:axId val="189534144"/>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187755520"/>
        <c:crosses val="autoZero"/>
        <c:crossBetween val="between"/>
      </c:valAx>
      <c:spPr>
        <a:ln>
          <a:solidFill>
            <a:srgbClr val="969696"/>
          </a:solidFill>
        </a:ln>
      </c:spPr>
    </c:plotArea>
    <c:legend>
      <c:legendPos val="b"/>
      <c:overlay val="0"/>
      <c:txPr>
        <a:bodyPr/>
        <a:lstStyle/>
        <a:p>
          <a:pPr>
            <a:defRPr sz="10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0%" sourceLinked="0"/>
            <c:spPr>
              <a:noFill/>
              <a:ln>
                <a:noFill/>
              </a:ln>
              <a:effectLst/>
            </c:spPr>
            <c:txPr>
              <a:bodyPr/>
              <a:lstStyle/>
              <a:p>
                <a:pPr>
                  <a:defRPr>
                    <a:latin typeface="Arial" pitchFamily="34" charset="0"/>
                    <a:cs typeface="Arial" pitchFamily="34" charset="0"/>
                  </a:defRPr>
                </a:pPr>
                <a:endParaRPr lang="es-CO"/>
              </a:p>
            </c:txPr>
            <c:dLblPos val="outEnd"/>
            <c:showLegendKey val="1"/>
            <c:showVal val="0"/>
            <c:showCatName val="0"/>
            <c:showSerName val="0"/>
            <c:showPercent val="1"/>
            <c:showBubbleSize val="0"/>
            <c:separator> </c:separator>
            <c:showLeaderLines val="1"/>
            <c:extLst xmlns:c16r2="http://schemas.microsoft.com/office/drawing/2015/06/chart">
              <c:ext xmlns:c15="http://schemas.microsoft.com/office/drawing/2012/chart" uri="{CE6537A1-D6FC-4f65-9D91-7224C49458BB}"/>
            </c:extLst>
          </c:dLbls>
          <c:cat>
            <c:strRef>
              <c:f>InformeCierre!$CI$2:$CL$2</c:f>
              <c:strCache>
                <c:ptCount val="4"/>
                <c:pt idx="0">
                  <c:v>Error</c:v>
                </c:pt>
                <c:pt idx="1">
                  <c:v>Consideración</c:v>
                </c:pt>
                <c:pt idx="2">
                  <c:v>Sugerencia</c:v>
                </c:pt>
                <c:pt idx="3">
                  <c:v>Hallazgo</c:v>
                </c:pt>
              </c:strCache>
            </c:strRef>
          </c:cat>
          <c:val>
            <c:numRef>
              <c:f>InformeCierre!$CI$3:$CL$3</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65BE-4205-B473-29C01DC334B1}"/>
            </c:ext>
          </c:extLst>
        </c:ser>
        <c:dLbls>
          <c:showLegendKey val="0"/>
          <c:showVal val="0"/>
          <c:showCatName val="0"/>
          <c:showSerName val="0"/>
          <c:showPercent val="0"/>
          <c:showBubbleSize val="0"/>
          <c:showLeaderLines val="1"/>
        </c:dLbls>
        <c:firstSliceAng val="0"/>
      </c:pieChart>
    </c:plotArea>
    <c:legend>
      <c:legendPos val="b"/>
      <c:overlay val="0"/>
      <c:txPr>
        <a:bodyPr/>
        <a:lstStyle/>
        <a:p>
          <a:pPr>
            <a:defRPr>
              <a:latin typeface="Arial" pitchFamily="34" charset="0"/>
              <a:cs typeface="Arial" pitchFamily="34" charset="0"/>
            </a:defRPr>
          </a:pPr>
          <a:endParaRPr lang="es-CO"/>
        </a:p>
      </c:txPr>
    </c:legend>
    <c:plotVisOnly val="0"/>
    <c:dispBlanksAs val="zero"/>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dLbls>
            <c:spPr>
              <a:noFill/>
              <a:ln>
                <a:noFill/>
              </a:ln>
              <a:effectLst/>
            </c:spPr>
            <c:txPr>
              <a:bodyPr/>
              <a:lstStyle/>
              <a:p>
                <a:pPr>
                  <a:defRPr>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InformeCierre!$CI$2:$CL$2</c:f>
              <c:strCache>
                <c:ptCount val="4"/>
                <c:pt idx="0">
                  <c:v>Error</c:v>
                </c:pt>
                <c:pt idx="1">
                  <c:v>Consideración</c:v>
                </c:pt>
                <c:pt idx="2">
                  <c:v>Sugerencia</c:v>
                </c:pt>
                <c:pt idx="3">
                  <c:v>Hallazgo</c:v>
                </c:pt>
              </c:strCache>
            </c:strRef>
          </c:cat>
          <c:val>
            <c:numRef>
              <c:f>InformeCierre!$CI$3:$CL$3</c:f>
              <c:numCache>
                <c:formatCode>General</c:formatCode>
                <c:ptCount val="4"/>
                <c:pt idx="0">
                  <c:v>0</c:v>
                </c:pt>
                <c:pt idx="1">
                  <c:v>0</c:v>
                </c:pt>
                <c:pt idx="2">
                  <c:v>0</c:v>
                </c:pt>
                <c:pt idx="3">
                  <c:v>0</c:v>
                </c:pt>
              </c:numCache>
            </c:numRef>
          </c:val>
          <c:extLst xmlns:c16r2="http://schemas.microsoft.com/office/drawing/2015/06/chart">
            <c:ext xmlns:c16="http://schemas.microsoft.com/office/drawing/2014/chart" uri="{C3380CC4-5D6E-409C-BE32-E72D297353CC}">
              <c16:uniqueId val="{00000000-78BC-4ED7-AFF7-41AB218D7CA2}"/>
            </c:ext>
          </c:extLst>
        </c:ser>
        <c:dLbls>
          <c:showLegendKey val="0"/>
          <c:showVal val="0"/>
          <c:showCatName val="0"/>
          <c:showSerName val="0"/>
          <c:showPercent val="0"/>
          <c:showBubbleSize val="0"/>
        </c:dLbls>
        <c:gapWidth val="150"/>
        <c:axId val="189867520"/>
        <c:axId val="189537600"/>
      </c:barChart>
      <c:catAx>
        <c:axId val="189867520"/>
        <c:scaling>
          <c:orientation val="minMax"/>
        </c:scaling>
        <c:delete val="0"/>
        <c:axPos val="b"/>
        <c:numFmt formatCode="General" sourceLinked="0"/>
        <c:majorTickMark val="out"/>
        <c:minorTickMark val="none"/>
        <c:tickLblPos val="nextTo"/>
        <c:txPr>
          <a:bodyPr/>
          <a:lstStyle/>
          <a:p>
            <a:pPr>
              <a:defRPr sz="1000">
                <a:latin typeface="Arial" pitchFamily="34" charset="0"/>
                <a:cs typeface="Arial" pitchFamily="34" charset="0"/>
              </a:defRPr>
            </a:pPr>
            <a:endParaRPr lang="es-CO"/>
          </a:p>
        </c:txPr>
        <c:crossAx val="189537600"/>
        <c:crosses val="autoZero"/>
        <c:auto val="1"/>
        <c:lblAlgn val="ctr"/>
        <c:lblOffset val="100"/>
        <c:noMultiLvlLbl val="0"/>
      </c:catAx>
      <c:valAx>
        <c:axId val="189537600"/>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189867520"/>
        <c:crosses val="autoZero"/>
        <c:crossBetween val="between"/>
      </c:valAx>
      <c:spPr>
        <a:ln>
          <a:solidFill>
            <a:srgbClr val="969696"/>
          </a:solidFill>
        </a:ln>
      </c:spPr>
    </c:plotArea>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Lbls>
            <c:numFmt formatCode="0.0%" sourceLinked="0"/>
            <c:spPr>
              <a:noFill/>
              <a:ln>
                <a:noFill/>
              </a:ln>
              <a:effectLst/>
            </c:spPr>
            <c:txPr>
              <a:bodyPr/>
              <a:lstStyle/>
              <a:p>
                <a:pPr>
                  <a:defRPr>
                    <a:latin typeface="Arial" pitchFamily="34" charset="0"/>
                    <a:cs typeface="Arial" pitchFamily="34" charset="0"/>
                  </a:defRPr>
                </a:pPr>
                <a:endParaRPr lang="es-CO"/>
              </a:p>
            </c:txPr>
            <c:dLblPos val="outEnd"/>
            <c:showLegendKey val="1"/>
            <c:showVal val="0"/>
            <c:showCatName val="0"/>
            <c:showSerName val="0"/>
            <c:showPercent val="1"/>
            <c:showBubbleSize val="0"/>
            <c:separator> </c:separator>
            <c:showLeaderLines val="1"/>
            <c:extLst xmlns:c16r2="http://schemas.microsoft.com/office/drawing/2015/06/chart">
              <c:ext xmlns:c15="http://schemas.microsoft.com/office/drawing/2012/chart" uri="{CE6537A1-D6FC-4f65-9D91-7224C49458BB}"/>
            </c:extLst>
          </c:dLbls>
          <c:cat>
            <c:strRef>
              <c:f>InformeCierre!$DC$2:$DK$2</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InformeCierre!$DC$3:$DK$3</c:f>
              <c:numCache>
                <c:formatCode>General</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0-9154-4564-8533-045EA8B03ACE}"/>
            </c:ext>
          </c:extLst>
        </c:ser>
        <c:dLbls>
          <c:showLegendKey val="0"/>
          <c:showVal val="0"/>
          <c:showCatName val="0"/>
          <c:showSerName val="0"/>
          <c:showPercent val="0"/>
          <c:showBubbleSize val="0"/>
          <c:showLeaderLines val="1"/>
        </c:dLbls>
        <c:firstSliceAng val="0"/>
      </c:pieChart>
    </c:plotArea>
    <c:legend>
      <c:legendPos val="b"/>
      <c:overlay val="0"/>
      <c:txPr>
        <a:bodyPr/>
        <a:lstStyle/>
        <a:p>
          <a:pPr>
            <a:defRPr>
              <a:latin typeface="Arial" pitchFamily="34" charset="0"/>
              <a:cs typeface="Arial" pitchFamily="34" charset="0"/>
            </a:defRPr>
          </a:pPr>
          <a:endParaRPr lang="es-CO"/>
        </a:p>
      </c:txPr>
    </c:legend>
    <c:plotVisOnly val="0"/>
    <c:dispBlanksAs val="zero"/>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0"/>
    <c:plotArea>
      <c:layout/>
      <c:barChart>
        <c:barDir val="col"/>
        <c:grouping val="clustered"/>
        <c:varyColors val="0"/>
        <c:ser>
          <c:idx val="0"/>
          <c:order val="0"/>
          <c:invertIfNegative val="0"/>
          <c:dLbls>
            <c:spPr>
              <a:noFill/>
              <a:ln>
                <a:noFill/>
              </a:ln>
              <a:effectLst/>
            </c:spPr>
            <c:txPr>
              <a:bodyPr/>
              <a:lstStyle/>
              <a:p>
                <a:pPr>
                  <a:defRPr>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InformeCierre!$DC$2:$DK$2</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InformeCierre!$DC$3:$DK$3</c:f>
              <c:numCache>
                <c:formatCode>General</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0-81BB-4560-8B4A-64D6DFD6858C}"/>
            </c:ext>
          </c:extLst>
        </c:ser>
        <c:dLbls>
          <c:showLegendKey val="0"/>
          <c:showVal val="0"/>
          <c:showCatName val="0"/>
          <c:showSerName val="0"/>
          <c:showPercent val="0"/>
          <c:showBubbleSize val="0"/>
        </c:dLbls>
        <c:gapWidth val="150"/>
        <c:axId val="189868032"/>
        <c:axId val="189942016"/>
      </c:barChart>
      <c:catAx>
        <c:axId val="189868032"/>
        <c:scaling>
          <c:orientation val="minMax"/>
        </c:scaling>
        <c:delete val="0"/>
        <c:axPos val="b"/>
        <c:numFmt formatCode="General" sourceLinked="0"/>
        <c:majorTickMark val="out"/>
        <c:minorTickMark val="none"/>
        <c:tickLblPos val="nextTo"/>
        <c:txPr>
          <a:bodyPr/>
          <a:lstStyle/>
          <a:p>
            <a:pPr>
              <a:defRPr sz="1000">
                <a:latin typeface="Arial" pitchFamily="34" charset="0"/>
                <a:cs typeface="Arial" pitchFamily="34" charset="0"/>
              </a:defRPr>
            </a:pPr>
            <a:endParaRPr lang="es-CO"/>
          </a:p>
        </c:txPr>
        <c:crossAx val="189942016"/>
        <c:crosses val="autoZero"/>
        <c:auto val="1"/>
        <c:lblAlgn val="ctr"/>
        <c:lblOffset val="100"/>
        <c:noMultiLvlLbl val="0"/>
      </c:catAx>
      <c:valAx>
        <c:axId val="189942016"/>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189868032"/>
        <c:crosses val="autoZero"/>
        <c:crossBetween val="between"/>
      </c:valAx>
      <c:spPr>
        <a:ln>
          <a:solidFill>
            <a:srgbClr val="969696"/>
          </a:solidFill>
        </a:ln>
      </c:spPr>
    </c:plotArea>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InformeCierre!$DB$8</c:f>
              <c:strCache>
                <c:ptCount val="1"/>
                <c:pt idx="0">
                  <c:v>Funcional</c:v>
                </c:pt>
              </c:strCache>
            </c:strRef>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InformeCierre!$DC$7:$DK$7</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InformeCierre!$DC$8:$DK$8</c:f>
              <c:numCache>
                <c:formatCode>General</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0-5811-4358-891E-DE7D8D29BB65}"/>
            </c:ext>
          </c:extLst>
        </c:ser>
        <c:ser>
          <c:idx val="1"/>
          <c:order val="1"/>
          <c:tx>
            <c:strRef>
              <c:f>InformeCierre!$DB$9</c:f>
              <c:strCache>
                <c:ptCount val="1"/>
                <c:pt idx="0">
                  <c:v>Performance</c:v>
                </c:pt>
              </c:strCache>
            </c:strRef>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InformeCierre!$DC$7:$DK$7</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InformeCierre!$DC$9:$DK$9</c:f>
              <c:numCache>
                <c:formatCode>General</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1-5811-4358-891E-DE7D8D29BB65}"/>
            </c:ext>
          </c:extLst>
        </c:ser>
        <c:ser>
          <c:idx val="2"/>
          <c:order val="2"/>
          <c:tx>
            <c:strRef>
              <c:f>InformeCierre!$DB$10</c:f>
              <c:strCache>
                <c:ptCount val="1"/>
                <c:pt idx="0">
                  <c:v>Contables</c:v>
                </c:pt>
              </c:strCache>
            </c:strRef>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InformeCierre!$DC$7:$DK$7</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InformeCierre!$DC$10:$DK$10</c:f>
              <c:numCache>
                <c:formatCode>General</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2-5811-4358-891E-DE7D8D29BB65}"/>
            </c:ext>
          </c:extLst>
        </c:ser>
        <c:dLbls>
          <c:showLegendKey val="0"/>
          <c:showVal val="0"/>
          <c:showCatName val="0"/>
          <c:showSerName val="0"/>
          <c:showPercent val="0"/>
          <c:showBubbleSize val="0"/>
        </c:dLbls>
        <c:gapWidth val="150"/>
        <c:axId val="189868544"/>
        <c:axId val="189944320"/>
      </c:barChart>
      <c:catAx>
        <c:axId val="189868544"/>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189944320"/>
        <c:crosses val="autoZero"/>
        <c:auto val="1"/>
        <c:lblAlgn val="ctr"/>
        <c:lblOffset val="100"/>
        <c:noMultiLvlLbl val="0"/>
      </c:catAx>
      <c:valAx>
        <c:axId val="189944320"/>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189868544"/>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InformeCierre!$DN$7</c:f>
              <c:strCache>
                <c:ptCount val="1"/>
                <c:pt idx="0">
                  <c:v>Docum.</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InformeCierre!$DM$8:$DM$10</c:f>
              <c:strCache>
                <c:ptCount val="3"/>
                <c:pt idx="0">
                  <c:v>Funcional</c:v>
                </c:pt>
                <c:pt idx="1">
                  <c:v>Performance</c:v>
                </c:pt>
                <c:pt idx="2">
                  <c:v>Contables</c:v>
                </c:pt>
              </c:strCache>
            </c:strRef>
          </c:cat>
          <c:val>
            <c:numRef>
              <c:f>InformeCierre!$DN$8:$DN$10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0-C8A6-443F-8ACB-F9B162EEE29A}"/>
            </c:ext>
          </c:extLst>
        </c:ser>
        <c:ser>
          <c:idx val="1"/>
          <c:order val="1"/>
          <c:tx>
            <c:strRef>
              <c:f>InformeCierre!$DO$7</c:f>
              <c:strCache>
                <c:ptCount val="1"/>
                <c:pt idx="0">
                  <c:v>Func.</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InformeCierre!$DM$8:$DM$10</c:f>
              <c:strCache>
                <c:ptCount val="3"/>
                <c:pt idx="0">
                  <c:v>Funcional</c:v>
                </c:pt>
                <c:pt idx="1">
                  <c:v>Performance</c:v>
                </c:pt>
                <c:pt idx="2">
                  <c:v>Contables</c:v>
                </c:pt>
              </c:strCache>
            </c:strRef>
          </c:cat>
          <c:val>
            <c:numRef>
              <c:f>InformeCierre!$DO$8:$DO$10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1-C8A6-443F-8ACB-F9B162EEE29A}"/>
            </c:ext>
          </c:extLst>
        </c:ser>
        <c:ser>
          <c:idx val="2"/>
          <c:order val="2"/>
          <c:tx>
            <c:strRef>
              <c:f>InformeCierre!$DP$7</c:f>
              <c:strCache>
                <c:ptCount val="1"/>
                <c:pt idx="0">
                  <c:v>Perfor.</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InformeCierre!$DM$8:$DM$10</c:f>
              <c:strCache>
                <c:ptCount val="3"/>
                <c:pt idx="0">
                  <c:v>Funcional</c:v>
                </c:pt>
                <c:pt idx="1">
                  <c:v>Performance</c:v>
                </c:pt>
                <c:pt idx="2">
                  <c:v>Contables</c:v>
                </c:pt>
              </c:strCache>
            </c:strRef>
          </c:cat>
          <c:val>
            <c:numRef>
              <c:f>InformeCierre!$DP$8:$DP$10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2-C8A6-443F-8ACB-F9B162EEE29A}"/>
            </c:ext>
          </c:extLst>
        </c:ser>
        <c:ser>
          <c:idx val="3"/>
          <c:order val="3"/>
          <c:tx>
            <c:strRef>
              <c:f>InformeCierre!$DQ$7</c:f>
              <c:strCache>
                <c:ptCount val="1"/>
                <c:pt idx="0">
                  <c:v>Segur.</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InformeCierre!$DM$8:$DM$10</c:f>
              <c:strCache>
                <c:ptCount val="3"/>
                <c:pt idx="0">
                  <c:v>Funcional</c:v>
                </c:pt>
                <c:pt idx="1">
                  <c:v>Performance</c:v>
                </c:pt>
                <c:pt idx="2">
                  <c:v>Contables</c:v>
                </c:pt>
              </c:strCache>
            </c:strRef>
          </c:cat>
          <c:val>
            <c:numRef>
              <c:f>InformeCierre!$DQ$8:$DQ$10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3-C8A6-443F-8ACB-F9B162EEE29A}"/>
            </c:ext>
          </c:extLst>
        </c:ser>
        <c:ser>
          <c:idx val="4"/>
          <c:order val="4"/>
          <c:tx>
            <c:strRef>
              <c:f>InformeCierre!$DR$7</c:f>
              <c:strCache>
                <c:ptCount val="1"/>
                <c:pt idx="0">
                  <c:v>H y S</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InformeCierre!$DM$8:$DM$10</c:f>
              <c:strCache>
                <c:ptCount val="3"/>
                <c:pt idx="0">
                  <c:v>Funcional</c:v>
                </c:pt>
                <c:pt idx="1">
                  <c:v>Performance</c:v>
                </c:pt>
                <c:pt idx="2">
                  <c:v>Contables</c:v>
                </c:pt>
              </c:strCache>
            </c:strRef>
          </c:cat>
          <c:val>
            <c:numRef>
              <c:f>InformeCierre!$DR$8:$DR$10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4-C8A6-443F-8ACB-F9B162EEE29A}"/>
            </c:ext>
          </c:extLst>
        </c:ser>
        <c:ser>
          <c:idx val="5"/>
          <c:order val="5"/>
          <c:tx>
            <c:strRef>
              <c:f>InformeCierre!$DS$7</c:f>
              <c:strCache>
                <c:ptCount val="1"/>
                <c:pt idx="0">
                  <c:v>Datos</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InformeCierre!$DM$8:$DM$10</c:f>
              <c:strCache>
                <c:ptCount val="3"/>
                <c:pt idx="0">
                  <c:v>Funcional</c:v>
                </c:pt>
                <c:pt idx="1">
                  <c:v>Performance</c:v>
                </c:pt>
                <c:pt idx="2">
                  <c:v>Contables</c:v>
                </c:pt>
              </c:strCache>
            </c:strRef>
          </c:cat>
          <c:val>
            <c:numRef>
              <c:f>InformeCierre!$DS$8:$DS$10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5-C8A6-443F-8ACB-F9B162EEE29A}"/>
            </c:ext>
          </c:extLst>
        </c:ser>
        <c:ser>
          <c:idx val="6"/>
          <c:order val="6"/>
          <c:tx>
            <c:strRef>
              <c:f>InformeCierre!$DT$7</c:f>
              <c:strCache>
                <c:ptCount val="1"/>
                <c:pt idx="0">
                  <c:v>Ortog.</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InformeCierre!$DM$8:$DM$10</c:f>
              <c:strCache>
                <c:ptCount val="3"/>
                <c:pt idx="0">
                  <c:v>Funcional</c:v>
                </c:pt>
                <c:pt idx="1">
                  <c:v>Performance</c:v>
                </c:pt>
                <c:pt idx="2">
                  <c:v>Contables</c:v>
                </c:pt>
              </c:strCache>
            </c:strRef>
          </c:cat>
          <c:val>
            <c:numRef>
              <c:f>InformeCierre!$DT$8:$DT$10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6-C8A6-443F-8ACB-F9B162EEE29A}"/>
            </c:ext>
          </c:extLst>
        </c:ser>
        <c:ser>
          <c:idx val="7"/>
          <c:order val="7"/>
          <c:tx>
            <c:strRef>
              <c:f>InformeCierre!$DU$7</c:f>
              <c:strCache>
                <c:ptCount val="1"/>
                <c:pt idx="0">
                  <c:v>Param.</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InformeCierre!$DM$8:$DM$10</c:f>
              <c:strCache>
                <c:ptCount val="3"/>
                <c:pt idx="0">
                  <c:v>Funcional</c:v>
                </c:pt>
                <c:pt idx="1">
                  <c:v>Performance</c:v>
                </c:pt>
                <c:pt idx="2">
                  <c:v>Contables</c:v>
                </c:pt>
              </c:strCache>
            </c:strRef>
          </c:cat>
          <c:val>
            <c:numRef>
              <c:f>InformeCierre!$DU$8:$DU$10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7-C8A6-443F-8ACB-F9B162EEE29A}"/>
            </c:ext>
          </c:extLst>
        </c:ser>
        <c:ser>
          <c:idx val="8"/>
          <c:order val="8"/>
          <c:tx>
            <c:strRef>
              <c:f>InformeCierre!$DV$7</c:f>
              <c:strCache>
                <c:ptCount val="1"/>
                <c:pt idx="0">
                  <c:v>GUI</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InformeCierre!$DM$8:$DM$10</c:f>
              <c:strCache>
                <c:ptCount val="3"/>
                <c:pt idx="0">
                  <c:v>Funcional</c:v>
                </c:pt>
                <c:pt idx="1">
                  <c:v>Performance</c:v>
                </c:pt>
                <c:pt idx="2">
                  <c:v>Contables</c:v>
                </c:pt>
              </c:strCache>
            </c:strRef>
          </c:cat>
          <c:val>
            <c:numRef>
              <c:f>InformeCierre!$DV$8:$DV$10</c:f>
              <c:numCache>
                <c:formatCode>General</c:formatCode>
                <c:ptCount val="3"/>
                <c:pt idx="0">
                  <c:v>0</c:v>
                </c:pt>
                <c:pt idx="1">
                  <c:v>0</c:v>
                </c:pt>
                <c:pt idx="2">
                  <c:v>0</c:v>
                </c:pt>
              </c:numCache>
            </c:numRef>
          </c:val>
          <c:extLst xmlns:c16r2="http://schemas.microsoft.com/office/drawing/2015/06/chart">
            <c:ext xmlns:c16="http://schemas.microsoft.com/office/drawing/2014/chart" uri="{C3380CC4-5D6E-409C-BE32-E72D297353CC}">
              <c16:uniqueId val="{00000008-C8A6-443F-8ACB-F9B162EEE29A}"/>
            </c:ext>
          </c:extLst>
        </c:ser>
        <c:dLbls>
          <c:showLegendKey val="0"/>
          <c:showVal val="0"/>
          <c:showCatName val="0"/>
          <c:showSerName val="0"/>
          <c:showPercent val="0"/>
          <c:showBubbleSize val="0"/>
        </c:dLbls>
        <c:gapWidth val="150"/>
        <c:overlap val="100"/>
        <c:axId val="190177792"/>
        <c:axId val="189946624"/>
      </c:barChart>
      <c:catAx>
        <c:axId val="190177792"/>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189946624"/>
        <c:crosses val="autoZero"/>
        <c:auto val="1"/>
        <c:lblAlgn val="ctr"/>
        <c:lblOffset val="100"/>
        <c:noMultiLvlLbl val="0"/>
      </c:catAx>
      <c:valAx>
        <c:axId val="189946624"/>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190177792"/>
        <c:crosses val="autoZero"/>
        <c:crossBetween val="between"/>
      </c:valAx>
      <c:spPr>
        <a:ln>
          <a:solidFill>
            <a:srgbClr val="969696"/>
          </a:solidFill>
        </a:ln>
      </c:spPr>
    </c:plotArea>
    <c:legend>
      <c:legendPos val="b"/>
      <c:layout>
        <c:manualLayout>
          <c:xMode val="edge"/>
          <c:yMode val="edge"/>
          <c:x val="2.6258731388553551E-2"/>
          <c:y val="0.88621172353455813"/>
          <c:w val="0.94748253722289288"/>
          <c:h val="8.8147250824416198E-2"/>
        </c:manualLayout>
      </c:layout>
      <c:overlay val="0"/>
      <c:txPr>
        <a:bodyPr/>
        <a:lstStyle/>
        <a:p>
          <a:pPr>
            <a:defRPr sz="8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InformeCierre!$DN$4</c:f>
              <c:strCache>
                <c:ptCount val="1"/>
                <c:pt idx="0">
                  <c:v>Docum.</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InformeCierre!$DM$5:$DM$6</c:f>
              <c:strCache>
                <c:ptCount val="2"/>
                <c:pt idx="0">
                  <c:v>No Aplica</c:v>
                </c:pt>
                <c:pt idx="1">
                  <c:v>No Aplica</c:v>
                </c:pt>
              </c:strCache>
            </c:strRef>
          </c:cat>
          <c:val>
            <c:numRef>
              <c:f>InformeCierre!$DN$5:$DN$6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0-FC8D-446D-9680-125917F391CA}"/>
            </c:ext>
          </c:extLst>
        </c:ser>
        <c:ser>
          <c:idx val="1"/>
          <c:order val="1"/>
          <c:tx>
            <c:strRef>
              <c:f>InformeCierre!$DO$4</c:f>
              <c:strCache>
                <c:ptCount val="1"/>
                <c:pt idx="0">
                  <c:v>Func.</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InformeCierre!$DM$5:$DM$6</c:f>
              <c:strCache>
                <c:ptCount val="2"/>
                <c:pt idx="0">
                  <c:v>No Aplica</c:v>
                </c:pt>
                <c:pt idx="1">
                  <c:v>No Aplica</c:v>
                </c:pt>
              </c:strCache>
            </c:strRef>
          </c:cat>
          <c:val>
            <c:numRef>
              <c:f>InformeCierre!$DO$5:$DO$6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1-FC8D-446D-9680-125917F391CA}"/>
            </c:ext>
          </c:extLst>
        </c:ser>
        <c:ser>
          <c:idx val="2"/>
          <c:order val="2"/>
          <c:tx>
            <c:strRef>
              <c:f>InformeCierre!$DP$4</c:f>
              <c:strCache>
                <c:ptCount val="1"/>
                <c:pt idx="0">
                  <c:v>Perfor.</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InformeCierre!$DM$5:$DM$6</c:f>
              <c:strCache>
                <c:ptCount val="2"/>
                <c:pt idx="0">
                  <c:v>No Aplica</c:v>
                </c:pt>
                <c:pt idx="1">
                  <c:v>No Aplica</c:v>
                </c:pt>
              </c:strCache>
            </c:strRef>
          </c:cat>
          <c:val>
            <c:numRef>
              <c:f>InformeCierre!$DP$5:$DP$6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2-FC8D-446D-9680-125917F391CA}"/>
            </c:ext>
          </c:extLst>
        </c:ser>
        <c:ser>
          <c:idx val="3"/>
          <c:order val="3"/>
          <c:tx>
            <c:strRef>
              <c:f>InformeCierre!$DQ$4</c:f>
              <c:strCache>
                <c:ptCount val="1"/>
                <c:pt idx="0">
                  <c:v>Segur.</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InformeCierre!$DM$5:$DM$6</c:f>
              <c:strCache>
                <c:ptCount val="2"/>
                <c:pt idx="0">
                  <c:v>No Aplica</c:v>
                </c:pt>
                <c:pt idx="1">
                  <c:v>No Aplica</c:v>
                </c:pt>
              </c:strCache>
            </c:strRef>
          </c:cat>
          <c:val>
            <c:numRef>
              <c:f>InformeCierre!$DQ$5:$DQ$6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3-FC8D-446D-9680-125917F391CA}"/>
            </c:ext>
          </c:extLst>
        </c:ser>
        <c:ser>
          <c:idx val="4"/>
          <c:order val="4"/>
          <c:tx>
            <c:strRef>
              <c:f>InformeCierre!$DR$4</c:f>
              <c:strCache>
                <c:ptCount val="1"/>
                <c:pt idx="0">
                  <c:v>H y S</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InformeCierre!$DM$5:$DM$6</c:f>
              <c:strCache>
                <c:ptCount val="2"/>
                <c:pt idx="0">
                  <c:v>No Aplica</c:v>
                </c:pt>
                <c:pt idx="1">
                  <c:v>No Aplica</c:v>
                </c:pt>
              </c:strCache>
            </c:strRef>
          </c:cat>
          <c:val>
            <c:numRef>
              <c:f>InformeCierre!$DR$5:$DR$6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4-FC8D-446D-9680-125917F391CA}"/>
            </c:ext>
          </c:extLst>
        </c:ser>
        <c:ser>
          <c:idx val="5"/>
          <c:order val="5"/>
          <c:tx>
            <c:strRef>
              <c:f>InformeCierre!$DS$4</c:f>
              <c:strCache>
                <c:ptCount val="1"/>
                <c:pt idx="0">
                  <c:v>Datos</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InformeCierre!$DM$5:$DM$6</c:f>
              <c:strCache>
                <c:ptCount val="2"/>
                <c:pt idx="0">
                  <c:v>No Aplica</c:v>
                </c:pt>
                <c:pt idx="1">
                  <c:v>No Aplica</c:v>
                </c:pt>
              </c:strCache>
            </c:strRef>
          </c:cat>
          <c:val>
            <c:numRef>
              <c:f>InformeCierre!$DS$5:$DS$6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5-FC8D-446D-9680-125917F391CA}"/>
            </c:ext>
          </c:extLst>
        </c:ser>
        <c:ser>
          <c:idx val="6"/>
          <c:order val="6"/>
          <c:tx>
            <c:strRef>
              <c:f>InformeCierre!$DT$4</c:f>
              <c:strCache>
                <c:ptCount val="1"/>
                <c:pt idx="0">
                  <c:v>Ortog.</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InformeCierre!$DM$5:$DM$6</c:f>
              <c:strCache>
                <c:ptCount val="2"/>
                <c:pt idx="0">
                  <c:v>No Aplica</c:v>
                </c:pt>
                <c:pt idx="1">
                  <c:v>No Aplica</c:v>
                </c:pt>
              </c:strCache>
            </c:strRef>
          </c:cat>
          <c:val>
            <c:numRef>
              <c:f>InformeCierre!$DT$5:$DT$6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6-FC8D-446D-9680-125917F391CA}"/>
            </c:ext>
          </c:extLst>
        </c:ser>
        <c:ser>
          <c:idx val="7"/>
          <c:order val="7"/>
          <c:tx>
            <c:strRef>
              <c:f>InformeCierre!$DU$4</c:f>
              <c:strCache>
                <c:ptCount val="1"/>
                <c:pt idx="0">
                  <c:v>Param.</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InformeCierre!$DM$5:$DM$6</c:f>
              <c:strCache>
                <c:ptCount val="2"/>
                <c:pt idx="0">
                  <c:v>No Aplica</c:v>
                </c:pt>
                <c:pt idx="1">
                  <c:v>No Aplica</c:v>
                </c:pt>
              </c:strCache>
            </c:strRef>
          </c:cat>
          <c:val>
            <c:numRef>
              <c:f>InformeCierre!$DU$5:$DU$6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7-FC8D-446D-9680-125917F391CA}"/>
            </c:ext>
          </c:extLst>
        </c:ser>
        <c:ser>
          <c:idx val="8"/>
          <c:order val="8"/>
          <c:tx>
            <c:strRef>
              <c:f>InformeCierre!$DV$4</c:f>
              <c:strCache>
                <c:ptCount val="1"/>
                <c:pt idx="0">
                  <c:v>GUI</c:v>
                </c:pt>
              </c:strCache>
            </c:strRef>
          </c:tx>
          <c:invertIfNegative val="0"/>
          <c:dLbls>
            <c:numFmt formatCode="0%" sourceLinked="0"/>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InformeCierre!$DM$5:$DM$6</c:f>
              <c:strCache>
                <c:ptCount val="2"/>
                <c:pt idx="0">
                  <c:v>No Aplica</c:v>
                </c:pt>
                <c:pt idx="1">
                  <c:v>No Aplica</c:v>
                </c:pt>
              </c:strCache>
            </c:strRef>
          </c:cat>
          <c:val>
            <c:numRef>
              <c:f>InformeCierre!$DV$5:$DV$6</c:f>
              <c:numCache>
                <c:formatCode>General</c:formatCode>
                <c:ptCount val="2"/>
                <c:pt idx="0">
                  <c:v>0</c:v>
                </c:pt>
                <c:pt idx="1">
                  <c:v>0</c:v>
                </c:pt>
              </c:numCache>
            </c:numRef>
          </c:val>
          <c:extLst xmlns:c16r2="http://schemas.microsoft.com/office/drawing/2015/06/chart">
            <c:ext xmlns:c16="http://schemas.microsoft.com/office/drawing/2014/chart" uri="{C3380CC4-5D6E-409C-BE32-E72D297353CC}">
              <c16:uniqueId val="{00000008-FC8D-446D-9680-125917F391CA}"/>
            </c:ext>
          </c:extLst>
        </c:ser>
        <c:dLbls>
          <c:showLegendKey val="0"/>
          <c:showVal val="0"/>
          <c:showCatName val="0"/>
          <c:showSerName val="0"/>
          <c:showPercent val="0"/>
          <c:showBubbleSize val="0"/>
        </c:dLbls>
        <c:gapWidth val="150"/>
        <c:overlap val="100"/>
        <c:axId val="190179840"/>
        <c:axId val="190079552"/>
      </c:barChart>
      <c:catAx>
        <c:axId val="190179840"/>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190079552"/>
        <c:crosses val="autoZero"/>
        <c:auto val="1"/>
        <c:lblAlgn val="ctr"/>
        <c:lblOffset val="100"/>
        <c:noMultiLvlLbl val="0"/>
      </c:catAx>
      <c:valAx>
        <c:axId val="190079552"/>
        <c:scaling>
          <c:orientation val="minMax"/>
        </c:scaling>
        <c:delete val="0"/>
        <c:axPos val="l"/>
        <c:majorGridlines>
          <c:spPr>
            <a:ln>
              <a:solidFill>
                <a:srgbClr val="EAEAEA"/>
              </a:solidFill>
            </a:ln>
          </c:spPr>
        </c:majorGridlines>
        <c:numFmt formatCode="0%" sourceLinked="1"/>
        <c:majorTickMark val="out"/>
        <c:minorTickMark val="none"/>
        <c:tickLblPos val="nextTo"/>
        <c:txPr>
          <a:bodyPr/>
          <a:lstStyle/>
          <a:p>
            <a:pPr>
              <a:defRPr>
                <a:latin typeface="Arial" pitchFamily="34" charset="0"/>
                <a:cs typeface="Arial" pitchFamily="34" charset="0"/>
              </a:defRPr>
            </a:pPr>
            <a:endParaRPr lang="es-CO"/>
          </a:p>
        </c:txPr>
        <c:crossAx val="190179840"/>
        <c:crosses val="autoZero"/>
        <c:crossBetween val="between"/>
      </c:valAx>
      <c:spPr>
        <a:ln>
          <a:solidFill>
            <a:srgbClr val="969696"/>
          </a:solidFill>
        </a:ln>
      </c:spPr>
    </c:plotArea>
    <c:legend>
      <c:legendPos val="b"/>
      <c:overlay val="0"/>
      <c:txPr>
        <a:bodyPr/>
        <a:lstStyle/>
        <a:p>
          <a:pPr>
            <a:defRPr sz="800">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InformeCierre!$DB$5</c:f>
              <c:strCache>
                <c:ptCount val="1"/>
                <c:pt idx="0">
                  <c:v>No Aplica</c:v>
                </c:pt>
              </c:strCache>
            </c:strRef>
          </c:tx>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InformeCierre!$DC$4:$DK$4</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InformeCierre!$DC$5:$DK$5</c:f>
              <c:numCache>
                <c:formatCode>General</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0-DBB9-438E-AA5E-777C87300D2F}"/>
            </c:ext>
          </c:extLst>
        </c:ser>
        <c:ser>
          <c:idx val="1"/>
          <c:order val="1"/>
          <c:tx>
            <c:strRef>
              <c:f>InformeCierre!$DB$6</c:f>
              <c:strCache>
                <c:ptCount val="1"/>
                <c:pt idx="0">
                  <c:v>No Aplica</c:v>
                </c:pt>
              </c:strCache>
            </c:strRef>
          </c:tx>
          <c:spPr>
            <a:ln>
              <a:solidFill>
                <a:srgbClr val="EAEAEA"/>
              </a:solidFill>
            </a:ln>
          </c:spPr>
          <c:invertIfNegative val="0"/>
          <c:dLbls>
            <c:spPr>
              <a:noFill/>
              <a:ln>
                <a:noFill/>
              </a:ln>
              <a:effectLst/>
            </c:spPr>
            <c:txPr>
              <a:bodyPr/>
              <a:lstStyle/>
              <a:p>
                <a:pPr>
                  <a:defRPr sz="9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InformeCierre!$DC$4:$DK$4</c:f>
              <c:strCache>
                <c:ptCount val="9"/>
                <c:pt idx="0">
                  <c:v>Docum.</c:v>
                </c:pt>
                <c:pt idx="1">
                  <c:v>Func.</c:v>
                </c:pt>
                <c:pt idx="2">
                  <c:v>Perfor.</c:v>
                </c:pt>
                <c:pt idx="3">
                  <c:v>Segur.</c:v>
                </c:pt>
                <c:pt idx="4">
                  <c:v>H y S</c:v>
                </c:pt>
                <c:pt idx="5">
                  <c:v>Datos</c:v>
                </c:pt>
                <c:pt idx="6">
                  <c:v>Ortog.</c:v>
                </c:pt>
                <c:pt idx="7">
                  <c:v>Param.</c:v>
                </c:pt>
                <c:pt idx="8">
                  <c:v>GUI</c:v>
                </c:pt>
              </c:strCache>
            </c:strRef>
          </c:cat>
          <c:val>
            <c:numRef>
              <c:f>InformeCierre!$DC$6:$DK$6</c:f>
              <c:numCache>
                <c:formatCode>General</c:formatCode>
                <c:ptCount val="9"/>
                <c:pt idx="0">
                  <c:v>0</c:v>
                </c:pt>
                <c:pt idx="1">
                  <c:v>0</c:v>
                </c:pt>
                <c:pt idx="2">
                  <c:v>0</c:v>
                </c:pt>
                <c:pt idx="3">
                  <c:v>0</c:v>
                </c:pt>
                <c:pt idx="4">
                  <c:v>0</c:v>
                </c:pt>
                <c:pt idx="5">
                  <c:v>0</c:v>
                </c:pt>
                <c:pt idx="6">
                  <c:v>0</c:v>
                </c:pt>
                <c:pt idx="7">
                  <c:v>0</c:v>
                </c:pt>
                <c:pt idx="8">
                  <c:v>0</c:v>
                </c:pt>
              </c:numCache>
            </c:numRef>
          </c:val>
          <c:extLst xmlns:c16r2="http://schemas.microsoft.com/office/drawing/2015/06/chart">
            <c:ext xmlns:c16="http://schemas.microsoft.com/office/drawing/2014/chart" uri="{C3380CC4-5D6E-409C-BE32-E72D297353CC}">
              <c16:uniqueId val="{00000001-DBB9-438E-AA5E-777C87300D2F}"/>
            </c:ext>
          </c:extLst>
        </c:ser>
        <c:dLbls>
          <c:showLegendKey val="0"/>
          <c:showVal val="0"/>
          <c:showCatName val="0"/>
          <c:showSerName val="0"/>
          <c:showPercent val="0"/>
          <c:showBubbleSize val="0"/>
        </c:dLbls>
        <c:gapWidth val="150"/>
        <c:axId val="190180352"/>
        <c:axId val="190081856"/>
      </c:barChart>
      <c:catAx>
        <c:axId val="190180352"/>
        <c:scaling>
          <c:orientation val="minMax"/>
        </c:scaling>
        <c:delete val="0"/>
        <c:axPos val="b"/>
        <c:numFmt formatCode="General" sourceLinked="0"/>
        <c:majorTickMark val="out"/>
        <c:minorTickMark val="none"/>
        <c:tickLblPos val="nextTo"/>
        <c:txPr>
          <a:bodyPr/>
          <a:lstStyle/>
          <a:p>
            <a:pPr>
              <a:defRPr>
                <a:latin typeface="Arial" pitchFamily="34" charset="0"/>
                <a:cs typeface="Arial" pitchFamily="34" charset="0"/>
              </a:defRPr>
            </a:pPr>
            <a:endParaRPr lang="es-CO"/>
          </a:p>
        </c:txPr>
        <c:crossAx val="190081856"/>
        <c:crosses val="autoZero"/>
        <c:auto val="1"/>
        <c:lblAlgn val="ctr"/>
        <c:lblOffset val="100"/>
        <c:noMultiLvlLbl val="0"/>
      </c:catAx>
      <c:valAx>
        <c:axId val="190081856"/>
        <c:scaling>
          <c:orientation val="minMax"/>
        </c:scaling>
        <c:delete val="0"/>
        <c:axPos val="l"/>
        <c:majorGridlines>
          <c:spPr>
            <a:ln>
              <a:solidFill>
                <a:srgbClr val="EAEAEA"/>
              </a:solidFill>
            </a:ln>
          </c:spPr>
        </c:majorGridlines>
        <c:numFmt formatCode="General" sourceLinked="1"/>
        <c:majorTickMark val="out"/>
        <c:minorTickMark val="none"/>
        <c:tickLblPos val="nextTo"/>
        <c:txPr>
          <a:bodyPr/>
          <a:lstStyle/>
          <a:p>
            <a:pPr>
              <a:defRPr>
                <a:latin typeface="Arial" pitchFamily="34" charset="0"/>
                <a:cs typeface="Arial" pitchFamily="34" charset="0"/>
              </a:defRPr>
            </a:pPr>
            <a:endParaRPr lang="es-CO"/>
          </a:p>
        </c:txPr>
        <c:crossAx val="190180352"/>
        <c:crosses val="autoZero"/>
        <c:crossBetween val="between"/>
      </c:valAx>
      <c:spPr>
        <a:ln>
          <a:solidFill>
            <a:srgbClr val="969696"/>
          </a:solidFill>
        </a:ln>
      </c:spPr>
    </c:plotArea>
    <c:legend>
      <c:legendPos val="b"/>
      <c:overlay val="0"/>
      <c:txPr>
        <a:bodyPr/>
        <a:lstStyle/>
        <a:p>
          <a:pPr>
            <a:defRPr>
              <a:latin typeface="Arial" pitchFamily="34" charset="0"/>
              <a:cs typeface="Arial" pitchFamily="34" charset="0"/>
            </a:defRPr>
          </a:pPr>
          <a:endParaRPr lang="es-CO"/>
        </a:p>
      </c:txPr>
    </c:legend>
    <c:plotVisOnly val="0"/>
    <c:dispBlanksAs val="gap"/>
    <c:showDLblsOverMax val="0"/>
  </c:chart>
  <c:spPr>
    <a:solidFill>
      <a:schemeClr val="bg2"/>
    </a:solidFill>
  </c:spPr>
  <c:printSettings>
    <c:headerFooter/>
    <c:pageMargins b="0.75000000000000022" l="0.70000000000000018" r="0.70000000000000018" t="0.75000000000000022" header="0.3000000000000001" footer="0.3000000000000001"/>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6405074365704281E-2"/>
          <c:y val="3.7194429672398222E-2"/>
          <c:w val="0.90303937007874013"/>
          <c:h val="0.60384933145939423"/>
        </c:manualLayout>
      </c:layout>
      <c:barChart>
        <c:barDir val="col"/>
        <c:grouping val="clustered"/>
        <c:varyColors val="0"/>
        <c:ser>
          <c:idx val="0"/>
          <c:order val="0"/>
          <c:tx>
            <c:strRef>
              <c:f>InformeCierre!$DY$5</c:f>
              <c:strCache>
                <c:ptCount val="1"/>
                <c:pt idx="0">
                  <c:v>Seleccione la causal de desfase …</c:v>
                </c:pt>
              </c:strCache>
            </c:strRef>
          </c:tx>
          <c:invertIfNegative val="0"/>
          <c:dLbls>
            <c:spPr>
              <a:noFill/>
              <a:ln>
                <a:noFill/>
              </a:ln>
              <a:effectLst/>
            </c:spPr>
            <c:txPr>
              <a:bodyPr/>
              <a:lstStyle/>
              <a:p>
                <a:pPr>
                  <a:defRPr sz="8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InformeCierre!$DZ$4</c:f>
              <c:strCache>
                <c:ptCount val="1"/>
                <c:pt idx="0">
                  <c:v>Desviación</c:v>
                </c:pt>
              </c:strCache>
            </c:strRef>
          </c:cat>
          <c:val>
            <c:numRef>
              <c:f>InformeCierre!$DZ$5</c:f>
              <c:numCache>
                <c:formatCode>0</c:formatCode>
                <c:ptCount val="1"/>
                <c:pt idx="0">
                  <c:v>0</c:v>
                </c:pt>
              </c:numCache>
            </c:numRef>
          </c:val>
          <c:extLst xmlns:c16r2="http://schemas.microsoft.com/office/drawing/2015/06/chart">
            <c:ext xmlns:c16="http://schemas.microsoft.com/office/drawing/2014/chart" uri="{C3380CC4-5D6E-409C-BE32-E72D297353CC}">
              <c16:uniqueId val="{00000000-824E-47C6-A200-B7DABFB45AF6}"/>
            </c:ext>
          </c:extLst>
        </c:ser>
        <c:ser>
          <c:idx val="1"/>
          <c:order val="1"/>
          <c:tx>
            <c:strRef>
              <c:f>InformeCierre!$DY$6</c:f>
              <c:strCache>
                <c:ptCount val="1"/>
                <c:pt idx="0">
                  <c:v>Seleccione la causal de desfase …</c:v>
                </c:pt>
              </c:strCache>
            </c:strRef>
          </c:tx>
          <c:invertIfNegative val="0"/>
          <c:dLbls>
            <c:spPr>
              <a:noFill/>
              <a:ln>
                <a:noFill/>
              </a:ln>
              <a:effectLst/>
            </c:spPr>
            <c:txPr>
              <a:bodyPr/>
              <a:lstStyle/>
              <a:p>
                <a:pPr>
                  <a:defRPr sz="8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InformeCierre!$DZ$4</c:f>
              <c:strCache>
                <c:ptCount val="1"/>
                <c:pt idx="0">
                  <c:v>Desviación</c:v>
                </c:pt>
              </c:strCache>
            </c:strRef>
          </c:cat>
          <c:val>
            <c:numRef>
              <c:f>InformeCierre!$DZ$6</c:f>
              <c:numCache>
                <c:formatCode>0</c:formatCode>
                <c:ptCount val="1"/>
                <c:pt idx="0">
                  <c:v>0</c:v>
                </c:pt>
              </c:numCache>
            </c:numRef>
          </c:val>
          <c:extLst xmlns:c16r2="http://schemas.microsoft.com/office/drawing/2015/06/chart">
            <c:ext xmlns:c16="http://schemas.microsoft.com/office/drawing/2014/chart" uri="{C3380CC4-5D6E-409C-BE32-E72D297353CC}">
              <c16:uniqueId val="{00000001-824E-47C6-A200-B7DABFB45AF6}"/>
            </c:ext>
          </c:extLst>
        </c:ser>
        <c:ser>
          <c:idx val="2"/>
          <c:order val="2"/>
          <c:tx>
            <c:strRef>
              <c:f>InformeCierre!$DY$7</c:f>
              <c:strCache>
                <c:ptCount val="1"/>
                <c:pt idx="0">
                  <c:v>Seleccione la causal de desfase …</c:v>
                </c:pt>
              </c:strCache>
            </c:strRef>
          </c:tx>
          <c:invertIfNegative val="0"/>
          <c:dLbls>
            <c:spPr>
              <a:noFill/>
              <a:ln>
                <a:noFill/>
              </a:ln>
              <a:effectLst/>
            </c:spPr>
            <c:txPr>
              <a:bodyPr/>
              <a:lstStyle/>
              <a:p>
                <a:pPr>
                  <a:defRPr sz="8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InformeCierre!$DZ$4</c:f>
              <c:strCache>
                <c:ptCount val="1"/>
                <c:pt idx="0">
                  <c:v>Desviación</c:v>
                </c:pt>
              </c:strCache>
            </c:strRef>
          </c:cat>
          <c:val>
            <c:numRef>
              <c:f>InformeCierre!$DZ$7</c:f>
              <c:numCache>
                <c:formatCode>0</c:formatCode>
                <c:ptCount val="1"/>
                <c:pt idx="0">
                  <c:v>0</c:v>
                </c:pt>
              </c:numCache>
            </c:numRef>
          </c:val>
          <c:extLst xmlns:c16r2="http://schemas.microsoft.com/office/drawing/2015/06/chart">
            <c:ext xmlns:c16="http://schemas.microsoft.com/office/drawing/2014/chart" uri="{C3380CC4-5D6E-409C-BE32-E72D297353CC}">
              <c16:uniqueId val="{00000002-824E-47C6-A200-B7DABFB45AF6}"/>
            </c:ext>
          </c:extLst>
        </c:ser>
        <c:ser>
          <c:idx val="3"/>
          <c:order val="3"/>
          <c:tx>
            <c:strRef>
              <c:f>InformeCierre!$DY$8</c:f>
              <c:strCache>
                <c:ptCount val="1"/>
                <c:pt idx="0">
                  <c:v>Seleccione la causal de desfase …</c:v>
                </c:pt>
              </c:strCache>
            </c:strRef>
          </c:tx>
          <c:invertIfNegative val="0"/>
          <c:dLbls>
            <c:spPr>
              <a:noFill/>
              <a:ln>
                <a:noFill/>
              </a:ln>
              <a:effectLst/>
            </c:spPr>
            <c:txPr>
              <a:bodyPr/>
              <a:lstStyle/>
              <a:p>
                <a:pPr>
                  <a:defRPr sz="8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InformeCierre!$DZ$4</c:f>
              <c:strCache>
                <c:ptCount val="1"/>
                <c:pt idx="0">
                  <c:v>Desviación</c:v>
                </c:pt>
              </c:strCache>
            </c:strRef>
          </c:cat>
          <c:val>
            <c:numRef>
              <c:f>InformeCierre!$DZ$8</c:f>
              <c:numCache>
                <c:formatCode>0</c:formatCode>
                <c:ptCount val="1"/>
                <c:pt idx="0">
                  <c:v>0</c:v>
                </c:pt>
              </c:numCache>
            </c:numRef>
          </c:val>
          <c:extLst xmlns:c16r2="http://schemas.microsoft.com/office/drawing/2015/06/chart">
            <c:ext xmlns:c16="http://schemas.microsoft.com/office/drawing/2014/chart" uri="{C3380CC4-5D6E-409C-BE32-E72D297353CC}">
              <c16:uniqueId val="{00000003-824E-47C6-A200-B7DABFB45AF6}"/>
            </c:ext>
          </c:extLst>
        </c:ser>
        <c:ser>
          <c:idx val="4"/>
          <c:order val="4"/>
          <c:tx>
            <c:strRef>
              <c:f>InformeCierre!$DY$9</c:f>
              <c:strCache>
                <c:ptCount val="1"/>
                <c:pt idx="0">
                  <c:v>Seleccione la causal de desfase …</c:v>
                </c:pt>
              </c:strCache>
            </c:strRef>
          </c:tx>
          <c:invertIfNegative val="0"/>
          <c:dLbls>
            <c:spPr>
              <a:noFill/>
              <a:ln>
                <a:noFill/>
              </a:ln>
              <a:effectLst/>
            </c:spPr>
            <c:txPr>
              <a:bodyPr/>
              <a:lstStyle/>
              <a:p>
                <a:pPr>
                  <a:defRPr sz="800">
                    <a:latin typeface="Arial" pitchFamily="34" charset="0"/>
                    <a:cs typeface="Arial" pitchFamily="34" charset="0"/>
                  </a:defRPr>
                </a:pPr>
                <a:endParaRPr lang="es-CO"/>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0"/>
              </c:ext>
            </c:extLst>
          </c:dLbls>
          <c:cat>
            <c:strRef>
              <c:f>InformeCierre!$DZ$4</c:f>
              <c:strCache>
                <c:ptCount val="1"/>
                <c:pt idx="0">
                  <c:v>Desviación</c:v>
                </c:pt>
              </c:strCache>
            </c:strRef>
          </c:cat>
          <c:val>
            <c:numRef>
              <c:f>InformeCierre!$DZ$9</c:f>
              <c:numCache>
                <c:formatCode>0</c:formatCode>
                <c:ptCount val="1"/>
                <c:pt idx="0">
                  <c:v>0</c:v>
                </c:pt>
              </c:numCache>
            </c:numRef>
          </c:val>
          <c:extLst xmlns:c16r2="http://schemas.microsoft.com/office/drawing/2015/06/chart">
            <c:ext xmlns:c16="http://schemas.microsoft.com/office/drawing/2014/chart" uri="{C3380CC4-5D6E-409C-BE32-E72D297353CC}">
              <c16:uniqueId val="{00000004-824E-47C6-A200-B7DABFB45AF6}"/>
            </c:ext>
          </c:extLst>
        </c:ser>
        <c:dLbls>
          <c:showLegendKey val="0"/>
          <c:showVal val="0"/>
          <c:showCatName val="0"/>
          <c:showSerName val="0"/>
          <c:showPercent val="0"/>
          <c:showBubbleSize val="0"/>
        </c:dLbls>
        <c:gapWidth val="150"/>
        <c:axId val="215842816"/>
        <c:axId val="190084160"/>
      </c:barChart>
      <c:catAx>
        <c:axId val="215842816"/>
        <c:scaling>
          <c:orientation val="minMax"/>
        </c:scaling>
        <c:delete val="0"/>
        <c:axPos val="b"/>
        <c:numFmt formatCode="General" sourceLinked="0"/>
        <c:majorTickMark val="none"/>
        <c:minorTickMark val="none"/>
        <c:tickLblPos val="nextTo"/>
        <c:txPr>
          <a:bodyPr/>
          <a:lstStyle/>
          <a:p>
            <a:pPr>
              <a:defRPr sz="900">
                <a:latin typeface="Arial" pitchFamily="34" charset="0"/>
                <a:cs typeface="Arial" pitchFamily="34" charset="0"/>
              </a:defRPr>
            </a:pPr>
            <a:endParaRPr lang="es-CO"/>
          </a:p>
        </c:txPr>
        <c:crossAx val="190084160"/>
        <c:crosses val="autoZero"/>
        <c:auto val="1"/>
        <c:lblAlgn val="ctr"/>
        <c:lblOffset val="100"/>
        <c:noMultiLvlLbl val="0"/>
      </c:catAx>
      <c:valAx>
        <c:axId val="190084160"/>
        <c:scaling>
          <c:orientation val="minMax"/>
        </c:scaling>
        <c:delete val="0"/>
        <c:axPos val="l"/>
        <c:numFmt formatCode="0" sourceLinked="1"/>
        <c:majorTickMark val="none"/>
        <c:minorTickMark val="none"/>
        <c:tickLblPos val="nextTo"/>
        <c:txPr>
          <a:bodyPr/>
          <a:lstStyle/>
          <a:p>
            <a:pPr>
              <a:defRPr>
                <a:latin typeface="Arial" pitchFamily="34" charset="0"/>
                <a:cs typeface="Arial" pitchFamily="34" charset="0"/>
              </a:defRPr>
            </a:pPr>
            <a:endParaRPr lang="es-CO"/>
          </a:p>
        </c:txPr>
        <c:crossAx val="215842816"/>
        <c:crosses val="autoZero"/>
        <c:crossBetween val="between"/>
      </c:valAx>
      <c:spPr>
        <a:ln>
          <a:solidFill>
            <a:srgbClr val="808080"/>
          </a:solidFill>
        </a:ln>
      </c:spPr>
    </c:plotArea>
    <c:legend>
      <c:legendPos val="b"/>
      <c:layout>
        <c:manualLayout>
          <c:xMode val="edge"/>
          <c:yMode val="edge"/>
          <c:x val="6.0367454068241519E-4"/>
          <c:y val="0.66416631487497668"/>
          <c:w val="0.99939638058215319"/>
          <c:h val="0.33583368512502387"/>
        </c:manualLayout>
      </c:layout>
      <c:overlay val="0"/>
      <c:txPr>
        <a:bodyPr/>
        <a:lstStyle/>
        <a:p>
          <a:pPr>
            <a:defRPr sz="800">
              <a:latin typeface="Arial" pitchFamily="34" charset="0"/>
              <a:cs typeface="Arial" pitchFamily="34" charset="0"/>
            </a:defRPr>
          </a:pPr>
          <a:endParaRPr lang="es-CO"/>
        </a:p>
      </c:txPr>
    </c:legend>
    <c:plotVisOnly val="0"/>
    <c:dispBlanksAs val="zero"/>
    <c:showDLblsOverMax val="0"/>
  </c:chart>
  <c:spPr>
    <a:solidFill>
      <a:schemeClr val="bg2"/>
    </a:solidFill>
    <a:ln>
      <a:solidFill>
        <a:srgbClr val="808080"/>
      </a:solidFill>
    </a:ln>
  </c:spPr>
  <c:printSettings>
    <c:headerFooter/>
    <c:pageMargins b="0.75000000000000022" l="0.70000000000000018" r="0.70000000000000018" t="0.75000000000000022" header="0.3000000000000001" footer="0.3000000000000001"/>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s-CO"/>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5206378614437902"/>
          <c:y val="4.3562810688226275E-2"/>
          <c:w val="0.54069035488211059"/>
          <c:h val="0.60062678505232059"/>
        </c:manualLayout>
      </c:layout>
      <c:pieChart>
        <c:varyColors val="1"/>
        <c:ser>
          <c:idx val="0"/>
          <c:order val="0"/>
          <c:dLbls>
            <c:spPr>
              <a:noFill/>
              <a:ln>
                <a:noFill/>
              </a:ln>
              <a:effectLst/>
            </c:spPr>
            <c:dLblPos val="inEnd"/>
            <c:showLegendKey val="0"/>
            <c:showVal val="0"/>
            <c:showCatName val="0"/>
            <c:showSerName val="0"/>
            <c:showPercent val="1"/>
            <c:showBubbleSize val="0"/>
            <c:showLeaderLines val="1"/>
            <c:extLst xmlns:c16r2="http://schemas.microsoft.com/office/drawing/2015/06/chart">
              <c:ext xmlns:c15="http://schemas.microsoft.com/office/drawing/2012/chart" uri="{CE6537A1-D6FC-4f65-9D91-7224C49458BB}"/>
            </c:extLst>
          </c:dLbls>
          <c:cat>
            <c:strRef>
              <c:f>InformeCierre!$EA$5:$EA$9</c:f>
              <c:strCache>
                <c:ptCount val="5"/>
                <c:pt idx="0">
                  <c:v>Seleccione la causal de desfase …</c:v>
                </c:pt>
                <c:pt idx="1">
                  <c:v>Seleccione la causal de desfase …</c:v>
                </c:pt>
                <c:pt idx="2">
                  <c:v>Seleccione la causal de desfase …</c:v>
                </c:pt>
                <c:pt idx="3">
                  <c:v>Seleccione la causal de desfase …</c:v>
                </c:pt>
                <c:pt idx="4">
                  <c:v>Seleccione la causal de desfase …</c:v>
                </c:pt>
              </c:strCache>
            </c:strRef>
          </c:cat>
          <c:val>
            <c:numRef>
              <c:f>InformeCierre!$EB$5:$EB$9</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F62-425A-84D7-0FE6802D9EFF}"/>
            </c:ext>
          </c:extLst>
        </c:ser>
        <c:dLbls>
          <c:showLegendKey val="0"/>
          <c:showVal val="0"/>
          <c:showCatName val="0"/>
          <c:showSerName val="0"/>
          <c:showPercent val="0"/>
          <c:showBubbleSize val="0"/>
          <c:showLeaderLines val="1"/>
        </c:dLbls>
        <c:firstSliceAng val="0"/>
      </c:pieChart>
    </c:plotArea>
    <c:legend>
      <c:legendPos val="b"/>
      <c:layout>
        <c:manualLayout>
          <c:xMode val="edge"/>
          <c:yMode val="edge"/>
          <c:x val="1.0503098877346262E-3"/>
          <c:y val="0.66597100108466034"/>
          <c:w val="0.99789938022453095"/>
          <c:h val="0.33402899891534021"/>
        </c:manualLayout>
      </c:layout>
      <c:overlay val="0"/>
      <c:txPr>
        <a:bodyPr/>
        <a:lstStyle/>
        <a:p>
          <a:pPr>
            <a:defRPr sz="800"/>
          </a:pPr>
          <a:endParaRPr lang="es-CO"/>
        </a:p>
      </c:txPr>
    </c:legend>
    <c:plotVisOnly val="0"/>
    <c:dispBlanksAs val="zero"/>
    <c:showDLblsOverMax val="0"/>
  </c:chart>
  <c:spPr>
    <a:solidFill>
      <a:schemeClr val="bg2"/>
    </a:solidFill>
  </c:spPr>
  <c:txPr>
    <a:bodyPr/>
    <a:lstStyle/>
    <a:p>
      <a:pPr>
        <a:defRPr sz="900">
          <a:latin typeface="Arial" pitchFamily="34" charset="0"/>
          <a:cs typeface="Arial" pitchFamily="34" charset="0"/>
        </a:defRPr>
      </a:pPr>
      <a:endParaRPr lang="es-CO"/>
    </a:p>
  </c:tx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18.jpeg"/><Relationship Id="rId2" Type="http://schemas.openxmlformats.org/officeDocument/2006/relationships/image" Target="../media/image17.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chart" Target="../charts/chart6.xml"/><Relationship Id="rId13" Type="http://schemas.openxmlformats.org/officeDocument/2006/relationships/chart" Target="../charts/chart11.xml"/><Relationship Id="rId18" Type="http://schemas.openxmlformats.org/officeDocument/2006/relationships/chart" Target="../charts/chart16.xml"/><Relationship Id="rId3" Type="http://schemas.openxmlformats.org/officeDocument/2006/relationships/chart" Target="../charts/chart1.xml"/><Relationship Id="rId21" Type="http://schemas.openxmlformats.org/officeDocument/2006/relationships/chart" Target="../charts/chart19.xml"/><Relationship Id="rId7" Type="http://schemas.openxmlformats.org/officeDocument/2006/relationships/chart" Target="../charts/chart5.xml"/><Relationship Id="rId12" Type="http://schemas.openxmlformats.org/officeDocument/2006/relationships/chart" Target="../charts/chart10.xml"/><Relationship Id="rId17" Type="http://schemas.openxmlformats.org/officeDocument/2006/relationships/chart" Target="../charts/chart15.xml"/><Relationship Id="rId2" Type="http://schemas.openxmlformats.org/officeDocument/2006/relationships/image" Target="../media/image18.jpeg"/><Relationship Id="rId16" Type="http://schemas.openxmlformats.org/officeDocument/2006/relationships/chart" Target="../charts/chart14.xml"/><Relationship Id="rId20" Type="http://schemas.openxmlformats.org/officeDocument/2006/relationships/chart" Target="../charts/chart18.xml"/><Relationship Id="rId1" Type="http://schemas.openxmlformats.org/officeDocument/2006/relationships/image" Target="../media/image1.png"/><Relationship Id="rId6" Type="http://schemas.openxmlformats.org/officeDocument/2006/relationships/chart" Target="../charts/chart4.xml"/><Relationship Id="rId11" Type="http://schemas.openxmlformats.org/officeDocument/2006/relationships/chart" Target="../charts/chart9.xml"/><Relationship Id="rId5" Type="http://schemas.openxmlformats.org/officeDocument/2006/relationships/chart" Target="../charts/chart3.xml"/><Relationship Id="rId15" Type="http://schemas.openxmlformats.org/officeDocument/2006/relationships/chart" Target="../charts/chart13.xml"/><Relationship Id="rId10" Type="http://schemas.openxmlformats.org/officeDocument/2006/relationships/chart" Target="../charts/chart8.xml"/><Relationship Id="rId19" Type="http://schemas.openxmlformats.org/officeDocument/2006/relationships/chart" Target="../charts/chart17.xml"/><Relationship Id="rId4" Type="http://schemas.openxmlformats.org/officeDocument/2006/relationships/chart" Target="../charts/chart2.xml"/><Relationship Id="rId9" Type="http://schemas.openxmlformats.org/officeDocument/2006/relationships/chart" Target="../charts/chart7.xml"/><Relationship Id="rId14" Type="http://schemas.openxmlformats.org/officeDocument/2006/relationships/chart" Target="../charts/chart12.xml"/><Relationship Id="rId22" Type="http://schemas.openxmlformats.org/officeDocument/2006/relationships/chart" Target="../charts/chart20.xml"/></Relationships>
</file>

<file path=xl/drawings/_rels/drawing9.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2" Type="http://schemas.openxmlformats.org/officeDocument/2006/relationships/image" Target="../media/image18.jpe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image" Target="../media/image14.emf"/><Relationship Id="rId3" Type="http://schemas.openxmlformats.org/officeDocument/2006/relationships/image" Target="../media/image6.emf"/><Relationship Id="rId7" Type="http://schemas.openxmlformats.org/officeDocument/2006/relationships/image" Target="../media/image2.emf"/><Relationship Id="rId12" Type="http://schemas.openxmlformats.org/officeDocument/2006/relationships/image" Target="../media/image13.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1.emf"/><Relationship Id="rId11" Type="http://schemas.openxmlformats.org/officeDocument/2006/relationships/image" Target="../media/image12.emf"/><Relationship Id="rId5" Type="http://schemas.openxmlformats.org/officeDocument/2006/relationships/image" Target="../media/image10.emf"/><Relationship Id="rId15" Type="http://schemas.openxmlformats.org/officeDocument/2006/relationships/image" Target="../media/image16.emf"/><Relationship Id="rId10" Type="http://schemas.openxmlformats.org/officeDocument/2006/relationships/image" Target="../media/image3.emf"/><Relationship Id="rId4" Type="http://schemas.openxmlformats.org/officeDocument/2006/relationships/image" Target="../media/image9.emf"/><Relationship Id="rId9" Type="http://schemas.openxmlformats.org/officeDocument/2006/relationships/image" Target="../media/image4.emf"/><Relationship Id="rId14"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9.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2.emf"/><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5.emf"/><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6.emf"/><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6.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8.emf"/><Relationship Id="rId1" Type="http://schemas.openxmlformats.org/officeDocument/2006/relationships/image" Target="../media/image6.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30.emf"/><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32.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Logo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5</xdr:col>
      <xdr:colOff>161925</xdr:colOff>
      <xdr:row>38</xdr:row>
      <xdr:rowOff>9525</xdr:rowOff>
    </xdr:from>
    <xdr:to>
      <xdr:col>12</xdr:col>
      <xdr:colOff>47625</xdr:colOff>
      <xdr:row>43</xdr:row>
      <xdr:rowOff>0</xdr:rowOff>
    </xdr:to>
    <xdr:pic>
      <xdr:nvPicPr>
        <xdr:cNvPr id="3" name="Restricciones"/>
        <xdr:cNvPicPr/>
      </xdr:nvPicPr>
      <xdr:blipFill>
        <a:blip xmlns:r="http://schemas.openxmlformats.org/officeDocument/2006/relationships" r:embed="rId2" cstate="print"/>
        <a:srcRect r="5469" b="10000"/>
        <a:stretch>
          <a:fillRect/>
        </a:stretch>
      </xdr:blipFill>
      <xdr:spPr bwMode="auto">
        <a:xfrm>
          <a:off x="1066800" y="6105525"/>
          <a:ext cx="1152525" cy="942975"/>
        </a:xfrm>
        <a:prstGeom prst="rect">
          <a:avLst/>
        </a:prstGeom>
        <a:noFill/>
        <a:ln w="9525">
          <a:noFill/>
          <a:miter lim="800000"/>
          <a:headEnd/>
          <a:tailEnd/>
        </a:ln>
      </xdr:spPr>
    </xdr:pic>
    <xdr:clientData/>
  </xdr:twoCellAnchor>
  <xdr:twoCellAnchor editAs="oneCell">
    <xdr:from>
      <xdr:col>48</xdr:col>
      <xdr:colOff>26933</xdr:colOff>
      <xdr:row>453</xdr:row>
      <xdr:rowOff>36309</xdr:rowOff>
    </xdr:from>
    <xdr:to>
      <xdr:col>51</xdr:col>
      <xdr:colOff>159140</xdr:colOff>
      <xdr:row>456</xdr:row>
      <xdr:rowOff>148809</xdr:rowOff>
    </xdr:to>
    <xdr:pic>
      <xdr:nvPicPr>
        <xdr:cNvPr id="7" name="Logo2" descr="Sello Choucair con registro"/>
        <xdr:cNvPicPr>
          <a:picLocks noChangeAspect="1" noChangeArrowheads="1"/>
        </xdr:cNvPicPr>
      </xdr:nvPicPr>
      <xdr:blipFill>
        <a:blip xmlns:r="http://schemas.openxmlformats.org/officeDocument/2006/relationships" r:embed="rId3" cstate="print">
          <a:lum bright="70000" contrast="-70000"/>
        </a:blip>
        <a:srcRect l="14368" t="10191" r="18391" b="14650"/>
        <a:stretch>
          <a:fillRect/>
        </a:stretch>
      </xdr:blipFill>
      <xdr:spPr bwMode="auto">
        <a:xfrm>
          <a:off x="8713733" y="65406384"/>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43</xdr:col>
          <xdr:colOff>161925</xdr:colOff>
          <xdr:row>182</xdr:row>
          <xdr:rowOff>104775</xdr:rowOff>
        </xdr:from>
        <xdr:to>
          <xdr:col>51</xdr:col>
          <xdr:colOff>9525</xdr:colOff>
          <xdr:row>184</xdr:row>
          <xdr:rowOff>104775</xdr:rowOff>
        </xdr:to>
        <xdr:sp macro="" textlink="">
          <xdr:nvSpPr>
            <xdr:cNvPr id="1025" name="cmdGenerarDocumentos"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171450</xdr:colOff>
          <xdr:row>101</xdr:row>
          <xdr:rowOff>104775</xdr:rowOff>
        </xdr:from>
        <xdr:to>
          <xdr:col>51</xdr:col>
          <xdr:colOff>19050</xdr:colOff>
          <xdr:row>103</xdr:row>
          <xdr:rowOff>104775</xdr:rowOff>
        </xdr:to>
        <xdr:sp macro="" textlink="">
          <xdr:nvSpPr>
            <xdr:cNvPr id="1026" name="cmdSeleccionarEsquema"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1028" name="imgAgregarFilaAccion" hidden="1">
              <a:extLst>
                <a:ext uri="{63B3BB69-23CF-44E3-9099-C40C66FF867C}">
                  <a14:compatExt spid="_x0000_s10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1029" name="imgEliminarFilaAccion" hidden="1">
              <a:extLst>
                <a:ext uri="{63B3BB69-23CF-44E3-9099-C40C66FF867C}">
                  <a14:compatExt spid="_x0000_s10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76200</xdr:colOff>
          <xdr:row>425</xdr:row>
          <xdr:rowOff>0</xdr:rowOff>
        </xdr:from>
        <xdr:to>
          <xdr:col>47</xdr:col>
          <xdr:colOff>104775</xdr:colOff>
          <xdr:row>427</xdr:row>
          <xdr:rowOff>0</xdr:rowOff>
        </xdr:to>
        <xdr:sp macro="" textlink="">
          <xdr:nvSpPr>
            <xdr:cNvPr id="1030" name="cmdCancelarPrueba" hidden="1">
              <a:extLst>
                <a:ext uri="{63B3BB69-23CF-44E3-9099-C40C66FF867C}">
                  <a14:compatExt spid="_x0000_s10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425</xdr:row>
          <xdr:rowOff>0</xdr:rowOff>
        </xdr:from>
        <xdr:to>
          <xdr:col>13</xdr:col>
          <xdr:colOff>104775</xdr:colOff>
          <xdr:row>427</xdr:row>
          <xdr:rowOff>0</xdr:rowOff>
        </xdr:to>
        <xdr:sp macro="" textlink="">
          <xdr:nvSpPr>
            <xdr:cNvPr id="1031" name="cmdDevolverPrueba" hidden="1">
              <a:extLst>
                <a:ext uri="{63B3BB69-23CF-44E3-9099-C40C66FF867C}">
                  <a14:compatExt spid="_x0000_s10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425</xdr:row>
          <xdr:rowOff>0</xdr:rowOff>
        </xdr:from>
        <xdr:to>
          <xdr:col>30</xdr:col>
          <xdr:colOff>104775</xdr:colOff>
          <xdr:row>427</xdr:row>
          <xdr:rowOff>0</xdr:rowOff>
        </xdr:to>
        <xdr:sp macro="" textlink="">
          <xdr:nvSpPr>
            <xdr:cNvPr id="1032" name="cmdSuspenderPrueba" hidden="1">
              <a:extLst>
                <a:ext uri="{63B3BB69-23CF-44E3-9099-C40C66FF867C}">
                  <a14:compatExt spid="_x0000_s10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147</xdr:row>
          <xdr:rowOff>19050</xdr:rowOff>
        </xdr:from>
        <xdr:to>
          <xdr:col>49</xdr:col>
          <xdr:colOff>171450</xdr:colOff>
          <xdr:row>148</xdr:row>
          <xdr:rowOff>0</xdr:rowOff>
        </xdr:to>
        <xdr:sp macro="" textlink="">
          <xdr:nvSpPr>
            <xdr:cNvPr id="1033" name="imgEliminarFilaIssue" hidden="1">
              <a:extLst>
                <a:ext uri="{63B3BB69-23CF-44E3-9099-C40C66FF867C}">
                  <a14:compatExt spid="_x0000_s10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311</xdr:row>
          <xdr:rowOff>19050</xdr:rowOff>
        </xdr:from>
        <xdr:to>
          <xdr:col>51</xdr:col>
          <xdr:colOff>171450</xdr:colOff>
          <xdr:row>312</xdr:row>
          <xdr:rowOff>0</xdr:rowOff>
        </xdr:to>
        <xdr:sp macro="" textlink="">
          <xdr:nvSpPr>
            <xdr:cNvPr id="1034" name="imgAgregarFilaPET" hidden="1">
              <a:extLst>
                <a:ext uri="{63B3BB69-23CF-44E3-9099-C40C66FF867C}">
                  <a14:compatExt spid="_x0000_s10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311</xdr:row>
          <xdr:rowOff>19050</xdr:rowOff>
        </xdr:from>
        <xdr:to>
          <xdr:col>49</xdr:col>
          <xdr:colOff>171450</xdr:colOff>
          <xdr:row>312</xdr:row>
          <xdr:rowOff>0</xdr:rowOff>
        </xdr:to>
        <xdr:sp macro="" textlink="">
          <xdr:nvSpPr>
            <xdr:cNvPr id="1035" name="imgEliminarFilaPET" hidden="1">
              <a:extLst>
                <a:ext uri="{63B3BB69-23CF-44E3-9099-C40C66FF867C}">
                  <a14:compatExt spid="_x0000_s10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295</xdr:row>
          <xdr:rowOff>19050</xdr:rowOff>
        </xdr:from>
        <xdr:to>
          <xdr:col>51</xdr:col>
          <xdr:colOff>171450</xdr:colOff>
          <xdr:row>296</xdr:row>
          <xdr:rowOff>0</xdr:rowOff>
        </xdr:to>
        <xdr:sp macro="" textlink="">
          <xdr:nvSpPr>
            <xdr:cNvPr id="1036" name="imgAgregarFilaBugtracker" hidden="1">
              <a:extLst>
                <a:ext uri="{63B3BB69-23CF-44E3-9099-C40C66FF867C}">
                  <a14:compatExt spid="_x0000_s10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295</xdr:row>
          <xdr:rowOff>19050</xdr:rowOff>
        </xdr:from>
        <xdr:to>
          <xdr:col>49</xdr:col>
          <xdr:colOff>171450</xdr:colOff>
          <xdr:row>296</xdr:row>
          <xdr:rowOff>0</xdr:rowOff>
        </xdr:to>
        <xdr:sp macro="" textlink="">
          <xdr:nvSpPr>
            <xdr:cNvPr id="1037" name="imgEliminarFilaBugtracker" hidden="1">
              <a:extLst>
                <a:ext uri="{63B3BB69-23CF-44E3-9099-C40C66FF867C}">
                  <a14:compatExt spid="_x0000_s10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147</xdr:row>
          <xdr:rowOff>19050</xdr:rowOff>
        </xdr:from>
        <xdr:to>
          <xdr:col>51</xdr:col>
          <xdr:colOff>171450</xdr:colOff>
          <xdr:row>148</xdr:row>
          <xdr:rowOff>0</xdr:rowOff>
        </xdr:to>
        <xdr:sp macro="" textlink="">
          <xdr:nvSpPr>
            <xdr:cNvPr id="1040" name="imgAgregarFilaIssue" hidden="1">
              <a:extLst>
                <a:ext uri="{63B3BB69-23CF-44E3-9099-C40C66FF867C}">
                  <a14:compatExt spid="_x0000_s10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38100</xdr:rowOff>
        </xdr:from>
        <xdr:to>
          <xdr:col>6</xdr:col>
          <xdr:colOff>19050</xdr:colOff>
          <xdr:row>5</xdr:row>
          <xdr:rowOff>19050</xdr:rowOff>
        </xdr:to>
        <xdr:sp macro="" textlink="">
          <xdr:nvSpPr>
            <xdr:cNvPr id="1042" name="imgAgregarFilaRiesgo" hidden="1">
              <a:extLst>
                <a:ext uri="{63B3BB69-23CF-44E3-9099-C40C66FF867C}">
                  <a14:compatExt spid="_x0000_s10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xdr:row>
          <xdr:rowOff>38100</xdr:rowOff>
        </xdr:from>
        <xdr:to>
          <xdr:col>4</xdr:col>
          <xdr:colOff>19050</xdr:colOff>
          <xdr:row>5</xdr:row>
          <xdr:rowOff>19050</xdr:rowOff>
        </xdr:to>
        <xdr:sp macro="" textlink="">
          <xdr:nvSpPr>
            <xdr:cNvPr id="1043" name="imgEliminarFilaRiesgo" hidden="1">
              <a:extLst>
                <a:ext uri="{63B3BB69-23CF-44E3-9099-C40C66FF867C}">
                  <a14:compatExt spid="_x0000_s10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38100</xdr:rowOff>
        </xdr:from>
        <xdr:to>
          <xdr:col>6</xdr:col>
          <xdr:colOff>19050</xdr:colOff>
          <xdr:row>5</xdr:row>
          <xdr:rowOff>19050</xdr:rowOff>
        </xdr:to>
        <xdr:sp macro="" textlink="">
          <xdr:nvSpPr>
            <xdr:cNvPr id="1076" name="imgAgregarFilaAlcance" hidden="1">
              <a:extLst>
                <a:ext uri="{63B3BB69-23CF-44E3-9099-C40C66FF867C}">
                  <a14:compatExt spid="_x0000_s10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xdr:row>
          <xdr:rowOff>38100</xdr:rowOff>
        </xdr:from>
        <xdr:to>
          <xdr:col>4</xdr:col>
          <xdr:colOff>19050</xdr:colOff>
          <xdr:row>5</xdr:row>
          <xdr:rowOff>19050</xdr:rowOff>
        </xdr:to>
        <xdr:sp macro="" textlink="">
          <xdr:nvSpPr>
            <xdr:cNvPr id="1077" name="imgEliminarFilaAlcance" hidden="1">
              <a:extLst>
                <a:ext uri="{63B3BB69-23CF-44E3-9099-C40C66FF867C}">
                  <a14:compatExt spid="_x0000_s10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38100</xdr:rowOff>
        </xdr:from>
        <xdr:to>
          <xdr:col>6</xdr:col>
          <xdr:colOff>19050</xdr:colOff>
          <xdr:row>5</xdr:row>
          <xdr:rowOff>19050</xdr:rowOff>
        </xdr:to>
        <xdr:sp macro="" textlink="">
          <xdr:nvSpPr>
            <xdr:cNvPr id="1078" name="imgAgregarFilaSupuesto" hidden="1">
              <a:extLst>
                <a:ext uri="{63B3BB69-23CF-44E3-9099-C40C66FF867C}">
                  <a14:compatExt spid="_x0000_s10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xdr:row>
          <xdr:rowOff>38100</xdr:rowOff>
        </xdr:from>
        <xdr:to>
          <xdr:col>4</xdr:col>
          <xdr:colOff>19050</xdr:colOff>
          <xdr:row>5</xdr:row>
          <xdr:rowOff>19050</xdr:rowOff>
        </xdr:to>
        <xdr:sp macro="" textlink="">
          <xdr:nvSpPr>
            <xdr:cNvPr id="1079" name="imgEliminarFilaSupuesto" hidden="1">
              <a:extLst>
                <a:ext uri="{63B3BB69-23CF-44E3-9099-C40C66FF867C}">
                  <a14:compatExt spid="_x0000_s107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38100</xdr:rowOff>
        </xdr:from>
        <xdr:to>
          <xdr:col>6</xdr:col>
          <xdr:colOff>9525</xdr:colOff>
          <xdr:row>5</xdr:row>
          <xdr:rowOff>19050</xdr:rowOff>
        </xdr:to>
        <xdr:sp macro="" textlink="">
          <xdr:nvSpPr>
            <xdr:cNvPr id="1080" name="imgAgregarFilaRiesgoG" hidden="1">
              <a:extLst>
                <a:ext uri="{63B3BB69-23CF-44E3-9099-C40C66FF867C}">
                  <a14:compatExt spid="_x0000_s10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xdr:row>
          <xdr:rowOff>38100</xdr:rowOff>
        </xdr:from>
        <xdr:to>
          <xdr:col>4</xdr:col>
          <xdr:colOff>9525</xdr:colOff>
          <xdr:row>5</xdr:row>
          <xdr:rowOff>19050</xdr:rowOff>
        </xdr:to>
        <xdr:sp macro="" textlink="">
          <xdr:nvSpPr>
            <xdr:cNvPr id="1081" name="imgEliminarFilaRiesgoG" hidden="1">
              <a:extLst>
                <a:ext uri="{63B3BB69-23CF-44E3-9099-C40C66FF867C}">
                  <a14:compatExt spid="_x0000_s10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76200</xdr:colOff>
          <xdr:row>440</xdr:row>
          <xdr:rowOff>0</xdr:rowOff>
        </xdr:from>
        <xdr:to>
          <xdr:col>47</xdr:col>
          <xdr:colOff>104775</xdr:colOff>
          <xdr:row>442</xdr:row>
          <xdr:rowOff>0</xdr:rowOff>
        </xdr:to>
        <xdr:sp macro="" textlink="">
          <xdr:nvSpPr>
            <xdr:cNvPr id="1087" name="cmdHallazgo" hidden="1">
              <a:extLst>
                <a:ext uri="{63B3BB69-23CF-44E3-9099-C40C66FF867C}">
                  <a14:compatExt spid="_x0000_s10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76200</xdr:colOff>
          <xdr:row>440</xdr:row>
          <xdr:rowOff>0</xdr:rowOff>
        </xdr:from>
        <xdr:to>
          <xdr:col>13</xdr:col>
          <xdr:colOff>104775</xdr:colOff>
          <xdr:row>442</xdr:row>
          <xdr:rowOff>0</xdr:rowOff>
        </xdr:to>
        <xdr:sp macro="" textlink="">
          <xdr:nvSpPr>
            <xdr:cNvPr id="1088" name="cmdCondicionalProyecto" hidden="1">
              <a:extLst>
                <a:ext uri="{63B3BB69-23CF-44E3-9099-C40C66FF867C}">
                  <a14:compatExt spid="_x0000_s10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440</xdr:row>
          <xdr:rowOff>0</xdr:rowOff>
        </xdr:from>
        <xdr:to>
          <xdr:col>30</xdr:col>
          <xdr:colOff>104775</xdr:colOff>
          <xdr:row>442</xdr:row>
          <xdr:rowOff>0</xdr:rowOff>
        </xdr:to>
        <xdr:sp macro="" textlink="">
          <xdr:nvSpPr>
            <xdr:cNvPr id="1090" name="cmdCondicionalProducto" hidden="1">
              <a:extLst>
                <a:ext uri="{63B3BB69-23CF-44E3-9099-C40C66FF867C}">
                  <a14:compatExt spid="_x0000_s10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171450</xdr:colOff>
          <xdr:row>4</xdr:row>
          <xdr:rowOff>9525</xdr:rowOff>
        </xdr:from>
        <xdr:to>
          <xdr:col>52</xdr:col>
          <xdr:colOff>19050</xdr:colOff>
          <xdr:row>6</xdr:row>
          <xdr:rowOff>9525</xdr:rowOff>
        </xdr:to>
        <xdr:sp macro="" textlink="">
          <xdr:nvSpPr>
            <xdr:cNvPr id="1093" name="cmdCancelarProyecto" hidden="1">
              <a:extLst>
                <a:ext uri="{63B3BB69-23CF-44E3-9099-C40C66FF867C}">
                  <a14:compatExt spid="_x0000_s10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171450</xdr:colOff>
          <xdr:row>4</xdr:row>
          <xdr:rowOff>9525</xdr:rowOff>
        </xdr:from>
        <xdr:to>
          <xdr:col>52</xdr:col>
          <xdr:colOff>19050</xdr:colOff>
          <xdr:row>6</xdr:row>
          <xdr:rowOff>9525</xdr:rowOff>
        </xdr:to>
        <xdr:sp macro="" textlink="">
          <xdr:nvSpPr>
            <xdr:cNvPr id="1094" name="cmdDevolverProyecto" hidden="1">
              <a:extLst>
                <a:ext uri="{63B3BB69-23CF-44E3-9099-C40C66FF867C}">
                  <a14:compatExt spid="_x0000_s10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171450</xdr:colOff>
          <xdr:row>4</xdr:row>
          <xdr:rowOff>9525</xdr:rowOff>
        </xdr:from>
        <xdr:to>
          <xdr:col>52</xdr:col>
          <xdr:colOff>19050</xdr:colOff>
          <xdr:row>6</xdr:row>
          <xdr:rowOff>9525</xdr:rowOff>
        </xdr:to>
        <xdr:sp macro="" textlink="">
          <xdr:nvSpPr>
            <xdr:cNvPr id="1095" name="cmdSuspenderProyecto" hidden="1">
              <a:extLst>
                <a:ext uri="{63B3BB69-23CF-44E3-9099-C40C66FF867C}">
                  <a14:compatExt spid="_x0000_s10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448</xdr:row>
          <xdr:rowOff>0</xdr:rowOff>
        </xdr:from>
        <xdr:to>
          <xdr:col>12</xdr:col>
          <xdr:colOff>104775</xdr:colOff>
          <xdr:row>450</xdr:row>
          <xdr:rowOff>0</xdr:rowOff>
        </xdr:to>
        <xdr:sp macro="" textlink="">
          <xdr:nvSpPr>
            <xdr:cNvPr id="1097" name="cmdGenerarCopia" hidden="1">
              <a:extLst>
                <a:ext uri="{63B3BB69-23CF-44E3-9099-C40C66FF867C}">
                  <a14:compatExt spid="_x0000_s10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326</xdr:row>
          <xdr:rowOff>19050</xdr:rowOff>
        </xdr:from>
        <xdr:to>
          <xdr:col>51</xdr:col>
          <xdr:colOff>171450</xdr:colOff>
          <xdr:row>327</xdr:row>
          <xdr:rowOff>0</xdr:rowOff>
        </xdr:to>
        <xdr:sp macro="" textlink="">
          <xdr:nvSpPr>
            <xdr:cNvPr id="1100" name="imgAgregarFilaComite" hidden="1">
              <a:extLst>
                <a:ext uri="{63B3BB69-23CF-44E3-9099-C40C66FF867C}">
                  <a14:compatExt spid="_x0000_s11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326</xdr:row>
          <xdr:rowOff>19050</xdr:rowOff>
        </xdr:from>
        <xdr:to>
          <xdr:col>49</xdr:col>
          <xdr:colOff>171450</xdr:colOff>
          <xdr:row>327</xdr:row>
          <xdr:rowOff>0</xdr:rowOff>
        </xdr:to>
        <xdr:sp macro="" textlink="">
          <xdr:nvSpPr>
            <xdr:cNvPr id="1101" name="imgEliminarFilaComite" hidden="1">
              <a:extLst>
                <a:ext uri="{63B3BB69-23CF-44E3-9099-C40C66FF867C}">
                  <a14:compatExt spid="_x0000_s11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88</xdr:row>
          <xdr:rowOff>19050</xdr:rowOff>
        </xdr:from>
        <xdr:to>
          <xdr:col>51</xdr:col>
          <xdr:colOff>171450</xdr:colOff>
          <xdr:row>89</xdr:row>
          <xdr:rowOff>0</xdr:rowOff>
        </xdr:to>
        <xdr:sp macro="" textlink="">
          <xdr:nvSpPr>
            <xdr:cNvPr id="1102" name="imgAgregarFilaEstrategia" hidden="1">
              <a:extLst>
                <a:ext uri="{63B3BB69-23CF-44E3-9099-C40C66FF867C}">
                  <a14:compatExt spid="_x0000_s11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88</xdr:row>
          <xdr:rowOff>19050</xdr:rowOff>
        </xdr:from>
        <xdr:to>
          <xdr:col>49</xdr:col>
          <xdr:colOff>171450</xdr:colOff>
          <xdr:row>89</xdr:row>
          <xdr:rowOff>0</xdr:rowOff>
        </xdr:to>
        <xdr:sp macro="" textlink="">
          <xdr:nvSpPr>
            <xdr:cNvPr id="1103" name="imgEliminarFilaEstrategia" hidden="1">
              <a:extLst>
                <a:ext uri="{63B3BB69-23CF-44E3-9099-C40C66FF867C}">
                  <a14:compatExt spid="_x0000_s11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210</xdr:row>
          <xdr:rowOff>19050</xdr:rowOff>
        </xdr:from>
        <xdr:to>
          <xdr:col>51</xdr:col>
          <xdr:colOff>171450</xdr:colOff>
          <xdr:row>211</xdr:row>
          <xdr:rowOff>0</xdr:rowOff>
        </xdr:to>
        <xdr:sp macro="" textlink="">
          <xdr:nvSpPr>
            <xdr:cNvPr id="1110" name="imgAgregarFilaDocumentacion" hidden="1">
              <a:extLst>
                <a:ext uri="{63B3BB69-23CF-44E3-9099-C40C66FF867C}">
                  <a14:compatExt spid="_x0000_s11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210</xdr:row>
          <xdr:rowOff>19050</xdr:rowOff>
        </xdr:from>
        <xdr:to>
          <xdr:col>49</xdr:col>
          <xdr:colOff>171450</xdr:colOff>
          <xdr:row>211</xdr:row>
          <xdr:rowOff>0</xdr:rowOff>
        </xdr:to>
        <xdr:sp macro="" textlink="">
          <xdr:nvSpPr>
            <xdr:cNvPr id="1111" name="imgEliminarFilaDocumentacion" hidden="1">
              <a:extLst>
                <a:ext uri="{63B3BB69-23CF-44E3-9099-C40C66FF867C}">
                  <a14:compatExt spid="_x0000_s11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95250</xdr:colOff>
          <xdr:row>1</xdr:row>
          <xdr:rowOff>123825</xdr:rowOff>
        </xdr:from>
        <xdr:to>
          <xdr:col>51</xdr:col>
          <xdr:colOff>76200</xdr:colOff>
          <xdr:row>3</xdr:row>
          <xdr:rowOff>76200</xdr:rowOff>
        </xdr:to>
        <xdr:sp macro="" textlink="">
          <xdr:nvSpPr>
            <xdr:cNvPr id="1129" name="cmdInicializar" hidden="1">
              <a:extLst>
                <a:ext uri="{63B3BB69-23CF-44E3-9099-C40C66FF867C}">
                  <a14:compatExt spid="_x0000_s11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4</xdr:row>
          <xdr:rowOff>38100</xdr:rowOff>
        </xdr:from>
        <xdr:to>
          <xdr:col>6</xdr:col>
          <xdr:colOff>9525</xdr:colOff>
          <xdr:row>5</xdr:row>
          <xdr:rowOff>19050</xdr:rowOff>
        </xdr:to>
        <xdr:sp macro="" textlink="">
          <xdr:nvSpPr>
            <xdr:cNvPr id="1130" name="imgAgregarFilaNoAlcance" hidden="1">
              <a:extLst>
                <a:ext uri="{63B3BB69-23CF-44E3-9099-C40C66FF867C}">
                  <a14:compatExt spid="_x0000_s11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4</xdr:row>
          <xdr:rowOff>38100</xdr:rowOff>
        </xdr:from>
        <xdr:to>
          <xdr:col>4</xdr:col>
          <xdr:colOff>9525</xdr:colOff>
          <xdr:row>5</xdr:row>
          <xdr:rowOff>19050</xdr:rowOff>
        </xdr:to>
        <xdr:sp macro="" textlink="">
          <xdr:nvSpPr>
            <xdr:cNvPr id="1131" name="imgEliminarFilaNoAlcance" hidden="1">
              <a:extLst>
                <a:ext uri="{63B3BB69-23CF-44E3-9099-C40C66FF867C}">
                  <a14:compatExt spid="_x0000_s1131"/>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Logo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7883</xdr:colOff>
      <xdr:row>195</xdr:row>
      <xdr:rowOff>45834</xdr:rowOff>
    </xdr:from>
    <xdr:to>
      <xdr:col>51</xdr:col>
      <xdr:colOff>140090</xdr:colOff>
      <xdr:row>198</xdr:row>
      <xdr:rowOff>158334</xdr:rowOff>
    </xdr:to>
    <xdr:pic>
      <xdr:nvPicPr>
        <xdr:cNvPr id="3" name="Logo2"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694683" y="13599909"/>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64513" name="imgAgregarFilaAccion" hidden="1">
              <a:extLst>
                <a:ext uri="{63B3BB69-23CF-44E3-9099-C40C66FF867C}">
                  <a14:compatExt spid="_x0000_s64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64514" name="imgEliminarFilaAccion" hidden="1">
              <a:extLst>
                <a:ext uri="{63B3BB69-23CF-44E3-9099-C40C66FF867C}">
                  <a14:compatExt spid="_x0000_s64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65</xdr:row>
          <xdr:rowOff>19050</xdr:rowOff>
        </xdr:from>
        <xdr:to>
          <xdr:col>52</xdr:col>
          <xdr:colOff>0</xdr:colOff>
          <xdr:row>66</xdr:row>
          <xdr:rowOff>0</xdr:rowOff>
        </xdr:to>
        <xdr:sp macro="" textlink="">
          <xdr:nvSpPr>
            <xdr:cNvPr id="64523" name="imgAgregarFilaAlcance" hidden="1">
              <a:extLst>
                <a:ext uri="{63B3BB69-23CF-44E3-9099-C40C66FF867C}">
                  <a14:compatExt spid="_x0000_s64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65</xdr:row>
          <xdr:rowOff>19050</xdr:rowOff>
        </xdr:from>
        <xdr:to>
          <xdr:col>50</xdr:col>
          <xdr:colOff>0</xdr:colOff>
          <xdr:row>66</xdr:row>
          <xdr:rowOff>0</xdr:rowOff>
        </xdr:to>
        <xdr:sp macro="" textlink="">
          <xdr:nvSpPr>
            <xdr:cNvPr id="64524" name="imgEliminarFilaAlcance" hidden="1">
              <a:extLst>
                <a:ext uri="{63B3BB69-23CF-44E3-9099-C40C66FF867C}">
                  <a14:compatExt spid="_x0000_s64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102</xdr:row>
          <xdr:rowOff>9525</xdr:rowOff>
        </xdr:from>
        <xdr:to>
          <xdr:col>52</xdr:col>
          <xdr:colOff>0</xdr:colOff>
          <xdr:row>102</xdr:row>
          <xdr:rowOff>180975</xdr:rowOff>
        </xdr:to>
        <xdr:sp macro="" textlink="">
          <xdr:nvSpPr>
            <xdr:cNvPr id="64527" name="imgAgregarFilaRiesgo" hidden="1">
              <a:extLst>
                <a:ext uri="{63B3BB69-23CF-44E3-9099-C40C66FF867C}">
                  <a14:compatExt spid="_x0000_s64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102</xdr:row>
          <xdr:rowOff>9525</xdr:rowOff>
        </xdr:from>
        <xdr:to>
          <xdr:col>50</xdr:col>
          <xdr:colOff>0</xdr:colOff>
          <xdr:row>102</xdr:row>
          <xdr:rowOff>180975</xdr:rowOff>
        </xdr:to>
        <xdr:sp macro="" textlink="">
          <xdr:nvSpPr>
            <xdr:cNvPr id="64528" name="imgEliminarFilaRiesgo" hidden="1">
              <a:extLst>
                <a:ext uri="{63B3BB69-23CF-44E3-9099-C40C66FF867C}">
                  <a14:compatExt spid="_x0000_s64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118</xdr:row>
          <xdr:rowOff>9525</xdr:rowOff>
        </xdr:from>
        <xdr:to>
          <xdr:col>52</xdr:col>
          <xdr:colOff>0</xdr:colOff>
          <xdr:row>118</xdr:row>
          <xdr:rowOff>180975</xdr:rowOff>
        </xdr:to>
        <xdr:sp macro="" textlink="">
          <xdr:nvSpPr>
            <xdr:cNvPr id="64529" name="imgAgregarFilaEstrategiaM" hidden="1">
              <a:extLst>
                <a:ext uri="{63B3BB69-23CF-44E3-9099-C40C66FF867C}">
                  <a14:compatExt spid="_x0000_s64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118</xdr:row>
          <xdr:rowOff>9525</xdr:rowOff>
        </xdr:from>
        <xdr:to>
          <xdr:col>50</xdr:col>
          <xdr:colOff>0</xdr:colOff>
          <xdr:row>118</xdr:row>
          <xdr:rowOff>180975</xdr:rowOff>
        </xdr:to>
        <xdr:sp macro="" textlink="">
          <xdr:nvSpPr>
            <xdr:cNvPr id="64530" name="imgEliminarFilaEstrategiaM" hidden="1">
              <a:extLst>
                <a:ext uri="{63B3BB69-23CF-44E3-9099-C40C66FF867C}">
                  <a14:compatExt spid="_x0000_s64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134</xdr:row>
          <xdr:rowOff>9525</xdr:rowOff>
        </xdr:from>
        <xdr:to>
          <xdr:col>52</xdr:col>
          <xdr:colOff>0</xdr:colOff>
          <xdr:row>134</xdr:row>
          <xdr:rowOff>180975</xdr:rowOff>
        </xdr:to>
        <xdr:sp macro="" textlink="">
          <xdr:nvSpPr>
            <xdr:cNvPr id="64531" name="imgAgregarFilaDetalle" hidden="1">
              <a:extLst>
                <a:ext uri="{63B3BB69-23CF-44E3-9099-C40C66FF867C}">
                  <a14:compatExt spid="_x0000_s64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134</xdr:row>
          <xdr:rowOff>9525</xdr:rowOff>
        </xdr:from>
        <xdr:to>
          <xdr:col>50</xdr:col>
          <xdr:colOff>0</xdr:colOff>
          <xdr:row>134</xdr:row>
          <xdr:rowOff>180975</xdr:rowOff>
        </xdr:to>
        <xdr:sp macro="" textlink="">
          <xdr:nvSpPr>
            <xdr:cNvPr id="64532" name="imgEliminarFilaDetalle" hidden="1">
              <a:extLst>
                <a:ext uri="{63B3BB69-23CF-44E3-9099-C40C66FF867C}">
                  <a14:compatExt spid="_x0000_s64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190</xdr:row>
          <xdr:rowOff>9525</xdr:rowOff>
        </xdr:from>
        <xdr:to>
          <xdr:col>12</xdr:col>
          <xdr:colOff>114300</xdr:colOff>
          <xdr:row>192</xdr:row>
          <xdr:rowOff>9525</xdr:rowOff>
        </xdr:to>
        <xdr:sp macro="" textlink="">
          <xdr:nvSpPr>
            <xdr:cNvPr id="64537" name="cmdGenerarCopia" hidden="1">
              <a:extLst>
                <a:ext uri="{63B3BB69-23CF-44E3-9099-C40C66FF867C}">
                  <a14:compatExt spid="_x0000_s64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50</xdr:row>
          <xdr:rowOff>9525</xdr:rowOff>
        </xdr:from>
        <xdr:to>
          <xdr:col>52</xdr:col>
          <xdr:colOff>0</xdr:colOff>
          <xdr:row>50</xdr:row>
          <xdr:rowOff>180975</xdr:rowOff>
        </xdr:to>
        <xdr:sp macro="" textlink="">
          <xdr:nvSpPr>
            <xdr:cNvPr id="64538" name="imgAgregarFilaSupuesto" hidden="1">
              <a:extLst>
                <a:ext uri="{63B3BB69-23CF-44E3-9099-C40C66FF867C}">
                  <a14:compatExt spid="_x0000_s64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50</xdr:row>
          <xdr:rowOff>9525</xdr:rowOff>
        </xdr:from>
        <xdr:to>
          <xdr:col>50</xdr:col>
          <xdr:colOff>0</xdr:colOff>
          <xdr:row>50</xdr:row>
          <xdr:rowOff>180975</xdr:rowOff>
        </xdr:to>
        <xdr:sp macro="" textlink="">
          <xdr:nvSpPr>
            <xdr:cNvPr id="64539" name="imgEliminarFilaSupuesto" hidden="1">
              <a:extLst>
                <a:ext uri="{63B3BB69-23CF-44E3-9099-C40C66FF867C}">
                  <a14:compatExt spid="_x0000_s645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77</xdr:row>
          <xdr:rowOff>19050</xdr:rowOff>
        </xdr:from>
        <xdr:to>
          <xdr:col>52</xdr:col>
          <xdr:colOff>0</xdr:colOff>
          <xdr:row>78</xdr:row>
          <xdr:rowOff>0</xdr:rowOff>
        </xdr:to>
        <xdr:sp macro="" textlink="">
          <xdr:nvSpPr>
            <xdr:cNvPr id="64540" name="Image1" hidden="1">
              <a:extLst>
                <a:ext uri="{63B3BB69-23CF-44E3-9099-C40C66FF867C}">
                  <a14:compatExt spid="_x0000_s645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77</xdr:row>
          <xdr:rowOff>19050</xdr:rowOff>
        </xdr:from>
        <xdr:to>
          <xdr:col>50</xdr:col>
          <xdr:colOff>0</xdr:colOff>
          <xdr:row>78</xdr:row>
          <xdr:rowOff>0</xdr:rowOff>
        </xdr:to>
        <xdr:sp macro="" textlink="">
          <xdr:nvSpPr>
            <xdr:cNvPr id="64541" name="Image2" hidden="1">
              <a:extLst>
                <a:ext uri="{63B3BB69-23CF-44E3-9099-C40C66FF867C}">
                  <a14:compatExt spid="_x0000_s645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77</xdr:row>
          <xdr:rowOff>9525</xdr:rowOff>
        </xdr:from>
        <xdr:to>
          <xdr:col>52</xdr:col>
          <xdr:colOff>0</xdr:colOff>
          <xdr:row>77</xdr:row>
          <xdr:rowOff>180975</xdr:rowOff>
        </xdr:to>
        <xdr:sp macro="" textlink="">
          <xdr:nvSpPr>
            <xdr:cNvPr id="64542" name="imgAgregarFilaNoAlcance" hidden="1">
              <a:extLst>
                <a:ext uri="{63B3BB69-23CF-44E3-9099-C40C66FF867C}">
                  <a14:compatExt spid="_x0000_s645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77</xdr:row>
          <xdr:rowOff>9525</xdr:rowOff>
        </xdr:from>
        <xdr:to>
          <xdr:col>50</xdr:col>
          <xdr:colOff>0</xdr:colOff>
          <xdr:row>77</xdr:row>
          <xdr:rowOff>180975</xdr:rowOff>
        </xdr:to>
        <xdr:sp macro="" textlink="">
          <xdr:nvSpPr>
            <xdr:cNvPr id="64543" name="imgEliminarFilaNoAlcance" hidden="1">
              <a:extLst>
                <a:ext uri="{63B3BB69-23CF-44E3-9099-C40C66FF867C}">
                  <a14:compatExt spid="_x0000_s645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164</xdr:row>
          <xdr:rowOff>9525</xdr:rowOff>
        </xdr:from>
        <xdr:to>
          <xdr:col>52</xdr:col>
          <xdr:colOff>0</xdr:colOff>
          <xdr:row>164</xdr:row>
          <xdr:rowOff>180975</xdr:rowOff>
        </xdr:to>
        <xdr:sp macro="" textlink="">
          <xdr:nvSpPr>
            <xdr:cNvPr id="64544" name="imgAgregarFilaAmbiente" hidden="1">
              <a:extLst>
                <a:ext uri="{63B3BB69-23CF-44E3-9099-C40C66FF867C}">
                  <a14:compatExt spid="_x0000_s645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164</xdr:row>
          <xdr:rowOff>9525</xdr:rowOff>
        </xdr:from>
        <xdr:to>
          <xdr:col>50</xdr:col>
          <xdr:colOff>0</xdr:colOff>
          <xdr:row>164</xdr:row>
          <xdr:rowOff>180975</xdr:rowOff>
        </xdr:to>
        <xdr:sp macro="" textlink="">
          <xdr:nvSpPr>
            <xdr:cNvPr id="64545" name="imgEliminarFilaAmbiente" hidden="1">
              <a:extLst>
                <a:ext uri="{63B3BB69-23CF-44E3-9099-C40C66FF867C}">
                  <a14:compatExt spid="_x0000_s64545"/>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Logo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7883</xdr:colOff>
      <xdr:row>42</xdr:row>
      <xdr:rowOff>45834</xdr:rowOff>
    </xdr:from>
    <xdr:to>
      <xdr:col>51</xdr:col>
      <xdr:colOff>140090</xdr:colOff>
      <xdr:row>45</xdr:row>
      <xdr:rowOff>158334</xdr:rowOff>
    </xdr:to>
    <xdr:pic>
      <xdr:nvPicPr>
        <xdr:cNvPr id="9" name="Logo2"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694683" y="25077534"/>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168963" name="imgAgregarFilaAccion" hidden="1">
              <a:extLst>
                <a:ext uri="{63B3BB69-23CF-44E3-9099-C40C66FF867C}">
                  <a14:compatExt spid="_x0000_s1689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168964" name="imgEliminarFilaAccion" hidden="1">
              <a:extLst>
                <a:ext uri="{63B3BB69-23CF-44E3-9099-C40C66FF867C}">
                  <a14:compatExt spid="_x0000_s1689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32</xdr:row>
          <xdr:rowOff>9525</xdr:rowOff>
        </xdr:from>
        <xdr:to>
          <xdr:col>52</xdr:col>
          <xdr:colOff>0</xdr:colOff>
          <xdr:row>32</xdr:row>
          <xdr:rowOff>180975</xdr:rowOff>
        </xdr:to>
        <xdr:sp macro="" textlink="">
          <xdr:nvSpPr>
            <xdr:cNvPr id="168965" name="imgAgregarFilaRiesgo" hidden="1">
              <a:extLst>
                <a:ext uri="{63B3BB69-23CF-44E3-9099-C40C66FF867C}">
                  <a14:compatExt spid="_x0000_s1689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32</xdr:row>
          <xdr:rowOff>9525</xdr:rowOff>
        </xdr:from>
        <xdr:to>
          <xdr:col>50</xdr:col>
          <xdr:colOff>0</xdr:colOff>
          <xdr:row>32</xdr:row>
          <xdr:rowOff>180975</xdr:rowOff>
        </xdr:to>
        <xdr:sp macro="" textlink="">
          <xdr:nvSpPr>
            <xdr:cNvPr id="168966" name="imgEliminarFilaRiesgo" hidden="1">
              <a:extLst>
                <a:ext uri="{63B3BB69-23CF-44E3-9099-C40C66FF867C}">
                  <a14:compatExt spid="_x0000_s1689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37</xdr:row>
          <xdr:rowOff>104775</xdr:rowOff>
        </xdr:from>
        <xdr:to>
          <xdr:col>12</xdr:col>
          <xdr:colOff>114300</xdr:colOff>
          <xdr:row>39</xdr:row>
          <xdr:rowOff>104775</xdr:rowOff>
        </xdr:to>
        <xdr:sp macro="" textlink="">
          <xdr:nvSpPr>
            <xdr:cNvPr id="168967" name="cmdGenerarCopia" hidden="1">
              <a:extLst>
                <a:ext uri="{63B3BB69-23CF-44E3-9099-C40C66FF867C}">
                  <a14:compatExt spid="_x0000_s168967"/>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6</xdr:col>
      <xdr:colOff>65943</xdr:colOff>
      <xdr:row>35</xdr:row>
      <xdr:rowOff>21981</xdr:rowOff>
    </xdr:from>
    <xdr:to>
      <xdr:col>6</xdr:col>
      <xdr:colOff>659423</xdr:colOff>
      <xdr:row>35</xdr:row>
      <xdr:rowOff>168518</xdr:rowOff>
    </xdr:to>
    <xdr:sp macro="" textlink="">
      <xdr:nvSpPr>
        <xdr:cNvPr id="2" name="Flecha: a la derecha 1">
          <a:extLst>
            <a:ext uri="{FF2B5EF4-FFF2-40B4-BE49-F238E27FC236}">
              <a16:creationId xmlns:a16="http://schemas.microsoft.com/office/drawing/2014/main" xmlns="" id="{4F11EFA6-F96F-4D3C-A0D7-86F7F846B3A8}"/>
            </a:ext>
          </a:extLst>
        </xdr:cNvPr>
        <xdr:cNvSpPr/>
      </xdr:nvSpPr>
      <xdr:spPr>
        <a:xfrm rot="10800000">
          <a:off x="5514243" y="8289681"/>
          <a:ext cx="593480" cy="146537"/>
        </a:xfrm>
        <a:prstGeom prst="rightArrow">
          <a:avLst/>
        </a:prstGeom>
        <a:solidFill>
          <a:srgbClr val="FF0000"/>
        </a:solidFill>
      </xdr:spPr>
      <xdr:style>
        <a:lnRef idx="3">
          <a:schemeClr val="lt1"/>
        </a:lnRef>
        <a:fillRef idx="1">
          <a:schemeClr val="accent6"/>
        </a:fillRef>
        <a:effectRef idx="1">
          <a:schemeClr val="accent6"/>
        </a:effectRef>
        <a:fontRef idx="minor">
          <a:schemeClr val="lt1"/>
        </a:fontRef>
      </xdr:style>
      <xdr:txBody>
        <a:bodyPr vertOverflow="clip" horzOverflow="clip" rtlCol="0" anchor="t"/>
        <a:lstStyle/>
        <a:p>
          <a:pPr algn="l"/>
          <a:endParaRPr lang="es-CO"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26933</xdr:colOff>
      <xdr:row>181</xdr:row>
      <xdr:rowOff>36309</xdr:rowOff>
    </xdr:from>
    <xdr:to>
      <xdr:col>51</xdr:col>
      <xdr:colOff>159140</xdr:colOff>
      <xdr:row>184</xdr:row>
      <xdr:rowOff>148809</xdr:rowOff>
    </xdr:to>
    <xdr:pic>
      <xdr:nvPicPr>
        <xdr:cNvPr id="5" name="Logo2"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713733" y="84865959"/>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12290" name="imgAgregarFilaAccion" hidden="1">
              <a:extLst>
                <a:ext uri="{63B3BB69-23CF-44E3-9099-C40C66FF867C}">
                  <a14:compatExt spid="_x0000_s122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12291" name="imgEliminarFilaAccion" hidden="1">
              <a:extLst>
                <a:ext uri="{63B3BB69-23CF-44E3-9099-C40C66FF867C}">
                  <a14:compatExt spid="_x0000_s122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49</xdr:row>
          <xdr:rowOff>9525</xdr:rowOff>
        </xdr:from>
        <xdr:to>
          <xdr:col>52</xdr:col>
          <xdr:colOff>0</xdr:colOff>
          <xdr:row>49</xdr:row>
          <xdr:rowOff>180975</xdr:rowOff>
        </xdr:to>
        <xdr:sp macro="" textlink="">
          <xdr:nvSpPr>
            <xdr:cNvPr id="12303" name="imgAgregarFilaSupuesto" hidden="1">
              <a:extLst>
                <a:ext uri="{63B3BB69-23CF-44E3-9099-C40C66FF867C}">
                  <a14:compatExt spid="_x0000_s123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49</xdr:row>
          <xdr:rowOff>9525</xdr:rowOff>
        </xdr:from>
        <xdr:to>
          <xdr:col>50</xdr:col>
          <xdr:colOff>0</xdr:colOff>
          <xdr:row>49</xdr:row>
          <xdr:rowOff>180975</xdr:rowOff>
        </xdr:to>
        <xdr:sp macro="" textlink="">
          <xdr:nvSpPr>
            <xdr:cNvPr id="12304" name="imgEliminarFilaSupuesto" hidden="1">
              <a:extLst>
                <a:ext uri="{63B3BB69-23CF-44E3-9099-C40C66FF867C}">
                  <a14:compatExt spid="_x0000_s123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68</xdr:row>
          <xdr:rowOff>9525</xdr:rowOff>
        </xdr:from>
        <xdr:to>
          <xdr:col>52</xdr:col>
          <xdr:colOff>0</xdr:colOff>
          <xdr:row>68</xdr:row>
          <xdr:rowOff>180975</xdr:rowOff>
        </xdr:to>
        <xdr:sp macro="" textlink="">
          <xdr:nvSpPr>
            <xdr:cNvPr id="12305" name="imgAgregarFilaAlcance" hidden="1">
              <a:extLst>
                <a:ext uri="{63B3BB69-23CF-44E3-9099-C40C66FF867C}">
                  <a14:compatExt spid="_x0000_s123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68</xdr:row>
          <xdr:rowOff>9525</xdr:rowOff>
        </xdr:from>
        <xdr:to>
          <xdr:col>50</xdr:col>
          <xdr:colOff>0</xdr:colOff>
          <xdr:row>68</xdr:row>
          <xdr:rowOff>180975</xdr:rowOff>
        </xdr:to>
        <xdr:sp macro="" textlink="">
          <xdr:nvSpPr>
            <xdr:cNvPr id="12306" name="imgEliminarFilaAlcance" hidden="1">
              <a:extLst>
                <a:ext uri="{63B3BB69-23CF-44E3-9099-C40C66FF867C}">
                  <a14:compatExt spid="_x0000_s123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86</xdr:row>
          <xdr:rowOff>9525</xdr:rowOff>
        </xdr:from>
        <xdr:to>
          <xdr:col>52</xdr:col>
          <xdr:colOff>0</xdr:colOff>
          <xdr:row>86</xdr:row>
          <xdr:rowOff>180975</xdr:rowOff>
        </xdr:to>
        <xdr:sp macro="" textlink="">
          <xdr:nvSpPr>
            <xdr:cNvPr id="12307" name="Image1" hidden="1">
              <a:extLst>
                <a:ext uri="{63B3BB69-23CF-44E3-9099-C40C66FF867C}">
                  <a14:compatExt spid="_x0000_s123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86</xdr:row>
          <xdr:rowOff>9525</xdr:rowOff>
        </xdr:from>
        <xdr:to>
          <xdr:col>50</xdr:col>
          <xdr:colOff>0</xdr:colOff>
          <xdr:row>86</xdr:row>
          <xdr:rowOff>180975</xdr:rowOff>
        </xdr:to>
        <xdr:sp macro="" textlink="">
          <xdr:nvSpPr>
            <xdr:cNvPr id="12308" name="Image2" hidden="1">
              <a:extLst>
                <a:ext uri="{63B3BB69-23CF-44E3-9099-C40C66FF867C}">
                  <a14:compatExt spid="_x0000_s123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86</xdr:row>
          <xdr:rowOff>9525</xdr:rowOff>
        </xdr:from>
        <xdr:to>
          <xdr:col>52</xdr:col>
          <xdr:colOff>0</xdr:colOff>
          <xdr:row>86</xdr:row>
          <xdr:rowOff>180975</xdr:rowOff>
        </xdr:to>
        <xdr:sp macro="" textlink="">
          <xdr:nvSpPr>
            <xdr:cNvPr id="12309" name="imgAgregarFilaRiesgo" hidden="1">
              <a:extLst>
                <a:ext uri="{63B3BB69-23CF-44E3-9099-C40C66FF867C}">
                  <a14:compatExt spid="_x0000_s123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86</xdr:row>
          <xdr:rowOff>9525</xdr:rowOff>
        </xdr:from>
        <xdr:to>
          <xdr:col>50</xdr:col>
          <xdr:colOff>0</xdr:colOff>
          <xdr:row>86</xdr:row>
          <xdr:rowOff>180975</xdr:rowOff>
        </xdr:to>
        <xdr:sp macro="" textlink="">
          <xdr:nvSpPr>
            <xdr:cNvPr id="12310" name="imgEliminarFilaRiesgo" hidden="1">
              <a:extLst>
                <a:ext uri="{63B3BB69-23CF-44E3-9099-C40C66FF867C}">
                  <a14:compatExt spid="_x0000_s123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98</xdr:row>
          <xdr:rowOff>9525</xdr:rowOff>
        </xdr:from>
        <xdr:to>
          <xdr:col>52</xdr:col>
          <xdr:colOff>0</xdr:colOff>
          <xdr:row>98</xdr:row>
          <xdr:rowOff>180975</xdr:rowOff>
        </xdr:to>
        <xdr:sp macro="" textlink="">
          <xdr:nvSpPr>
            <xdr:cNvPr id="12311" name="imgAgregarFilaEstrategia" hidden="1">
              <a:extLst>
                <a:ext uri="{63B3BB69-23CF-44E3-9099-C40C66FF867C}">
                  <a14:compatExt spid="_x0000_s123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98</xdr:row>
          <xdr:rowOff>9525</xdr:rowOff>
        </xdr:from>
        <xdr:to>
          <xdr:col>50</xdr:col>
          <xdr:colOff>0</xdr:colOff>
          <xdr:row>98</xdr:row>
          <xdr:rowOff>180975</xdr:rowOff>
        </xdr:to>
        <xdr:sp macro="" textlink="">
          <xdr:nvSpPr>
            <xdr:cNvPr id="12312" name="imgEliminarFilaEstrategia" hidden="1">
              <a:extLst>
                <a:ext uri="{63B3BB69-23CF-44E3-9099-C40C66FF867C}">
                  <a14:compatExt spid="_x0000_s123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106</xdr:row>
          <xdr:rowOff>9525</xdr:rowOff>
        </xdr:from>
        <xdr:to>
          <xdr:col>52</xdr:col>
          <xdr:colOff>0</xdr:colOff>
          <xdr:row>106</xdr:row>
          <xdr:rowOff>180975</xdr:rowOff>
        </xdr:to>
        <xdr:sp macro="" textlink="">
          <xdr:nvSpPr>
            <xdr:cNvPr id="12313" name="imgAgregarFilaModDesarrollo" hidden="1">
              <a:extLst>
                <a:ext uri="{63B3BB69-23CF-44E3-9099-C40C66FF867C}">
                  <a14:compatExt spid="_x0000_s12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106</xdr:row>
          <xdr:rowOff>9525</xdr:rowOff>
        </xdr:from>
        <xdr:to>
          <xdr:col>50</xdr:col>
          <xdr:colOff>0</xdr:colOff>
          <xdr:row>106</xdr:row>
          <xdr:rowOff>180975</xdr:rowOff>
        </xdr:to>
        <xdr:sp macro="" textlink="">
          <xdr:nvSpPr>
            <xdr:cNvPr id="12314" name="imgEliminarFilaModDesarrollo" hidden="1">
              <a:extLst>
                <a:ext uri="{63B3BB69-23CF-44E3-9099-C40C66FF867C}">
                  <a14:compatExt spid="_x0000_s12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116</xdr:row>
          <xdr:rowOff>9525</xdr:rowOff>
        </xdr:from>
        <xdr:to>
          <xdr:col>52</xdr:col>
          <xdr:colOff>0</xdr:colOff>
          <xdr:row>116</xdr:row>
          <xdr:rowOff>180975</xdr:rowOff>
        </xdr:to>
        <xdr:sp macro="" textlink="">
          <xdr:nvSpPr>
            <xdr:cNvPr id="12315" name="imgAgregarFilaModArtefacto" hidden="1">
              <a:extLst>
                <a:ext uri="{63B3BB69-23CF-44E3-9099-C40C66FF867C}">
                  <a14:compatExt spid="_x0000_s123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116</xdr:row>
          <xdr:rowOff>9525</xdr:rowOff>
        </xdr:from>
        <xdr:to>
          <xdr:col>50</xdr:col>
          <xdr:colOff>0</xdr:colOff>
          <xdr:row>116</xdr:row>
          <xdr:rowOff>180975</xdr:rowOff>
        </xdr:to>
        <xdr:sp macro="" textlink="">
          <xdr:nvSpPr>
            <xdr:cNvPr id="12316" name="imgEliminarFilaModArtefacto" hidden="1">
              <a:extLst>
                <a:ext uri="{63B3BB69-23CF-44E3-9099-C40C66FF867C}">
                  <a14:compatExt spid="_x0000_s123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137</xdr:row>
          <xdr:rowOff>9525</xdr:rowOff>
        </xdr:from>
        <xdr:to>
          <xdr:col>52</xdr:col>
          <xdr:colOff>0</xdr:colOff>
          <xdr:row>137</xdr:row>
          <xdr:rowOff>180975</xdr:rowOff>
        </xdr:to>
        <xdr:sp macro="" textlink="">
          <xdr:nvSpPr>
            <xdr:cNvPr id="12317" name="imgAgregarFilaReviews" hidden="1">
              <a:extLst>
                <a:ext uri="{63B3BB69-23CF-44E3-9099-C40C66FF867C}">
                  <a14:compatExt spid="_x0000_s123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137</xdr:row>
          <xdr:rowOff>9525</xdr:rowOff>
        </xdr:from>
        <xdr:to>
          <xdr:col>50</xdr:col>
          <xdr:colOff>0</xdr:colOff>
          <xdr:row>137</xdr:row>
          <xdr:rowOff>180975</xdr:rowOff>
        </xdr:to>
        <xdr:sp macro="" textlink="">
          <xdr:nvSpPr>
            <xdr:cNvPr id="12318" name="imgEliminarFilaReviews" hidden="1">
              <a:extLst>
                <a:ext uri="{63B3BB69-23CF-44E3-9099-C40C66FF867C}">
                  <a14:compatExt spid="_x0000_s123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165</xdr:row>
          <xdr:rowOff>9525</xdr:rowOff>
        </xdr:from>
        <xdr:to>
          <xdr:col>52</xdr:col>
          <xdr:colOff>0</xdr:colOff>
          <xdr:row>165</xdr:row>
          <xdr:rowOff>180975</xdr:rowOff>
        </xdr:to>
        <xdr:sp macro="" textlink="">
          <xdr:nvSpPr>
            <xdr:cNvPr id="12319" name="imgAgregarFilaComite" hidden="1">
              <a:extLst>
                <a:ext uri="{63B3BB69-23CF-44E3-9099-C40C66FF867C}">
                  <a14:compatExt spid="_x0000_s123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165</xdr:row>
          <xdr:rowOff>9525</xdr:rowOff>
        </xdr:from>
        <xdr:to>
          <xdr:col>50</xdr:col>
          <xdr:colOff>0</xdr:colOff>
          <xdr:row>165</xdr:row>
          <xdr:rowOff>180975</xdr:rowOff>
        </xdr:to>
        <xdr:sp macro="" textlink="">
          <xdr:nvSpPr>
            <xdr:cNvPr id="12320" name="imgEliminarFilaComite" hidden="1">
              <a:extLst>
                <a:ext uri="{63B3BB69-23CF-44E3-9099-C40C66FF867C}">
                  <a14:compatExt spid="_x0000_s123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176</xdr:row>
          <xdr:rowOff>9525</xdr:rowOff>
        </xdr:from>
        <xdr:to>
          <xdr:col>12</xdr:col>
          <xdr:colOff>104775</xdr:colOff>
          <xdr:row>178</xdr:row>
          <xdr:rowOff>9525</xdr:rowOff>
        </xdr:to>
        <xdr:sp macro="" textlink="">
          <xdr:nvSpPr>
            <xdr:cNvPr id="12324" name="cmdGenerarCopia" hidden="1">
              <a:extLst>
                <a:ext uri="{63B3BB69-23CF-44E3-9099-C40C66FF867C}">
                  <a14:compatExt spid="_x0000_s12324"/>
                </a:ext>
              </a:extLst>
            </xdr:cNvPr>
            <xdr:cNvSpPr/>
          </xdr:nvSpPr>
          <xdr:spPr>
            <a:xfrm>
              <a:off x="0" y="0"/>
              <a:ext cx="0" cy="0"/>
            </a:xfrm>
            <a:prstGeom prst="rect">
              <a:avLst/>
            </a:prstGeom>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26933</xdr:colOff>
      <xdr:row>183</xdr:row>
      <xdr:rowOff>36309</xdr:rowOff>
    </xdr:from>
    <xdr:to>
      <xdr:col>51</xdr:col>
      <xdr:colOff>159140</xdr:colOff>
      <xdr:row>186</xdr:row>
      <xdr:rowOff>148809</xdr:rowOff>
    </xdr:to>
    <xdr:pic>
      <xdr:nvPicPr>
        <xdr:cNvPr id="5" name="Logo2"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713733" y="26706309"/>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167937" name="imgAgregarFilaAccion" hidden="1">
              <a:extLst>
                <a:ext uri="{63B3BB69-23CF-44E3-9099-C40C66FF867C}">
                  <a14:compatExt spid="_x0000_s1679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167938" name="imgEliminarFilaAccion" hidden="1">
              <a:extLst>
                <a:ext uri="{63B3BB69-23CF-44E3-9099-C40C66FF867C}">
                  <a14:compatExt spid="_x0000_s1679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51</xdr:row>
          <xdr:rowOff>9525</xdr:rowOff>
        </xdr:from>
        <xdr:to>
          <xdr:col>52</xdr:col>
          <xdr:colOff>0</xdr:colOff>
          <xdr:row>51</xdr:row>
          <xdr:rowOff>180975</xdr:rowOff>
        </xdr:to>
        <xdr:sp macro="" textlink="">
          <xdr:nvSpPr>
            <xdr:cNvPr id="167939" name="imgAgregarFilaSupuesto" hidden="1">
              <a:extLst>
                <a:ext uri="{63B3BB69-23CF-44E3-9099-C40C66FF867C}">
                  <a14:compatExt spid="_x0000_s1679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51</xdr:row>
          <xdr:rowOff>9525</xdr:rowOff>
        </xdr:from>
        <xdr:to>
          <xdr:col>50</xdr:col>
          <xdr:colOff>0</xdr:colOff>
          <xdr:row>51</xdr:row>
          <xdr:rowOff>180975</xdr:rowOff>
        </xdr:to>
        <xdr:sp macro="" textlink="">
          <xdr:nvSpPr>
            <xdr:cNvPr id="167940" name="imgEliminarFilaSupuesto" hidden="1">
              <a:extLst>
                <a:ext uri="{63B3BB69-23CF-44E3-9099-C40C66FF867C}">
                  <a14:compatExt spid="_x0000_s1679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70</xdr:row>
          <xdr:rowOff>9525</xdr:rowOff>
        </xdr:from>
        <xdr:to>
          <xdr:col>52</xdr:col>
          <xdr:colOff>0</xdr:colOff>
          <xdr:row>70</xdr:row>
          <xdr:rowOff>180975</xdr:rowOff>
        </xdr:to>
        <xdr:sp macro="" textlink="">
          <xdr:nvSpPr>
            <xdr:cNvPr id="167941" name="imgAgregarFilaAlcance" hidden="1">
              <a:extLst>
                <a:ext uri="{63B3BB69-23CF-44E3-9099-C40C66FF867C}">
                  <a14:compatExt spid="_x0000_s1679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70</xdr:row>
          <xdr:rowOff>9525</xdr:rowOff>
        </xdr:from>
        <xdr:to>
          <xdr:col>50</xdr:col>
          <xdr:colOff>0</xdr:colOff>
          <xdr:row>70</xdr:row>
          <xdr:rowOff>180975</xdr:rowOff>
        </xdr:to>
        <xdr:sp macro="" textlink="">
          <xdr:nvSpPr>
            <xdr:cNvPr id="167942" name="imgEliminarFilaAlcance" hidden="1">
              <a:extLst>
                <a:ext uri="{63B3BB69-23CF-44E3-9099-C40C66FF867C}">
                  <a14:compatExt spid="_x0000_s1679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88</xdr:row>
          <xdr:rowOff>9525</xdr:rowOff>
        </xdr:from>
        <xdr:to>
          <xdr:col>52</xdr:col>
          <xdr:colOff>0</xdr:colOff>
          <xdr:row>88</xdr:row>
          <xdr:rowOff>180975</xdr:rowOff>
        </xdr:to>
        <xdr:sp macro="" textlink="">
          <xdr:nvSpPr>
            <xdr:cNvPr id="167943" name="Image1" hidden="1">
              <a:extLst>
                <a:ext uri="{63B3BB69-23CF-44E3-9099-C40C66FF867C}">
                  <a14:compatExt spid="_x0000_s1679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88</xdr:row>
          <xdr:rowOff>9525</xdr:rowOff>
        </xdr:from>
        <xdr:to>
          <xdr:col>50</xdr:col>
          <xdr:colOff>0</xdr:colOff>
          <xdr:row>88</xdr:row>
          <xdr:rowOff>180975</xdr:rowOff>
        </xdr:to>
        <xdr:sp macro="" textlink="">
          <xdr:nvSpPr>
            <xdr:cNvPr id="167944" name="Image2" hidden="1">
              <a:extLst>
                <a:ext uri="{63B3BB69-23CF-44E3-9099-C40C66FF867C}">
                  <a14:compatExt spid="_x0000_s16794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88</xdr:row>
          <xdr:rowOff>9525</xdr:rowOff>
        </xdr:from>
        <xdr:to>
          <xdr:col>52</xdr:col>
          <xdr:colOff>0</xdr:colOff>
          <xdr:row>88</xdr:row>
          <xdr:rowOff>180975</xdr:rowOff>
        </xdr:to>
        <xdr:sp macro="" textlink="">
          <xdr:nvSpPr>
            <xdr:cNvPr id="167945" name="imgAgregarFilaRiesgo" hidden="1">
              <a:extLst>
                <a:ext uri="{63B3BB69-23CF-44E3-9099-C40C66FF867C}">
                  <a14:compatExt spid="_x0000_s1679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88</xdr:row>
          <xdr:rowOff>9525</xdr:rowOff>
        </xdr:from>
        <xdr:to>
          <xdr:col>50</xdr:col>
          <xdr:colOff>0</xdr:colOff>
          <xdr:row>88</xdr:row>
          <xdr:rowOff>180975</xdr:rowOff>
        </xdr:to>
        <xdr:sp macro="" textlink="">
          <xdr:nvSpPr>
            <xdr:cNvPr id="167946" name="imgEliminarFilaRiesgo" hidden="1">
              <a:extLst>
                <a:ext uri="{63B3BB69-23CF-44E3-9099-C40C66FF867C}">
                  <a14:compatExt spid="_x0000_s1679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100</xdr:row>
          <xdr:rowOff>9525</xdr:rowOff>
        </xdr:from>
        <xdr:to>
          <xdr:col>52</xdr:col>
          <xdr:colOff>0</xdr:colOff>
          <xdr:row>100</xdr:row>
          <xdr:rowOff>180975</xdr:rowOff>
        </xdr:to>
        <xdr:sp macro="" textlink="">
          <xdr:nvSpPr>
            <xdr:cNvPr id="167947" name="imgAgregarFilaEstrategia" hidden="1">
              <a:extLst>
                <a:ext uri="{63B3BB69-23CF-44E3-9099-C40C66FF867C}">
                  <a14:compatExt spid="_x0000_s1679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100</xdr:row>
          <xdr:rowOff>9525</xdr:rowOff>
        </xdr:from>
        <xdr:to>
          <xdr:col>50</xdr:col>
          <xdr:colOff>0</xdr:colOff>
          <xdr:row>100</xdr:row>
          <xdr:rowOff>180975</xdr:rowOff>
        </xdr:to>
        <xdr:sp macro="" textlink="">
          <xdr:nvSpPr>
            <xdr:cNvPr id="167948" name="imgEliminarFilaEstrategia" hidden="1">
              <a:extLst>
                <a:ext uri="{63B3BB69-23CF-44E3-9099-C40C66FF867C}">
                  <a14:compatExt spid="_x0000_s1679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108</xdr:row>
          <xdr:rowOff>9525</xdr:rowOff>
        </xdr:from>
        <xdr:to>
          <xdr:col>52</xdr:col>
          <xdr:colOff>0</xdr:colOff>
          <xdr:row>108</xdr:row>
          <xdr:rowOff>180975</xdr:rowOff>
        </xdr:to>
        <xdr:sp macro="" textlink="">
          <xdr:nvSpPr>
            <xdr:cNvPr id="167949" name="imgAgregarFilaModDesarrollo" hidden="1">
              <a:extLst>
                <a:ext uri="{63B3BB69-23CF-44E3-9099-C40C66FF867C}">
                  <a14:compatExt spid="_x0000_s1679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108</xdr:row>
          <xdr:rowOff>9525</xdr:rowOff>
        </xdr:from>
        <xdr:to>
          <xdr:col>50</xdr:col>
          <xdr:colOff>0</xdr:colOff>
          <xdr:row>108</xdr:row>
          <xdr:rowOff>180975</xdr:rowOff>
        </xdr:to>
        <xdr:sp macro="" textlink="">
          <xdr:nvSpPr>
            <xdr:cNvPr id="167950" name="imgEliminarFilaModDesarrollo" hidden="1">
              <a:extLst>
                <a:ext uri="{63B3BB69-23CF-44E3-9099-C40C66FF867C}">
                  <a14:compatExt spid="_x0000_s1679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118</xdr:row>
          <xdr:rowOff>9525</xdr:rowOff>
        </xdr:from>
        <xdr:to>
          <xdr:col>52</xdr:col>
          <xdr:colOff>0</xdr:colOff>
          <xdr:row>118</xdr:row>
          <xdr:rowOff>180975</xdr:rowOff>
        </xdr:to>
        <xdr:sp macro="" textlink="">
          <xdr:nvSpPr>
            <xdr:cNvPr id="167951" name="imgAgregarFilaModArtefacto" hidden="1">
              <a:extLst>
                <a:ext uri="{63B3BB69-23CF-44E3-9099-C40C66FF867C}">
                  <a14:compatExt spid="_x0000_s1679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118</xdr:row>
          <xdr:rowOff>9525</xdr:rowOff>
        </xdr:from>
        <xdr:to>
          <xdr:col>50</xdr:col>
          <xdr:colOff>0</xdr:colOff>
          <xdr:row>118</xdr:row>
          <xdr:rowOff>180975</xdr:rowOff>
        </xdr:to>
        <xdr:sp macro="" textlink="">
          <xdr:nvSpPr>
            <xdr:cNvPr id="167952" name="imgEliminarFilaModArtefacto" hidden="1">
              <a:extLst>
                <a:ext uri="{63B3BB69-23CF-44E3-9099-C40C66FF867C}">
                  <a14:compatExt spid="_x0000_s1679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139</xdr:row>
          <xdr:rowOff>9525</xdr:rowOff>
        </xdr:from>
        <xdr:to>
          <xdr:col>52</xdr:col>
          <xdr:colOff>0</xdr:colOff>
          <xdr:row>139</xdr:row>
          <xdr:rowOff>180975</xdr:rowOff>
        </xdr:to>
        <xdr:sp macro="" textlink="">
          <xdr:nvSpPr>
            <xdr:cNvPr id="167953" name="imgAgregarFilaReviews" hidden="1">
              <a:extLst>
                <a:ext uri="{63B3BB69-23CF-44E3-9099-C40C66FF867C}">
                  <a14:compatExt spid="_x0000_s1679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139</xdr:row>
          <xdr:rowOff>9525</xdr:rowOff>
        </xdr:from>
        <xdr:to>
          <xdr:col>50</xdr:col>
          <xdr:colOff>0</xdr:colOff>
          <xdr:row>139</xdr:row>
          <xdr:rowOff>180975</xdr:rowOff>
        </xdr:to>
        <xdr:sp macro="" textlink="">
          <xdr:nvSpPr>
            <xdr:cNvPr id="167954" name="imgEliminarFilaReviews" hidden="1">
              <a:extLst>
                <a:ext uri="{63B3BB69-23CF-44E3-9099-C40C66FF867C}">
                  <a14:compatExt spid="_x0000_s1679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167</xdr:row>
          <xdr:rowOff>9525</xdr:rowOff>
        </xdr:from>
        <xdr:to>
          <xdr:col>52</xdr:col>
          <xdr:colOff>0</xdr:colOff>
          <xdr:row>167</xdr:row>
          <xdr:rowOff>180975</xdr:rowOff>
        </xdr:to>
        <xdr:sp macro="" textlink="">
          <xdr:nvSpPr>
            <xdr:cNvPr id="167955" name="imgAgregarFilaComite" hidden="1">
              <a:extLst>
                <a:ext uri="{63B3BB69-23CF-44E3-9099-C40C66FF867C}">
                  <a14:compatExt spid="_x0000_s1679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167</xdr:row>
          <xdr:rowOff>9525</xdr:rowOff>
        </xdr:from>
        <xdr:to>
          <xdr:col>50</xdr:col>
          <xdr:colOff>0</xdr:colOff>
          <xdr:row>167</xdr:row>
          <xdr:rowOff>180975</xdr:rowOff>
        </xdr:to>
        <xdr:sp macro="" textlink="">
          <xdr:nvSpPr>
            <xdr:cNvPr id="167956" name="imgEliminarFilaComite" hidden="1">
              <a:extLst>
                <a:ext uri="{63B3BB69-23CF-44E3-9099-C40C66FF867C}">
                  <a14:compatExt spid="_x0000_s1679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178</xdr:row>
          <xdr:rowOff>9525</xdr:rowOff>
        </xdr:from>
        <xdr:to>
          <xdr:col>12</xdr:col>
          <xdr:colOff>104775</xdr:colOff>
          <xdr:row>180</xdr:row>
          <xdr:rowOff>9525</xdr:rowOff>
        </xdr:to>
        <xdr:sp macro="" textlink="">
          <xdr:nvSpPr>
            <xdr:cNvPr id="167957" name="cmdGenerarCopia" hidden="1">
              <a:extLst>
                <a:ext uri="{63B3BB69-23CF-44E3-9099-C40C66FF867C}">
                  <a14:compatExt spid="_x0000_s167957"/>
                </a:ext>
              </a:extLst>
            </xdr:cNvPr>
            <xdr:cNvSpPr/>
          </xdr:nvSpPr>
          <xdr:spPr>
            <a:xfrm>
              <a:off x="0" y="0"/>
              <a:ext cx="0" cy="0"/>
            </a:xfrm>
            <a:prstGeom prst="rect">
              <a:avLst/>
            </a:prstGeom>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Logo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45983</xdr:colOff>
      <xdr:row>301</xdr:row>
      <xdr:rowOff>36309</xdr:rowOff>
    </xdr:from>
    <xdr:to>
      <xdr:col>52</xdr:col>
      <xdr:colOff>3565</xdr:colOff>
      <xdr:row>304</xdr:row>
      <xdr:rowOff>148809</xdr:rowOff>
    </xdr:to>
    <xdr:pic>
      <xdr:nvPicPr>
        <xdr:cNvPr id="4" name="Logo2"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732783" y="12066384"/>
          <a:ext cx="675132" cy="684000"/>
        </a:xfrm>
        <a:prstGeom prst="rect">
          <a:avLst/>
        </a:prstGeom>
        <a:noFill/>
        <a:ln w="9525">
          <a:noFill/>
          <a:miter lim="800000"/>
          <a:headEnd/>
          <a:tailEnd/>
        </a:ln>
      </xdr:spPr>
    </xdr:pic>
    <xdr:clientData/>
  </xdr:twoCellAnchor>
  <xdr:twoCellAnchor>
    <xdr:from>
      <xdr:col>25</xdr:col>
      <xdr:colOff>0</xdr:colOff>
      <xdr:row>105</xdr:row>
      <xdr:rowOff>76200</xdr:rowOff>
    </xdr:from>
    <xdr:to>
      <xdr:col>51</xdr:col>
      <xdr:colOff>180974</xdr:colOff>
      <xdr:row>120</xdr:row>
      <xdr:rowOff>190499</xdr:rowOff>
    </xdr:to>
    <xdr:graphicFrame macro="">
      <xdr:nvGraphicFramePr>
        <xdr:cNvPr id="9" name="grfImpPorX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180974</xdr:colOff>
      <xdr:row>105</xdr:row>
      <xdr:rowOff>76200</xdr:rowOff>
    </xdr:from>
    <xdr:to>
      <xdr:col>24</xdr:col>
      <xdr:colOff>180974</xdr:colOff>
      <xdr:row>121</xdr:row>
      <xdr:rowOff>0</xdr:rowOff>
    </xdr:to>
    <xdr:graphicFrame macro="">
      <xdr:nvGraphicFramePr>
        <xdr:cNvPr id="10" name="grfImpBarX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25</xdr:col>
      <xdr:colOff>1</xdr:colOff>
      <xdr:row>105</xdr:row>
      <xdr:rowOff>76200</xdr:rowOff>
    </xdr:from>
    <xdr:to>
      <xdr:col>52</xdr:col>
      <xdr:colOff>0</xdr:colOff>
      <xdr:row>120</xdr:row>
      <xdr:rowOff>190499</xdr:rowOff>
    </xdr:to>
    <xdr:graphicFrame macro="">
      <xdr:nvGraphicFramePr>
        <xdr:cNvPr id="12" name="grfImpBarX3"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105</xdr:row>
      <xdr:rowOff>76200</xdr:rowOff>
    </xdr:from>
    <xdr:to>
      <xdr:col>25</xdr:col>
      <xdr:colOff>0</xdr:colOff>
      <xdr:row>121</xdr:row>
      <xdr:rowOff>0</xdr:rowOff>
    </xdr:to>
    <xdr:graphicFrame macro="">
      <xdr:nvGraphicFramePr>
        <xdr:cNvPr id="13" name="grfImpPorX3" hidden="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0</xdr:colOff>
      <xdr:row>105</xdr:row>
      <xdr:rowOff>76200</xdr:rowOff>
    </xdr:from>
    <xdr:to>
      <xdr:col>25</xdr:col>
      <xdr:colOff>0</xdr:colOff>
      <xdr:row>121</xdr:row>
      <xdr:rowOff>0</xdr:rowOff>
    </xdr:to>
    <xdr:graphicFrame macro="">
      <xdr:nvGraphicFramePr>
        <xdr:cNvPr id="27" name="grfImpPorX2"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25</xdr:col>
      <xdr:colOff>0</xdr:colOff>
      <xdr:row>105</xdr:row>
      <xdr:rowOff>76200</xdr:rowOff>
    </xdr:from>
    <xdr:to>
      <xdr:col>51</xdr:col>
      <xdr:colOff>180974</xdr:colOff>
      <xdr:row>120</xdr:row>
      <xdr:rowOff>190499</xdr:rowOff>
    </xdr:to>
    <xdr:graphicFrame macro="">
      <xdr:nvGraphicFramePr>
        <xdr:cNvPr id="28" name="grfImpBarX2"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135</xdr:row>
      <xdr:rowOff>76200</xdr:rowOff>
    </xdr:from>
    <xdr:to>
      <xdr:col>25</xdr:col>
      <xdr:colOff>0</xdr:colOff>
      <xdr:row>151</xdr:row>
      <xdr:rowOff>0</xdr:rowOff>
    </xdr:to>
    <xdr:graphicFrame macro="">
      <xdr:nvGraphicFramePr>
        <xdr:cNvPr id="23" name="grfTipoPorX2"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25</xdr:col>
      <xdr:colOff>0</xdr:colOff>
      <xdr:row>135</xdr:row>
      <xdr:rowOff>76200</xdr:rowOff>
    </xdr:from>
    <xdr:to>
      <xdr:col>51</xdr:col>
      <xdr:colOff>180974</xdr:colOff>
      <xdr:row>150</xdr:row>
      <xdr:rowOff>190499</xdr:rowOff>
    </xdr:to>
    <xdr:graphicFrame macro="">
      <xdr:nvGraphicFramePr>
        <xdr:cNvPr id="24" name="grfTipoBarX2"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1</xdr:colOff>
      <xdr:row>135</xdr:row>
      <xdr:rowOff>76200</xdr:rowOff>
    </xdr:from>
    <xdr:to>
      <xdr:col>52</xdr:col>
      <xdr:colOff>0</xdr:colOff>
      <xdr:row>150</xdr:row>
      <xdr:rowOff>190499</xdr:rowOff>
    </xdr:to>
    <xdr:graphicFrame macro="">
      <xdr:nvGraphicFramePr>
        <xdr:cNvPr id="25" name="grfTipoBarX3"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0</xdr:colOff>
      <xdr:row>135</xdr:row>
      <xdr:rowOff>76200</xdr:rowOff>
    </xdr:from>
    <xdr:to>
      <xdr:col>25</xdr:col>
      <xdr:colOff>0</xdr:colOff>
      <xdr:row>151</xdr:row>
      <xdr:rowOff>0</xdr:rowOff>
    </xdr:to>
    <xdr:graphicFrame macro="">
      <xdr:nvGraphicFramePr>
        <xdr:cNvPr id="26" name="grfTipoPorX3"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25</xdr:col>
      <xdr:colOff>1</xdr:colOff>
      <xdr:row>135</xdr:row>
      <xdr:rowOff>76200</xdr:rowOff>
    </xdr:from>
    <xdr:to>
      <xdr:col>52</xdr:col>
      <xdr:colOff>0</xdr:colOff>
      <xdr:row>150</xdr:row>
      <xdr:rowOff>190499</xdr:rowOff>
    </xdr:to>
    <xdr:graphicFrame macro="">
      <xdr:nvGraphicFramePr>
        <xdr:cNvPr id="29" name="grfTipoPorX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0</xdr:colOff>
      <xdr:row>135</xdr:row>
      <xdr:rowOff>76200</xdr:rowOff>
    </xdr:from>
    <xdr:to>
      <xdr:col>25</xdr:col>
      <xdr:colOff>0</xdr:colOff>
      <xdr:row>151</xdr:row>
      <xdr:rowOff>0</xdr:rowOff>
    </xdr:to>
    <xdr:graphicFrame macro="">
      <xdr:nvGraphicFramePr>
        <xdr:cNvPr id="30" name="grfTipoBarX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25</xdr:col>
      <xdr:colOff>1</xdr:colOff>
      <xdr:row>165</xdr:row>
      <xdr:rowOff>76200</xdr:rowOff>
    </xdr:from>
    <xdr:to>
      <xdr:col>52</xdr:col>
      <xdr:colOff>0</xdr:colOff>
      <xdr:row>180</xdr:row>
      <xdr:rowOff>190499</xdr:rowOff>
    </xdr:to>
    <xdr:graphicFrame macro="">
      <xdr:nvGraphicFramePr>
        <xdr:cNvPr id="31" name="grfNatPorX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165</xdr:row>
      <xdr:rowOff>76200</xdr:rowOff>
    </xdr:from>
    <xdr:to>
      <xdr:col>25</xdr:col>
      <xdr:colOff>0</xdr:colOff>
      <xdr:row>181</xdr:row>
      <xdr:rowOff>0</xdr:rowOff>
    </xdr:to>
    <xdr:graphicFrame macro="">
      <xdr:nvGraphicFramePr>
        <xdr:cNvPr id="32" name="grfNatBarX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25</xdr:col>
      <xdr:colOff>1</xdr:colOff>
      <xdr:row>165</xdr:row>
      <xdr:rowOff>76200</xdr:rowOff>
    </xdr:from>
    <xdr:to>
      <xdr:col>52</xdr:col>
      <xdr:colOff>0</xdr:colOff>
      <xdr:row>180</xdr:row>
      <xdr:rowOff>190499</xdr:rowOff>
    </xdr:to>
    <xdr:graphicFrame macro="">
      <xdr:nvGraphicFramePr>
        <xdr:cNvPr id="35" name="grfNatBarX3"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0</xdr:colOff>
      <xdr:row>165</xdr:row>
      <xdr:rowOff>76200</xdr:rowOff>
    </xdr:from>
    <xdr:to>
      <xdr:col>25</xdr:col>
      <xdr:colOff>0</xdr:colOff>
      <xdr:row>181</xdr:row>
      <xdr:rowOff>0</xdr:rowOff>
    </xdr:to>
    <xdr:graphicFrame macro="">
      <xdr:nvGraphicFramePr>
        <xdr:cNvPr id="36" name="grfNatPorX3"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2</xdr:col>
      <xdr:colOff>0</xdr:colOff>
      <xdr:row>165</xdr:row>
      <xdr:rowOff>76200</xdr:rowOff>
    </xdr:from>
    <xdr:to>
      <xdr:col>25</xdr:col>
      <xdr:colOff>0</xdr:colOff>
      <xdr:row>181</xdr:row>
      <xdr:rowOff>0</xdr:rowOff>
    </xdr:to>
    <xdr:graphicFrame macro="">
      <xdr:nvGraphicFramePr>
        <xdr:cNvPr id="33" name="grfNatPorX2"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25</xdr:col>
      <xdr:colOff>0</xdr:colOff>
      <xdr:row>165</xdr:row>
      <xdr:rowOff>76200</xdr:rowOff>
    </xdr:from>
    <xdr:to>
      <xdr:col>51</xdr:col>
      <xdr:colOff>180974</xdr:colOff>
      <xdr:row>180</xdr:row>
      <xdr:rowOff>190499</xdr:rowOff>
    </xdr:to>
    <xdr:graphicFrame macro="">
      <xdr:nvGraphicFramePr>
        <xdr:cNvPr id="34" name="grfNatBarX2"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2</xdr:col>
      <xdr:colOff>1</xdr:colOff>
      <xdr:row>195</xdr:row>
      <xdr:rowOff>104774</xdr:rowOff>
    </xdr:from>
    <xdr:to>
      <xdr:col>27</xdr:col>
      <xdr:colOff>0</xdr:colOff>
      <xdr:row>216</xdr:row>
      <xdr:rowOff>190499</xdr:rowOff>
    </xdr:to>
    <xdr:graphicFrame macro="">
      <xdr:nvGraphicFramePr>
        <xdr:cNvPr id="5" name="grfCausalHo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27</xdr:col>
      <xdr:colOff>0</xdr:colOff>
      <xdr:row>195</xdr:row>
      <xdr:rowOff>109536</xdr:rowOff>
    </xdr:from>
    <xdr:to>
      <xdr:col>52</xdr:col>
      <xdr:colOff>9525</xdr:colOff>
      <xdr:row>216</xdr:row>
      <xdr:rowOff>190499</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13313" name="imgAgregarFilaAccion" hidden="1">
              <a:extLst>
                <a:ext uri="{63B3BB69-23CF-44E3-9099-C40C66FF867C}">
                  <a14:compatExt spid="_x0000_s133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13314" name="imgEliminarFilaAccion" hidden="1">
              <a:extLst>
                <a:ext uri="{63B3BB69-23CF-44E3-9099-C40C66FF867C}">
                  <a14:compatExt spid="_x0000_s133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78</xdr:row>
          <xdr:rowOff>9525</xdr:rowOff>
        </xdr:from>
        <xdr:to>
          <xdr:col>52</xdr:col>
          <xdr:colOff>0</xdr:colOff>
          <xdr:row>78</xdr:row>
          <xdr:rowOff>180975</xdr:rowOff>
        </xdr:to>
        <xdr:sp macro="" textlink="">
          <xdr:nvSpPr>
            <xdr:cNvPr id="13324" name="imgAgregarFilaCumplimiento" hidden="1">
              <a:extLst>
                <a:ext uri="{63B3BB69-23CF-44E3-9099-C40C66FF867C}">
                  <a14:compatExt spid="_x0000_s133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78</xdr:row>
          <xdr:rowOff>9525</xdr:rowOff>
        </xdr:from>
        <xdr:to>
          <xdr:col>50</xdr:col>
          <xdr:colOff>0</xdr:colOff>
          <xdr:row>78</xdr:row>
          <xdr:rowOff>180975</xdr:rowOff>
        </xdr:to>
        <xdr:sp macro="" textlink="">
          <xdr:nvSpPr>
            <xdr:cNvPr id="13325" name="imgEliminarFilaCumplimiento" hidden="1">
              <a:extLst>
                <a:ext uri="{63B3BB69-23CF-44E3-9099-C40C66FF867C}">
                  <a14:compatExt spid="_x0000_s133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194</xdr:row>
          <xdr:rowOff>9525</xdr:rowOff>
        </xdr:from>
        <xdr:to>
          <xdr:col>52</xdr:col>
          <xdr:colOff>0</xdr:colOff>
          <xdr:row>194</xdr:row>
          <xdr:rowOff>180975</xdr:rowOff>
        </xdr:to>
        <xdr:sp macro="" textlink="">
          <xdr:nvSpPr>
            <xdr:cNvPr id="13326" name="imgAgregarFilaDesfase" hidden="1">
              <a:extLst>
                <a:ext uri="{63B3BB69-23CF-44E3-9099-C40C66FF867C}">
                  <a14:compatExt spid="_x0000_s133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194</xdr:row>
          <xdr:rowOff>9525</xdr:rowOff>
        </xdr:from>
        <xdr:to>
          <xdr:col>50</xdr:col>
          <xdr:colOff>0</xdr:colOff>
          <xdr:row>194</xdr:row>
          <xdr:rowOff>180975</xdr:rowOff>
        </xdr:to>
        <xdr:sp macro="" textlink="">
          <xdr:nvSpPr>
            <xdr:cNvPr id="13327" name="imgEliminarFilaDesfase" hidden="1">
              <a:extLst>
                <a:ext uri="{63B3BB69-23CF-44E3-9099-C40C66FF867C}">
                  <a14:compatExt spid="_x0000_s133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242</xdr:row>
          <xdr:rowOff>9525</xdr:rowOff>
        </xdr:from>
        <xdr:to>
          <xdr:col>52</xdr:col>
          <xdr:colOff>0</xdr:colOff>
          <xdr:row>242</xdr:row>
          <xdr:rowOff>180975</xdr:rowOff>
        </xdr:to>
        <xdr:sp macro="" textlink="">
          <xdr:nvSpPr>
            <xdr:cNvPr id="13328" name="imgAgregarFilaIssue" hidden="1">
              <a:extLst>
                <a:ext uri="{63B3BB69-23CF-44E3-9099-C40C66FF867C}">
                  <a14:compatExt spid="_x0000_s133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242</xdr:row>
          <xdr:rowOff>9525</xdr:rowOff>
        </xdr:from>
        <xdr:to>
          <xdr:col>50</xdr:col>
          <xdr:colOff>0</xdr:colOff>
          <xdr:row>242</xdr:row>
          <xdr:rowOff>180975</xdr:rowOff>
        </xdr:to>
        <xdr:sp macro="" textlink="">
          <xdr:nvSpPr>
            <xdr:cNvPr id="13329" name="imgEliminarFilaIssue" hidden="1">
              <a:extLst>
                <a:ext uri="{63B3BB69-23CF-44E3-9099-C40C66FF867C}">
                  <a14:compatExt spid="_x0000_s13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257</xdr:row>
          <xdr:rowOff>9525</xdr:rowOff>
        </xdr:from>
        <xdr:to>
          <xdr:col>52</xdr:col>
          <xdr:colOff>0</xdr:colOff>
          <xdr:row>257</xdr:row>
          <xdr:rowOff>180975</xdr:rowOff>
        </xdr:to>
        <xdr:sp macro="" textlink="">
          <xdr:nvSpPr>
            <xdr:cNvPr id="13330" name="imgAgregarFilaObservacion" hidden="1">
              <a:extLst>
                <a:ext uri="{63B3BB69-23CF-44E3-9099-C40C66FF867C}">
                  <a14:compatExt spid="_x0000_s13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257</xdr:row>
          <xdr:rowOff>9525</xdr:rowOff>
        </xdr:from>
        <xdr:to>
          <xdr:col>50</xdr:col>
          <xdr:colOff>0</xdr:colOff>
          <xdr:row>257</xdr:row>
          <xdr:rowOff>180975</xdr:rowOff>
        </xdr:to>
        <xdr:sp macro="" textlink="">
          <xdr:nvSpPr>
            <xdr:cNvPr id="13331" name="imgEliminarFilaObservacion" hidden="1">
              <a:extLst>
                <a:ext uri="{63B3BB69-23CF-44E3-9099-C40C66FF867C}">
                  <a14:compatExt spid="_x0000_s13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286</xdr:row>
          <xdr:rowOff>9525</xdr:rowOff>
        </xdr:from>
        <xdr:to>
          <xdr:col>52</xdr:col>
          <xdr:colOff>0</xdr:colOff>
          <xdr:row>286</xdr:row>
          <xdr:rowOff>180975</xdr:rowOff>
        </xdr:to>
        <xdr:sp macro="" textlink="">
          <xdr:nvSpPr>
            <xdr:cNvPr id="13333" name="imgAgregarFilaAdicional" hidden="1">
              <a:extLst>
                <a:ext uri="{63B3BB69-23CF-44E3-9099-C40C66FF867C}">
                  <a14:compatExt spid="_x0000_s13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286</xdr:row>
          <xdr:rowOff>9525</xdr:rowOff>
        </xdr:from>
        <xdr:to>
          <xdr:col>50</xdr:col>
          <xdr:colOff>0</xdr:colOff>
          <xdr:row>286</xdr:row>
          <xdr:rowOff>180975</xdr:rowOff>
        </xdr:to>
        <xdr:sp macro="" textlink="">
          <xdr:nvSpPr>
            <xdr:cNvPr id="13334" name="imgEliminarFilaAdicional" hidden="1">
              <a:extLst>
                <a:ext uri="{63B3BB69-23CF-44E3-9099-C40C66FF867C}">
                  <a14:compatExt spid="_x0000_s13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296</xdr:row>
          <xdr:rowOff>104775</xdr:rowOff>
        </xdr:from>
        <xdr:to>
          <xdr:col>12</xdr:col>
          <xdr:colOff>104775</xdr:colOff>
          <xdr:row>298</xdr:row>
          <xdr:rowOff>104775</xdr:rowOff>
        </xdr:to>
        <xdr:sp macro="" textlink="">
          <xdr:nvSpPr>
            <xdr:cNvPr id="13335" name="cmdGenerarCopia" hidden="1">
              <a:extLst>
                <a:ext uri="{63B3BB69-23CF-44E3-9099-C40C66FF867C}">
                  <a14:compatExt spid="_x0000_s13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92</xdr:row>
          <xdr:rowOff>9525</xdr:rowOff>
        </xdr:from>
        <xdr:to>
          <xdr:col>52</xdr:col>
          <xdr:colOff>0</xdr:colOff>
          <xdr:row>92</xdr:row>
          <xdr:rowOff>180975</xdr:rowOff>
        </xdr:to>
        <xdr:sp macro="" textlink="">
          <xdr:nvSpPr>
            <xdr:cNvPr id="13342" name="imgAgregarFilaEsfuerzo" hidden="1">
              <a:extLst>
                <a:ext uri="{63B3BB69-23CF-44E3-9099-C40C66FF867C}">
                  <a14:compatExt spid="_x0000_s13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92</xdr:row>
          <xdr:rowOff>9525</xdr:rowOff>
        </xdr:from>
        <xdr:to>
          <xdr:col>50</xdr:col>
          <xdr:colOff>0</xdr:colOff>
          <xdr:row>92</xdr:row>
          <xdr:rowOff>180975</xdr:rowOff>
        </xdr:to>
        <xdr:sp macro="" textlink="">
          <xdr:nvSpPr>
            <xdr:cNvPr id="13343" name="imgEliminarFilaEsfuerzo" hidden="1">
              <a:extLst>
                <a:ext uri="{63B3BB69-23CF-44E3-9099-C40C66FF867C}">
                  <a14:compatExt spid="_x0000_s1334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250</xdr:row>
          <xdr:rowOff>9525</xdr:rowOff>
        </xdr:from>
        <xdr:to>
          <xdr:col>52</xdr:col>
          <xdr:colOff>0</xdr:colOff>
          <xdr:row>250</xdr:row>
          <xdr:rowOff>180975</xdr:rowOff>
        </xdr:to>
        <xdr:sp macro="" textlink="">
          <xdr:nvSpPr>
            <xdr:cNvPr id="13346" name="imgAgregarFilaHallazgo" hidden="1">
              <a:extLst>
                <a:ext uri="{63B3BB69-23CF-44E3-9099-C40C66FF867C}">
                  <a14:compatExt spid="_x0000_s1334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250</xdr:row>
          <xdr:rowOff>9525</xdr:rowOff>
        </xdr:from>
        <xdr:to>
          <xdr:col>50</xdr:col>
          <xdr:colOff>0</xdr:colOff>
          <xdr:row>250</xdr:row>
          <xdr:rowOff>180975</xdr:rowOff>
        </xdr:to>
        <xdr:sp macro="" textlink="">
          <xdr:nvSpPr>
            <xdr:cNvPr id="13347" name="imgEliminarFilaHallazgo"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264</xdr:row>
          <xdr:rowOff>9525</xdr:rowOff>
        </xdr:from>
        <xdr:to>
          <xdr:col>52</xdr:col>
          <xdr:colOff>0</xdr:colOff>
          <xdr:row>264</xdr:row>
          <xdr:rowOff>180975</xdr:rowOff>
        </xdr:to>
        <xdr:sp macro="" textlink="">
          <xdr:nvSpPr>
            <xdr:cNvPr id="13349" name="imgAgregarFilaLeccion"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264</xdr:row>
          <xdr:rowOff>9525</xdr:rowOff>
        </xdr:from>
        <xdr:to>
          <xdr:col>50</xdr:col>
          <xdr:colOff>0</xdr:colOff>
          <xdr:row>264</xdr:row>
          <xdr:rowOff>180975</xdr:rowOff>
        </xdr:to>
        <xdr:sp macro="" textlink="">
          <xdr:nvSpPr>
            <xdr:cNvPr id="13350" name="imgEliminarFilaLeccion" hidden="1">
              <a:extLst>
                <a:ext uri="{63B3BB69-23CF-44E3-9099-C40C66FF867C}">
                  <a14:compatExt spid="_x0000_s13350"/>
                </a:ext>
              </a:extLst>
            </xdr:cNvPr>
            <xdr:cNvSpPr/>
          </xdr:nvSpPr>
          <xdr:spPr>
            <a:xfrm>
              <a:off x="0" y="0"/>
              <a:ext cx="0" cy="0"/>
            </a:xfrm>
            <a:prstGeom prst="rect">
              <a:avLst/>
            </a:prstGeom>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Logo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7883</xdr:colOff>
      <xdr:row>82</xdr:row>
      <xdr:rowOff>45834</xdr:rowOff>
    </xdr:from>
    <xdr:to>
      <xdr:col>51</xdr:col>
      <xdr:colOff>140090</xdr:colOff>
      <xdr:row>85</xdr:row>
      <xdr:rowOff>158334</xdr:rowOff>
    </xdr:to>
    <xdr:pic>
      <xdr:nvPicPr>
        <xdr:cNvPr id="4" name="Logo2"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694683" y="13599909"/>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23553" name="imgAgregarFilaAccion" hidden="1">
              <a:extLst>
                <a:ext uri="{63B3BB69-23CF-44E3-9099-C40C66FF867C}">
                  <a14:compatExt spid="_x0000_s2355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23554" name="imgEliminarFilaAccion" hidden="1">
              <a:extLst>
                <a:ext uri="{63B3BB69-23CF-44E3-9099-C40C66FF867C}">
                  <a14:compatExt spid="_x0000_s2355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77</xdr:row>
          <xdr:rowOff>104775</xdr:rowOff>
        </xdr:from>
        <xdr:to>
          <xdr:col>12</xdr:col>
          <xdr:colOff>104775</xdr:colOff>
          <xdr:row>79</xdr:row>
          <xdr:rowOff>104775</xdr:rowOff>
        </xdr:to>
        <xdr:sp macro="" textlink="">
          <xdr:nvSpPr>
            <xdr:cNvPr id="23555" name="cmdGenerarCopia" hidden="1">
              <a:extLst>
                <a:ext uri="{63B3BB69-23CF-44E3-9099-C40C66FF867C}">
                  <a14:compatExt spid="_x0000_s235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68</xdr:row>
          <xdr:rowOff>9525</xdr:rowOff>
        </xdr:from>
        <xdr:to>
          <xdr:col>52</xdr:col>
          <xdr:colOff>0</xdr:colOff>
          <xdr:row>68</xdr:row>
          <xdr:rowOff>180975</xdr:rowOff>
        </xdr:to>
        <xdr:sp macro="" textlink="">
          <xdr:nvSpPr>
            <xdr:cNvPr id="23556" name="imgAgregarFilaFirma" hidden="1">
              <a:extLst>
                <a:ext uri="{63B3BB69-23CF-44E3-9099-C40C66FF867C}">
                  <a14:compatExt spid="_x0000_s2355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68</xdr:row>
          <xdr:rowOff>9525</xdr:rowOff>
        </xdr:from>
        <xdr:to>
          <xdr:col>50</xdr:col>
          <xdr:colOff>0</xdr:colOff>
          <xdr:row>68</xdr:row>
          <xdr:rowOff>180975</xdr:rowOff>
        </xdr:to>
        <xdr:sp macro="" textlink="">
          <xdr:nvSpPr>
            <xdr:cNvPr id="23557" name="imgEliminarFilaFirma" hidden="1">
              <a:extLst>
                <a:ext uri="{63B3BB69-23CF-44E3-9099-C40C66FF867C}">
                  <a14:compatExt spid="_x0000_s235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58</xdr:row>
          <xdr:rowOff>9525</xdr:rowOff>
        </xdr:from>
        <xdr:to>
          <xdr:col>52</xdr:col>
          <xdr:colOff>0</xdr:colOff>
          <xdr:row>58</xdr:row>
          <xdr:rowOff>180975</xdr:rowOff>
        </xdr:to>
        <xdr:sp macro="" textlink="">
          <xdr:nvSpPr>
            <xdr:cNvPr id="23558" name="Image2" hidden="1">
              <a:extLst>
                <a:ext uri="{63B3BB69-23CF-44E3-9099-C40C66FF867C}">
                  <a14:compatExt spid="_x0000_s235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58</xdr:row>
          <xdr:rowOff>9525</xdr:rowOff>
        </xdr:from>
        <xdr:to>
          <xdr:col>50</xdr:col>
          <xdr:colOff>0</xdr:colOff>
          <xdr:row>58</xdr:row>
          <xdr:rowOff>180975</xdr:rowOff>
        </xdr:to>
        <xdr:sp macro="" textlink="">
          <xdr:nvSpPr>
            <xdr:cNvPr id="23559" name="Image3" hidden="1">
              <a:extLst>
                <a:ext uri="{63B3BB69-23CF-44E3-9099-C40C66FF867C}">
                  <a14:compatExt spid="_x0000_s235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58</xdr:row>
          <xdr:rowOff>9525</xdr:rowOff>
        </xdr:from>
        <xdr:to>
          <xdr:col>52</xdr:col>
          <xdr:colOff>0</xdr:colOff>
          <xdr:row>58</xdr:row>
          <xdr:rowOff>180975</xdr:rowOff>
        </xdr:to>
        <xdr:sp macro="" textlink="">
          <xdr:nvSpPr>
            <xdr:cNvPr id="23560" name="imgAgregarFilaObservacion" hidden="1">
              <a:extLst>
                <a:ext uri="{63B3BB69-23CF-44E3-9099-C40C66FF867C}">
                  <a14:compatExt spid="_x0000_s235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58</xdr:row>
          <xdr:rowOff>9525</xdr:rowOff>
        </xdr:from>
        <xdr:to>
          <xdr:col>50</xdr:col>
          <xdr:colOff>0</xdr:colOff>
          <xdr:row>58</xdr:row>
          <xdr:rowOff>180975</xdr:rowOff>
        </xdr:to>
        <xdr:sp macro="" textlink="">
          <xdr:nvSpPr>
            <xdr:cNvPr id="23561" name="imgEliminarFilaObservacion" hidden="1">
              <a:extLst>
                <a:ext uri="{63B3BB69-23CF-44E3-9099-C40C66FF867C}">
                  <a14:compatExt spid="_x0000_s23561"/>
                </a:ext>
              </a:extLst>
            </xdr:cNvPr>
            <xdr:cNvSpPr/>
          </xdr:nvSpPr>
          <xdr:spPr>
            <a:xfrm>
              <a:off x="0" y="0"/>
              <a:ext cx="0" cy="0"/>
            </a:xfrm>
            <a:prstGeom prst="rect">
              <a:avLst/>
            </a:prstGeom>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7883</xdr:colOff>
      <xdr:row>83</xdr:row>
      <xdr:rowOff>36309</xdr:rowOff>
    </xdr:from>
    <xdr:to>
      <xdr:col>51</xdr:col>
      <xdr:colOff>140090</xdr:colOff>
      <xdr:row>86</xdr:row>
      <xdr:rowOff>148809</xdr:rowOff>
    </xdr:to>
    <xdr:pic>
      <xdr:nvPicPr>
        <xdr:cNvPr id="3" name="Picture 7"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694683" y="12637884"/>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28673" name="imgAgregarFilaAccion" hidden="1">
              <a:extLst>
                <a:ext uri="{63B3BB69-23CF-44E3-9099-C40C66FF867C}">
                  <a14:compatExt spid="_x0000_s286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28674" name="imgEliminarFilaAccion" hidden="1">
              <a:extLst>
                <a:ext uri="{63B3BB69-23CF-44E3-9099-C40C66FF867C}">
                  <a14:compatExt spid="_x0000_s286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53</xdr:row>
          <xdr:rowOff>9525</xdr:rowOff>
        </xdr:from>
        <xdr:to>
          <xdr:col>52</xdr:col>
          <xdr:colOff>0</xdr:colOff>
          <xdr:row>53</xdr:row>
          <xdr:rowOff>180975</xdr:rowOff>
        </xdr:to>
        <xdr:sp macro="" textlink="">
          <xdr:nvSpPr>
            <xdr:cNvPr id="28675" name="imgAgregarFilaIssue" hidden="1">
              <a:extLst>
                <a:ext uri="{63B3BB69-23CF-44E3-9099-C40C66FF867C}">
                  <a14:compatExt spid="_x0000_s286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53</xdr:row>
          <xdr:rowOff>9525</xdr:rowOff>
        </xdr:from>
        <xdr:to>
          <xdr:col>50</xdr:col>
          <xdr:colOff>0</xdr:colOff>
          <xdr:row>53</xdr:row>
          <xdr:rowOff>180975</xdr:rowOff>
        </xdr:to>
        <xdr:sp macro="" textlink="">
          <xdr:nvSpPr>
            <xdr:cNvPr id="28676" name="imgEliminarFilaIssue" hidden="1">
              <a:extLst>
                <a:ext uri="{63B3BB69-23CF-44E3-9099-C40C66FF867C}">
                  <a14:compatExt spid="_x0000_s286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78</xdr:row>
          <xdr:rowOff>104775</xdr:rowOff>
        </xdr:from>
        <xdr:to>
          <xdr:col>12</xdr:col>
          <xdr:colOff>114300</xdr:colOff>
          <xdr:row>80</xdr:row>
          <xdr:rowOff>104775</xdr:rowOff>
        </xdr:to>
        <xdr:sp macro="" textlink="">
          <xdr:nvSpPr>
            <xdr:cNvPr id="28678" name="cmdGenerarCopia" hidden="1">
              <a:extLst>
                <a:ext uri="{63B3BB69-23CF-44E3-9099-C40C66FF867C}">
                  <a14:compatExt spid="_x0000_s286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61</xdr:row>
          <xdr:rowOff>9525</xdr:rowOff>
        </xdr:from>
        <xdr:to>
          <xdr:col>52</xdr:col>
          <xdr:colOff>0</xdr:colOff>
          <xdr:row>61</xdr:row>
          <xdr:rowOff>180975</xdr:rowOff>
        </xdr:to>
        <xdr:sp macro="" textlink="">
          <xdr:nvSpPr>
            <xdr:cNvPr id="28681" name="imgAgregarFilaObservacion" hidden="1">
              <a:extLst>
                <a:ext uri="{63B3BB69-23CF-44E3-9099-C40C66FF867C}">
                  <a14:compatExt spid="_x0000_s286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61</xdr:row>
          <xdr:rowOff>9525</xdr:rowOff>
        </xdr:from>
        <xdr:to>
          <xdr:col>50</xdr:col>
          <xdr:colOff>0</xdr:colOff>
          <xdr:row>61</xdr:row>
          <xdr:rowOff>180975</xdr:rowOff>
        </xdr:to>
        <xdr:sp macro="" textlink="">
          <xdr:nvSpPr>
            <xdr:cNvPr id="28682" name="imgEliminarFilaObservacion" hidden="1">
              <a:extLst>
                <a:ext uri="{63B3BB69-23CF-44E3-9099-C40C66FF867C}">
                  <a14:compatExt spid="_x0000_s286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71</xdr:row>
          <xdr:rowOff>9525</xdr:rowOff>
        </xdr:from>
        <xdr:to>
          <xdr:col>52</xdr:col>
          <xdr:colOff>0</xdr:colOff>
          <xdr:row>71</xdr:row>
          <xdr:rowOff>180975</xdr:rowOff>
        </xdr:to>
        <xdr:sp macro="" textlink="">
          <xdr:nvSpPr>
            <xdr:cNvPr id="28683" name="imgAgregarFilaFirma" hidden="1">
              <a:extLst>
                <a:ext uri="{63B3BB69-23CF-44E3-9099-C40C66FF867C}">
                  <a14:compatExt spid="_x0000_s286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71</xdr:row>
          <xdr:rowOff>9525</xdr:rowOff>
        </xdr:from>
        <xdr:to>
          <xdr:col>50</xdr:col>
          <xdr:colOff>0</xdr:colOff>
          <xdr:row>71</xdr:row>
          <xdr:rowOff>180975</xdr:rowOff>
        </xdr:to>
        <xdr:sp macro="" textlink="">
          <xdr:nvSpPr>
            <xdr:cNvPr id="28684" name="imgEliminarFilaFirma" hidden="1">
              <a:extLst>
                <a:ext uri="{63B3BB69-23CF-44E3-9099-C40C66FF867C}">
                  <a14:compatExt spid="_x0000_s28684"/>
                </a:ext>
              </a:extLst>
            </xdr:cNvPr>
            <xdr:cNvSpPr/>
          </xdr:nvSpPr>
          <xdr:spPr>
            <a:xfrm>
              <a:off x="0" y="0"/>
              <a:ext cx="0" cy="0"/>
            </a:xfrm>
            <a:prstGeom prst="rect">
              <a:avLst/>
            </a:prstGeom>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7883</xdr:colOff>
      <xdr:row>83</xdr:row>
      <xdr:rowOff>36309</xdr:rowOff>
    </xdr:from>
    <xdr:to>
      <xdr:col>51</xdr:col>
      <xdr:colOff>140090</xdr:colOff>
      <xdr:row>86</xdr:row>
      <xdr:rowOff>148809</xdr:rowOff>
    </xdr:to>
    <xdr:pic>
      <xdr:nvPicPr>
        <xdr:cNvPr id="3" name="Picture 7"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694683" y="15876384"/>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186369" name="imgAgregarFilaAccion" hidden="1">
              <a:extLst>
                <a:ext uri="{63B3BB69-23CF-44E3-9099-C40C66FF867C}">
                  <a14:compatExt spid="_x0000_s1863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186370" name="imgEliminarFilaAccion" hidden="1">
              <a:extLst>
                <a:ext uri="{63B3BB69-23CF-44E3-9099-C40C66FF867C}">
                  <a14:compatExt spid="_x0000_s1863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53</xdr:row>
          <xdr:rowOff>9525</xdr:rowOff>
        </xdr:from>
        <xdr:to>
          <xdr:col>52</xdr:col>
          <xdr:colOff>0</xdr:colOff>
          <xdr:row>53</xdr:row>
          <xdr:rowOff>180975</xdr:rowOff>
        </xdr:to>
        <xdr:sp macro="" textlink="">
          <xdr:nvSpPr>
            <xdr:cNvPr id="186371" name="imgAgregarFilaIssue" hidden="1">
              <a:extLst>
                <a:ext uri="{63B3BB69-23CF-44E3-9099-C40C66FF867C}">
                  <a14:compatExt spid="_x0000_s1863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53</xdr:row>
          <xdr:rowOff>9525</xdr:rowOff>
        </xdr:from>
        <xdr:to>
          <xdr:col>50</xdr:col>
          <xdr:colOff>0</xdr:colOff>
          <xdr:row>53</xdr:row>
          <xdr:rowOff>180975</xdr:rowOff>
        </xdr:to>
        <xdr:sp macro="" textlink="">
          <xdr:nvSpPr>
            <xdr:cNvPr id="186372" name="imgEliminarFilaIssue" hidden="1">
              <a:extLst>
                <a:ext uri="{63B3BB69-23CF-44E3-9099-C40C66FF867C}">
                  <a14:compatExt spid="_x0000_s1863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78</xdr:row>
          <xdr:rowOff>104775</xdr:rowOff>
        </xdr:from>
        <xdr:to>
          <xdr:col>12</xdr:col>
          <xdr:colOff>114300</xdr:colOff>
          <xdr:row>80</xdr:row>
          <xdr:rowOff>104775</xdr:rowOff>
        </xdr:to>
        <xdr:sp macro="" textlink="">
          <xdr:nvSpPr>
            <xdr:cNvPr id="186373" name="cmdGenerarCopia" hidden="1">
              <a:extLst>
                <a:ext uri="{63B3BB69-23CF-44E3-9099-C40C66FF867C}">
                  <a14:compatExt spid="_x0000_s1863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61</xdr:row>
          <xdr:rowOff>9525</xdr:rowOff>
        </xdr:from>
        <xdr:to>
          <xdr:col>52</xdr:col>
          <xdr:colOff>0</xdr:colOff>
          <xdr:row>61</xdr:row>
          <xdr:rowOff>180975</xdr:rowOff>
        </xdr:to>
        <xdr:sp macro="" textlink="">
          <xdr:nvSpPr>
            <xdr:cNvPr id="186374" name="imgAgregarFilaObservacion" hidden="1">
              <a:extLst>
                <a:ext uri="{63B3BB69-23CF-44E3-9099-C40C66FF867C}">
                  <a14:compatExt spid="_x0000_s1863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61</xdr:row>
          <xdr:rowOff>9525</xdr:rowOff>
        </xdr:from>
        <xdr:to>
          <xdr:col>50</xdr:col>
          <xdr:colOff>0</xdr:colOff>
          <xdr:row>61</xdr:row>
          <xdr:rowOff>180975</xdr:rowOff>
        </xdr:to>
        <xdr:sp macro="" textlink="">
          <xdr:nvSpPr>
            <xdr:cNvPr id="186375" name="imgEliminarFilaObservacion" hidden="1">
              <a:extLst>
                <a:ext uri="{63B3BB69-23CF-44E3-9099-C40C66FF867C}">
                  <a14:compatExt spid="_x0000_s18637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71</xdr:row>
          <xdr:rowOff>9525</xdr:rowOff>
        </xdr:from>
        <xdr:to>
          <xdr:col>52</xdr:col>
          <xdr:colOff>0</xdr:colOff>
          <xdr:row>71</xdr:row>
          <xdr:rowOff>180975</xdr:rowOff>
        </xdr:to>
        <xdr:sp macro="" textlink="">
          <xdr:nvSpPr>
            <xdr:cNvPr id="186376" name="imgAgregarFilaFirma" hidden="1">
              <a:extLst>
                <a:ext uri="{63B3BB69-23CF-44E3-9099-C40C66FF867C}">
                  <a14:compatExt spid="_x0000_s18637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71</xdr:row>
          <xdr:rowOff>9525</xdr:rowOff>
        </xdr:from>
        <xdr:to>
          <xdr:col>50</xdr:col>
          <xdr:colOff>0</xdr:colOff>
          <xdr:row>71</xdr:row>
          <xdr:rowOff>180975</xdr:rowOff>
        </xdr:to>
        <xdr:sp macro="" textlink="">
          <xdr:nvSpPr>
            <xdr:cNvPr id="186377" name="imgEliminarFilaFirma" hidden="1">
              <a:extLst>
                <a:ext uri="{63B3BB69-23CF-44E3-9099-C40C66FF867C}">
                  <a14:compatExt spid="_x0000_s186377"/>
                </a:ext>
              </a:extLst>
            </xdr:cNvPr>
            <xdr:cNvSpPr/>
          </xdr:nvSpPr>
          <xdr:spPr>
            <a:xfrm>
              <a:off x="0" y="0"/>
              <a:ext cx="0" cy="0"/>
            </a:xfrm>
            <a:prstGeom prst="rect">
              <a:avLst/>
            </a:prstGeom>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26933</xdr:colOff>
      <xdr:row>77</xdr:row>
      <xdr:rowOff>36309</xdr:rowOff>
    </xdr:from>
    <xdr:to>
      <xdr:col>51</xdr:col>
      <xdr:colOff>159140</xdr:colOff>
      <xdr:row>80</xdr:row>
      <xdr:rowOff>148809</xdr:rowOff>
    </xdr:to>
    <xdr:pic>
      <xdr:nvPicPr>
        <xdr:cNvPr id="3" name="Picture 7"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713733" y="12228309"/>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96257" name="imgAgregarFilaAccion" hidden="1">
              <a:extLst>
                <a:ext uri="{63B3BB69-23CF-44E3-9099-C40C66FF867C}">
                  <a14:compatExt spid="_x0000_s962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96258" name="imgEliminarFilaAccion" hidden="1">
              <a:extLst>
                <a:ext uri="{63B3BB69-23CF-44E3-9099-C40C66FF867C}">
                  <a14:compatExt spid="_x0000_s962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38</xdr:row>
          <xdr:rowOff>9525</xdr:rowOff>
        </xdr:from>
        <xdr:to>
          <xdr:col>52</xdr:col>
          <xdr:colOff>0</xdr:colOff>
          <xdr:row>38</xdr:row>
          <xdr:rowOff>180975</xdr:rowOff>
        </xdr:to>
        <xdr:sp macro="" textlink="">
          <xdr:nvSpPr>
            <xdr:cNvPr id="96259" name="imgAgregarFilaMotivo" hidden="1">
              <a:extLst>
                <a:ext uri="{63B3BB69-23CF-44E3-9099-C40C66FF867C}">
                  <a14:compatExt spid="_x0000_s962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38</xdr:row>
          <xdr:rowOff>9525</xdr:rowOff>
        </xdr:from>
        <xdr:to>
          <xdr:col>50</xdr:col>
          <xdr:colOff>0</xdr:colOff>
          <xdr:row>38</xdr:row>
          <xdr:rowOff>180975</xdr:rowOff>
        </xdr:to>
        <xdr:sp macro="" textlink="">
          <xdr:nvSpPr>
            <xdr:cNvPr id="96260" name="imgEliminarFilaMotivo" hidden="1">
              <a:extLst>
                <a:ext uri="{63B3BB69-23CF-44E3-9099-C40C66FF867C}">
                  <a14:compatExt spid="_x0000_s962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72</xdr:row>
          <xdr:rowOff>104775</xdr:rowOff>
        </xdr:from>
        <xdr:to>
          <xdr:col>12</xdr:col>
          <xdr:colOff>104775</xdr:colOff>
          <xdr:row>74</xdr:row>
          <xdr:rowOff>104775</xdr:rowOff>
        </xdr:to>
        <xdr:sp macro="" textlink="">
          <xdr:nvSpPr>
            <xdr:cNvPr id="96261" name="cmdGenerarCopia" hidden="1">
              <a:extLst>
                <a:ext uri="{63B3BB69-23CF-44E3-9099-C40C66FF867C}">
                  <a14:compatExt spid="_x0000_s962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45</xdr:row>
          <xdr:rowOff>19050</xdr:rowOff>
        </xdr:from>
        <xdr:to>
          <xdr:col>52</xdr:col>
          <xdr:colOff>0</xdr:colOff>
          <xdr:row>46</xdr:row>
          <xdr:rowOff>0</xdr:rowOff>
        </xdr:to>
        <xdr:sp macro="" textlink="">
          <xdr:nvSpPr>
            <xdr:cNvPr id="96263" name="imgAgregarFilaRiesgo" hidden="1">
              <a:extLst>
                <a:ext uri="{63B3BB69-23CF-44E3-9099-C40C66FF867C}">
                  <a14:compatExt spid="_x0000_s962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45</xdr:row>
          <xdr:rowOff>19050</xdr:rowOff>
        </xdr:from>
        <xdr:to>
          <xdr:col>50</xdr:col>
          <xdr:colOff>0</xdr:colOff>
          <xdr:row>46</xdr:row>
          <xdr:rowOff>0</xdr:rowOff>
        </xdr:to>
        <xdr:sp macro="" textlink="">
          <xdr:nvSpPr>
            <xdr:cNvPr id="96264" name="imgEliminarFilaRiesgo" hidden="1">
              <a:extLst>
                <a:ext uri="{63B3BB69-23CF-44E3-9099-C40C66FF867C}">
                  <a14:compatExt spid="_x0000_s962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55</xdr:row>
          <xdr:rowOff>9525</xdr:rowOff>
        </xdr:from>
        <xdr:to>
          <xdr:col>52</xdr:col>
          <xdr:colOff>0</xdr:colOff>
          <xdr:row>55</xdr:row>
          <xdr:rowOff>180975</xdr:rowOff>
        </xdr:to>
        <xdr:sp macro="" textlink="">
          <xdr:nvSpPr>
            <xdr:cNvPr id="96265" name="imgAgregarFilaObservacion" hidden="1">
              <a:extLst>
                <a:ext uri="{63B3BB69-23CF-44E3-9099-C40C66FF867C}">
                  <a14:compatExt spid="_x0000_s962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55</xdr:row>
          <xdr:rowOff>9525</xdr:rowOff>
        </xdr:from>
        <xdr:to>
          <xdr:col>50</xdr:col>
          <xdr:colOff>0</xdr:colOff>
          <xdr:row>55</xdr:row>
          <xdr:rowOff>180975</xdr:rowOff>
        </xdr:to>
        <xdr:sp macro="" textlink="">
          <xdr:nvSpPr>
            <xdr:cNvPr id="96266" name="imgEliminarFilaObservacion" hidden="1">
              <a:extLst>
                <a:ext uri="{63B3BB69-23CF-44E3-9099-C40C66FF867C}">
                  <a14:compatExt spid="_x0000_s96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65</xdr:row>
          <xdr:rowOff>9525</xdr:rowOff>
        </xdr:from>
        <xdr:to>
          <xdr:col>52</xdr:col>
          <xdr:colOff>0</xdr:colOff>
          <xdr:row>65</xdr:row>
          <xdr:rowOff>180975</xdr:rowOff>
        </xdr:to>
        <xdr:sp macro="" textlink="">
          <xdr:nvSpPr>
            <xdr:cNvPr id="96267" name="imgAgregarFilaFirma" hidden="1">
              <a:extLst>
                <a:ext uri="{63B3BB69-23CF-44E3-9099-C40C66FF867C}">
                  <a14:compatExt spid="_x0000_s96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65</xdr:row>
          <xdr:rowOff>9525</xdr:rowOff>
        </xdr:from>
        <xdr:to>
          <xdr:col>50</xdr:col>
          <xdr:colOff>0</xdr:colOff>
          <xdr:row>65</xdr:row>
          <xdr:rowOff>180975</xdr:rowOff>
        </xdr:to>
        <xdr:sp macro="" textlink="">
          <xdr:nvSpPr>
            <xdr:cNvPr id="96268" name="imgEliminarFilaFirma" hidden="1">
              <a:extLst>
                <a:ext uri="{63B3BB69-23CF-44E3-9099-C40C66FF867C}">
                  <a14:compatExt spid="_x0000_s96268"/>
                </a:ext>
              </a:extLst>
            </xdr:cNvPr>
            <xdr:cNvSpPr/>
          </xdr:nvSpPr>
          <xdr:spPr>
            <a:xfrm>
              <a:off x="0" y="0"/>
              <a:ext cx="0" cy="0"/>
            </a:xfrm>
            <a:prstGeom prst="rect">
              <a:avLst/>
            </a:prstGeom>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26933</xdr:colOff>
      <xdr:row>86</xdr:row>
      <xdr:rowOff>36309</xdr:rowOff>
    </xdr:from>
    <xdr:to>
      <xdr:col>51</xdr:col>
      <xdr:colOff>159140</xdr:colOff>
      <xdr:row>89</xdr:row>
      <xdr:rowOff>148809</xdr:rowOff>
    </xdr:to>
    <xdr:pic>
      <xdr:nvPicPr>
        <xdr:cNvPr id="3" name="Picture 7"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713733" y="12990309"/>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99329" name="imgAgregarFilaAccion" hidden="1">
              <a:extLst>
                <a:ext uri="{63B3BB69-23CF-44E3-9099-C40C66FF867C}">
                  <a14:compatExt spid="_x0000_s993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99330" name="imgEliminarFilaAccion" hidden="1">
              <a:extLst>
                <a:ext uri="{63B3BB69-23CF-44E3-9099-C40C66FF867C}">
                  <a14:compatExt spid="_x0000_s993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43</xdr:row>
          <xdr:rowOff>9525</xdr:rowOff>
        </xdr:from>
        <xdr:to>
          <xdr:col>52</xdr:col>
          <xdr:colOff>0</xdr:colOff>
          <xdr:row>43</xdr:row>
          <xdr:rowOff>180975</xdr:rowOff>
        </xdr:to>
        <xdr:sp macro="" textlink="">
          <xdr:nvSpPr>
            <xdr:cNvPr id="99331" name="imgAgregarFilaMotivo" hidden="1">
              <a:extLst>
                <a:ext uri="{63B3BB69-23CF-44E3-9099-C40C66FF867C}">
                  <a14:compatExt spid="_x0000_s993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43</xdr:row>
          <xdr:rowOff>9525</xdr:rowOff>
        </xdr:from>
        <xdr:to>
          <xdr:col>50</xdr:col>
          <xdr:colOff>0</xdr:colOff>
          <xdr:row>43</xdr:row>
          <xdr:rowOff>180975</xdr:rowOff>
        </xdr:to>
        <xdr:sp macro="" textlink="">
          <xdr:nvSpPr>
            <xdr:cNvPr id="99332" name="imgEliminarFilaMotivo" hidden="1">
              <a:extLst>
                <a:ext uri="{63B3BB69-23CF-44E3-9099-C40C66FF867C}">
                  <a14:compatExt spid="_x0000_s993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81</xdr:row>
          <xdr:rowOff>104775</xdr:rowOff>
        </xdr:from>
        <xdr:to>
          <xdr:col>12</xdr:col>
          <xdr:colOff>104775</xdr:colOff>
          <xdr:row>83</xdr:row>
          <xdr:rowOff>104775</xdr:rowOff>
        </xdr:to>
        <xdr:sp macro="" textlink="">
          <xdr:nvSpPr>
            <xdr:cNvPr id="99333" name="cmdGenerarCopia" hidden="1">
              <a:extLst>
                <a:ext uri="{63B3BB69-23CF-44E3-9099-C40C66FF867C}">
                  <a14:compatExt spid="_x0000_s993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50</xdr:row>
          <xdr:rowOff>19050</xdr:rowOff>
        </xdr:from>
        <xdr:to>
          <xdr:col>52</xdr:col>
          <xdr:colOff>0</xdr:colOff>
          <xdr:row>51</xdr:row>
          <xdr:rowOff>0</xdr:rowOff>
        </xdr:to>
        <xdr:sp macro="" textlink="">
          <xdr:nvSpPr>
            <xdr:cNvPr id="99334" name="imgAgregarFilaRiesgo" hidden="1">
              <a:extLst>
                <a:ext uri="{63B3BB69-23CF-44E3-9099-C40C66FF867C}">
                  <a14:compatExt spid="_x0000_s993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50</xdr:row>
          <xdr:rowOff>19050</xdr:rowOff>
        </xdr:from>
        <xdr:to>
          <xdr:col>50</xdr:col>
          <xdr:colOff>0</xdr:colOff>
          <xdr:row>51</xdr:row>
          <xdr:rowOff>0</xdr:rowOff>
        </xdr:to>
        <xdr:sp macro="" textlink="">
          <xdr:nvSpPr>
            <xdr:cNvPr id="99335" name="imgEliminarFilaRiesgo" hidden="1">
              <a:extLst>
                <a:ext uri="{63B3BB69-23CF-44E3-9099-C40C66FF867C}">
                  <a14:compatExt spid="_x0000_s993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30</xdr:row>
          <xdr:rowOff>9525</xdr:rowOff>
        </xdr:from>
        <xdr:to>
          <xdr:col>52</xdr:col>
          <xdr:colOff>0</xdr:colOff>
          <xdr:row>30</xdr:row>
          <xdr:rowOff>180975</xdr:rowOff>
        </xdr:to>
        <xdr:sp macro="" textlink="">
          <xdr:nvSpPr>
            <xdr:cNvPr id="99338" name="imgAgregarFilaProducto" hidden="1">
              <a:extLst>
                <a:ext uri="{63B3BB69-23CF-44E3-9099-C40C66FF867C}">
                  <a14:compatExt spid="_x0000_s993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30</xdr:row>
          <xdr:rowOff>9525</xdr:rowOff>
        </xdr:from>
        <xdr:to>
          <xdr:col>50</xdr:col>
          <xdr:colOff>0</xdr:colOff>
          <xdr:row>30</xdr:row>
          <xdr:rowOff>180975</xdr:rowOff>
        </xdr:to>
        <xdr:sp macro="" textlink="">
          <xdr:nvSpPr>
            <xdr:cNvPr id="99339" name="imgEliminarFilaProducto" hidden="1">
              <a:extLst>
                <a:ext uri="{63B3BB69-23CF-44E3-9099-C40C66FF867C}">
                  <a14:compatExt spid="_x0000_s9933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64</xdr:row>
          <xdr:rowOff>9525</xdr:rowOff>
        </xdr:from>
        <xdr:to>
          <xdr:col>52</xdr:col>
          <xdr:colOff>0</xdr:colOff>
          <xdr:row>64</xdr:row>
          <xdr:rowOff>180975</xdr:rowOff>
        </xdr:to>
        <xdr:sp macro="" textlink="">
          <xdr:nvSpPr>
            <xdr:cNvPr id="99340" name="imgAgregarFilaObservacion" hidden="1">
              <a:extLst>
                <a:ext uri="{63B3BB69-23CF-44E3-9099-C40C66FF867C}">
                  <a14:compatExt spid="_x0000_s9934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64</xdr:row>
          <xdr:rowOff>9525</xdr:rowOff>
        </xdr:from>
        <xdr:to>
          <xdr:col>50</xdr:col>
          <xdr:colOff>0</xdr:colOff>
          <xdr:row>64</xdr:row>
          <xdr:rowOff>180975</xdr:rowOff>
        </xdr:to>
        <xdr:sp macro="" textlink="">
          <xdr:nvSpPr>
            <xdr:cNvPr id="99341" name="imgEliminarFilaObservacion" hidden="1">
              <a:extLst>
                <a:ext uri="{63B3BB69-23CF-44E3-9099-C40C66FF867C}">
                  <a14:compatExt spid="_x0000_s9934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74</xdr:row>
          <xdr:rowOff>9525</xdr:rowOff>
        </xdr:from>
        <xdr:to>
          <xdr:col>52</xdr:col>
          <xdr:colOff>0</xdr:colOff>
          <xdr:row>74</xdr:row>
          <xdr:rowOff>180975</xdr:rowOff>
        </xdr:to>
        <xdr:sp macro="" textlink="">
          <xdr:nvSpPr>
            <xdr:cNvPr id="99342" name="imgAgregarFilaFirma" hidden="1">
              <a:extLst>
                <a:ext uri="{63B3BB69-23CF-44E3-9099-C40C66FF867C}">
                  <a14:compatExt spid="_x0000_s9934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74</xdr:row>
          <xdr:rowOff>9525</xdr:rowOff>
        </xdr:from>
        <xdr:to>
          <xdr:col>50</xdr:col>
          <xdr:colOff>0</xdr:colOff>
          <xdr:row>74</xdr:row>
          <xdr:rowOff>180975</xdr:rowOff>
        </xdr:to>
        <xdr:sp macro="" textlink="">
          <xdr:nvSpPr>
            <xdr:cNvPr id="99343" name="imgEliminarFilaFirma" hidden="1">
              <a:extLst>
                <a:ext uri="{63B3BB69-23CF-44E3-9099-C40C66FF867C}">
                  <a14:compatExt spid="_x0000_s99343"/>
                </a:ext>
              </a:extLst>
            </xdr:cNvPr>
            <xdr:cNvSpPr/>
          </xdr:nvSpPr>
          <xdr:spPr>
            <a:xfrm>
              <a:off x="0" y="0"/>
              <a:ext cx="0" cy="0"/>
            </a:xfrm>
            <a:prstGeom prst="rect">
              <a:avLst/>
            </a:prstGeom>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26933</xdr:colOff>
      <xdr:row>72</xdr:row>
      <xdr:rowOff>36309</xdr:rowOff>
    </xdr:from>
    <xdr:to>
      <xdr:col>51</xdr:col>
      <xdr:colOff>159140</xdr:colOff>
      <xdr:row>75</xdr:row>
      <xdr:rowOff>148809</xdr:rowOff>
    </xdr:to>
    <xdr:pic>
      <xdr:nvPicPr>
        <xdr:cNvPr id="3" name="Picture 7"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713733" y="10894809"/>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94209" name="imgAgregarFilaAccion" hidden="1">
              <a:extLst>
                <a:ext uri="{63B3BB69-23CF-44E3-9099-C40C66FF867C}">
                  <a14:compatExt spid="_x0000_s942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94210" name="imgEliminarFilaAccion" hidden="1">
              <a:extLst>
                <a:ext uri="{63B3BB69-23CF-44E3-9099-C40C66FF867C}">
                  <a14:compatExt spid="_x0000_s942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36</xdr:row>
          <xdr:rowOff>9525</xdr:rowOff>
        </xdr:from>
        <xdr:to>
          <xdr:col>52</xdr:col>
          <xdr:colOff>0</xdr:colOff>
          <xdr:row>36</xdr:row>
          <xdr:rowOff>180975</xdr:rowOff>
        </xdr:to>
        <xdr:sp macro="" textlink="">
          <xdr:nvSpPr>
            <xdr:cNvPr id="94211" name="imgAgregarFilaMotivo" hidden="1">
              <a:extLst>
                <a:ext uri="{63B3BB69-23CF-44E3-9099-C40C66FF867C}">
                  <a14:compatExt spid="_x0000_s942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36</xdr:row>
          <xdr:rowOff>9525</xdr:rowOff>
        </xdr:from>
        <xdr:to>
          <xdr:col>50</xdr:col>
          <xdr:colOff>0</xdr:colOff>
          <xdr:row>36</xdr:row>
          <xdr:rowOff>180975</xdr:rowOff>
        </xdr:to>
        <xdr:sp macro="" textlink="">
          <xdr:nvSpPr>
            <xdr:cNvPr id="94212" name="imgEliminarFilaMotivo" hidden="1">
              <a:extLst>
                <a:ext uri="{63B3BB69-23CF-44E3-9099-C40C66FF867C}">
                  <a14:compatExt spid="_x0000_s942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67</xdr:row>
          <xdr:rowOff>104775</xdr:rowOff>
        </xdr:from>
        <xdr:to>
          <xdr:col>12</xdr:col>
          <xdr:colOff>104775</xdr:colOff>
          <xdr:row>69</xdr:row>
          <xdr:rowOff>104775</xdr:rowOff>
        </xdr:to>
        <xdr:sp macro="" textlink="">
          <xdr:nvSpPr>
            <xdr:cNvPr id="94217" name="cmdGenerarCopia" hidden="1">
              <a:extLst>
                <a:ext uri="{63B3BB69-23CF-44E3-9099-C40C66FF867C}">
                  <a14:compatExt spid="_x0000_s942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50</xdr:row>
          <xdr:rowOff>9525</xdr:rowOff>
        </xdr:from>
        <xdr:to>
          <xdr:col>52</xdr:col>
          <xdr:colOff>0</xdr:colOff>
          <xdr:row>50</xdr:row>
          <xdr:rowOff>180975</xdr:rowOff>
        </xdr:to>
        <xdr:sp macro="" textlink="">
          <xdr:nvSpPr>
            <xdr:cNvPr id="94218" name="imgAgregarFilaObservacion" hidden="1">
              <a:extLst>
                <a:ext uri="{63B3BB69-23CF-44E3-9099-C40C66FF867C}">
                  <a14:compatExt spid="_x0000_s942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50</xdr:row>
          <xdr:rowOff>9525</xdr:rowOff>
        </xdr:from>
        <xdr:to>
          <xdr:col>50</xdr:col>
          <xdr:colOff>0</xdr:colOff>
          <xdr:row>50</xdr:row>
          <xdr:rowOff>180975</xdr:rowOff>
        </xdr:to>
        <xdr:sp macro="" textlink="">
          <xdr:nvSpPr>
            <xdr:cNvPr id="94219" name="imgEliminarFilaObservacion" hidden="1">
              <a:extLst>
                <a:ext uri="{63B3BB69-23CF-44E3-9099-C40C66FF867C}">
                  <a14:compatExt spid="_x0000_s942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60</xdr:row>
          <xdr:rowOff>9525</xdr:rowOff>
        </xdr:from>
        <xdr:to>
          <xdr:col>52</xdr:col>
          <xdr:colOff>0</xdr:colOff>
          <xdr:row>60</xdr:row>
          <xdr:rowOff>180975</xdr:rowOff>
        </xdr:to>
        <xdr:sp macro="" textlink="">
          <xdr:nvSpPr>
            <xdr:cNvPr id="94220" name="imgAgregarFilaFirma" hidden="1">
              <a:extLst>
                <a:ext uri="{63B3BB69-23CF-44E3-9099-C40C66FF867C}">
                  <a14:compatExt spid="_x0000_s942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60</xdr:row>
          <xdr:rowOff>9525</xdr:rowOff>
        </xdr:from>
        <xdr:to>
          <xdr:col>50</xdr:col>
          <xdr:colOff>0</xdr:colOff>
          <xdr:row>60</xdr:row>
          <xdr:rowOff>180975</xdr:rowOff>
        </xdr:to>
        <xdr:sp macro="" textlink="">
          <xdr:nvSpPr>
            <xdr:cNvPr id="94221" name="imgEliminarFilaFirma" hidden="1">
              <a:extLst>
                <a:ext uri="{63B3BB69-23CF-44E3-9099-C40C66FF867C}">
                  <a14:compatExt spid="_x0000_s94221"/>
                </a:ext>
              </a:extLst>
            </xdr:cNvPr>
            <xdr:cNvSpPr/>
          </xdr:nvSpPr>
          <xdr:spPr>
            <a:xfrm>
              <a:off x="0" y="0"/>
              <a:ext cx="0" cy="0"/>
            </a:xfrm>
            <a:prstGeom prst="rect">
              <a:avLst/>
            </a:prstGeom>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26933</xdr:colOff>
      <xdr:row>80</xdr:row>
      <xdr:rowOff>36309</xdr:rowOff>
    </xdr:from>
    <xdr:to>
      <xdr:col>51</xdr:col>
      <xdr:colOff>159140</xdr:colOff>
      <xdr:row>83</xdr:row>
      <xdr:rowOff>148809</xdr:rowOff>
    </xdr:to>
    <xdr:pic>
      <xdr:nvPicPr>
        <xdr:cNvPr id="3" name="Picture 7"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713733" y="14704809"/>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103425" name="imgAgregarFilaAccion" hidden="1">
              <a:extLst>
                <a:ext uri="{63B3BB69-23CF-44E3-9099-C40C66FF867C}">
                  <a14:compatExt spid="_x0000_s1034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103426" name="imgEliminarFilaAccion" hidden="1">
              <a:extLst>
                <a:ext uri="{63B3BB69-23CF-44E3-9099-C40C66FF867C}">
                  <a14:compatExt spid="_x0000_s1034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42</xdr:row>
          <xdr:rowOff>9525</xdr:rowOff>
        </xdr:from>
        <xdr:to>
          <xdr:col>52</xdr:col>
          <xdr:colOff>0</xdr:colOff>
          <xdr:row>42</xdr:row>
          <xdr:rowOff>180975</xdr:rowOff>
        </xdr:to>
        <xdr:sp macro="" textlink="">
          <xdr:nvSpPr>
            <xdr:cNvPr id="103427" name="imgAgregarFilaMotivo" hidden="1">
              <a:extLst>
                <a:ext uri="{63B3BB69-23CF-44E3-9099-C40C66FF867C}">
                  <a14:compatExt spid="_x0000_s1034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42</xdr:row>
          <xdr:rowOff>9525</xdr:rowOff>
        </xdr:from>
        <xdr:to>
          <xdr:col>50</xdr:col>
          <xdr:colOff>0</xdr:colOff>
          <xdr:row>42</xdr:row>
          <xdr:rowOff>180975</xdr:rowOff>
        </xdr:to>
        <xdr:sp macro="" textlink="">
          <xdr:nvSpPr>
            <xdr:cNvPr id="103428" name="imgEliminarFilaMotivo" hidden="1">
              <a:extLst>
                <a:ext uri="{63B3BB69-23CF-44E3-9099-C40C66FF867C}">
                  <a14:compatExt spid="_x0000_s1034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75</xdr:row>
          <xdr:rowOff>104775</xdr:rowOff>
        </xdr:from>
        <xdr:to>
          <xdr:col>12</xdr:col>
          <xdr:colOff>104775</xdr:colOff>
          <xdr:row>77</xdr:row>
          <xdr:rowOff>104775</xdr:rowOff>
        </xdr:to>
        <xdr:sp macro="" textlink="">
          <xdr:nvSpPr>
            <xdr:cNvPr id="103429" name="cmdGenerarCopia" hidden="1">
              <a:extLst>
                <a:ext uri="{63B3BB69-23CF-44E3-9099-C40C66FF867C}">
                  <a14:compatExt spid="_x0000_s1034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30</xdr:row>
          <xdr:rowOff>9525</xdr:rowOff>
        </xdr:from>
        <xdr:to>
          <xdr:col>52</xdr:col>
          <xdr:colOff>0</xdr:colOff>
          <xdr:row>30</xdr:row>
          <xdr:rowOff>180975</xdr:rowOff>
        </xdr:to>
        <xdr:sp macro="" textlink="">
          <xdr:nvSpPr>
            <xdr:cNvPr id="103432" name="imgAgregarFilaProducto" hidden="1">
              <a:extLst>
                <a:ext uri="{63B3BB69-23CF-44E3-9099-C40C66FF867C}">
                  <a14:compatExt spid="_x0000_s1034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30</xdr:row>
          <xdr:rowOff>9525</xdr:rowOff>
        </xdr:from>
        <xdr:to>
          <xdr:col>50</xdr:col>
          <xdr:colOff>0</xdr:colOff>
          <xdr:row>30</xdr:row>
          <xdr:rowOff>180975</xdr:rowOff>
        </xdr:to>
        <xdr:sp macro="" textlink="">
          <xdr:nvSpPr>
            <xdr:cNvPr id="103433" name="imgEliminarFilaProducto" hidden="1">
              <a:extLst>
                <a:ext uri="{63B3BB69-23CF-44E3-9099-C40C66FF867C}">
                  <a14:compatExt spid="_x0000_s1034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58</xdr:row>
          <xdr:rowOff>9525</xdr:rowOff>
        </xdr:from>
        <xdr:to>
          <xdr:col>52</xdr:col>
          <xdr:colOff>0</xdr:colOff>
          <xdr:row>58</xdr:row>
          <xdr:rowOff>180975</xdr:rowOff>
        </xdr:to>
        <xdr:sp macro="" textlink="">
          <xdr:nvSpPr>
            <xdr:cNvPr id="103434" name="imgAgregarFilaObservacion" hidden="1">
              <a:extLst>
                <a:ext uri="{63B3BB69-23CF-44E3-9099-C40C66FF867C}">
                  <a14:compatExt spid="_x0000_s1034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58</xdr:row>
          <xdr:rowOff>9525</xdr:rowOff>
        </xdr:from>
        <xdr:to>
          <xdr:col>50</xdr:col>
          <xdr:colOff>0</xdr:colOff>
          <xdr:row>58</xdr:row>
          <xdr:rowOff>180975</xdr:rowOff>
        </xdr:to>
        <xdr:sp macro="" textlink="">
          <xdr:nvSpPr>
            <xdr:cNvPr id="103435" name="imgEliminarFilaObservacion" hidden="1">
              <a:extLst>
                <a:ext uri="{63B3BB69-23CF-44E3-9099-C40C66FF867C}">
                  <a14:compatExt spid="_x0000_s1034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68</xdr:row>
          <xdr:rowOff>9525</xdr:rowOff>
        </xdr:from>
        <xdr:to>
          <xdr:col>52</xdr:col>
          <xdr:colOff>0</xdr:colOff>
          <xdr:row>68</xdr:row>
          <xdr:rowOff>180975</xdr:rowOff>
        </xdr:to>
        <xdr:sp macro="" textlink="">
          <xdr:nvSpPr>
            <xdr:cNvPr id="103436" name="imgAgregarFilaFirma" hidden="1">
              <a:extLst>
                <a:ext uri="{63B3BB69-23CF-44E3-9099-C40C66FF867C}">
                  <a14:compatExt spid="_x0000_s1034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68</xdr:row>
          <xdr:rowOff>9525</xdr:rowOff>
        </xdr:from>
        <xdr:to>
          <xdr:col>50</xdr:col>
          <xdr:colOff>0</xdr:colOff>
          <xdr:row>68</xdr:row>
          <xdr:rowOff>180975</xdr:rowOff>
        </xdr:to>
        <xdr:sp macro="" textlink="">
          <xdr:nvSpPr>
            <xdr:cNvPr id="103437" name="imgEliminarFilaFirma" hidden="1">
              <a:extLst>
                <a:ext uri="{63B3BB69-23CF-44E3-9099-C40C66FF867C}">
                  <a14:compatExt spid="_x0000_s103437"/>
                </a:ext>
              </a:extLst>
            </xdr:cNvPr>
            <xdr:cNvSpPr/>
          </xdr:nvSpPr>
          <xdr:spPr>
            <a:xfrm>
              <a:off x="0" y="0"/>
              <a:ext cx="0" cy="0"/>
            </a:xfrm>
            <a:prstGeom prst="rect">
              <a:avLst/>
            </a:prstGeom>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45983</xdr:colOff>
      <xdr:row>68</xdr:row>
      <xdr:rowOff>36309</xdr:rowOff>
    </xdr:from>
    <xdr:to>
      <xdr:col>52</xdr:col>
      <xdr:colOff>3565</xdr:colOff>
      <xdr:row>71</xdr:row>
      <xdr:rowOff>148809</xdr:rowOff>
    </xdr:to>
    <xdr:pic>
      <xdr:nvPicPr>
        <xdr:cNvPr id="6" name="Picture 7"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732783" y="12066384"/>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24577" name="imgAgregarFilaAccion" hidden="1">
              <a:extLst>
                <a:ext uri="{63B3BB69-23CF-44E3-9099-C40C66FF867C}">
                  <a14:compatExt spid="_x0000_s2457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24578" name="imgEliminarFilaAccion" hidden="1">
              <a:extLst>
                <a:ext uri="{63B3BB69-23CF-44E3-9099-C40C66FF867C}">
                  <a14:compatExt spid="_x0000_s2457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63</xdr:row>
          <xdr:rowOff>104775</xdr:rowOff>
        </xdr:from>
        <xdr:to>
          <xdr:col>12</xdr:col>
          <xdr:colOff>104775</xdr:colOff>
          <xdr:row>65</xdr:row>
          <xdr:rowOff>104775</xdr:rowOff>
        </xdr:to>
        <xdr:sp macro="" textlink="">
          <xdr:nvSpPr>
            <xdr:cNvPr id="24581" name="cmdGenerarCopia" hidden="1">
              <a:extLst>
                <a:ext uri="{63B3BB69-23CF-44E3-9099-C40C66FF867C}">
                  <a14:compatExt spid="_x0000_s24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46</xdr:row>
          <xdr:rowOff>9525</xdr:rowOff>
        </xdr:from>
        <xdr:to>
          <xdr:col>52</xdr:col>
          <xdr:colOff>0</xdr:colOff>
          <xdr:row>46</xdr:row>
          <xdr:rowOff>180975</xdr:rowOff>
        </xdr:to>
        <xdr:sp macro="" textlink="">
          <xdr:nvSpPr>
            <xdr:cNvPr id="24582" name="imgAgregarFilaObservacion" hidden="1">
              <a:extLst>
                <a:ext uri="{63B3BB69-23CF-44E3-9099-C40C66FF867C}">
                  <a14:compatExt spid="_x0000_s24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46</xdr:row>
          <xdr:rowOff>9525</xdr:rowOff>
        </xdr:from>
        <xdr:to>
          <xdr:col>50</xdr:col>
          <xdr:colOff>0</xdr:colOff>
          <xdr:row>46</xdr:row>
          <xdr:rowOff>180975</xdr:rowOff>
        </xdr:to>
        <xdr:sp macro="" textlink="">
          <xdr:nvSpPr>
            <xdr:cNvPr id="24583" name="imgEliminarFilaObservacion" hidden="1">
              <a:extLst>
                <a:ext uri="{63B3BB69-23CF-44E3-9099-C40C66FF867C}">
                  <a14:compatExt spid="_x0000_s24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56</xdr:row>
          <xdr:rowOff>9525</xdr:rowOff>
        </xdr:from>
        <xdr:to>
          <xdr:col>52</xdr:col>
          <xdr:colOff>0</xdr:colOff>
          <xdr:row>56</xdr:row>
          <xdr:rowOff>180975</xdr:rowOff>
        </xdr:to>
        <xdr:sp macro="" textlink="">
          <xdr:nvSpPr>
            <xdr:cNvPr id="24584" name="imgAgregarFilaFirma" hidden="1">
              <a:extLst>
                <a:ext uri="{63B3BB69-23CF-44E3-9099-C40C66FF867C}">
                  <a14:compatExt spid="_x0000_s24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56</xdr:row>
          <xdr:rowOff>9525</xdr:rowOff>
        </xdr:from>
        <xdr:to>
          <xdr:col>50</xdr:col>
          <xdr:colOff>0</xdr:colOff>
          <xdr:row>56</xdr:row>
          <xdr:rowOff>180975</xdr:rowOff>
        </xdr:to>
        <xdr:sp macro="" textlink="">
          <xdr:nvSpPr>
            <xdr:cNvPr id="24585" name="imgEliminarFilaFirma" hidden="1">
              <a:extLst>
                <a:ext uri="{63B3BB69-23CF-44E3-9099-C40C66FF867C}">
                  <a14:compatExt spid="_x0000_s24585"/>
                </a:ext>
              </a:extLst>
            </xdr:cNvPr>
            <xdr:cNvSpPr/>
          </xdr:nvSpPr>
          <xdr:spPr>
            <a:xfrm>
              <a:off x="0" y="0"/>
              <a:ext cx="0" cy="0"/>
            </a:xfrm>
            <a:prstGeom prst="rect">
              <a:avLst/>
            </a:prstGeom>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xdr:col>
      <xdr:colOff>19050</xdr:colOff>
      <xdr:row>1</xdr:row>
      <xdr:rowOff>99901</xdr:rowOff>
    </xdr:from>
    <xdr:to>
      <xdr:col>10</xdr:col>
      <xdr:colOff>8577</xdr:colOff>
      <xdr:row>3</xdr:row>
      <xdr:rowOff>95250</xdr:rowOff>
    </xdr:to>
    <xdr:pic>
      <xdr:nvPicPr>
        <xdr:cNvPr id="2"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200025" y="290401"/>
          <a:ext cx="1618302" cy="376349"/>
        </a:xfrm>
        <a:prstGeom prst="rect">
          <a:avLst/>
        </a:prstGeom>
        <a:noFill/>
        <a:ln w="1">
          <a:noFill/>
          <a:miter lim="800000"/>
          <a:headEnd/>
          <a:tailEnd type="none" w="med" len="med"/>
        </a:ln>
        <a:effectLst/>
      </xdr:spPr>
    </xdr:pic>
    <xdr:clientData/>
  </xdr:twoCellAnchor>
  <xdr:twoCellAnchor editAs="oneCell">
    <xdr:from>
      <xdr:col>48</xdr:col>
      <xdr:colOff>26933</xdr:colOff>
      <xdr:row>73</xdr:row>
      <xdr:rowOff>36309</xdr:rowOff>
    </xdr:from>
    <xdr:to>
      <xdr:col>51</xdr:col>
      <xdr:colOff>159140</xdr:colOff>
      <xdr:row>76</xdr:row>
      <xdr:rowOff>148809</xdr:rowOff>
    </xdr:to>
    <xdr:pic>
      <xdr:nvPicPr>
        <xdr:cNvPr id="3" name="Picture 7" descr="Sello Choucair con registro"/>
        <xdr:cNvPicPr>
          <a:picLocks noChangeAspect="1" noChangeArrowheads="1"/>
        </xdr:cNvPicPr>
      </xdr:nvPicPr>
      <xdr:blipFill>
        <a:blip xmlns:r="http://schemas.openxmlformats.org/officeDocument/2006/relationships" r:embed="rId2" cstate="print">
          <a:lum bright="70000" contrast="-70000"/>
        </a:blip>
        <a:srcRect l="14368" t="10191" r="18391" b="14650"/>
        <a:stretch>
          <a:fillRect/>
        </a:stretch>
      </xdr:blipFill>
      <xdr:spPr bwMode="auto">
        <a:xfrm>
          <a:off x="8713733" y="13371309"/>
          <a:ext cx="675132" cy="68400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editAs="oneCell">
        <xdr:from>
          <xdr:col>50</xdr:col>
          <xdr:colOff>9525</xdr:colOff>
          <xdr:row>11</xdr:row>
          <xdr:rowOff>9525</xdr:rowOff>
        </xdr:from>
        <xdr:to>
          <xdr:col>52</xdr:col>
          <xdr:colOff>0</xdr:colOff>
          <xdr:row>11</xdr:row>
          <xdr:rowOff>180975</xdr:rowOff>
        </xdr:to>
        <xdr:sp macro="" textlink="">
          <xdr:nvSpPr>
            <xdr:cNvPr id="118785" name="imgAgregarFilaAccion" hidden="1">
              <a:extLst>
                <a:ext uri="{63B3BB69-23CF-44E3-9099-C40C66FF867C}">
                  <a14:compatExt spid="_x0000_s118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11</xdr:row>
          <xdr:rowOff>9525</xdr:rowOff>
        </xdr:from>
        <xdr:to>
          <xdr:col>50</xdr:col>
          <xdr:colOff>0</xdr:colOff>
          <xdr:row>11</xdr:row>
          <xdr:rowOff>180975</xdr:rowOff>
        </xdr:to>
        <xdr:sp macro="" textlink="">
          <xdr:nvSpPr>
            <xdr:cNvPr id="118786" name="imgEliminarFilaAccion" hidden="1">
              <a:extLst>
                <a:ext uri="{63B3BB69-23CF-44E3-9099-C40C66FF867C}">
                  <a14:compatExt spid="_x0000_s1187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68</xdr:row>
          <xdr:rowOff>104775</xdr:rowOff>
        </xdr:from>
        <xdr:to>
          <xdr:col>12</xdr:col>
          <xdr:colOff>104775</xdr:colOff>
          <xdr:row>70</xdr:row>
          <xdr:rowOff>104775</xdr:rowOff>
        </xdr:to>
        <xdr:sp macro="" textlink="">
          <xdr:nvSpPr>
            <xdr:cNvPr id="118789" name="cmdGenerarCopia" hidden="1">
              <a:extLst>
                <a:ext uri="{63B3BB69-23CF-44E3-9099-C40C66FF867C}">
                  <a14:compatExt spid="_x0000_s118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30</xdr:row>
          <xdr:rowOff>9525</xdr:rowOff>
        </xdr:from>
        <xdr:to>
          <xdr:col>52</xdr:col>
          <xdr:colOff>0</xdr:colOff>
          <xdr:row>30</xdr:row>
          <xdr:rowOff>180975</xdr:rowOff>
        </xdr:to>
        <xdr:sp macro="" textlink="">
          <xdr:nvSpPr>
            <xdr:cNvPr id="118790" name="imgAgregarFilaProducto" hidden="1">
              <a:extLst>
                <a:ext uri="{63B3BB69-23CF-44E3-9099-C40C66FF867C}">
                  <a14:compatExt spid="_x0000_s118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30</xdr:row>
          <xdr:rowOff>9525</xdr:rowOff>
        </xdr:from>
        <xdr:to>
          <xdr:col>50</xdr:col>
          <xdr:colOff>0</xdr:colOff>
          <xdr:row>30</xdr:row>
          <xdr:rowOff>180975</xdr:rowOff>
        </xdr:to>
        <xdr:sp macro="" textlink="">
          <xdr:nvSpPr>
            <xdr:cNvPr id="118791" name="imgEliminarFilaProducto" hidden="1">
              <a:extLst>
                <a:ext uri="{63B3BB69-23CF-44E3-9099-C40C66FF867C}">
                  <a14:compatExt spid="_x0000_s1187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51</xdr:row>
          <xdr:rowOff>9525</xdr:rowOff>
        </xdr:from>
        <xdr:to>
          <xdr:col>52</xdr:col>
          <xdr:colOff>0</xdr:colOff>
          <xdr:row>51</xdr:row>
          <xdr:rowOff>180975</xdr:rowOff>
        </xdr:to>
        <xdr:sp macro="" textlink="">
          <xdr:nvSpPr>
            <xdr:cNvPr id="118792" name="imgAgregarFilaObservacion" hidden="1">
              <a:extLst>
                <a:ext uri="{63B3BB69-23CF-44E3-9099-C40C66FF867C}">
                  <a14:compatExt spid="_x0000_s118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51</xdr:row>
          <xdr:rowOff>9525</xdr:rowOff>
        </xdr:from>
        <xdr:to>
          <xdr:col>50</xdr:col>
          <xdr:colOff>0</xdr:colOff>
          <xdr:row>51</xdr:row>
          <xdr:rowOff>180975</xdr:rowOff>
        </xdr:to>
        <xdr:sp macro="" textlink="">
          <xdr:nvSpPr>
            <xdr:cNvPr id="118793" name="imgEliminarFilaObservacion" hidden="1">
              <a:extLst>
                <a:ext uri="{63B3BB69-23CF-44E3-9099-C40C66FF867C}">
                  <a14:compatExt spid="_x0000_s118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9525</xdr:colOff>
          <xdr:row>61</xdr:row>
          <xdr:rowOff>9525</xdr:rowOff>
        </xdr:from>
        <xdr:to>
          <xdr:col>52</xdr:col>
          <xdr:colOff>0</xdr:colOff>
          <xdr:row>61</xdr:row>
          <xdr:rowOff>180975</xdr:rowOff>
        </xdr:to>
        <xdr:sp macro="" textlink="">
          <xdr:nvSpPr>
            <xdr:cNvPr id="118794" name="imgAgregarFilaFirma" hidden="1">
              <a:extLst>
                <a:ext uri="{63B3BB69-23CF-44E3-9099-C40C66FF867C}">
                  <a14:compatExt spid="_x0000_s118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9525</xdr:colOff>
          <xdr:row>61</xdr:row>
          <xdr:rowOff>9525</xdr:rowOff>
        </xdr:from>
        <xdr:to>
          <xdr:col>50</xdr:col>
          <xdr:colOff>0</xdr:colOff>
          <xdr:row>61</xdr:row>
          <xdr:rowOff>180975</xdr:rowOff>
        </xdr:to>
        <xdr:sp macro="" textlink="">
          <xdr:nvSpPr>
            <xdr:cNvPr id="118795" name="imgEliminarFilaFirma" hidden="1">
              <a:extLst>
                <a:ext uri="{63B3BB69-23CF-44E3-9099-C40C66FF867C}">
                  <a14:compatExt spid="_x0000_s118795"/>
                </a:ext>
              </a:extLst>
            </xdr:cNvPr>
            <xdr:cNvSpPr/>
          </xdr:nvSpPr>
          <xdr:spPr>
            <a:xfrm>
              <a:off x="0" y="0"/>
              <a:ext cx="0" cy="0"/>
            </a:xfrm>
            <a:prstGeom prst="rect">
              <a:avLst/>
            </a:prstGeom>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mirates.com/Plan%20de%20Pruebas%20EMIRATE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stas"/>
      <sheetName val="ListasEditables"/>
      <sheetName val="APPG"/>
      <sheetName val="Casos de Prueba"/>
      <sheetName val="Estimacion - Desglose"/>
      <sheetName val="PlanGeneral"/>
      <sheetName val="RiesgosProyecto"/>
      <sheetName val="PlanPruebasReq"/>
      <sheetName val="PlanPruebasDis"/>
      <sheetName val="PlanPruebasFunCon"/>
      <sheetName val="InformeCierre"/>
      <sheetName val="InformeCierreCon"/>
      <sheetName val="InformeCierreDis"/>
      <sheetName val="InformeCierreReq"/>
      <sheetName val="CartaTermProducto"/>
      <sheetName val="CartaTermProductoFunCon"/>
      <sheetName val="CartaTermProductoDis"/>
      <sheetName val="CartaTermProductoReq"/>
      <sheetName val="CartaCondicionada"/>
      <sheetName val="CartaCondicionadaFunCon"/>
      <sheetName val="CartaCondicionadaDis"/>
      <sheetName val="CartaCondicionadaReq"/>
      <sheetName val="DevolucionPrueba"/>
      <sheetName val="DevolucionProyecto"/>
      <sheetName val="SuspensionPrueba"/>
      <sheetName val="SuspensionProyecto"/>
      <sheetName val="CancelacionPrueba"/>
      <sheetName val="CancelacionProyecto"/>
    </sheetNames>
    <sheetDataSet>
      <sheetData sheetId="0">
        <row r="5">
          <cell r="B5" t="str">
            <v>Requisitos</v>
          </cell>
          <cell r="D5" t="str">
            <v>Si</v>
          </cell>
          <cell r="G5" t="str">
            <v>En Proceso</v>
          </cell>
          <cell r="H5" t="str">
            <v>Nivel_Sistema</v>
          </cell>
          <cell r="L5" t="str">
            <v>Funcional</v>
          </cell>
          <cell r="M5" t="str">
            <v>Alto</v>
          </cell>
          <cell r="N5" t="str">
            <v>Alta</v>
          </cell>
          <cell r="O5" t="str">
            <v>Requisitos</v>
          </cell>
          <cell r="P5" t="str">
            <v>Logística</v>
          </cell>
          <cell r="Q5" t="str">
            <v>Severo</v>
          </cell>
          <cell r="R5" t="str">
            <v>Manual</v>
          </cell>
          <cell r="S5" t="str">
            <v>Manual</v>
          </cell>
          <cell r="U5" t="str">
            <v>Funcionales y Básicas No Funcionales en Requisitos</v>
          </cell>
          <cell r="V5" t="str">
            <v>Extra-Corta</v>
          </cell>
          <cell r="W5" t="str">
            <v>C</v>
          </cell>
          <cell r="X5" t="str">
            <v>Silk Central</v>
          </cell>
          <cell r="AA5" t="str">
            <v>Estimación</v>
          </cell>
        </row>
        <row r="6">
          <cell r="B6" t="str">
            <v>Diseño</v>
          </cell>
          <cell r="D6" t="str">
            <v>No</v>
          </cell>
          <cell r="G6" t="str">
            <v>Suspendido</v>
          </cell>
          <cell r="H6" t="str">
            <v>Nivel_Aceptación</v>
          </cell>
          <cell r="L6" t="str">
            <v>Performance</v>
          </cell>
          <cell r="M6" t="str">
            <v>Medio</v>
          </cell>
          <cell r="N6" t="str">
            <v>Media</v>
          </cell>
          <cell r="O6" t="str">
            <v>Diseño</v>
          </cell>
          <cell r="P6" t="str">
            <v>Planeación</v>
          </cell>
          <cell r="Q6" t="str">
            <v>Alto</v>
          </cell>
          <cell r="R6" t="str">
            <v>Automatizada</v>
          </cell>
          <cell r="S6" t="str">
            <v>Auto</v>
          </cell>
          <cell r="U6" t="str">
            <v>Contable en Requisitos</v>
          </cell>
          <cell r="V6" t="str">
            <v>Requisitos</v>
          </cell>
          <cell r="W6" t="str">
            <v>M</v>
          </cell>
          <cell r="X6" t="str">
            <v>Plantilla Choucair</v>
          </cell>
          <cell r="AA6" t="str">
            <v>Planeación</v>
          </cell>
        </row>
        <row r="7">
          <cell r="B7" t="str">
            <v>Construcción</v>
          </cell>
          <cell r="G7" t="str">
            <v>Cancelado</v>
          </cell>
          <cell r="L7" t="str">
            <v>Seguridad</v>
          </cell>
          <cell r="M7" t="str">
            <v>Bajo</v>
          </cell>
          <cell r="N7" t="str">
            <v>Baja</v>
          </cell>
          <cell r="O7" t="str">
            <v>Construcción</v>
          </cell>
          <cell r="P7" t="str">
            <v>Diseño</v>
          </cell>
          <cell r="Q7" t="str">
            <v>Medio</v>
          </cell>
          <cell r="R7" t="str">
            <v>Manual y Automatizada</v>
          </cell>
          <cell r="S7" t="str">
            <v>Mixta</v>
          </cell>
          <cell r="U7" t="str">
            <v>Funcionales y Básicas No Funcionales en Diseño</v>
          </cell>
          <cell r="V7" t="str">
            <v>Diseño</v>
          </cell>
          <cell r="W7" t="str">
            <v>D</v>
          </cell>
          <cell r="AA7" t="str">
            <v>Diseño</v>
          </cell>
        </row>
        <row r="8">
          <cell r="G8" t="str">
            <v>Finalizado</v>
          </cell>
          <cell r="L8" t="str">
            <v>Contable</v>
          </cell>
          <cell r="P8" t="str">
            <v>Ejecución</v>
          </cell>
          <cell r="Q8" t="str">
            <v>Bajo</v>
          </cell>
          <cell r="U8" t="str">
            <v>Contable en Diseño</v>
          </cell>
          <cell r="V8" t="str">
            <v>Funcional</v>
          </cell>
          <cell r="W8" t="str">
            <v>A</v>
          </cell>
          <cell r="AA8" t="str">
            <v>Ejecución</v>
          </cell>
        </row>
        <row r="9">
          <cell r="U9" t="str">
            <v>Funcionales en Construcción</v>
          </cell>
          <cell r="V9" t="str">
            <v>Performance</v>
          </cell>
          <cell r="AA9" t="str">
            <v>Regresión</v>
          </cell>
        </row>
        <row r="10">
          <cell r="U10" t="str">
            <v>Performance en Construcción</v>
          </cell>
          <cell r="V10" t="str">
            <v>Seguridad</v>
          </cell>
          <cell r="AA10" t="str">
            <v>Seguimiento y Cierre</v>
          </cell>
        </row>
        <row r="11">
          <cell r="U11" t="str">
            <v>Seguridad en Construcción</v>
          </cell>
          <cell r="V11" t="str">
            <v>Contable</v>
          </cell>
        </row>
        <row r="12">
          <cell r="U12" t="str">
            <v>Contable en Construcción</v>
          </cell>
        </row>
      </sheetData>
      <sheetData sheetId="1">
        <row r="8">
          <cell r="A8" t="str">
            <v>Mala calidad de artefacto recibido por parte del Cliente</v>
          </cell>
        </row>
        <row r="9">
          <cell r="A9" t="str">
            <v>Mala calidad de artefacto recibido por parte del Proveedor</v>
          </cell>
        </row>
        <row r="10">
          <cell r="A10" t="str">
            <v>Buena calidad de artefacto recibido por parte del Cliente</v>
          </cell>
        </row>
        <row r="11">
          <cell r="A11" t="str">
            <v>Buena calidad de artefacto recibido por parte del Proveedor</v>
          </cell>
        </row>
        <row r="12">
          <cell r="A12" t="str">
            <v>Gestión issues (responsable Cliente)</v>
          </cell>
        </row>
        <row r="13">
          <cell r="A13" t="str">
            <v>Gestión issues (responsable Proveedor)</v>
          </cell>
        </row>
        <row r="14">
          <cell r="A14" t="str">
            <v>Gestión issues (responsable Compañía)</v>
          </cell>
        </row>
        <row r="15">
          <cell r="A15" t="str">
            <v>Administración y control de versiones o releases de software (responsable Cliente)</v>
          </cell>
        </row>
        <row r="16">
          <cell r="A16" t="str">
            <v>Administración y control de versiones o releases de software (responsable Proveedor)</v>
          </cell>
        </row>
        <row r="17">
          <cell r="A17" t="str">
            <v>Administración y control de versiones o releases de documentación (responsable Cliente)</v>
          </cell>
        </row>
        <row r="18">
          <cell r="A18" t="str">
            <v>Administración y control de versiones o releases de documentación (responsable Proveedor)</v>
          </cell>
        </row>
        <row r="19">
          <cell r="A19" t="str">
            <v>Calidad del set de datos (responsable Cliente)</v>
          </cell>
        </row>
        <row r="20">
          <cell r="A20" t="str">
            <v>Calidad del set de datos (responsable Proveedor)</v>
          </cell>
        </row>
        <row r="21">
          <cell r="A21" t="str">
            <v>Calidad del set de datos (responsable Choucair)</v>
          </cell>
        </row>
        <row r="22">
          <cell r="A22" t="str">
            <v>Inestabilidad del ambiente de pruebas durante la ejecución (responsable Cliente)</v>
          </cell>
        </row>
        <row r="23">
          <cell r="A23" t="str">
            <v>Inestabilidad del ambiente de pruebas durante la ejecución (responsable Proveedor)</v>
          </cell>
        </row>
        <row r="24">
          <cell r="A24" t="str">
            <v>Inestabilidad del ambiente de pruebas durante la ejecución (responsable Compañía)</v>
          </cell>
        </row>
        <row r="25">
          <cell r="A25" t="str">
            <v>Actividades de SW o HW no planeadas (responsable Cliente)</v>
          </cell>
        </row>
        <row r="26">
          <cell r="A26" t="str">
            <v>Actividades de SW o HW no planeadas (responsable Proveedor)</v>
          </cell>
        </row>
        <row r="27">
          <cell r="A27" t="str">
            <v>Actividades de SW o HW no planeadas (responsable Compañía)</v>
          </cell>
        </row>
        <row r="28">
          <cell r="A28" t="str">
            <v>Incumplimiento en la entrega de artefactos (responsable Cliente)</v>
          </cell>
        </row>
        <row r="29">
          <cell r="A29" t="str">
            <v>Incumplimiento en la entrega de artefactos (responsable Proveedor)</v>
          </cell>
        </row>
        <row r="30">
          <cell r="A30" t="str">
            <v>Cambio de alcance (responsable Cliente)</v>
          </cell>
        </row>
        <row r="31">
          <cell r="A31" t="str">
            <v>Cambio de alcance (responsable Proveedor)</v>
          </cell>
        </row>
        <row r="32">
          <cell r="A32" t="str">
            <v>Ejecución en ambientes compartidos (responsable Cliente)</v>
          </cell>
        </row>
        <row r="33">
          <cell r="A33" t="str">
            <v>Ejecución en ambientes compartidos (responsable Proveedor)</v>
          </cell>
        </row>
        <row r="34">
          <cell r="A34" t="str">
            <v>Novedades equipo de trabajo (responsable Cliente)</v>
          </cell>
        </row>
        <row r="35">
          <cell r="A35" t="str">
            <v>Novedades equipo de trabajo (responsable Proveedor)</v>
          </cell>
        </row>
        <row r="36">
          <cell r="A36" t="str">
            <v>Novedades equipo de trabajo (responsable Compañía)</v>
          </cell>
        </row>
        <row r="37">
          <cell r="A37" t="str">
            <v>Desconocimiento negocio (responsable Cliente)</v>
          </cell>
        </row>
        <row r="38">
          <cell r="A38" t="str">
            <v>Desconocimiento negocio (responsable Proveedor)</v>
          </cell>
        </row>
        <row r="39">
          <cell r="A39" t="str">
            <v>Desconocimiento negocio Cliente (responsable Compañía)</v>
          </cell>
        </row>
        <row r="40">
          <cell r="A40" t="str">
            <v xml:space="preserve">Actividades del proyecto no planeadas (responsable Cliente) </v>
          </cell>
        </row>
        <row r="41">
          <cell r="A41" t="str">
            <v xml:space="preserve">Actividades del proyecto no planeadas (responsable Choucair) </v>
          </cell>
        </row>
        <row r="42">
          <cell r="A42" t="str">
            <v>Actividades no planeadas por la Compañía</v>
          </cell>
        </row>
        <row r="43">
          <cell r="A43" t="str">
            <v>Eventos externos (imputable al Cliente)</v>
          </cell>
        </row>
        <row r="44">
          <cell r="A44" t="str">
            <v>Eventos externos (imputable al Proveedor)</v>
          </cell>
        </row>
        <row r="45">
          <cell r="A45" t="str">
            <v>Eventos externos (imputable a la Compañia)</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control" Target="../activeX/activeX8.xml"/><Relationship Id="rId18" Type="http://schemas.openxmlformats.org/officeDocument/2006/relationships/control" Target="../activeX/activeX11.xml"/><Relationship Id="rId26" Type="http://schemas.openxmlformats.org/officeDocument/2006/relationships/control" Target="../activeX/activeX17.xml"/><Relationship Id="rId39" Type="http://schemas.openxmlformats.org/officeDocument/2006/relationships/control" Target="../activeX/activeX26.xml"/><Relationship Id="rId21" Type="http://schemas.openxmlformats.org/officeDocument/2006/relationships/control" Target="../activeX/activeX13.xml"/><Relationship Id="rId34" Type="http://schemas.openxmlformats.org/officeDocument/2006/relationships/control" Target="../activeX/activeX22.xml"/><Relationship Id="rId42" Type="http://schemas.openxmlformats.org/officeDocument/2006/relationships/control" Target="../activeX/activeX29.xml"/><Relationship Id="rId47" Type="http://schemas.openxmlformats.org/officeDocument/2006/relationships/image" Target="../media/image13.emf"/><Relationship Id="rId50" Type="http://schemas.openxmlformats.org/officeDocument/2006/relationships/control" Target="../activeX/activeX34.xml"/><Relationship Id="rId55" Type="http://schemas.openxmlformats.org/officeDocument/2006/relationships/control" Target="../activeX/activeX37.xml"/><Relationship Id="rId7" Type="http://schemas.openxmlformats.org/officeDocument/2006/relationships/control" Target="../activeX/activeX3.xml"/><Relationship Id="rId2" Type="http://schemas.openxmlformats.org/officeDocument/2006/relationships/drawing" Target="../drawings/drawing2.xml"/><Relationship Id="rId16" Type="http://schemas.openxmlformats.org/officeDocument/2006/relationships/image" Target="../media/image5.emf"/><Relationship Id="rId29" Type="http://schemas.openxmlformats.org/officeDocument/2006/relationships/control" Target="../activeX/activeX19.xml"/><Relationship Id="rId11" Type="http://schemas.openxmlformats.org/officeDocument/2006/relationships/control" Target="../activeX/activeX7.xml"/><Relationship Id="rId24" Type="http://schemas.openxmlformats.org/officeDocument/2006/relationships/control" Target="../activeX/activeX16.xml"/><Relationship Id="rId32" Type="http://schemas.openxmlformats.org/officeDocument/2006/relationships/control" Target="../activeX/activeX21.xml"/><Relationship Id="rId37" Type="http://schemas.openxmlformats.org/officeDocument/2006/relationships/control" Target="../activeX/activeX24.xml"/><Relationship Id="rId40" Type="http://schemas.openxmlformats.org/officeDocument/2006/relationships/control" Target="../activeX/activeX27.xml"/><Relationship Id="rId45" Type="http://schemas.openxmlformats.org/officeDocument/2006/relationships/image" Target="../media/image12.emf"/><Relationship Id="rId53" Type="http://schemas.openxmlformats.org/officeDocument/2006/relationships/image" Target="../media/image16.emf"/><Relationship Id="rId5" Type="http://schemas.openxmlformats.org/officeDocument/2006/relationships/image" Target="../media/image2.emf"/><Relationship Id="rId10" Type="http://schemas.openxmlformats.org/officeDocument/2006/relationships/control" Target="../activeX/activeX6.xml"/><Relationship Id="rId19" Type="http://schemas.openxmlformats.org/officeDocument/2006/relationships/control" Target="../activeX/activeX12.xml"/><Relationship Id="rId31" Type="http://schemas.openxmlformats.org/officeDocument/2006/relationships/image" Target="../media/image9.emf"/><Relationship Id="rId44" Type="http://schemas.openxmlformats.org/officeDocument/2006/relationships/control" Target="../activeX/activeX31.xml"/><Relationship Id="rId52" Type="http://schemas.openxmlformats.org/officeDocument/2006/relationships/control" Target="../activeX/activeX35.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4.emf"/><Relationship Id="rId22" Type="http://schemas.openxmlformats.org/officeDocument/2006/relationships/control" Target="../activeX/activeX14.xml"/><Relationship Id="rId27" Type="http://schemas.openxmlformats.org/officeDocument/2006/relationships/image" Target="../media/image8.emf"/><Relationship Id="rId30" Type="http://schemas.openxmlformats.org/officeDocument/2006/relationships/control" Target="../activeX/activeX20.xml"/><Relationship Id="rId35" Type="http://schemas.openxmlformats.org/officeDocument/2006/relationships/image" Target="../media/image11.emf"/><Relationship Id="rId43" Type="http://schemas.openxmlformats.org/officeDocument/2006/relationships/control" Target="../activeX/activeX30.xml"/><Relationship Id="rId48" Type="http://schemas.openxmlformats.org/officeDocument/2006/relationships/control" Target="../activeX/activeX33.xml"/><Relationship Id="rId56" Type="http://schemas.openxmlformats.org/officeDocument/2006/relationships/comments" Target="../comments1.xml"/><Relationship Id="rId8" Type="http://schemas.openxmlformats.org/officeDocument/2006/relationships/control" Target="../activeX/activeX4.xml"/><Relationship Id="rId51" Type="http://schemas.openxmlformats.org/officeDocument/2006/relationships/image" Target="../media/image15.emf"/><Relationship Id="rId3" Type="http://schemas.openxmlformats.org/officeDocument/2006/relationships/vmlDrawing" Target="../drawings/vmlDrawing1.vml"/><Relationship Id="rId12" Type="http://schemas.openxmlformats.org/officeDocument/2006/relationships/image" Target="../media/image3.emf"/><Relationship Id="rId17" Type="http://schemas.openxmlformats.org/officeDocument/2006/relationships/control" Target="../activeX/activeX10.xml"/><Relationship Id="rId25" Type="http://schemas.openxmlformats.org/officeDocument/2006/relationships/image" Target="../media/image7.emf"/><Relationship Id="rId33" Type="http://schemas.openxmlformats.org/officeDocument/2006/relationships/image" Target="../media/image10.emf"/><Relationship Id="rId38" Type="http://schemas.openxmlformats.org/officeDocument/2006/relationships/control" Target="../activeX/activeX25.xml"/><Relationship Id="rId46" Type="http://schemas.openxmlformats.org/officeDocument/2006/relationships/control" Target="../activeX/activeX32.xml"/><Relationship Id="rId20" Type="http://schemas.openxmlformats.org/officeDocument/2006/relationships/image" Target="../media/image6.emf"/><Relationship Id="rId41" Type="http://schemas.openxmlformats.org/officeDocument/2006/relationships/control" Target="../activeX/activeX28.xml"/><Relationship Id="rId54" Type="http://schemas.openxmlformats.org/officeDocument/2006/relationships/control" Target="../activeX/activeX36.xml"/><Relationship Id="rId1" Type="http://schemas.openxmlformats.org/officeDocument/2006/relationships/printerSettings" Target="../printerSettings/printerSettings4.bin"/><Relationship Id="rId6" Type="http://schemas.openxmlformats.org/officeDocument/2006/relationships/control" Target="../activeX/activeX2.xml"/><Relationship Id="rId15" Type="http://schemas.openxmlformats.org/officeDocument/2006/relationships/control" Target="../activeX/activeX9.xml"/><Relationship Id="rId23" Type="http://schemas.openxmlformats.org/officeDocument/2006/relationships/control" Target="../activeX/activeX15.xml"/><Relationship Id="rId28" Type="http://schemas.openxmlformats.org/officeDocument/2006/relationships/control" Target="../activeX/activeX18.xml"/><Relationship Id="rId36" Type="http://schemas.openxmlformats.org/officeDocument/2006/relationships/control" Target="../activeX/activeX23.xml"/><Relationship Id="rId49" Type="http://schemas.openxmlformats.org/officeDocument/2006/relationships/image" Target="../media/image14.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1.xml"/><Relationship Id="rId13" Type="http://schemas.openxmlformats.org/officeDocument/2006/relationships/control" Target="../activeX/activeX45.xml"/><Relationship Id="rId18" Type="http://schemas.openxmlformats.org/officeDocument/2006/relationships/control" Target="../activeX/activeX50.xml"/><Relationship Id="rId3" Type="http://schemas.openxmlformats.org/officeDocument/2006/relationships/vmlDrawing" Target="../drawings/vmlDrawing2.vml"/><Relationship Id="rId21" Type="http://schemas.openxmlformats.org/officeDocument/2006/relationships/control" Target="../activeX/activeX53.xml"/><Relationship Id="rId7" Type="http://schemas.openxmlformats.org/officeDocument/2006/relationships/control" Target="../activeX/activeX40.xml"/><Relationship Id="rId12" Type="http://schemas.openxmlformats.org/officeDocument/2006/relationships/control" Target="../activeX/activeX44.xml"/><Relationship Id="rId17" Type="http://schemas.openxmlformats.org/officeDocument/2006/relationships/control" Target="../activeX/activeX49.xml"/><Relationship Id="rId25" Type="http://schemas.openxmlformats.org/officeDocument/2006/relationships/comments" Target="../comments2.xml"/><Relationship Id="rId2" Type="http://schemas.openxmlformats.org/officeDocument/2006/relationships/drawing" Target="../drawings/drawing3.xml"/><Relationship Id="rId16" Type="http://schemas.openxmlformats.org/officeDocument/2006/relationships/control" Target="../activeX/activeX48.xml"/><Relationship Id="rId20" Type="http://schemas.openxmlformats.org/officeDocument/2006/relationships/control" Target="../activeX/activeX52.xml"/><Relationship Id="rId1" Type="http://schemas.openxmlformats.org/officeDocument/2006/relationships/printerSettings" Target="../printerSettings/printerSettings5.bin"/><Relationship Id="rId6" Type="http://schemas.openxmlformats.org/officeDocument/2006/relationships/control" Target="../activeX/activeX39.xml"/><Relationship Id="rId11" Type="http://schemas.openxmlformats.org/officeDocument/2006/relationships/control" Target="../activeX/activeX43.xml"/><Relationship Id="rId24" Type="http://schemas.openxmlformats.org/officeDocument/2006/relationships/control" Target="../activeX/activeX56.xml"/><Relationship Id="rId5" Type="http://schemas.openxmlformats.org/officeDocument/2006/relationships/image" Target="../media/image6.emf"/><Relationship Id="rId15" Type="http://schemas.openxmlformats.org/officeDocument/2006/relationships/control" Target="../activeX/activeX47.xml"/><Relationship Id="rId23" Type="http://schemas.openxmlformats.org/officeDocument/2006/relationships/control" Target="../activeX/activeX55.xml"/><Relationship Id="rId10" Type="http://schemas.openxmlformats.org/officeDocument/2006/relationships/image" Target="../media/image19.emf"/><Relationship Id="rId19" Type="http://schemas.openxmlformats.org/officeDocument/2006/relationships/control" Target="../activeX/activeX51.xml"/><Relationship Id="rId4" Type="http://schemas.openxmlformats.org/officeDocument/2006/relationships/control" Target="../activeX/activeX38.xml"/><Relationship Id="rId9" Type="http://schemas.openxmlformats.org/officeDocument/2006/relationships/control" Target="../activeX/activeX42.xml"/><Relationship Id="rId14" Type="http://schemas.openxmlformats.org/officeDocument/2006/relationships/control" Target="../activeX/activeX46.xml"/><Relationship Id="rId22" Type="http://schemas.openxmlformats.org/officeDocument/2006/relationships/control" Target="../activeX/activeX5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59.xml"/><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ntrol" Target="../activeX/activeX58.xml"/><Relationship Id="rId5" Type="http://schemas.openxmlformats.org/officeDocument/2006/relationships/image" Target="../media/image20.emf"/><Relationship Id="rId10" Type="http://schemas.openxmlformats.org/officeDocument/2006/relationships/control" Target="../activeX/activeX61.xml"/><Relationship Id="rId4" Type="http://schemas.openxmlformats.org/officeDocument/2006/relationships/control" Target="../activeX/activeX57.xml"/><Relationship Id="rId9" Type="http://schemas.openxmlformats.org/officeDocument/2006/relationships/control" Target="../activeX/activeX6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65.xml"/><Relationship Id="rId13" Type="http://schemas.openxmlformats.org/officeDocument/2006/relationships/control" Target="../activeX/activeX70.xml"/><Relationship Id="rId18" Type="http://schemas.openxmlformats.org/officeDocument/2006/relationships/control" Target="../activeX/activeX75.xml"/><Relationship Id="rId26" Type="http://schemas.openxmlformats.org/officeDocument/2006/relationships/image" Target="../media/image21.emf"/><Relationship Id="rId3" Type="http://schemas.openxmlformats.org/officeDocument/2006/relationships/vmlDrawing" Target="../drawings/vmlDrawing5.vml"/><Relationship Id="rId21" Type="http://schemas.openxmlformats.org/officeDocument/2006/relationships/control" Target="../activeX/activeX78.xml"/><Relationship Id="rId7" Type="http://schemas.openxmlformats.org/officeDocument/2006/relationships/control" Target="../activeX/activeX64.xml"/><Relationship Id="rId12" Type="http://schemas.openxmlformats.org/officeDocument/2006/relationships/control" Target="../activeX/activeX69.xml"/><Relationship Id="rId17" Type="http://schemas.openxmlformats.org/officeDocument/2006/relationships/control" Target="../activeX/activeX74.xml"/><Relationship Id="rId25" Type="http://schemas.openxmlformats.org/officeDocument/2006/relationships/control" Target="../activeX/activeX82.xml"/><Relationship Id="rId2" Type="http://schemas.openxmlformats.org/officeDocument/2006/relationships/drawing" Target="../drawings/drawing6.xml"/><Relationship Id="rId16" Type="http://schemas.openxmlformats.org/officeDocument/2006/relationships/control" Target="../activeX/activeX73.xml"/><Relationship Id="rId20" Type="http://schemas.openxmlformats.org/officeDocument/2006/relationships/control" Target="../activeX/activeX77.xml"/><Relationship Id="rId1" Type="http://schemas.openxmlformats.org/officeDocument/2006/relationships/printerSettings" Target="../printerSettings/printerSettings8.bin"/><Relationship Id="rId6" Type="http://schemas.openxmlformats.org/officeDocument/2006/relationships/control" Target="../activeX/activeX63.xml"/><Relationship Id="rId11" Type="http://schemas.openxmlformats.org/officeDocument/2006/relationships/control" Target="../activeX/activeX68.xml"/><Relationship Id="rId24" Type="http://schemas.openxmlformats.org/officeDocument/2006/relationships/control" Target="../activeX/activeX81.xml"/><Relationship Id="rId5" Type="http://schemas.openxmlformats.org/officeDocument/2006/relationships/image" Target="../media/image6.emf"/><Relationship Id="rId15" Type="http://schemas.openxmlformats.org/officeDocument/2006/relationships/control" Target="../activeX/activeX72.xml"/><Relationship Id="rId23" Type="http://schemas.openxmlformats.org/officeDocument/2006/relationships/control" Target="../activeX/activeX80.xml"/><Relationship Id="rId10" Type="http://schemas.openxmlformats.org/officeDocument/2006/relationships/control" Target="../activeX/activeX67.xml"/><Relationship Id="rId19" Type="http://schemas.openxmlformats.org/officeDocument/2006/relationships/control" Target="../activeX/activeX76.xml"/><Relationship Id="rId4" Type="http://schemas.openxmlformats.org/officeDocument/2006/relationships/control" Target="../activeX/activeX62.xml"/><Relationship Id="rId9" Type="http://schemas.openxmlformats.org/officeDocument/2006/relationships/control" Target="../activeX/activeX66.xml"/><Relationship Id="rId14" Type="http://schemas.openxmlformats.org/officeDocument/2006/relationships/control" Target="../activeX/activeX71.xml"/><Relationship Id="rId22" Type="http://schemas.openxmlformats.org/officeDocument/2006/relationships/control" Target="../activeX/activeX79.xml"/><Relationship Id="rId27"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86.xml"/><Relationship Id="rId13" Type="http://schemas.openxmlformats.org/officeDocument/2006/relationships/control" Target="../activeX/activeX91.xml"/><Relationship Id="rId18" Type="http://schemas.openxmlformats.org/officeDocument/2006/relationships/control" Target="../activeX/activeX96.xml"/><Relationship Id="rId26" Type="http://schemas.openxmlformats.org/officeDocument/2006/relationships/image" Target="../media/image22.emf"/><Relationship Id="rId3" Type="http://schemas.openxmlformats.org/officeDocument/2006/relationships/vmlDrawing" Target="../drawings/vmlDrawing6.vml"/><Relationship Id="rId21" Type="http://schemas.openxmlformats.org/officeDocument/2006/relationships/control" Target="../activeX/activeX99.xml"/><Relationship Id="rId7" Type="http://schemas.openxmlformats.org/officeDocument/2006/relationships/control" Target="../activeX/activeX85.xml"/><Relationship Id="rId12" Type="http://schemas.openxmlformats.org/officeDocument/2006/relationships/control" Target="../activeX/activeX90.xml"/><Relationship Id="rId17" Type="http://schemas.openxmlformats.org/officeDocument/2006/relationships/control" Target="../activeX/activeX95.xml"/><Relationship Id="rId25" Type="http://schemas.openxmlformats.org/officeDocument/2006/relationships/control" Target="../activeX/activeX103.xml"/><Relationship Id="rId2" Type="http://schemas.openxmlformats.org/officeDocument/2006/relationships/drawing" Target="../drawings/drawing7.xml"/><Relationship Id="rId16" Type="http://schemas.openxmlformats.org/officeDocument/2006/relationships/control" Target="../activeX/activeX94.xml"/><Relationship Id="rId20" Type="http://schemas.openxmlformats.org/officeDocument/2006/relationships/control" Target="../activeX/activeX98.xml"/><Relationship Id="rId1" Type="http://schemas.openxmlformats.org/officeDocument/2006/relationships/printerSettings" Target="../printerSettings/printerSettings9.bin"/><Relationship Id="rId6" Type="http://schemas.openxmlformats.org/officeDocument/2006/relationships/control" Target="../activeX/activeX84.xml"/><Relationship Id="rId11" Type="http://schemas.openxmlformats.org/officeDocument/2006/relationships/control" Target="../activeX/activeX89.xml"/><Relationship Id="rId24" Type="http://schemas.openxmlformats.org/officeDocument/2006/relationships/control" Target="../activeX/activeX102.xml"/><Relationship Id="rId5" Type="http://schemas.openxmlformats.org/officeDocument/2006/relationships/image" Target="../media/image6.emf"/><Relationship Id="rId15" Type="http://schemas.openxmlformats.org/officeDocument/2006/relationships/control" Target="../activeX/activeX93.xml"/><Relationship Id="rId23" Type="http://schemas.openxmlformats.org/officeDocument/2006/relationships/control" Target="../activeX/activeX101.xml"/><Relationship Id="rId10" Type="http://schemas.openxmlformats.org/officeDocument/2006/relationships/control" Target="../activeX/activeX88.xml"/><Relationship Id="rId19" Type="http://schemas.openxmlformats.org/officeDocument/2006/relationships/control" Target="../activeX/activeX97.xml"/><Relationship Id="rId4" Type="http://schemas.openxmlformats.org/officeDocument/2006/relationships/control" Target="../activeX/activeX83.xml"/><Relationship Id="rId9" Type="http://schemas.openxmlformats.org/officeDocument/2006/relationships/control" Target="../activeX/activeX87.xml"/><Relationship Id="rId14" Type="http://schemas.openxmlformats.org/officeDocument/2006/relationships/control" Target="../activeX/activeX92.xml"/><Relationship Id="rId22" Type="http://schemas.openxmlformats.org/officeDocument/2006/relationships/control" Target="../activeX/activeX100.xml"/><Relationship Id="rId27"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06.xml"/><Relationship Id="rId13" Type="http://schemas.openxmlformats.org/officeDocument/2006/relationships/control" Target="../activeX/activeX111.xml"/><Relationship Id="rId18" Type="http://schemas.openxmlformats.org/officeDocument/2006/relationships/control" Target="../activeX/activeX116.xml"/><Relationship Id="rId3" Type="http://schemas.openxmlformats.org/officeDocument/2006/relationships/vmlDrawing" Target="../drawings/vmlDrawing7.vml"/><Relationship Id="rId21" Type="http://schemas.openxmlformats.org/officeDocument/2006/relationships/control" Target="../activeX/activeX119.xml"/><Relationship Id="rId7" Type="http://schemas.openxmlformats.org/officeDocument/2006/relationships/image" Target="../media/image6.emf"/><Relationship Id="rId12" Type="http://schemas.openxmlformats.org/officeDocument/2006/relationships/control" Target="../activeX/activeX110.xml"/><Relationship Id="rId17" Type="http://schemas.openxmlformats.org/officeDocument/2006/relationships/control" Target="../activeX/activeX115.xml"/><Relationship Id="rId25" Type="http://schemas.openxmlformats.org/officeDocument/2006/relationships/comments" Target="../comments6.xml"/><Relationship Id="rId2" Type="http://schemas.openxmlformats.org/officeDocument/2006/relationships/drawing" Target="../drawings/drawing8.xml"/><Relationship Id="rId16" Type="http://schemas.openxmlformats.org/officeDocument/2006/relationships/control" Target="../activeX/activeX114.xml"/><Relationship Id="rId20" Type="http://schemas.openxmlformats.org/officeDocument/2006/relationships/control" Target="../activeX/activeX118.xml"/><Relationship Id="rId1" Type="http://schemas.openxmlformats.org/officeDocument/2006/relationships/printerSettings" Target="../printerSettings/printerSettings10.bin"/><Relationship Id="rId6" Type="http://schemas.openxmlformats.org/officeDocument/2006/relationships/control" Target="../activeX/activeX105.xml"/><Relationship Id="rId11" Type="http://schemas.openxmlformats.org/officeDocument/2006/relationships/control" Target="../activeX/activeX109.xml"/><Relationship Id="rId24" Type="http://schemas.openxmlformats.org/officeDocument/2006/relationships/control" Target="../activeX/activeX122.xml"/><Relationship Id="rId5" Type="http://schemas.openxmlformats.org/officeDocument/2006/relationships/image" Target="../media/image23.emf"/><Relationship Id="rId15" Type="http://schemas.openxmlformats.org/officeDocument/2006/relationships/control" Target="../activeX/activeX113.xml"/><Relationship Id="rId23" Type="http://schemas.openxmlformats.org/officeDocument/2006/relationships/control" Target="../activeX/activeX121.xml"/><Relationship Id="rId10" Type="http://schemas.openxmlformats.org/officeDocument/2006/relationships/control" Target="../activeX/activeX108.xml"/><Relationship Id="rId19" Type="http://schemas.openxmlformats.org/officeDocument/2006/relationships/control" Target="../activeX/activeX117.xml"/><Relationship Id="rId4" Type="http://schemas.openxmlformats.org/officeDocument/2006/relationships/control" Target="../activeX/activeX104.xml"/><Relationship Id="rId9" Type="http://schemas.openxmlformats.org/officeDocument/2006/relationships/control" Target="../activeX/activeX107.xml"/><Relationship Id="rId14" Type="http://schemas.openxmlformats.org/officeDocument/2006/relationships/control" Target="../activeX/activeX112.xml"/><Relationship Id="rId22" Type="http://schemas.openxmlformats.org/officeDocument/2006/relationships/control" Target="../activeX/activeX12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control" Target="../activeX/activeX130.xml"/><Relationship Id="rId3" Type="http://schemas.openxmlformats.org/officeDocument/2006/relationships/vmlDrawing" Target="../drawings/vmlDrawing8.vml"/><Relationship Id="rId7" Type="http://schemas.openxmlformats.org/officeDocument/2006/relationships/control" Target="../activeX/activeX125.xml"/><Relationship Id="rId12" Type="http://schemas.openxmlformats.org/officeDocument/2006/relationships/control" Target="../activeX/activeX129.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ontrol" Target="../activeX/activeX124.xml"/><Relationship Id="rId11" Type="http://schemas.openxmlformats.org/officeDocument/2006/relationships/control" Target="../activeX/activeX128.xml"/><Relationship Id="rId5" Type="http://schemas.openxmlformats.org/officeDocument/2006/relationships/image" Target="../media/image6.emf"/><Relationship Id="rId10" Type="http://schemas.openxmlformats.org/officeDocument/2006/relationships/control" Target="../activeX/activeX127.xml"/><Relationship Id="rId4" Type="http://schemas.openxmlformats.org/officeDocument/2006/relationships/control" Target="../activeX/activeX123.xml"/><Relationship Id="rId9" Type="http://schemas.openxmlformats.org/officeDocument/2006/relationships/control" Target="../activeX/activeX126.xml"/><Relationship Id="rId14" Type="http://schemas.openxmlformats.org/officeDocument/2006/relationships/control" Target="../activeX/activeX131.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135.xml"/><Relationship Id="rId13" Type="http://schemas.openxmlformats.org/officeDocument/2006/relationships/control" Target="../activeX/activeX139.xml"/><Relationship Id="rId3" Type="http://schemas.openxmlformats.org/officeDocument/2006/relationships/vmlDrawing" Target="../drawings/vmlDrawing9.vml"/><Relationship Id="rId7" Type="http://schemas.openxmlformats.org/officeDocument/2006/relationships/control" Target="../activeX/activeX134.xml"/><Relationship Id="rId12" Type="http://schemas.openxmlformats.org/officeDocument/2006/relationships/control" Target="../activeX/activeX138.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ontrol" Target="../activeX/activeX133.xml"/><Relationship Id="rId11" Type="http://schemas.openxmlformats.org/officeDocument/2006/relationships/control" Target="../activeX/activeX137.xml"/><Relationship Id="rId5" Type="http://schemas.openxmlformats.org/officeDocument/2006/relationships/image" Target="../media/image6.emf"/><Relationship Id="rId15" Type="http://schemas.openxmlformats.org/officeDocument/2006/relationships/comments" Target="../comments7.xml"/><Relationship Id="rId10" Type="http://schemas.openxmlformats.org/officeDocument/2006/relationships/image" Target="../media/image25.emf"/><Relationship Id="rId4" Type="http://schemas.openxmlformats.org/officeDocument/2006/relationships/control" Target="../activeX/activeX132.xml"/><Relationship Id="rId9" Type="http://schemas.openxmlformats.org/officeDocument/2006/relationships/control" Target="../activeX/activeX136.xml"/><Relationship Id="rId14" Type="http://schemas.openxmlformats.org/officeDocument/2006/relationships/control" Target="../activeX/activeX140.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144.xml"/><Relationship Id="rId13" Type="http://schemas.openxmlformats.org/officeDocument/2006/relationships/control" Target="../activeX/activeX148.xml"/><Relationship Id="rId3" Type="http://schemas.openxmlformats.org/officeDocument/2006/relationships/vmlDrawing" Target="../drawings/vmlDrawing10.vml"/><Relationship Id="rId7" Type="http://schemas.openxmlformats.org/officeDocument/2006/relationships/control" Target="../activeX/activeX143.xml"/><Relationship Id="rId12" Type="http://schemas.openxmlformats.org/officeDocument/2006/relationships/control" Target="../activeX/activeX147.x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ontrol" Target="../activeX/activeX142.xml"/><Relationship Id="rId11" Type="http://schemas.openxmlformats.org/officeDocument/2006/relationships/control" Target="../activeX/activeX146.xml"/><Relationship Id="rId5" Type="http://schemas.openxmlformats.org/officeDocument/2006/relationships/image" Target="../media/image6.emf"/><Relationship Id="rId15" Type="http://schemas.openxmlformats.org/officeDocument/2006/relationships/comments" Target="../comments8.xml"/><Relationship Id="rId10" Type="http://schemas.openxmlformats.org/officeDocument/2006/relationships/image" Target="../media/image26.emf"/><Relationship Id="rId4" Type="http://schemas.openxmlformats.org/officeDocument/2006/relationships/control" Target="../activeX/activeX141.xml"/><Relationship Id="rId9" Type="http://schemas.openxmlformats.org/officeDocument/2006/relationships/control" Target="../activeX/activeX145.xml"/><Relationship Id="rId14" Type="http://schemas.openxmlformats.org/officeDocument/2006/relationships/control" Target="../activeX/activeX149.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153.xml"/><Relationship Id="rId13" Type="http://schemas.openxmlformats.org/officeDocument/2006/relationships/control" Target="../activeX/activeX157.xml"/><Relationship Id="rId3" Type="http://schemas.openxmlformats.org/officeDocument/2006/relationships/vmlDrawing" Target="../drawings/vmlDrawing11.vml"/><Relationship Id="rId7" Type="http://schemas.openxmlformats.org/officeDocument/2006/relationships/control" Target="../activeX/activeX152.xml"/><Relationship Id="rId12" Type="http://schemas.openxmlformats.org/officeDocument/2006/relationships/control" Target="../activeX/activeX156.xml"/><Relationship Id="rId2" Type="http://schemas.openxmlformats.org/officeDocument/2006/relationships/drawing" Target="../drawings/drawing12.xml"/><Relationship Id="rId16" Type="http://schemas.openxmlformats.org/officeDocument/2006/relationships/control" Target="../activeX/activeX160.xml"/><Relationship Id="rId1" Type="http://schemas.openxmlformats.org/officeDocument/2006/relationships/printerSettings" Target="../printerSettings/printerSettings14.bin"/><Relationship Id="rId6" Type="http://schemas.openxmlformats.org/officeDocument/2006/relationships/control" Target="../activeX/activeX151.xml"/><Relationship Id="rId11" Type="http://schemas.openxmlformats.org/officeDocument/2006/relationships/control" Target="../activeX/activeX155.xml"/><Relationship Id="rId5" Type="http://schemas.openxmlformats.org/officeDocument/2006/relationships/image" Target="../media/image6.emf"/><Relationship Id="rId15" Type="http://schemas.openxmlformats.org/officeDocument/2006/relationships/control" Target="../activeX/activeX159.xml"/><Relationship Id="rId10" Type="http://schemas.openxmlformats.org/officeDocument/2006/relationships/image" Target="../media/image27.emf"/><Relationship Id="rId4" Type="http://schemas.openxmlformats.org/officeDocument/2006/relationships/control" Target="../activeX/activeX150.xml"/><Relationship Id="rId9" Type="http://schemas.openxmlformats.org/officeDocument/2006/relationships/control" Target="../activeX/activeX154.xml"/><Relationship Id="rId14" Type="http://schemas.openxmlformats.org/officeDocument/2006/relationships/control" Target="../activeX/activeX158.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164.xml"/><Relationship Id="rId13" Type="http://schemas.openxmlformats.org/officeDocument/2006/relationships/control" Target="../activeX/activeX168.xml"/><Relationship Id="rId18" Type="http://schemas.openxmlformats.org/officeDocument/2006/relationships/control" Target="../activeX/activeX173.xml"/><Relationship Id="rId3" Type="http://schemas.openxmlformats.org/officeDocument/2006/relationships/vmlDrawing" Target="../drawings/vmlDrawing12.vml"/><Relationship Id="rId7" Type="http://schemas.openxmlformats.org/officeDocument/2006/relationships/control" Target="../activeX/activeX163.xml"/><Relationship Id="rId12" Type="http://schemas.openxmlformats.org/officeDocument/2006/relationships/control" Target="../activeX/activeX167.xml"/><Relationship Id="rId17" Type="http://schemas.openxmlformats.org/officeDocument/2006/relationships/control" Target="../activeX/activeX172.xml"/><Relationship Id="rId2" Type="http://schemas.openxmlformats.org/officeDocument/2006/relationships/drawing" Target="../drawings/drawing13.xml"/><Relationship Id="rId16" Type="http://schemas.openxmlformats.org/officeDocument/2006/relationships/control" Target="../activeX/activeX171.xml"/><Relationship Id="rId1" Type="http://schemas.openxmlformats.org/officeDocument/2006/relationships/printerSettings" Target="../printerSettings/printerSettings15.bin"/><Relationship Id="rId6" Type="http://schemas.openxmlformats.org/officeDocument/2006/relationships/control" Target="../activeX/activeX162.xml"/><Relationship Id="rId11" Type="http://schemas.openxmlformats.org/officeDocument/2006/relationships/control" Target="../activeX/activeX166.xml"/><Relationship Id="rId5" Type="http://schemas.openxmlformats.org/officeDocument/2006/relationships/image" Target="../media/image6.emf"/><Relationship Id="rId15" Type="http://schemas.openxmlformats.org/officeDocument/2006/relationships/control" Target="../activeX/activeX170.xml"/><Relationship Id="rId10" Type="http://schemas.openxmlformats.org/officeDocument/2006/relationships/image" Target="../media/image28.emf"/><Relationship Id="rId4" Type="http://schemas.openxmlformats.org/officeDocument/2006/relationships/control" Target="../activeX/activeX161.xml"/><Relationship Id="rId9" Type="http://schemas.openxmlformats.org/officeDocument/2006/relationships/control" Target="../activeX/activeX165.xml"/><Relationship Id="rId14" Type="http://schemas.openxmlformats.org/officeDocument/2006/relationships/control" Target="../activeX/activeX169.xml"/></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176.xml"/><Relationship Id="rId13" Type="http://schemas.openxmlformats.org/officeDocument/2006/relationships/control" Target="../activeX/activeX181.xml"/><Relationship Id="rId3" Type="http://schemas.openxmlformats.org/officeDocument/2006/relationships/vmlDrawing" Target="../drawings/vmlDrawing13.vml"/><Relationship Id="rId7" Type="http://schemas.openxmlformats.org/officeDocument/2006/relationships/image" Target="../media/image6.emf"/><Relationship Id="rId12" Type="http://schemas.openxmlformats.org/officeDocument/2006/relationships/control" Target="../activeX/activeX180.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control" Target="../activeX/activeX175.xml"/><Relationship Id="rId11" Type="http://schemas.openxmlformats.org/officeDocument/2006/relationships/control" Target="../activeX/activeX179.xml"/><Relationship Id="rId5" Type="http://schemas.openxmlformats.org/officeDocument/2006/relationships/image" Target="../media/image29.emf"/><Relationship Id="rId10" Type="http://schemas.openxmlformats.org/officeDocument/2006/relationships/control" Target="../activeX/activeX178.xml"/><Relationship Id="rId4" Type="http://schemas.openxmlformats.org/officeDocument/2006/relationships/control" Target="../activeX/activeX174.xml"/><Relationship Id="rId9" Type="http://schemas.openxmlformats.org/officeDocument/2006/relationships/control" Target="../activeX/activeX177.xml"/><Relationship Id="rId14" Type="http://schemas.openxmlformats.org/officeDocument/2006/relationships/control" Target="../activeX/activeX182.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186.xml"/><Relationship Id="rId13" Type="http://schemas.openxmlformats.org/officeDocument/2006/relationships/control" Target="../activeX/activeX190.xml"/><Relationship Id="rId3" Type="http://schemas.openxmlformats.org/officeDocument/2006/relationships/vmlDrawing" Target="../drawings/vmlDrawing14.vml"/><Relationship Id="rId7" Type="http://schemas.openxmlformats.org/officeDocument/2006/relationships/control" Target="../activeX/activeX185.xml"/><Relationship Id="rId12" Type="http://schemas.openxmlformats.org/officeDocument/2006/relationships/control" Target="../activeX/activeX189.xml"/><Relationship Id="rId2" Type="http://schemas.openxmlformats.org/officeDocument/2006/relationships/drawing" Target="../drawings/drawing15.xml"/><Relationship Id="rId16" Type="http://schemas.openxmlformats.org/officeDocument/2006/relationships/control" Target="../activeX/activeX193.xml"/><Relationship Id="rId1" Type="http://schemas.openxmlformats.org/officeDocument/2006/relationships/printerSettings" Target="../printerSettings/printerSettings17.bin"/><Relationship Id="rId6" Type="http://schemas.openxmlformats.org/officeDocument/2006/relationships/control" Target="../activeX/activeX184.xml"/><Relationship Id="rId11" Type="http://schemas.openxmlformats.org/officeDocument/2006/relationships/control" Target="../activeX/activeX188.xml"/><Relationship Id="rId5" Type="http://schemas.openxmlformats.org/officeDocument/2006/relationships/image" Target="../media/image6.emf"/><Relationship Id="rId15" Type="http://schemas.openxmlformats.org/officeDocument/2006/relationships/control" Target="../activeX/activeX192.xml"/><Relationship Id="rId10" Type="http://schemas.openxmlformats.org/officeDocument/2006/relationships/image" Target="../media/image30.emf"/><Relationship Id="rId4" Type="http://schemas.openxmlformats.org/officeDocument/2006/relationships/control" Target="../activeX/activeX183.xml"/><Relationship Id="rId9" Type="http://schemas.openxmlformats.org/officeDocument/2006/relationships/control" Target="../activeX/activeX187.xml"/><Relationship Id="rId14" Type="http://schemas.openxmlformats.org/officeDocument/2006/relationships/control" Target="../activeX/activeX191.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196.xml"/><Relationship Id="rId3" Type="http://schemas.openxmlformats.org/officeDocument/2006/relationships/vmlDrawing" Target="../drawings/vmlDrawing15.vml"/><Relationship Id="rId7" Type="http://schemas.openxmlformats.org/officeDocument/2006/relationships/image" Target="../media/image6.emf"/><Relationship Id="rId12" Type="http://schemas.openxmlformats.org/officeDocument/2006/relationships/control" Target="../activeX/activeX200.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control" Target="../activeX/activeX195.xml"/><Relationship Id="rId11" Type="http://schemas.openxmlformats.org/officeDocument/2006/relationships/control" Target="../activeX/activeX199.xml"/><Relationship Id="rId5" Type="http://schemas.openxmlformats.org/officeDocument/2006/relationships/image" Target="../media/image31.emf"/><Relationship Id="rId10" Type="http://schemas.openxmlformats.org/officeDocument/2006/relationships/control" Target="../activeX/activeX198.xml"/><Relationship Id="rId4" Type="http://schemas.openxmlformats.org/officeDocument/2006/relationships/control" Target="../activeX/activeX194.xml"/><Relationship Id="rId9" Type="http://schemas.openxmlformats.org/officeDocument/2006/relationships/control" Target="../activeX/activeX197.xml"/></Relationships>
</file>

<file path=xl/worksheets/_rels/sheet19.x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control" Target="../activeX/activeX208.xml"/><Relationship Id="rId3" Type="http://schemas.openxmlformats.org/officeDocument/2006/relationships/vmlDrawing" Target="../drawings/vmlDrawing16.vml"/><Relationship Id="rId7" Type="http://schemas.openxmlformats.org/officeDocument/2006/relationships/control" Target="../activeX/activeX203.xml"/><Relationship Id="rId12" Type="http://schemas.openxmlformats.org/officeDocument/2006/relationships/control" Target="../activeX/activeX207.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control" Target="../activeX/activeX202.xml"/><Relationship Id="rId11" Type="http://schemas.openxmlformats.org/officeDocument/2006/relationships/control" Target="../activeX/activeX206.xml"/><Relationship Id="rId5" Type="http://schemas.openxmlformats.org/officeDocument/2006/relationships/image" Target="../media/image6.emf"/><Relationship Id="rId10" Type="http://schemas.openxmlformats.org/officeDocument/2006/relationships/control" Target="../activeX/activeX205.xml"/><Relationship Id="rId4" Type="http://schemas.openxmlformats.org/officeDocument/2006/relationships/control" Target="../activeX/activeX201.xml"/><Relationship Id="rId9" Type="http://schemas.openxmlformats.org/officeDocument/2006/relationships/control" Target="../activeX/activeX204.xml"/><Relationship Id="rId14" Type="http://schemas.openxmlformats.org/officeDocument/2006/relationships/control" Target="../activeX/activeX20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J00"/>
  <dimension ref="B2:AA14"/>
  <sheetViews>
    <sheetView showGridLines="0" topLeftCell="R1" workbookViewId="0">
      <selection activeCell="AA11" sqref="AA11"/>
    </sheetView>
  </sheetViews>
  <sheetFormatPr baseColWidth="10" defaultRowHeight="15" x14ac:dyDescent="0.25"/>
  <cols>
    <col min="1" max="1" width="2.7109375" customWidth="1"/>
    <col min="2" max="2" width="36.7109375" bestFit="1" customWidth="1"/>
    <col min="3" max="3" width="52.7109375" bestFit="1" customWidth="1"/>
    <col min="4" max="4" width="14.28515625" bestFit="1" customWidth="1"/>
    <col min="5" max="5" width="53" bestFit="1" customWidth="1"/>
    <col min="6" max="6" width="31.140625" bestFit="1" customWidth="1"/>
    <col min="7" max="7" width="18.140625" customWidth="1"/>
    <col min="8" max="8" width="17.42578125" bestFit="1" customWidth="1"/>
    <col min="9" max="9" width="18.28515625" bestFit="1" customWidth="1"/>
    <col min="10" max="10" width="15.140625" bestFit="1" customWidth="1"/>
    <col min="11" max="11" width="12.85546875" customWidth="1"/>
    <col min="15" max="15" width="18" bestFit="1" customWidth="1"/>
    <col min="16" max="16" width="17" bestFit="1" customWidth="1"/>
    <col min="17" max="17" width="13" bestFit="1" customWidth="1"/>
    <col min="18" max="18" width="21.42578125" bestFit="1" customWidth="1"/>
    <col min="19" max="19" width="15.140625" customWidth="1"/>
    <col min="20" max="20" width="17.42578125" customWidth="1"/>
    <col min="21" max="21" width="52.28515625" bestFit="1" customWidth="1"/>
    <col min="22" max="22" width="16.140625" customWidth="1"/>
    <col min="24" max="24" width="15.42578125" bestFit="1" customWidth="1"/>
    <col min="26" max="26" width="13.140625" customWidth="1"/>
    <col min="27" max="27" width="18.42578125" bestFit="1" customWidth="1"/>
  </cols>
  <sheetData>
    <row r="2" spans="2:27" x14ac:dyDescent="0.25">
      <c r="B2" s="225" t="s">
        <v>0</v>
      </c>
      <c r="C2" s="221"/>
      <c r="D2" s="222"/>
      <c r="E2" s="222"/>
      <c r="F2" s="222"/>
      <c r="G2" s="222"/>
      <c r="H2" s="222"/>
      <c r="I2" s="222"/>
      <c r="J2" s="222"/>
      <c r="K2" s="222"/>
      <c r="L2" s="222"/>
      <c r="M2" s="222"/>
      <c r="N2" s="222"/>
      <c r="O2" s="222"/>
      <c r="P2" s="222"/>
      <c r="Q2" s="222"/>
      <c r="R2" s="222"/>
      <c r="S2" s="222"/>
      <c r="T2" s="222"/>
      <c r="U2" s="222"/>
      <c r="V2" s="222"/>
      <c r="W2" s="222"/>
      <c r="X2" s="222"/>
      <c r="Y2" s="222"/>
      <c r="Z2" s="222"/>
      <c r="AA2" s="222"/>
    </row>
    <row r="4" spans="2:27" x14ac:dyDescent="0.25">
      <c r="B4" s="2" t="s">
        <v>1</v>
      </c>
      <c r="C4" s="2" t="s">
        <v>2</v>
      </c>
      <c r="D4" s="2" t="s">
        <v>3</v>
      </c>
      <c r="E4" s="2" t="s">
        <v>4</v>
      </c>
      <c r="F4" s="2" t="s">
        <v>5</v>
      </c>
      <c r="G4" s="2" t="s">
        <v>6</v>
      </c>
      <c r="H4" s="2" t="s">
        <v>7</v>
      </c>
      <c r="I4" s="2" t="s">
        <v>8</v>
      </c>
      <c r="J4" s="2" t="s">
        <v>9</v>
      </c>
      <c r="K4" s="2" t="s">
        <v>10</v>
      </c>
      <c r="L4" s="2" t="s">
        <v>246</v>
      </c>
      <c r="M4" s="2" t="s">
        <v>183</v>
      </c>
      <c r="N4" s="2" t="s">
        <v>268</v>
      </c>
      <c r="O4" s="2" t="s">
        <v>430</v>
      </c>
      <c r="P4" s="2" t="s">
        <v>429</v>
      </c>
      <c r="Q4" s="2" t="s">
        <v>428</v>
      </c>
      <c r="R4" s="2" t="s">
        <v>419</v>
      </c>
      <c r="S4" s="2" t="s">
        <v>427</v>
      </c>
      <c r="T4" s="2" t="s">
        <v>433</v>
      </c>
      <c r="U4" s="2" t="s">
        <v>465</v>
      </c>
      <c r="V4" s="2" t="s">
        <v>577</v>
      </c>
      <c r="W4" s="228" t="s">
        <v>716</v>
      </c>
      <c r="X4" s="228" t="s">
        <v>25</v>
      </c>
      <c r="Y4" s="2" t="s">
        <v>575</v>
      </c>
      <c r="Z4" s="2" t="s">
        <v>609</v>
      </c>
      <c r="AA4" s="228" t="s">
        <v>718</v>
      </c>
    </row>
    <row r="5" spans="2:27" x14ac:dyDescent="0.25">
      <c r="B5" s="3" t="s">
        <v>18</v>
      </c>
      <c r="C5" s="3" t="s">
        <v>11</v>
      </c>
      <c r="D5" s="3" t="s">
        <v>12</v>
      </c>
      <c r="E5" s="3" t="s">
        <v>13</v>
      </c>
      <c r="F5" s="3" t="s">
        <v>14</v>
      </c>
      <c r="G5" s="3" t="s">
        <v>15</v>
      </c>
      <c r="H5" s="3" t="s">
        <v>4</v>
      </c>
      <c r="I5" s="3" t="s">
        <v>16</v>
      </c>
      <c r="J5" s="3" t="s">
        <v>17</v>
      </c>
      <c r="K5" s="3" t="s">
        <v>17</v>
      </c>
      <c r="L5" s="3" t="s">
        <v>247</v>
      </c>
      <c r="M5" s="3" t="s">
        <v>269</v>
      </c>
      <c r="N5" s="3" t="s">
        <v>272</v>
      </c>
      <c r="O5" s="3" t="s">
        <v>18</v>
      </c>
      <c r="P5" s="3" t="s">
        <v>341</v>
      </c>
      <c r="Q5" s="211" t="s">
        <v>717</v>
      </c>
      <c r="R5" s="3" t="s">
        <v>420</v>
      </c>
      <c r="S5" s="3" t="s">
        <v>420</v>
      </c>
      <c r="T5" s="3" t="s">
        <v>12</v>
      </c>
      <c r="U5" s="3" t="s">
        <v>357</v>
      </c>
      <c r="V5" s="189" t="s">
        <v>514</v>
      </c>
      <c r="W5" s="193" t="s">
        <v>375</v>
      </c>
      <c r="X5" s="3" t="s">
        <v>566</v>
      </c>
      <c r="Y5" s="209" t="s">
        <v>353</v>
      </c>
      <c r="Z5" s="3" t="s">
        <v>18</v>
      </c>
      <c r="AA5" s="211" t="s">
        <v>719</v>
      </c>
    </row>
    <row r="6" spans="2:27" x14ac:dyDescent="0.25">
      <c r="B6" s="3" t="s">
        <v>25</v>
      </c>
      <c r="C6" s="3" t="s">
        <v>618</v>
      </c>
      <c r="D6" s="3" t="s">
        <v>20</v>
      </c>
      <c r="E6" s="3" t="s">
        <v>393</v>
      </c>
      <c r="F6" s="3" t="s">
        <v>21</v>
      </c>
      <c r="G6" s="3" t="s">
        <v>22</v>
      </c>
      <c r="H6" s="3" t="s">
        <v>8</v>
      </c>
      <c r="J6" s="3" t="s">
        <v>23</v>
      </c>
      <c r="K6" s="3" t="s">
        <v>24</v>
      </c>
      <c r="L6" s="3" t="s">
        <v>248</v>
      </c>
      <c r="M6" s="3" t="s">
        <v>270</v>
      </c>
      <c r="N6" s="3" t="s">
        <v>273</v>
      </c>
      <c r="O6" s="3" t="s">
        <v>25</v>
      </c>
      <c r="P6" s="3" t="s">
        <v>339</v>
      </c>
      <c r="Q6" s="211" t="s">
        <v>269</v>
      </c>
      <c r="R6" s="3" t="s">
        <v>417</v>
      </c>
      <c r="S6" s="3" t="s">
        <v>431</v>
      </c>
      <c r="T6" s="3" t="s">
        <v>20</v>
      </c>
      <c r="U6" s="3" t="s">
        <v>621</v>
      </c>
      <c r="V6" s="189" t="s">
        <v>18</v>
      </c>
      <c r="W6" s="193" t="s">
        <v>519</v>
      </c>
      <c r="X6" s="3" t="s">
        <v>170</v>
      </c>
      <c r="Y6" s="209" t="s">
        <v>576</v>
      </c>
      <c r="Z6" s="3" t="s">
        <v>25</v>
      </c>
      <c r="AA6" s="211" t="s">
        <v>339</v>
      </c>
    </row>
    <row r="7" spans="2:27" x14ac:dyDescent="0.25">
      <c r="B7" s="3" t="s">
        <v>28</v>
      </c>
      <c r="C7" s="3" t="s">
        <v>19</v>
      </c>
      <c r="F7" s="3" t="s">
        <v>26</v>
      </c>
      <c r="G7" s="3" t="s">
        <v>27</v>
      </c>
      <c r="L7" s="211" t="s">
        <v>249</v>
      </c>
      <c r="M7" s="3" t="s">
        <v>271</v>
      </c>
      <c r="N7" s="3" t="s">
        <v>274</v>
      </c>
      <c r="O7" s="3" t="s">
        <v>28</v>
      </c>
      <c r="P7" s="3" t="s">
        <v>25</v>
      </c>
      <c r="Q7" s="211" t="s">
        <v>270</v>
      </c>
      <c r="R7" s="211" t="s">
        <v>715</v>
      </c>
      <c r="S7" s="3" t="s">
        <v>597</v>
      </c>
      <c r="T7" s="3" t="s">
        <v>434</v>
      </c>
      <c r="U7" s="3" t="s">
        <v>358</v>
      </c>
      <c r="V7" s="189" t="s">
        <v>25</v>
      </c>
      <c r="W7" s="193" t="s">
        <v>374</v>
      </c>
      <c r="Z7" s="3" t="s">
        <v>247</v>
      </c>
      <c r="AA7" s="211" t="s">
        <v>25</v>
      </c>
    </row>
    <row r="8" spans="2:27" x14ac:dyDescent="0.25">
      <c r="C8" s="3" t="s">
        <v>617</v>
      </c>
      <c r="F8" s="3" t="s">
        <v>30</v>
      </c>
      <c r="G8" s="3" t="s">
        <v>31</v>
      </c>
      <c r="L8" s="211" t="s">
        <v>610</v>
      </c>
      <c r="P8" s="3" t="s">
        <v>340</v>
      </c>
      <c r="Q8" s="211" t="s">
        <v>271</v>
      </c>
      <c r="U8" s="3" t="s">
        <v>620</v>
      </c>
      <c r="V8" s="189" t="s">
        <v>247</v>
      </c>
      <c r="W8" s="193" t="s">
        <v>520</v>
      </c>
      <c r="Z8" s="3" t="s">
        <v>248</v>
      </c>
      <c r="AA8" s="211" t="s">
        <v>340</v>
      </c>
    </row>
    <row r="9" spans="2:27" x14ac:dyDescent="0.25">
      <c r="C9" s="211" t="s">
        <v>156</v>
      </c>
      <c r="F9" s="3" t="s">
        <v>32</v>
      </c>
      <c r="U9" s="3" t="s">
        <v>359</v>
      </c>
      <c r="V9" s="189" t="s">
        <v>248</v>
      </c>
      <c r="Z9" s="3" t="s">
        <v>249</v>
      </c>
      <c r="AA9" s="211" t="s">
        <v>720</v>
      </c>
    </row>
    <row r="10" spans="2:27" x14ac:dyDescent="0.25">
      <c r="C10" s="3" t="s">
        <v>29</v>
      </c>
      <c r="F10" s="3" t="s">
        <v>34</v>
      </c>
      <c r="U10" s="3" t="s">
        <v>361</v>
      </c>
      <c r="V10" s="189" t="s">
        <v>249</v>
      </c>
      <c r="Z10" s="3" t="s">
        <v>610</v>
      </c>
      <c r="AA10" s="211" t="s">
        <v>667</v>
      </c>
    </row>
    <row r="11" spans="2:27" x14ac:dyDescent="0.25">
      <c r="C11" s="3" t="s">
        <v>33</v>
      </c>
      <c r="F11" s="3" t="s">
        <v>36</v>
      </c>
      <c r="U11" s="3" t="s">
        <v>362</v>
      </c>
      <c r="V11" s="211" t="s">
        <v>610</v>
      </c>
    </row>
    <row r="12" spans="2:27" x14ac:dyDescent="0.25">
      <c r="C12" s="3" t="s">
        <v>35</v>
      </c>
      <c r="U12" s="3" t="s">
        <v>619</v>
      </c>
    </row>
    <row r="13" spans="2:27" x14ac:dyDescent="0.25">
      <c r="C13" s="3" t="s">
        <v>616</v>
      </c>
    </row>
    <row r="14" spans="2:27" x14ac:dyDescent="0.25">
      <c r="C14" s="4"/>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istasEditables"/>
  <dimension ref="A2:J45"/>
  <sheetViews>
    <sheetView showGridLines="0" topLeftCell="A7" workbookViewId="0">
      <selection activeCell="A12" sqref="A12"/>
    </sheetView>
  </sheetViews>
  <sheetFormatPr baseColWidth="10" defaultRowHeight="15" x14ac:dyDescent="0.25"/>
  <cols>
    <col min="1" max="1" width="85" bestFit="1" customWidth="1"/>
  </cols>
  <sheetData>
    <row r="2" spans="1:10" x14ac:dyDescent="0.25">
      <c r="A2" s="225" t="s">
        <v>712</v>
      </c>
      <c r="B2" s="221"/>
      <c r="C2" s="222"/>
      <c r="D2" s="222"/>
      <c r="E2" s="222"/>
      <c r="F2" s="222"/>
      <c r="G2" s="222"/>
      <c r="H2" s="222"/>
      <c r="I2" s="222"/>
      <c r="J2" s="222"/>
    </row>
    <row r="4" spans="1:10" x14ac:dyDescent="0.25">
      <c r="A4" s="226" t="s">
        <v>713</v>
      </c>
      <c r="B4" s="227"/>
      <c r="C4" s="227"/>
      <c r="D4" s="227"/>
      <c r="E4" s="227"/>
      <c r="F4" s="227"/>
      <c r="G4" s="227"/>
      <c r="H4" s="227"/>
      <c r="I4" s="227"/>
      <c r="J4" s="227"/>
    </row>
    <row r="5" spans="1:10" x14ac:dyDescent="0.25">
      <c r="A5" s="226" t="s">
        <v>714</v>
      </c>
      <c r="B5" s="227"/>
      <c r="C5" s="227"/>
      <c r="D5" s="227"/>
      <c r="E5" s="227"/>
      <c r="F5" s="227"/>
      <c r="G5" s="227"/>
      <c r="H5" s="227"/>
      <c r="I5" s="227"/>
      <c r="J5" s="227"/>
    </row>
    <row r="7" spans="1:10" x14ac:dyDescent="0.25">
      <c r="A7" s="224" t="s">
        <v>333</v>
      </c>
    </row>
    <row r="8" spans="1:10" x14ac:dyDescent="0.25">
      <c r="A8" s="223" t="s">
        <v>674</v>
      </c>
    </row>
    <row r="9" spans="1:10" x14ac:dyDescent="0.25">
      <c r="A9" s="223" t="s">
        <v>675</v>
      </c>
    </row>
    <row r="10" spans="1:10" x14ac:dyDescent="0.25">
      <c r="A10" s="223" t="s">
        <v>676</v>
      </c>
    </row>
    <row r="11" spans="1:10" x14ac:dyDescent="0.25">
      <c r="A11" s="223" t="s">
        <v>677</v>
      </c>
    </row>
    <row r="12" spans="1:10" x14ac:dyDescent="0.25">
      <c r="A12" s="223" t="s">
        <v>678</v>
      </c>
    </row>
    <row r="13" spans="1:10" x14ac:dyDescent="0.25">
      <c r="A13" s="223" t="s">
        <v>679</v>
      </c>
    </row>
    <row r="14" spans="1:10" x14ac:dyDescent="0.25">
      <c r="A14" s="223" t="s">
        <v>680</v>
      </c>
    </row>
    <row r="15" spans="1:10" x14ac:dyDescent="0.25">
      <c r="A15" s="223" t="s">
        <v>681</v>
      </c>
    </row>
    <row r="16" spans="1:10" x14ac:dyDescent="0.25">
      <c r="A16" s="223" t="s">
        <v>682</v>
      </c>
    </row>
    <row r="17" spans="1:1" x14ac:dyDescent="0.25">
      <c r="A17" s="223" t="s">
        <v>683</v>
      </c>
    </row>
    <row r="18" spans="1:1" x14ac:dyDescent="0.25">
      <c r="A18" s="223" t="s">
        <v>684</v>
      </c>
    </row>
    <row r="19" spans="1:1" x14ac:dyDescent="0.25">
      <c r="A19" s="223" t="s">
        <v>685</v>
      </c>
    </row>
    <row r="20" spans="1:1" x14ac:dyDescent="0.25">
      <c r="A20" s="223" t="s">
        <v>686</v>
      </c>
    </row>
    <row r="21" spans="1:1" x14ac:dyDescent="0.25">
      <c r="A21" s="223" t="s">
        <v>687</v>
      </c>
    </row>
    <row r="22" spans="1:1" x14ac:dyDescent="0.25">
      <c r="A22" s="223" t="s">
        <v>688</v>
      </c>
    </row>
    <row r="23" spans="1:1" x14ac:dyDescent="0.25">
      <c r="A23" s="223" t="s">
        <v>689</v>
      </c>
    </row>
    <row r="24" spans="1:1" x14ac:dyDescent="0.25">
      <c r="A24" s="223" t="s">
        <v>690</v>
      </c>
    </row>
    <row r="25" spans="1:1" x14ac:dyDescent="0.25">
      <c r="A25" s="223" t="s">
        <v>691</v>
      </c>
    </row>
    <row r="26" spans="1:1" x14ac:dyDescent="0.25">
      <c r="A26" s="223" t="s">
        <v>692</v>
      </c>
    </row>
    <row r="27" spans="1:1" x14ac:dyDescent="0.25">
      <c r="A27" s="223" t="s">
        <v>693</v>
      </c>
    </row>
    <row r="28" spans="1:1" x14ac:dyDescent="0.25">
      <c r="A28" s="223" t="s">
        <v>694</v>
      </c>
    </row>
    <row r="29" spans="1:1" x14ac:dyDescent="0.25">
      <c r="A29" s="223" t="s">
        <v>695</v>
      </c>
    </row>
    <row r="30" spans="1:1" x14ac:dyDescent="0.25">
      <c r="A30" s="223" t="s">
        <v>696</v>
      </c>
    </row>
    <row r="31" spans="1:1" x14ac:dyDescent="0.25">
      <c r="A31" s="223" t="s">
        <v>697</v>
      </c>
    </row>
    <row r="32" spans="1:1" x14ac:dyDescent="0.25">
      <c r="A32" s="223" t="s">
        <v>698</v>
      </c>
    </row>
    <row r="33" spans="1:1" x14ac:dyDescent="0.25">
      <c r="A33" s="223" t="s">
        <v>699</v>
      </c>
    </row>
    <row r="34" spans="1:1" x14ac:dyDescent="0.25">
      <c r="A34" s="223" t="s">
        <v>700</v>
      </c>
    </row>
    <row r="35" spans="1:1" x14ac:dyDescent="0.25">
      <c r="A35" s="223" t="s">
        <v>701</v>
      </c>
    </row>
    <row r="36" spans="1:1" x14ac:dyDescent="0.25">
      <c r="A36" s="223" t="s">
        <v>702</v>
      </c>
    </row>
    <row r="37" spans="1:1" x14ac:dyDescent="0.25">
      <c r="A37" s="223" t="s">
        <v>703</v>
      </c>
    </row>
    <row r="38" spans="1:1" x14ac:dyDescent="0.25">
      <c r="A38" s="223" t="s">
        <v>704</v>
      </c>
    </row>
    <row r="39" spans="1:1" x14ac:dyDescent="0.25">
      <c r="A39" s="223" t="s">
        <v>705</v>
      </c>
    </row>
    <row r="40" spans="1:1" x14ac:dyDescent="0.25">
      <c r="A40" s="223" t="s">
        <v>706</v>
      </c>
    </row>
    <row r="41" spans="1:1" x14ac:dyDescent="0.25">
      <c r="A41" s="223" t="s">
        <v>707</v>
      </c>
    </row>
    <row r="42" spans="1:1" x14ac:dyDescent="0.25">
      <c r="A42" s="223" t="s">
        <v>708</v>
      </c>
    </row>
    <row r="43" spans="1:1" x14ac:dyDescent="0.25">
      <c r="A43" s="223" t="s">
        <v>709</v>
      </c>
    </row>
    <row r="44" spans="1:1" x14ac:dyDescent="0.25">
      <c r="A44" s="223" t="s">
        <v>710</v>
      </c>
    </row>
    <row r="45" spans="1:1" x14ac:dyDescent="0.25">
      <c r="A45" s="223" t="s">
        <v>711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J01"/>
  <dimension ref="A1:XFC117"/>
  <sheetViews>
    <sheetView showGridLines="0" topLeftCell="A16" workbookViewId="0">
      <selection activeCell="D77" sqref="D77:H77"/>
    </sheetView>
  </sheetViews>
  <sheetFormatPr baseColWidth="10" defaultColWidth="0" defaultRowHeight="15" x14ac:dyDescent="0.25"/>
  <cols>
    <col min="1" max="54" width="2.7109375" customWidth="1"/>
    <col min="55" max="16383" width="11.42578125" hidden="1"/>
    <col min="16384" max="16384" width="8.7109375" hidden="1" customWidth="1"/>
  </cols>
  <sheetData>
    <row r="1" spans="2:52" s="12" customFormat="1" x14ac:dyDescent="0.25"/>
    <row r="2" spans="2:52" s="12" customFormat="1" x14ac:dyDescent="0.25">
      <c r="C2" s="101"/>
      <c r="D2" s="102"/>
      <c r="E2" s="102"/>
      <c r="F2" s="102"/>
      <c r="G2" s="102"/>
      <c r="H2" s="102"/>
      <c r="I2" s="102"/>
      <c r="J2" s="102"/>
      <c r="K2" s="297" t="s">
        <v>332</v>
      </c>
      <c r="L2" s="297"/>
      <c r="M2" s="297"/>
      <c r="N2" s="297"/>
      <c r="O2" s="297"/>
      <c r="P2" s="297"/>
      <c r="Q2" s="297"/>
      <c r="R2" s="297"/>
      <c r="S2" s="297"/>
      <c r="T2" s="297"/>
      <c r="U2" s="297"/>
      <c r="V2" s="297"/>
      <c r="W2" s="297"/>
      <c r="X2" s="297"/>
      <c r="Y2" s="297"/>
      <c r="Z2" s="297"/>
      <c r="AA2" s="297"/>
      <c r="AB2" s="297"/>
      <c r="AC2" s="297"/>
      <c r="AD2" s="297"/>
      <c r="AE2" s="297"/>
      <c r="AF2" s="297"/>
      <c r="AG2" s="297"/>
      <c r="AH2" s="297"/>
      <c r="AI2" s="297"/>
      <c r="AJ2" s="297"/>
      <c r="AK2" s="297"/>
      <c r="AL2" s="297"/>
      <c r="AM2" s="297"/>
      <c r="AN2" s="297"/>
      <c r="AO2" s="297"/>
      <c r="AP2" s="297"/>
      <c r="AQ2" s="297"/>
      <c r="AR2" s="297"/>
      <c r="AS2" s="297"/>
      <c r="AT2" s="297"/>
      <c r="AU2" s="297"/>
      <c r="AV2" s="297"/>
      <c r="AW2" s="297"/>
      <c r="AX2" s="297"/>
      <c r="AY2" s="297"/>
      <c r="AZ2" s="298"/>
    </row>
    <row r="3" spans="2:52" s="12" customFormat="1" x14ac:dyDescent="0.25">
      <c r="B3" s="103"/>
      <c r="C3" s="121" t="s">
        <v>394</v>
      </c>
      <c r="D3" s="103"/>
      <c r="E3" s="103"/>
      <c r="F3" s="103"/>
      <c r="G3" s="103"/>
      <c r="H3" s="103"/>
      <c r="I3" s="103"/>
      <c r="J3" s="103"/>
      <c r="K3" s="299"/>
      <c r="L3" s="299"/>
      <c r="M3" s="299"/>
      <c r="N3" s="299"/>
      <c r="O3" s="299"/>
      <c r="P3" s="299"/>
      <c r="Q3" s="299"/>
      <c r="R3" s="299"/>
      <c r="S3" s="299"/>
      <c r="T3" s="299"/>
      <c r="U3" s="299"/>
      <c r="V3" s="299"/>
      <c r="W3" s="299"/>
      <c r="X3" s="299"/>
      <c r="Y3" s="299"/>
      <c r="Z3" s="299"/>
      <c r="AA3" s="299"/>
      <c r="AB3" s="299"/>
      <c r="AC3" s="299"/>
      <c r="AD3" s="299"/>
      <c r="AE3" s="299"/>
      <c r="AF3" s="299"/>
      <c r="AG3" s="299"/>
      <c r="AH3" s="299"/>
      <c r="AI3" s="299"/>
      <c r="AJ3" s="299"/>
      <c r="AK3" s="299"/>
      <c r="AL3" s="299"/>
      <c r="AM3" s="299"/>
      <c r="AN3" s="299"/>
      <c r="AO3" s="299"/>
      <c r="AP3" s="299"/>
      <c r="AQ3" s="299"/>
      <c r="AR3" s="299"/>
      <c r="AS3" s="299"/>
      <c r="AT3" s="299"/>
      <c r="AU3" s="299"/>
      <c r="AV3" s="299"/>
      <c r="AW3" s="299"/>
      <c r="AX3" s="299"/>
      <c r="AY3" s="299"/>
      <c r="AZ3" s="300"/>
    </row>
    <row r="4" spans="2:52" s="12" customFormat="1" x14ac:dyDescent="0.25">
      <c r="B4" s="103"/>
      <c r="C4" s="105"/>
      <c r="D4" s="106"/>
      <c r="E4" s="106"/>
      <c r="F4" s="106"/>
      <c r="G4" s="106"/>
      <c r="H4" s="106"/>
      <c r="I4" s="106"/>
      <c r="J4" s="106"/>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301"/>
      <c r="AK4" s="301"/>
      <c r="AL4" s="301"/>
      <c r="AM4" s="301"/>
      <c r="AN4" s="301"/>
      <c r="AO4" s="301"/>
      <c r="AP4" s="301"/>
      <c r="AQ4" s="301"/>
      <c r="AR4" s="301"/>
      <c r="AS4" s="301"/>
      <c r="AT4" s="301"/>
      <c r="AU4" s="301"/>
      <c r="AV4" s="301"/>
      <c r="AW4" s="301"/>
      <c r="AX4" s="301"/>
      <c r="AY4" s="301"/>
      <c r="AZ4" s="302"/>
    </row>
    <row r="5" spans="2:52" s="12" customFormat="1" x14ac:dyDescent="0.25"/>
    <row r="6" spans="2:52" s="12" customFormat="1" x14ac:dyDescent="0.25">
      <c r="C6" s="303" t="s">
        <v>37</v>
      </c>
      <c r="D6" s="304"/>
      <c r="E6" s="304"/>
      <c r="F6" s="304"/>
      <c r="G6" s="304"/>
      <c r="H6" s="304"/>
      <c r="I6" s="304"/>
      <c r="J6" s="304"/>
      <c r="K6" s="304"/>
      <c r="L6" s="304"/>
      <c r="M6" s="304"/>
      <c r="N6" s="304"/>
      <c r="O6" s="304"/>
      <c r="P6" s="304"/>
      <c r="Q6" s="304"/>
      <c r="R6" s="304"/>
      <c r="S6" s="304"/>
      <c r="T6" s="304"/>
      <c r="U6" s="304"/>
      <c r="V6" s="304"/>
      <c r="W6" s="304"/>
      <c r="X6" s="304"/>
      <c r="Y6" s="304"/>
      <c r="Z6" s="304"/>
      <c r="AA6" s="304"/>
      <c r="AB6" s="304"/>
      <c r="AC6" s="304"/>
      <c r="AD6" s="304"/>
      <c r="AE6" s="304"/>
      <c r="AF6" s="304"/>
      <c r="AG6" s="304"/>
      <c r="AH6" s="304"/>
      <c r="AI6" s="304"/>
      <c r="AJ6" s="304"/>
      <c r="AK6" s="304"/>
      <c r="AL6" s="304"/>
      <c r="AM6" s="304"/>
      <c r="AN6" s="304"/>
      <c r="AO6" s="304"/>
      <c r="AP6" s="304"/>
      <c r="AQ6" s="304"/>
      <c r="AR6" s="304"/>
      <c r="AS6" s="304"/>
      <c r="AT6" s="304"/>
      <c r="AU6" s="304"/>
      <c r="AV6" s="304"/>
      <c r="AW6" s="304"/>
      <c r="AX6" s="304"/>
      <c r="AY6" s="304"/>
      <c r="AZ6" s="305"/>
    </row>
    <row r="7" spans="2:52" s="12" customFormat="1" x14ac:dyDescent="0.25">
      <c r="C7" s="289" t="s">
        <v>38</v>
      </c>
      <c r="D7" s="290"/>
      <c r="E7" s="290"/>
      <c r="F7" s="290"/>
      <c r="G7" s="290"/>
      <c r="H7" s="290"/>
      <c r="I7" s="290"/>
      <c r="J7" s="290"/>
      <c r="K7" s="290"/>
      <c r="L7" s="290"/>
      <c r="M7" s="290"/>
      <c r="N7" s="290"/>
      <c r="O7" s="290"/>
      <c r="P7" s="290"/>
      <c r="Q7" s="290"/>
      <c r="R7" s="290"/>
      <c r="S7" s="290"/>
      <c r="T7" s="290"/>
      <c r="U7" s="290"/>
      <c r="V7" s="290"/>
      <c r="W7" s="290"/>
      <c r="X7" s="290"/>
      <c r="Y7" s="290"/>
      <c r="Z7" s="290"/>
      <c r="AA7" s="290"/>
      <c r="AB7" s="290"/>
      <c r="AC7" s="290"/>
      <c r="AD7" s="290"/>
      <c r="AE7" s="290"/>
      <c r="AF7" s="290"/>
      <c r="AG7" s="290"/>
      <c r="AH7" s="290"/>
      <c r="AI7" s="290"/>
      <c r="AJ7" s="290"/>
      <c r="AK7" s="290"/>
      <c r="AL7" s="290"/>
      <c r="AM7" s="290"/>
      <c r="AN7" s="290"/>
      <c r="AO7" s="290"/>
      <c r="AP7" s="290"/>
      <c r="AQ7" s="290"/>
      <c r="AR7" s="290"/>
      <c r="AS7" s="290"/>
      <c r="AT7" s="290"/>
      <c r="AU7" s="290"/>
      <c r="AV7" s="290"/>
      <c r="AW7" s="290"/>
      <c r="AX7" s="290"/>
      <c r="AY7" s="290"/>
      <c r="AZ7" s="291"/>
    </row>
    <row r="8" spans="2:52" s="12" customFormat="1" x14ac:dyDescent="0.25">
      <c r="C8" s="107"/>
      <c r="D8" s="58"/>
      <c r="E8" s="58"/>
      <c r="F8" s="58"/>
      <c r="G8" s="58"/>
      <c r="H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c r="AK8" s="58"/>
      <c r="AL8" s="58"/>
      <c r="AM8" s="103"/>
      <c r="AN8" s="103"/>
      <c r="AO8" s="103"/>
      <c r="AP8" s="103"/>
      <c r="AQ8" s="103"/>
      <c r="AR8" s="103"/>
      <c r="AS8" s="103"/>
      <c r="AT8" s="103"/>
      <c r="AU8" s="103"/>
      <c r="AV8" s="103"/>
      <c r="AW8" s="103"/>
      <c r="AX8" s="103"/>
      <c r="AY8" s="103"/>
      <c r="AZ8" s="108"/>
    </row>
    <row r="9" spans="2:52" s="12" customFormat="1" x14ac:dyDescent="0.25">
      <c r="C9" s="104"/>
      <c r="D9" s="306" t="s">
        <v>39</v>
      </c>
      <c r="E9" s="307"/>
      <c r="F9" s="307"/>
      <c r="G9" s="307"/>
      <c r="H9" s="308"/>
      <c r="I9" s="283" t="s">
        <v>40</v>
      </c>
      <c r="J9" s="284"/>
      <c r="K9" s="284"/>
      <c r="L9" s="284"/>
      <c r="M9" s="284"/>
      <c r="N9" s="285"/>
      <c r="O9" s="283" t="s">
        <v>41</v>
      </c>
      <c r="P9" s="284"/>
      <c r="Q9" s="284"/>
      <c r="R9" s="284"/>
      <c r="S9" s="284"/>
      <c r="T9" s="285"/>
      <c r="U9" s="103"/>
      <c r="V9" s="306" t="s">
        <v>39</v>
      </c>
      <c r="W9" s="307"/>
      <c r="X9" s="307"/>
      <c r="Y9" s="307"/>
      <c r="Z9" s="308"/>
      <c r="AA9" s="283" t="s">
        <v>40</v>
      </c>
      <c r="AB9" s="284"/>
      <c r="AC9" s="284"/>
      <c r="AD9" s="284"/>
      <c r="AE9" s="284"/>
      <c r="AF9" s="285"/>
      <c r="AG9" s="283" t="s">
        <v>41</v>
      </c>
      <c r="AH9" s="284"/>
      <c r="AI9" s="284"/>
      <c r="AJ9" s="284"/>
      <c r="AK9" s="284"/>
      <c r="AL9" s="285"/>
      <c r="AM9" s="103"/>
      <c r="AN9" s="103"/>
      <c r="AO9" s="103"/>
      <c r="AP9" s="103"/>
      <c r="AQ9" s="103"/>
      <c r="AR9" s="103"/>
      <c r="AS9" s="103"/>
      <c r="AT9" s="103"/>
      <c r="AU9" s="103"/>
      <c r="AV9" s="103"/>
      <c r="AW9" s="103"/>
      <c r="AX9" s="103"/>
      <c r="AY9" s="103"/>
      <c r="AZ9" s="108"/>
    </row>
    <row r="10" spans="2:52" s="12" customFormat="1" x14ac:dyDescent="0.25">
      <c r="C10" s="104"/>
      <c r="D10" s="295" t="s">
        <v>42</v>
      </c>
      <c r="E10" s="272"/>
      <c r="F10" s="272"/>
      <c r="G10" s="272"/>
      <c r="H10" s="273"/>
      <c r="I10" s="274">
        <f>ROW('Plan General'!C12)</f>
        <v>12</v>
      </c>
      <c r="J10" s="275"/>
      <c r="K10" s="275"/>
      <c r="L10" s="275"/>
      <c r="M10" s="275"/>
      <c r="N10" s="276"/>
      <c r="O10" s="277">
        <f>'Plan General'!BC1</f>
        <v>0</v>
      </c>
      <c r="P10" s="278"/>
      <c r="Q10" s="278"/>
      <c r="R10" s="278"/>
      <c r="S10" s="278"/>
      <c r="T10" s="279"/>
      <c r="U10" s="103"/>
      <c r="V10" s="295" t="s">
        <v>182</v>
      </c>
      <c r="W10" s="272"/>
      <c r="X10" s="272"/>
      <c r="Y10" s="272"/>
      <c r="Z10" s="273"/>
      <c r="AA10" s="274">
        <f>ROW('Plan General'!C239)</f>
        <v>239</v>
      </c>
      <c r="AB10" s="275"/>
      <c r="AC10" s="275"/>
      <c r="AD10" s="275"/>
      <c r="AE10" s="275"/>
      <c r="AF10" s="276"/>
      <c r="AG10" s="277">
        <f>'Plan General'!BK1</f>
        <v>0</v>
      </c>
      <c r="AH10" s="278"/>
      <c r="AI10" s="278"/>
      <c r="AJ10" s="278"/>
      <c r="AK10" s="278"/>
      <c r="AL10" s="279"/>
      <c r="AM10" s="103"/>
      <c r="AN10" s="103"/>
      <c r="AO10" s="103"/>
      <c r="AP10" s="103"/>
      <c r="AQ10" s="103"/>
      <c r="AR10" s="103"/>
      <c r="AS10" s="103"/>
      <c r="AT10" s="103"/>
      <c r="AU10" s="103"/>
      <c r="AV10" s="103"/>
      <c r="AW10" s="103"/>
      <c r="AX10" s="103"/>
      <c r="AY10" s="103"/>
      <c r="AZ10" s="108"/>
    </row>
    <row r="11" spans="2:52" s="12" customFormat="1" x14ac:dyDescent="0.25">
      <c r="C11" s="104"/>
      <c r="D11" s="295" t="s">
        <v>43</v>
      </c>
      <c r="E11" s="272"/>
      <c r="F11" s="272"/>
      <c r="G11" s="272"/>
      <c r="H11" s="273"/>
      <c r="I11" s="274">
        <f>ROW('Plan General'!C148)</f>
        <v>148</v>
      </c>
      <c r="J11" s="275"/>
      <c r="K11" s="275"/>
      <c r="L11" s="275"/>
      <c r="M11" s="275"/>
      <c r="N11" s="276"/>
      <c r="O11" s="277">
        <f>'Plan General'!BD1</f>
        <v>0</v>
      </c>
      <c r="P11" s="278"/>
      <c r="Q11" s="278"/>
      <c r="R11" s="278"/>
      <c r="S11" s="278"/>
      <c r="T11" s="279"/>
      <c r="U11" s="103"/>
      <c r="V11" s="295" t="s">
        <v>329</v>
      </c>
      <c r="W11" s="272"/>
      <c r="X11" s="272"/>
      <c r="Y11" s="272"/>
      <c r="Z11" s="273"/>
      <c r="AA11" s="274">
        <f>ROW('Plan General'!C227)</f>
        <v>227</v>
      </c>
      <c r="AB11" s="275"/>
      <c r="AC11" s="275"/>
      <c r="AD11" s="275"/>
      <c r="AE11" s="275"/>
      <c r="AF11" s="276"/>
      <c r="AG11" s="277">
        <f>'Plan General'!BL1</f>
        <v>0</v>
      </c>
      <c r="AH11" s="278"/>
      <c r="AI11" s="278"/>
      <c r="AJ11" s="278"/>
      <c r="AK11" s="278"/>
      <c r="AL11" s="279"/>
      <c r="AM11" s="103"/>
      <c r="AN11" s="103"/>
      <c r="AO11" s="103"/>
      <c r="AP11" s="103"/>
      <c r="AQ11" s="103"/>
      <c r="AR11" s="103"/>
      <c r="AS11" s="103"/>
      <c r="AT11" s="103"/>
      <c r="AU11" s="103"/>
      <c r="AV11" s="103"/>
      <c r="AW11" s="103"/>
      <c r="AX11" s="103"/>
      <c r="AY11" s="103"/>
      <c r="AZ11" s="108"/>
    </row>
    <row r="12" spans="2:52" s="12" customFormat="1" x14ac:dyDescent="0.25">
      <c r="C12" s="104"/>
      <c r="D12" s="295" t="s">
        <v>44</v>
      </c>
      <c r="E12" s="272"/>
      <c r="F12" s="272"/>
      <c r="G12" s="272"/>
      <c r="H12" s="273"/>
      <c r="I12" s="274">
        <f>ROW('Plan General'!C312)</f>
        <v>312</v>
      </c>
      <c r="J12" s="275"/>
      <c r="K12" s="275"/>
      <c r="L12" s="275"/>
      <c r="M12" s="275"/>
      <c r="N12" s="276"/>
      <c r="O12" s="277">
        <f>'Plan General'!BE1</f>
        <v>0</v>
      </c>
      <c r="P12" s="278"/>
      <c r="Q12" s="278"/>
      <c r="R12" s="278"/>
      <c r="S12" s="278"/>
      <c r="T12" s="279"/>
      <c r="U12" s="103"/>
      <c r="V12" s="295" t="s">
        <v>330</v>
      </c>
      <c r="W12" s="272"/>
      <c r="X12" s="272"/>
      <c r="Y12" s="272"/>
      <c r="Z12" s="273"/>
      <c r="AA12" s="274"/>
      <c r="AB12" s="275"/>
      <c r="AC12" s="275"/>
      <c r="AD12" s="275"/>
      <c r="AE12" s="275"/>
      <c r="AF12" s="276"/>
      <c r="AG12" s="277"/>
      <c r="AH12" s="278"/>
      <c r="AI12" s="278"/>
      <c r="AJ12" s="278"/>
      <c r="AK12" s="278"/>
      <c r="AL12" s="279"/>
      <c r="AM12" s="103"/>
      <c r="AN12" s="103"/>
      <c r="AO12" s="103"/>
      <c r="AP12" s="103"/>
      <c r="AQ12" s="103"/>
      <c r="AR12" s="103"/>
      <c r="AS12" s="103"/>
      <c r="AT12" s="103"/>
      <c r="AU12" s="103"/>
      <c r="AV12" s="103"/>
      <c r="AW12" s="103"/>
      <c r="AX12" s="103"/>
      <c r="AY12" s="103"/>
      <c r="AZ12" s="108"/>
    </row>
    <row r="13" spans="2:52" s="12" customFormat="1" x14ac:dyDescent="0.25">
      <c r="C13" s="104"/>
      <c r="D13" s="295" t="s">
        <v>45</v>
      </c>
      <c r="E13" s="272"/>
      <c r="F13" s="272"/>
      <c r="G13" s="272"/>
      <c r="H13" s="273"/>
      <c r="I13" s="274">
        <f>ROW('Plan General'!C270)</f>
        <v>270</v>
      </c>
      <c r="J13" s="275"/>
      <c r="K13" s="275"/>
      <c r="L13" s="275"/>
      <c r="M13" s="275"/>
      <c r="N13" s="276"/>
      <c r="O13" s="277">
        <f>'Plan General'!BF1</f>
        <v>0</v>
      </c>
      <c r="P13" s="278"/>
      <c r="Q13" s="278"/>
      <c r="R13" s="278"/>
      <c r="S13" s="278"/>
      <c r="T13" s="279"/>
      <c r="U13" s="103"/>
      <c r="V13" s="295" t="s">
        <v>229</v>
      </c>
      <c r="W13" s="272"/>
      <c r="X13" s="272"/>
      <c r="Y13" s="272"/>
      <c r="Z13" s="273"/>
      <c r="AA13" s="274">
        <f>ROW('Plan General'!C89)</f>
        <v>89</v>
      </c>
      <c r="AB13" s="275"/>
      <c r="AC13" s="275"/>
      <c r="AD13" s="275"/>
      <c r="AE13" s="275"/>
      <c r="AF13" s="276"/>
      <c r="AG13" s="277">
        <f>'Plan General'!BN1</f>
        <v>0</v>
      </c>
      <c r="AH13" s="278"/>
      <c r="AI13" s="278"/>
      <c r="AJ13" s="278"/>
      <c r="AK13" s="278"/>
      <c r="AL13" s="279"/>
      <c r="AM13" s="103"/>
      <c r="AN13" s="103"/>
      <c r="AO13" s="103"/>
      <c r="AP13" s="103"/>
      <c r="AQ13" s="103"/>
      <c r="AR13" s="103"/>
      <c r="AS13" s="103"/>
      <c r="AT13" s="103"/>
      <c r="AU13" s="103"/>
      <c r="AV13" s="103"/>
      <c r="AW13" s="103"/>
      <c r="AX13" s="103"/>
      <c r="AY13" s="103"/>
      <c r="AZ13" s="108"/>
    </row>
    <row r="14" spans="2:52" s="12" customFormat="1" x14ac:dyDescent="0.25">
      <c r="C14" s="104"/>
      <c r="D14" s="295" t="s">
        <v>46</v>
      </c>
      <c r="E14" s="272"/>
      <c r="F14" s="272"/>
      <c r="G14" s="272"/>
      <c r="H14" s="273"/>
      <c r="I14" s="274">
        <f>ROW('Plan General'!C296)</f>
        <v>296</v>
      </c>
      <c r="J14" s="275"/>
      <c r="K14" s="275"/>
      <c r="L14" s="275"/>
      <c r="M14" s="275"/>
      <c r="N14" s="276"/>
      <c r="O14" s="277">
        <f>'Plan General'!BG1</f>
        <v>0</v>
      </c>
      <c r="P14" s="278"/>
      <c r="Q14" s="278"/>
      <c r="R14" s="278"/>
      <c r="S14" s="278"/>
      <c r="T14" s="279"/>
      <c r="U14" s="103"/>
      <c r="V14" s="295" t="s">
        <v>422</v>
      </c>
      <c r="W14" s="272"/>
      <c r="X14" s="272"/>
      <c r="Y14" s="272"/>
      <c r="Z14" s="273"/>
      <c r="AA14" s="274">
        <f>ROW('Plan General'!C327)</f>
        <v>327</v>
      </c>
      <c r="AB14" s="275"/>
      <c r="AC14" s="275"/>
      <c r="AD14" s="275"/>
      <c r="AE14" s="275"/>
      <c r="AF14" s="276"/>
      <c r="AG14" s="277">
        <f>'Plan General'!BO1</f>
        <v>0</v>
      </c>
      <c r="AH14" s="278"/>
      <c r="AI14" s="278"/>
      <c r="AJ14" s="278"/>
      <c r="AK14" s="278"/>
      <c r="AL14" s="279"/>
      <c r="AM14" s="103"/>
      <c r="AN14" s="103"/>
      <c r="AO14" s="103"/>
      <c r="AP14" s="103"/>
      <c r="AQ14" s="103"/>
      <c r="AR14" s="103"/>
      <c r="AS14" s="103"/>
      <c r="AT14" s="103"/>
      <c r="AU14" s="103"/>
      <c r="AV14" s="103"/>
      <c r="AW14" s="103"/>
      <c r="AX14" s="103"/>
      <c r="AY14" s="103"/>
      <c r="AZ14" s="108"/>
    </row>
    <row r="15" spans="2:52" s="12" customFormat="1" x14ac:dyDescent="0.25">
      <c r="C15" s="104"/>
      <c r="D15" s="296" t="s">
        <v>488</v>
      </c>
      <c r="E15" s="272"/>
      <c r="F15" s="272"/>
      <c r="G15" s="272"/>
      <c r="H15" s="273"/>
      <c r="I15" s="274">
        <f>ROW('Plan General'!C211)</f>
        <v>211</v>
      </c>
      <c r="J15" s="275"/>
      <c r="K15" s="275"/>
      <c r="L15" s="275"/>
      <c r="M15" s="275"/>
      <c r="N15" s="276"/>
      <c r="O15" s="277">
        <f>'Plan General'!BP1</f>
        <v>0</v>
      </c>
      <c r="P15" s="278"/>
      <c r="Q15" s="278"/>
      <c r="R15" s="278"/>
      <c r="S15" s="278"/>
      <c r="T15" s="279"/>
      <c r="U15" s="103"/>
      <c r="V15" s="271" t="s">
        <v>657</v>
      </c>
      <c r="W15" s="272"/>
      <c r="X15" s="272"/>
      <c r="Y15" s="272"/>
      <c r="Z15" s="273"/>
      <c r="AA15" s="274">
        <f>ROW('Plan General'!C249)</f>
        <v>249</v>
      </c>
      <c r="AB15" s="275"/>
      <c r="AC15" s="275"/>
      <c r="AD15" s="275"/>
      <c r="AE15" s="275"/>
      <c r="AF15" s="276"/>
      <c r="AG15" s="277">
        <f>'Plan General'!BQ1</f>
        <v>1</v>
      </c>
      <c r="AH15" s="278"/>
      <c r="AI15" s="278"/>
      <c r="AJ15" s="278"/>
      <c r="AK15" s="278"/>
      <c r="AL15" s="279"/>
      <c r="AM15" s="103"/>
      <c r="AN15" s="103"/>
      <c r="AO15" s="103"/>
      <c r="AP15" s="103"/>
      <c r="AQ15" s="103"/>
      <c r="AR15" s="103"/>
      <c r="AS15" s="103"/>
      <c r="AT15" s="103"/>
      <c r="AU15" s="103"/>
      <c r="AV15" s="103"/>
      <c r="AW15" s="103"/>
      <c r="AX15" s="103"/>
      <c r="AY15" s="103"/>
      <c r="AZ15" s="108"/>
    </row>
    <row r="16" spans="2:52" s="12" customFormat="1" x14ac:dyDescent="0.25">
      <c r="C16" s="107"/>
      <c r="D16" s="58"/>
      <c r="E16" s="58"/>
      <c r="F16" s="58"/>
      <c r="G16" s="58"/>
      <c r="H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c r="AK16" s="58"/>
      <c r="AL16" s="58"/>
      <c r="AM16" s="103"/>
      <c r="AN16" s="103"/>
      <c r="AO16" s="103"/>
      <c r="AP16" s="103"/>
      <c r="AQ16" s="103"/>
      <c r="AR16" s="103"/>
      <c r="AS16" s="103"/>
      <c r="AT16" s="103"/>
      <c r="AU16" s="103"/>
      <c r="AV16" s="103"/>
      <c r="AW16" s="103"/>
      <c r="AX16" s="103"/>
      <c r="AY16" s="103"/>
      <c r="AZ16" s="108"/>
    </row>
    <row r="17" spans="3:52" s="12" customFormat="1" x14ac:dyDescent="0.25">
      <c r="C17" s="289" t="s">
        <v>48</v>
      </c>
      <c r="D17" s="290"/>
      <c r="E17" s="290"/>
      <c r="F17" s="290"/>
      <c r="G17" s="290"/>
      <c r="H17" s="290"/>
      <c r="I17" s="290"/>
      <c r="J17" s="290"/>
      <c r="K17" s="290"/>
      <c r="L17" s="290"/>
      <c r="M17" s="290"/>
      <c r="N17" s="290"/>
      <c r="O17" s="290"/>
      <c r="P17" s="290"/>
      <c r="Q17" s="290"/>
      <c r="R17" s="290"/>
      <c r="S17" s="290"/>
      <c r="T17" s="290"/>
      <c r="U17" s="290"/>
      <c r="V17" s="290"/>
      <c r="W17" s="290"/>
      <c r="X17" s="290"/>
      <c r="Y17" s="290"/>
      <c r="Z17" s="290"/>
      <c r="AA17" s="290"/>
      <c r="AB17" s="290"/>
      <c r="AC17" s="290"/>
      <c r="AD17" s="290"/>
      <c r="AE17" s="290"/>
      <c r="AF17" s="290"/>
      <c r="AG17" s="290"/>
      <c r="AH17" s="290"/>
      <c r="AI17" s="290"/>
      <c r="AJ17" s="290"/>
      <c r="AK17" s="290"/>
      <c r="AL17" s="290"/>
      <c r="AM17" s="290"/>
      <c r="AN17" s="290"/>
      <c r="AO17" s="290"/>
      <c r="AP17" s="290"/>
      <c r="AQ17" s="290"/>
      <c r="AR17" s="290"/>
      <c r="AS17" s="290"/>
      <c r="AT17" s="290"/>
      <c r="AU17" s="290"/>
      <c r="AV17" s="290"/>
      <c r="AW17" s="290"/>
      <c r="AX17" s="290"/>
      <c r="AY17" s="290"/>
      <c r="AZ17" s="291"/>
    </row>
    <row r="18" spans="3:52" s="12" customFormat="1" x14ac:dyDescent="0.25">
      <c r="C18" s="107"/>
      <c r="D18" s="58"/>
      <c r="E18" s="58"/>
      <c r="F18" s="58"/>
      <c r="G18" s="58"/>
      <c r="H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103"/>
      <c r="AN18" s="103"/>
      <c r="AO18" s="103"/>
      <c r="AP18" s="103"/>
      <c r="AQ18" s="103"/>
      <c r="AR18" s="103"/>
      <c r="AS18" s="103"/>
      <c r="AT18" s="103"/>
      <c r="AU18" s="103"/>
      <c r="AV18" s="103"/>
      <c r="AW18" s="103"/>
      <c r="AX18" s="103"/>
      <c r="AY18" s="103"/>
      <c r="AZ18" s="108"/>
    </row>
    <row r="19" spans="3:52" s="12" customFormat="1" x14ac:dyDescent="0.25">
      <c r="C19" s="104"/>
      <c r="D19" s="277">
        <f>ROW('Plan General'!BC107)</f>
        <v>107</v>
      </c>
      <c r="E19" s="279"/>
      <c r="F19" s="103"/>
      <c r="G19" s="58" t="s">
        <v>49</v>
      </c>
      <c r="H19" s="58"/>
      <c r="I19" s="58"/>
      <c r="J19" s="58"/>
      <c r="K19" s="58"/>
      <c r="O19" s="277">
        <f>ROW('Plan General'!BC280)</f>
        <v>280</v>
      </c>
      <c r="P19" s="279"/>
      <c r="Q19" s="58"/>
      <c r="R19" s="58" t="s">
        <v>50</v>
      </c>
      <c r="S19" s="58"/>
      <c r="T19" s="103"/>
      <c r="U19" s="103"/>
      <c r="V19" s="103"/>
      <c r="W19" s="103"/>
      <c r="X19" s="58"/>
      <c r="Y19" s="58"/>
      <c r="Z19" s="58"/>
      <c r="AA19" s="58"/>
      <c r="AB19" s="58"/>
      <c r="AC19" s="58"/>
      <c r="AD19" s="58"/>
      <c r="AE19" s="58"/>
      <c r="AJ19" s="58"/>
      <c r="AK19" s="58"/>
      <c r="AL19" s="58"/>
      <c r="AM19" s="103"/>
      <c r="AN19" s="103"/>
      <c r="AO19" s="103"/>
      <c r="AP19" s="103"/>
      <c r="AQ19" s="103"/>
      <c r="AR19" s="103"/>
      <c r="AS19" s="103"/>
      <c r="AT19" s="103"/>
      <c r="AU19" s="103"/>
      <c r="AV19" s="103"/>
      <c r="AW19" s="103"/>
      <c r="AX19" s="103"/>
      <c r="AY19" s="103"/>
      <c r="AZ19" s="108"/>
    </row>
    <row r="20" spans="3:52" s="12" customFormat="1" x14ac:dyDescent="0.25">
      <c r="C20" s="104"/>
      <c r="D20" s="277">
        <f>ROW('Plan General'!BC187)</f>
        <v>187</v>
      </c>
      <c r="E20" s="279"/>
      <c r="F20" s="103"/>
      <c r="G20" s="58" t="s">
        <v>51</v>
      </c>
      <c r="H20" s="58"/>
      <c r="I20" s="58"/>
      <c r="J20" s="58"/>
      <c r="K20" s="58"/>
      <c r="O20" s="277">
        <f>ROW('Plan General'!BC289)</f>
        <v>289</v>
      </c>
      <c r="P20" s="279"/>
      <c r="Q20" s="58"/>
      <c r="R20" s="58" t="s">
        <v>52</v>
      </c>
      <c r="S20" s="58"/>
      <c r="T20" s="103"/>
      <c r="U20" s="103"/>
      <c r="V20" s="103"/>
      <c r="W20" s="103"/>
      <c r="X20" s="58"/>
      <c r="Y20" s="58"/>
      <c r="Z20" s="58"/>
      <c r="AA20" s="58"/>
      <c r="AB20" s="58"/>
      <c r="AC20" s="58"/>
      <c r="AD20" s="58"/>
      <c r="AE20" s="58"/>
      <c r="AJ20" s="58"/>
      <c r="AK20" s="58"/>
      <c r="AL20" s="58"/>
      <c r="AM20" s="103"/>
      <c r="AN20" s="103"/>
      <c r="AO20" s="103"/>
      <c r="AP20" s="103"/>
      <c r="AQ20" s="103"/>
      <c r="AR20" s="103"/>
      <c r="AS20" s="103"/>
      <c r="AT20" s="103"/>
      <c r="AU20" s="103"/>
      <c r="AV20" s="103"/>
      <c r="AW20" s="103"/>
      <c r="AX20" s="103"/>
      <c r="AY20" s="103"/>
      <c r="AZ20" s="108"/>
    </row>
    <row r="21" spans="3:52" s="12" customFormat="1" x14ac:dyDescent="0.25">
      <c r="C21" s="104"/>
      <c r="D21" s="277">
        <f>ROW('Plan General'!BC453)</f>
        <v>453</v>
      </c>
      <c r="E21" s="279"/>
      <c r="F21" s="103"/>
      <c r="G21" s="58" t="s">
        <v>53</v>
      </c>
      <c r="H21" s="58"/>
      <c r="I21" s="58"/>
      <c r="J21" s="58"/>
      <c r="K21" s="58"/>
      <c r="N21" s="58"/>
      <c r="O21" s="277">
        <f>ROW('Plan General'!BC52)</f>
        <v>52</v>
      </c>
      <c r="P21" s="279"/>
      <c r="Q21" s="58"/>
      <c r="R21" s="58" t="s">
        <v>423</v>
      </c>
      <c r="S21" s="58"/>
      <c r="T21" s="103"/>
      <c r="U21" s="103"/>
      <c r="V21" s="103"/>
      <c r="W21" s="103"/>
      <c r="X21" s="58"/>
      <c r="Y21" s="58"/>
      <c r="Z21" s="58"/>
      <c r="AA21" s="58"/>
      <c r="AB21" s="58"/>
      <c r="AC21" s="58"/>
      <c r="AD21" s="58"/>
      <c r="AE21" s="58"/>
      <c r="AF21" s="58"/>
      <c r="AG21" s="58"/>
      <c r="AH21" s="58"/>
      <c r="AI21" s="58"/>
      <c r="AJ21" s="58"/>
      <c r="AK21" s="58"/>
      <c r="AL21" s="58"/>
      <c r="AM21" s="103"/>
      <c r="AN21" s="103"/>
      <c r="AO21" s="103"/>
      <c r="AP21" s="103"/>
      <c r="AQ21" s="103"/>
      <c r="AR21" s="103"/>
      <c r="AS21" s="103"/>
      <c r="AT21" s="103"/>
      <c r="AU21" s="103"/>
      <c r="AV21" s="103"/>
      <c r="AW21" s="103"/>
      <c r="AX21" s="103"/>
      <c r="AY21" s="103"/>
      <c r="AZ21" s="108"/>
    </row>
    <row r="22" spans="3:52" s="12" customFormat="1" x14ac:dyDescent="0.25">
      <c r="C22" s="107"/>
      <c r="D22" s="58"/>
      <c r="E22" s="58"/>
      <c r="F22" s="58"/>
      <c r="G22" s="58"/>
      <c r="H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c r="AK22" s="58"/>
      <c r="AL22" s="58"/>
      <c r="AM22" s="103"/>
      <c r="AN22" s="103"/>
      <c r="AO22" s="103"/>
      <c r="AP22" s="103"/>
      <c r="AQ22" s="103"/>
      <c r="AR22" s="103"/>
      <c r="AS22" s="103"/>
      <c r="AT22" s="103"/>
      <c r="AU22" s="103"/>
      <c r="AV22" s="103"/>
      <c r="AW22" s="103"/>
      <c r="AX22" s="103"/>
      <c r="AY22" s="103"/>
      <c r="AZ22" s="108"/>
    </row>
    <row r="23" spans="3:52" s="12" customFormat="1" x14ac:dyDescent="0.25">
      <c r="C23" s="289" t="s">
        <v>54</v>
      </c>
      <c r="D23" s="290"/>
      <c r="E23" s="290"/>
      <c r="F23" s="290"/>
      <c r="G23" s="290"/>
      <c r="H23" s="290"/>
      <c r="I23" s="290"/>
      <c r="J23" s="290"/>
      <c r="K23" s="290"/>
      <c r="L23" s="290"/>
      <c r="M23" s="290"/>
      <c r="N23" s="290"/>
      <c r="O23" s="290"/>
      <c r="P23" s="290"/>
      <c r="Q23" s="290"/>
      <c r="R23" s="290"/>
      <c r="S23" s="290"/>
      <c r="T23" s="290"/>
      <c r="U23" s="290"/>
      <c r="V23" s="290"/>
      <c r="W23" s="290"/>
      <c r="X23" s="290"/>
      <c r="Y23" s="290"/>
      <c r="Z23" s="290"/>
      <c r="AA23" s="290"/>
      <c r="AB23" s="290"/>
      <c r="AC23" s="290"/>
      <c r="AD23" s="290"/>
      <c r="AE23" s="290"/>
      <c r="AF23" s="290"/>
      <c r="AG23" s="290"/>
      <c r="AH23" s="290"/>
      <c r="AI23" s="290"/>
      <c r="AJ23" s="290"/>
      <c r="AK23" s="290"/>
      <c r="AL23" s="290"/>
      <c r="AM23" s="290"/>
      <c r="AN23" s="290"/>
      <c r="AO23" s="290"/>
      <c r="AP23" s="290"/>
      <c r="AQ23" s="290"/>
      <c r="AR23" s="290"/>
      <c r="AS23" s="290"/>
      <c r="AT23" s="290"/>
      <c r="AU23" s="290"/>
      <c r="AV23" s="290"/>
      <c r="AW23" s="290"/>
      <c r="AX23" s="290"/>
      <c r="AY23" s="290"/>
      <c r="AZ23" s="291"/>
    </row>
    <row r="24" spans="3:52" s="12" customFormat="1" x14ac:dyDescent="0.25">
      <c r="C24" s="104"/>
      <c r="D24" s="103"/>
      <c r="E24" s="103"/>
      <c r="F24" s="103"/>
      <c r="G24" s="103"/>
      <c r="H24" s="103"/>
      <c r="I24" s="103"/>
      <c r="J24" s="103"/>
      <c r="K24" s="103"/>
      <c r="L24" s="103"/>
      <c r="M24" s="103"/>
      <c r="N24" s="103"/>
      <c r="O24" s="103"/>
      <c r="P24" s="103"/>
      <c r="Q24" s="103"/>
      <c r="R24" s="103"/>
      <c r="S24" s="103"/>
      <c r="T24" s="103"/>
      <c r="U24" s="103"/>
      <c r="V24" s="103"/>
      <c r="W24" s="103"/>
      <c r="X24" s="103"/>
      <c r="Y24" s="103"/>
      <c r="Z24" s="103"/>
      <c r="AA24" s="103"/>
      <c r="AB24" s="103"/>
      <c r="AC24" s="103"/>
      <c r="AD24" s="103"/>
      <c r="AE24" s="103"/>
      <c r="AF24" s="103"/>
      <c r="AG24" s="103"/>
      <c r="AH24" s="103"/>
      <c r="AI24" s="103"/>
      <c r="AJ24" s="103"/>
      <c r="AK24" s="103"/>
      <c r="AL24" s="103"/>
      <c r="AM24" s="103"/>
      <c r="AN24" s="103"/>
      <c r="AO24" s="103"/>
      <c r="AP24" s="103"/>
      <c r="AQ24" s="103"/>
      <c r="AR24" s="103"/>
      <c r="AS24" s="103"/>
      <c r="AT24" s="103"/>
      <c r="AU24" s="103"/>
      <c r="AV24" s="103"/>
      <c r="AW24" s="103"/>
      <c r="AX24" s="103"/>
      <c r="AY24" s="103"/>
      <c r="AZ24" s="108"/>
    </row>
    <row r="25" spans="3:52" s="12" customFormat="1" x14ac:dyDescent="0.25">
      <c r="C25" s="292" t="s">
        <v>55</v>
      </c>
      <c r="D25" s="293"/>
      <c r="E25" s="293"/>
      <c r="F25" s="293"/>
      <c r="G25" s="293"/>
      <c r="H25" s="293"/>
      <c r="I25" s="293"/>
      <c r="J25" s="293"/>
      <c r="K25" s="293"/>
      <c r="L25" s="293"/>
      <c r="M25" s="293"/>
      <c r="N25" s="293"/>
      <c r="O25" s="293"/>
      <c r="P25" s="293"/>
      <c r="Q25" s="293"/>
      <c r="R25" s="293"/>
      <c r="S25" s="293"/>
      <c r="T25" s="293"/>
      <c r="U25" s="293"/>
      <c r="V25" s="293"/>
      <c r="W25" s="293"/>
      <c r="X25" s="293"/>
      <c r="Y25" s="293"/>
      <c r="Z25" s="293"/>
      <c r="AA25" s="293"/>
      <c r="AB25" s="293"/>
      <c r="AC25" s="293"/>
      <c r="AD25" s="293"/>
      <c r="AE25" s="293"/>
      <c r="AF25" s="293"/>
      <c r="AG25" s="293"/>
      <c r="AH25" s="293"/>
      <c r="AI25" s="293"/>
      <c r="AJ25" s="293"/>
      <c r="AK25" s="293"/>
      <c r="AL25" s="293"/>
      <c r="AM25" s="293"/>
      <c r="AN25" s="293"/>
      <c r="AO25" s="293"/>
      <c r="AP25" s="293"/>
      <c r="AQ25" s="293"/>
      <c r="AR25" s="293"/>
      <c r="AS25" s="293"/>
      <c r="AT25" s="293"/>
      <c r="AU25" s="293"/>
      <c r="AV25" s="293"/>
      <c r="AW25" s="293"/>
      <c r="AX25" s="293"/>
      <c r="AY25" s="293"/>
      <c r="AZ25" s="294"/>
    </row>
    <row r="26" spans="3:52" s="12" customFormat="1" x14ac:dyDescent="0.25">
      <c r="C26" s="104"/>
      <c r="D26" s="103"/>
      <c r="E26" s="109"/>
      <c r="F26" s="103"/>
      <c r="G26" s="103"/>
      <c r="H26" s="103"/>
      <c r="I26" s="103"/>
      <c r="J26" s="103"/>
      <c r="K26" s="103"/>
      <c r="L26" s="103"/>
      <c r="M26" s="103"/>
      <c r="N26" s="103"/>
      <c r="O26" s="103"/>
      <c r="P26" s="103"/>
      <c r="Q26" s="103"/>
      <c r="R26" s="103"/>
      <c r="S26" s="103"/>
      <c r="T26" s="103"/>
      <c r="U26" s="103"/>
      <c r="V26" s="103"/>
      <c r="W26" s="103"/>
      <c r="X26" s="103"/>
      <c r="Y26" s="103"/>
      <c r="Z26" s="103"/>
      <c r="AA26" s="103"/>
      <c r="AB26" s="103"/>
      <c r="AC26" s="103"/>
      <c r="AD26" s="103"/>
      <c r="AE26" s="103"/>
      <c r="AF26" s="103"/>
      <c r="AG26" s="103"/>
      <c r="AH26" s="103"/>
      <c r="AI26" s="103"/>
      <c r="AJ26" s="103"/>
      <c r="AK26" s="103"/>
      <c r="AL26" s="103"/>
      <c r="AM26" s="103"/>
      <c r="AN26" s="103"/>
      <c r="AO26" s="103"/>
      <c r="AP26" s="103"/>
      <c r="AQ26" s="103"/>
      <c r="AR26" s="103"/>
      <c r="AS26" s="103"/>
      <c r="AT26" s="103"/>
      <c r="AU26" s="103"/>
      <c r="AV26" s="103"/>
      <c r="AW26" s="103"/>
      <c r="AX26" s="103"/>
      <c r="AY26" s="103"/>
      <c r="AZ26" s="108"/>
    </row>
    <row r="27" spans="3:52" s="12" customFormat="1" x14ac:dyDescent="0.25">
      <c r="C27" s="107"/>
      <c r="D27" s="286" t="str">
        <f>IF('Plan General'!W99="Nivel_Sistema",IF('Plan General'!W100="Metodología General Choucair","MC","EC"),"")</f>
        <v>MC</v>
      </c>
      <c r="E27" s="288"/>
      <c r="F27" s="103"/>
      <c r="G27" s="58" t="s">
        <v>56</v>
      </c>
      <c r="H27" s="103"/>
      <c r="I27" s="103"/>
      <c r="J27" s="103"/>
      <c r="K27" s="103"/>
      <c r="L27" s="103"/>
      <c r="M27" s="103"/>
      <c r="N27" s="103"/>
      <c r="O27" s="103"/>
      <c r="P27" s="103"/>
      <c r="Q27" s="103"/>
      <c r="R27" s="103"/>
      <c r="S27" s="103"/>
      <c r="T27" s="103"/>
      <c r="U27" s="103"/>
      <c r="V27" s="103"/>
      <c r="W27" s="103"/>
      <c r="X27" s="103"/>
      <c r="Y27" s="103"/>
      <c r="Z27" s="277">
        <f>ROW('Plan General'!W111)</f>
        <v>111</v>
      </c>
      <c r="AA27" s="279"/>
      <c r="AB27" s="103"/>
      <c r="AC27" s="58" t="s">
        <v>40</v>
      </c>
      <c r="AD27" s="103"/>
      <c r="AE27" s="103"/>
      <c r="AF27" s="103"/>
      <c r="AG27" s="103"/>
      <c r="AH27" s="103"/>
      <c r="AI27" s="103"/>
      <c r="AJ27" s="277">
        <f>ROW('Plan General'!W99)</f>
        <v>99</v>
      </c>
      <c r="AK27" s="279"/>
      <c r="AL27" s="103"/>
      <c r="AM27" s="58" t="s">
        <v>57</v>
      </c>
      <c r="AN27" s="103"/>
      <c r="AO27" s="103"/>
      <c r="AP27" s="103"/>
      <c r="AQ27" s="103"/>
      <c r="AR27" s="103"/>
      <c r="AS27" s="103"/>
      <c r="AT27" s="103"/>
      <c r="AU27" s="103"/>
      <c r="AV27" s="103"/>
      <c r="AW27" s="103"/>
      <c r="AX27" s="103"/>
      <c r="AY27" s="103"/>
      <c r="AZ27" s="108"/>
    </row>
    <row r="28" spans="3:52" s="12" customFormat="1" x14ac:dyDescent="0.25">
      <c r="C28" s="104"/>
      <c r="D28" s="286" t="str">
        <f>TRIM('Plan General'!BJ1)</f>
        <v>MC</v>
      </c>
      <c r="E28" s="288"/>
      <c r="F28" s="103"/>
      <c r="G28" s="58" t="s">
        <v>58</v>
      </c>
      <c r="H28" s="103"/>
      <c r="I28" s="103"/>
      <c r="J28" s="103"/>
      <c r="K28" s="103"/>
      <c r="L28" s="103"/>
      <c r="M28" s="103"/>
      <c r="N28" s="103"/>
      <c r="O28" s="103"/>
      <c r="P28" s="103"/>
      <c r="Q28" s="103"/>
      <c r="R28" s="103"/>
      <c r="S28" s="103"/>
      <c r="T28" s="103"/>
      <c r="U28" s="103"/>
      <c r="V28" s="103"/>
      <c r="W28" s="103"/>
      <c r="X28" s="103"/>
      <c r="Y28" s="103"/>
      <c r="Z28" s="277">
        <f>ROW('Plan General'!AW136)</f>
        <v>136</v>
      </c>
      <c r="AA28" s="279"/>
      <c r="AB28" s="103"/>
      <c r="AC28" s="58" t="s">
        <v>40</v>
      </c>
      <c r="AD28" s="103"/>
      <c r="AE28" s="103"/>
      <c r="AF28" s="103"/>
      <c r="AG28" s="103"/>
      <c r="AH28" s="103"/>
      <c r="AI28" s="103"/>
      <c r="AJ28" s="277">
        <f>ROW('Plan General'!W100)</f>
        <v>100</v>
      </c>
      <c r="AK28" s="279"/>
      <c r="AL28" s="103"/>
      <c r="AM28" s="58" t="s">
        <v>59</v>
      </c>
      <c r="AN28" s="103"/>
      <c r="AO28" s="103"/>
      <c r="AP28" s="103"/>
      <c r="AQ28" s="103"/>
      <c r="AR28" s="103"/>
      <c r="AS28" s="103"/>
      <c r="AT28" s="103"/>
      <c r="AU28" s="103"/>
      <c r="AV28" s="103"/>
      <c r="AW28" s="103"/>
      <c r="AX28" s="103"/>
      <c r="AY28" s="103"/>
      <c r="AZ28" s="108"/>
    </row>
    <row r="29" spans="3:52" s="12" customFormat="1" x14ac:dyDescent="0.25">
      <c r="C29" s="104"/>
      <c r="D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03"/>
      <c r="AB29" s="103"/>
      <c r="AC29" s="103"/>
      <c r="AD29" s="103"/>
      <c r="AE29" s="103"/>
      <c r="AF29" s="103"/>
      <c r="AG29" s="103"/>
      <c r="AH29" s="103"/>
      <c r="AI29" s="103"/>
      <c r="AJ29" s="103"/>
      <c r="AK29" s="103"/>
      <c r="AL29" s="103"/>
      <c r="AM29" s="103"/>
      <c r="AN29" s="103"/>
      <c r="AO29" s="103"/>
      <c r="AP29" s="103"/>
      <c r="AQ29" s="103"/>
      <c r="AR29" s="103"/>
      <c r="AS29" s="103"/>
      <c r="AT29" s="103"/>
      <c r="AU29" s="103"/>
      <c r="AV29" s="103"/>
      <c r="AW29" s="103"/>
      <c r="AX29" s="103"/>
      <c r="AY29" s="103"/>
      <c r="AZ29" s="108"/>
    </row>
    <row r="30" spans="3:52" s="12" customFormat="1" x14ac:dyDescent="0.25">
      <c r="C30" s="292" t="s">
        <v>60</v>
      </c>
      <c r="D30" s="293"/>
      <c r="E30" s="293"/>
      <c r="F30" s="293"/>
      <c r="G30" s="293"/>
      <c r="H30" s="293"/>
      <c r="I30" s="293"/>
      <c r="J30" s="293"/>
      <c r="K30" s="293"/>
      <c r="L30" s="293"/>
      <c r="M30" s="293"/>
      <c r="N30" s="293"/>
      <c r="O30" s="293"/>
      <c r="P30" s="293"/>
      <c r="Q30" s="293"/>
      <c r="R30" s="293"/>
      <c r="S30" s="293"/>
      <c r="T30" s="293"/>
      <c r="U30" s="293"/>
      <c r="V30" s="293"/>
      <c r="W30" s="293"/>
      <c r="X30" s="293"/>
      <c r="Y30" s="293"/>
      <c r="Z30" s="293"/>
      <c r="AA30" s="293"/>
      <c r="AB30" s="293"/>
      <c r="AC30" s="293"/>
      <c r="AD30" s="293"/>
      <c r="AE30" s="293"/>
      <c r="AF30" s="293"/>
      <c r="AG30" s="293"/>
      <c r="AH30" s="293"/>
      <c r="AI30" s="293"/>
      <c r="AJ30" s="293"/>
      <c r="AK30" s="293"/>
      <c r="AL30" s="293"/>
      <c r="AM30" s="293"/>
      <c r="AN30" s="293"/>
      <c r="AO30" s="293"/>
      <c r="AP30" s="293"/>
      <c r="AQ30" s="293"/>
      <c r="AR30" s="293"/>
      <c r="AS30" s="293"/>
      <c r="AT30" s="293"/>
      <c r="AU30" s="293"/>
      <c r="AV30" s="293"/>
      <c r="AW30" s="293"/>
      <c r="AX30" s="293"/>
      <c r="AY30" s="293"/>
      <c r="AZ30" s="294"/>
    </row>
    <row r="31" spans="3:52" s="12" customFormat="1" x14ac:dyDescent="0.25">
      <c r="C31" s="110"/>
      <c r="D31" s="111"/>
      <c r="E31" s="111"/>
      <c r="F31" s="111"/>
      <c r="G31" s="111"/>
      <c r="H31" s="111"/>
      <c r="I31" s="111"/>
      <c r="J31" s="111"/>
      <c r="K31" s="111"/>
      <c r="L31" s="111"/>
      <c r="M31" s="111"/>
      <c r="N31" s="58"/>
      <c r="O31" s="58"/>
      <c r="P31" s="58"/>
      <c r="Q31" s="103"/>
      <c r="R31" s="103"/>
      <c r="S31" s="103"/>
      <c r="T31" s="103"/>
      <c r="U31" s="103"/>
      <c r="V31" s="103"/>
      <c r="W31" s="103"/>
      <c r="X31" s="103"/>
      <c r="Y31" s="103"/>
      <c r="Z31" s="103"/>
      <c r="AA31" s="103"/>
      <c r="AB31" s="103"/>
      <c r="AC31" s="103"/>
      <c r="AD31" s="103"/>
      <c r="AE31" s="103"/>
      <c r="AF31" s="103"/>
      <c r="AG31" s="103"/>
      <c r="AH31" s="103"/>
      <c r="AI31" s="103"/>
      <c r="AJ31" s="103"/>
      <c r="AK31" s="103"/>
      <c r="AL31" s="103"/>
      <c r="AM31" s="103"/>
      <c r="AN31" s="103"/>
      <c r="AO31" s="103"/>
      <c r="AP31" s="103"/>
      <c r="AQ31" s="103"/>
      <c r="AR31" s="103"/>
      <c r="AS31" s="103"/>
      <c r="AT31" s="103"/>
      <c r="AU31" s="103"/>
      <c r="AV31" s="103"/>
      <c r="AW31" s="103"/>
      <c r="AX31" s="103"/>
      <c r="AY31" s="103"/>
      <c r="AZ31" s="108"/>
    </row>
    <row r="32" spans="3:52" s="12" customFormat="1" x14ac:dyDescent="0.25">
      <c r="C32" s="104"/>
      <c r="D32" s="112">
        <f>IF('Plan General'!AX79=0,1,0)</f>
        <v>0</v>
      </c>
      <c r="E32" s="103"/>
      <c r="F32" s="113" t="s">
        <v>61</v>
      </c>
      <c r="G32" s="114"/>
      <c r="H32" s="114"/>
      <c r="I32" s="114"/>
      <c r="J32" s="114"/>
      <c r="K32" s="114"/>
      <c r="L32" s="114"/>
      <c r="M32" s="114"/>
      <c r="N32" s="114"/>
      <c r="O32" s="114"/>
      <c r="P32" s="114"/>
      <c r="Q32" s="114"/>
      <c r="R32" s="114"/>
      <c r="S32" s="114"/>
      <c r="T32" s="114"/>
      <c r="U32" s="114"/>
      <c r="V32" s="114"/>
      <c r="W32" s="114"/>
      <c r="X32" s="114"/>
      <c r="Y32" s="114"/>
      <c r="Z32" s="114"/>
      <c r="AA32" s="114"/>
      <c r="AB32" s="114"/>
      <c r="AC32" s="114"/>
      <c r="AD32" s="114"/>
      <c r="AE32" s="114"/>
      <c r="AF32" s="114"/>
      <c r="AG32" s="114"/>
      <c r="AH32" s="114"/>
      <c r="AI32" s="114"/>
      <c r="AJ32" s="114"/>
      <c r="AK32" s="114"/>
      <c r="AL32" s="114"/>
      <c r="AM32" s="114"/>
      <c r="AN32" s="114"/>
      <c r="AO32" s="114"/>
      <c r="AP32" s="114"/>
      <c r="AQ32" s="114"/>
      <c r="AR32" s="114"/>
      <c r="AS32" s="114"/>
      <c r="AT32" s="114"/>
      <c r="AU32" s="114"/>
      <c r="AV32" s="114"/>
      <c r="AW32" s="114"/>
      <c r="AX32" s="114"/>
      <c r="AY32" s="114"/>
      <c r="AZ32" s="108"/>
    </row>
    <row r="33" spans="3:52" s="12" customFormat="1" x14ac:dyDescent="0.25">
      <c r="C33" s="104"/>
      <c r="D33" s="112">
        <f>IF(TRIM('Plan General'!W99)="",1,0)</f>
        <v>0</v>
      </c>
      <c r="E33" s="103"/>
      <c r="F33" s="113" t="s">
        <v>62</v>
      </c>
      <c r="G33" s="114"/>
      <c r="H33" s="114"/>
      <c r="I33" s="114"/>
      <c r="J33" s="114"/>
      <c r="K33" s="114"/>
      <c r="L33" s="114"/>
      <c r="M33" s="114"/>
      <c r="N33" s="114"/>
      <c r="O33" s="114"/>
      <c r="P33" s="114"/>
      <c r="Q33" s="114"/>
      <c r="R33" s="114"/>
      <c r="S33" s="114"/>
      <c r="T33" s="114"/>
      <c r="U33" s="114"/>
      <c r="V33" s="114"/>
      <c r="W33" s="114"/>
      <c r="X33" s="114"/>
      <c r="Y33" s="114"/>
      <c r="Z33" s="114"/>
      <c r="AA33" s="114"/>
      <c r="AB33" s="114"/>
      <c r="AC33" s="114"/>
      <c r="AD33" s="114"/>
      <c r="AE33" s="114"/>
      <c r="AF33" s="114"/>
      <c r="AG33" s="114"/>
      <c r="AH33" s="114"/>
      <c r="AI33" s="114"/>
      <c r="AJ33" s="114"/>
      <c r="AK33" s="114"/>
      <c r="AL33" s="114"/>
      <c r="AM33" s="114"/>
      <c r="AN33" s="114"/>
      <c r="AO33" s="114"/>
      <c r="AP33" s="114"/>
      <c r="AQ33" s="114"/>
      <c r="AR33" s="114"/>
      <c r="AS33" s="114"/>
      <c r="AT33" s="114"/>
      <c r="AU33" s="114"/>
      <c r="AV33" s="114"/>
      <c r="AW33" s="114"/>
      <c r="AX33" s="114"/>
      <c r="AY33" s="114"/>
      <c r="AZ33" s="108"/>
    </row>
    <row r="34" spans="3:52" s="12" customFormat="1" x14ac:dyDescent="0.25">
      <c r="C34" s="104"/>
      <c r="D34" s="112">
        <f>IF(TRIM('Plan General'!W100)="",1,0)</f>
        <v>0</v>
      </c>
      <c r="E34" s="111"/>
      <c r="F34" s="113" t="s">
        <v>63</v>
      </c>
      <c r="G34" s="111"/>
      <c r="H34" s="111"/>
      <c r="I34" s="111"/>
      <c r="J34" s="111"/>
      <c r="K34" s="111"/>
      <c r="L34" s="111"/>
      <c r="M34" s="111"/>
      <c r="N34" s="109"/>
      <c r="O34" s="58"/>
      <c r="P34" s="58"/>
      <c r="Q34" s="103"/>
      <c r="R34" s="103"/>
      <c r="S34" s="103"/>
      <c r="T34" s="103"/>
      <c r="U34" s="103"/>
      <c r="V34" s="103"/>
      <c r="W34" s="103"/>
      <c r="X34" s="103"/>
      <c r="Y34" s="103"/>
      <c r="Z34" s="103"/>
      <c r="AA34" s="103"/>
      <c r="AB34" s="103"/>
      <c r="AC34" s="103"/>
      <c r="AG34" s="103"/>
      <c r="AH34" s="103"/>
      <c r="AI34" s="103"/>
      <c r="AJ34" s="103"/>
      <c r="AK34" s="103"/>
      <c r="AL34" s="103"/>
      <c r="AM34" s="103"/>
      <c r="AN34" s="103"/>
      <c r="AO34" s="103"/>
      <c r="AP34" s="103"/>
      <c r="AQ34" s="103"/>
      <c r="AR34" s="103"/>
      <c r="AS34" s="103"/>
      <c r="AT34" s="103"/>
      <c r="AU34" s="103"/>
      <c r="AV34" s="103"/>
      <c r="AW34" s="103"/>
      <c r="AX34" s="103"/>
      <c r="AY34" s="103"/>
      <c r="AZ34" s="108"/>
    </row>
    <row r="35" spans="3:52" s="12" customFormat="1" x14ac:dyDescent="0.25">
      <c r="C35" s="104"/>
      <c r="G35" s="111"/>
      <c r="H35" s="111"/>
      <c r="I35" s="111"/>
      <c r="J35" s="111"/>
      <c r="K35" s="111"/>
      <c r="L35" s="111"/>
      <c r="M35" s="111"/>
      <c r="N35" s="109"/>
      <c r="O35" s="58"/>
      <c r="P35" s="58"/>
      <c r="Q35" s="103"/>
      <c r="R35" s="103"/>
      <c r="S35" s="103"/>
      <c r="T35" s="103"/>
      <c r="U35" s="103"/>
      <c r="V35" s="103"/>
      <c r="W35" s="103"/>
      <c r="X35" s="103"/>
      <c r="Y35" s="103"/>
      <c r="Z35" s="103"/>
      <c r="AA35" s="103"/>
      <c r="AB35" s="103"/>
      <c r="AC35" s="103"/>
      <c r="AG35" s="103"/>
      <c r="AH35" s="103"/>
      <c r="AI35" s="103"/>
      <c r="AJ35" s="103"/>
      <c r="AK35" s="103"/>
      <c r="AL35" s="103"/>
      <c r="AM35" s="103"/>
      <c r="AN35" s="103"/>
      <c r="AO35" s="103"/>
      <c r="AP35" s="103"/>
      <c r="AQ35" s="103"/>
      <c r="AR35" s="103"/>
      <c r="AS35" s="103"/>
      <c r="AT35" s="103"/>
      <c r="AU35" s="103"/>
      <c r="AV35" s="103"/>
      <c r="AW35" s="103"/>
      <c r="AX35" s="103"/>
      <c r="AY35" s="103"/>
      <c r="AZ35" s="108"/>
    </row>
    <row r="36" spans="3:52" s="12" customFormat="1" x14ac:dyDescent="0.25">
      <c r="C36" s="115"/>
      <c r="G36" s="58"/>
      <c r="H36" s="58"/>
      <c r="I36" s="58"/>
      <c r="J36" s="58"/>
      <c r="K36" s="58"/>
      <c r="L36" s="58"/>
      <c r="M36" s="103"/>
      <c r="N36" s="109"/>
      <c r="O36" s="58"/>
      <c r="P36" s="58"/>
      <c r="Q36" s="103"/>
      <c r="R36" s="103"/>
      <c r="S36" s="103"/>
      <c r="T36" s="103"/>
      <c r="U36" s="103"/>
      <c r="V36" s="103"/>
      <c r="W36" s="103"/>
      <c r="X36" s="103"/>
      <c r="Y36" s="103"/>
      <c r="Z36" s="103"/>
      <c r="AA36" s="103"/>
      <c r="AB36" s="103"/>
      <c r="AC36" s="103"/>
      <c r="AG36" s="103"/>
      <c r="AH36" s="103"/>
      <c r="AI36" s="103"/>
      <c r="AJ36" s="103"/>
      <c r="AK36" s="103"/>
      <c r="AL36" s="103"/>
      <c r="AM36" s="103"/>
      <c r="AN36" s="103"/>
      <c r="AO36" s="103"/>
      <c r="AP36" s="103"/>
      <c r="AQ36" s="103"/>
      <c r="AR36" s="103"/>
      <c r="AS36" s="103"/>
      <c r="AT36" s="103"/>
      <c r="AU36" s="103"/>
      <c r="AV36" s="103"/>
      <c r="AW36" s="103"/>
      <c r="AX36" s="103"/>
      <c r="AY36" s="103"/>
      <c r="AZ36" s="108"/>
    </row>
    <row r="37" spans="3:52" s="12" customFormat="1" x14ac:dyDescent="0.25">
      <c r="C37" s="115"/>
      <c r="D37" s="111"/>
      <c r="E37" s="111"/>
      <c r="F37" s="58"/>
      <c r="G37" s="58"/>
      <c r="H37" s="58"/>
      <c r="I37" s="58"/>
      <c r="J37" s="58"/>
      <c r="K37" s="58"/>
      <c r="L37" s="58"/>
      <c r="M37" s="103"/>
      <c r="N37" s="109"/>
      <c r="O37" s="58"/>
      <c r="P37" s="58"/>
      <c r="Q37" s="103"/>
      <c r="R37" s="103"/>
      <c r="S37" s="103"/>
      <c r="T37" s="103"/>
      <c r="U37" s="103"/>
      <c r="V37" s="103"/>
      <c r="W37" s="103"/>
      <c r="X37" s="103"/>
      <c r="Y37" s="103"/>
      <c r="Z37" s="103"/>
      <c r="AA37" s="103"/>
      <c r="AB37" s="103"/>
      <c r="AC37" s="103"/>
      <c r="AD37" s="103"/>
      <c r="AE37" s="103"/>
      <c r="AF37" s="103"/>
      <c r="AG37" s="103"/>
      <c r="AH37" s="103"/>
      <c r="AI37" s="103"/>
      <c r="AJ37" s="103"/>
      <c r="AK37" s="103"/>
      <c r="AL37" s="103"/>
      <c r="AM37" s="103"/>
      <c r="AN37" s="103"/>
      <c r="AO37" s="103"/>
      <c r="AP37" s="103"/>
      <c r="AQ37" s="103"/>
      <c r="AR37" s="103"/>
      <c r="AS37" s="103"/>
      <c r="AT37" s="103"/>
      <c r="AU37" s="103"/>
      <c r="AV37" s="103"/>
      <c r="AW37" s="103"/>
      <c r="AX37" s="103"/>
      <c r="AY37" s="103"/>
      <c r="AZ37" s="108"/>
    </row>
    <row r="38" spans="3:52" s="12" customFormat="1" x14ac:dyDescent="0.25">
      <c r="C38" s="289" t="s">
        <v>395</v>
      </c>
      <c r="D38" s="290"/>
      <c r="E38" s="290"/>
      <c r="F38" s="290"/>
      <c r="G38" s="290"/>
      <c r="H38" s="290"/>
      <c r="I38" s="290"/>
      <c r="J38" s="290"/>
      <c r="K38" s="290"/>
      <c r="L38" s="290"/>
      <c r="M38" s="290"/>
      <c r="N38" s="290"/>
      <c r="O38" s="290"/>
      <c r="P38" s="290"/>
      <c r="Q38" s="290"/>
      <c r="R38" s="290"/>
      <c r="S38" s="290"/>
      <c r="T38" s="290"/>
      <c r="U38" s="290"/>
      <c r="V38" s="290"/>
      <c r="W38" s="290"/>
      <c r="X38" s="290"/>
      <c r="Y38" s="290"/>
      <c r="Z38" s="290"/>
      <c r="AA38" s="290"/>
      <c r="AB38" s="290"/>
      <c r="AC38" s="290"/>
      <c r="AD38" s="290"/>
      <c r="AE38" s="290"/>
      <c r="AF38" s="290"/>
      <c r="AG38" s="290"/>
      <c r="AH38" s="290"/>
      <c r="AI38" s="290"/>
      <c r="AJ38" s="290"/>
      <c r="AK38" s="290"/>
      <c r="AL38" s="290"/>
      <c r="AM38" s="290"/>
      <c r="AN38" s="290"/>
      <c r="AO38" s="290"/>
      <c r="AP38" s="290"/>
      <c r="AQ38" s="290"/>
      <c r="AR38" s="290"/>
      <c r="AS38" s="290"/>
      <c r="AT38" s="290"/>
      <c r="AU38" s="290"/>
      <c r="AV38" s="290"/>
      <c r="AW38" s="290"/>
      <c r="AX38" s="290"/>
      <c r="AY38" s="290"/>
      <c r="AZ38" s="291"/>
    </row>
    <row r="39" spans="3:52" s="12" customFormat="1" x14ac:dyDescent="0.25">
      <c r="C39" s="104"/>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c r="AB39" s="103"/>
      <c r="AC39" s="103"/>
      <c r="AD39" s="103"/>
      <c r="AE39" s="103"/>
      <c r="AF39" s="103"/>
      <c r="AG39" s="103"/>
      <c r="AH39" s="103"/>
      <c r="AI39" s="103"/>
      <c r="AJ39" s="103"/>
      <c r="AK39" s="103"/>
      <c r="AL39" s="103"/>
      <c r="AM39" s="103"/>
      <c r="AN39" s="103"/>
      <c r="AO39" s="103"/>
      <c r="AP39" s="103"/>
      <c r="AQ39" s="103"/>
      <c r="AR39" s="103"/>
      <c r="AS39" s="103"/>
      <c r="AT39" s="103"/>
      <c r="AU39" s="103"/>
      <c r="AV39" s="103"/>
      <c r="AW39" s="103"/>
      <c r="AX39" s="103"/>
      <c r="AY39" s="103"/>
      <c r="AZ39" s="108"/>
    </row>
    <row r="40" spans="3:52" s="12" customFormat="1" x14ac:dyDescent="0.25">
      <c r="C40" s="104"/>
      <c r="D40" s="112">
        <v>1</v>
      </c>
      <c r="E40" s="103"/>
      <c r="F40" s="58" t="s">
        <v>396</v>
      </c>
      <c r="G40" s="103"/>
      <c r="H40" s="103"/>
      <c r="I40" s="103"/>
      <c r="J40" s="103"/>
      <c r="K40" s="103"/>
      <c r="L40" s="103"/>
      <c r="M40" s="103"/>
      <c r="N40" s="103"/>
      <c r="O40" s="103"/>
      <c r="P40" s="103"/>
      <c r="Q40" s="103"/>
      <c r="R40" s="103"/>
      <c r="S40" s="103"/>
      <c r="T40" s="103"/>
      <c r="U40" s="103"/>
      <c r="V40" s="103"/>
      <c r="W40" s="103"/>
      <c r="X40" s="103"/>
      <c r="Y40" s="103"/>
      <c r="Z40" s="103"/>
      <c r="AA40" s="103"/>
      <c r="AB40" s="103"/>
      <c r="AC40" s="103"/>
      <c r="AD40" s="103"/>
      <c r="AE40" s="103"/>
      <c r="AF40" s="103"/>
      <c r="AG40" s="103"/>
      <c r="AH40" s="103"/>
      <c r="AI40" s="103"/>
      <c r="AJ40" s="103"/>
      <c r="AK40" s="103"/>
      <c r="AL40" s="103"/>
      <c r="AM40" s="103"/>
      <c r="AN40" s="103"/>
      <c r="AO40" s="103"/>
      <c r="AP40" s="103"/>
      <c r="AQ40" s="103"/>
      <c r="AR40" s="103"/>
      <c r="AS40" s="103"/>
      <c r="AT40" s="103"/>
      <c r="AU40" s="103"/>
      <c r="AV40" s="103"/>
      <c r="AW40" s="103"/>
      <c r="AX40" s="103"/>
      <c r="AY40" s="103"/>
      <c r="AZ40" s="108"/>
    </row>
    <row r="41" spans="3:52" s="12" customFormat="1" x14ac:dyDescent="0.25">
      <c r="C41" s="104"/>
      <c r="D41" s="150"/>
      <c r="E41" s="103" t="s">
        <v>105</v>
      </c>
      <c r="F41" s="58" t="s">
        <v>449</v>
      </c>
      <c r="G41" s="103"/>
      <c r="H41" s="103"/>
      <c r="I41" s="103"/>
      <c r="J41" s="103"/>
      <c r="K41" s="103"/>
      <c r="L41" s="103"/>
      <c r="M41" s="103"/>
      <c r="N41" s="103"/>
      <c r="O41" s="103"/>
      <c r="P41" s="103"/>
      <c r="Q41" s="103"/>
      <c r="R41" s="103"/>
      <c r="S41" s="103"/>
      <c r="T41" s="103"/>
      <c r="U41" s="103"/>
      <c r="V41" s="103"/>
      <c r="W41" s="103"/>
      <c r="X41" s="103"/>
      <c r="Y41" s="103"/>
      <c r="Z41" s="103"/>
      <c r="AA41" s="103"/>
      <c r="AB41" s="103"/>
      <c r="AC41" s="103"/>
      <c r="AD41" s="103"/>
      <c r="AE41" s="103"/>
      <c r="AF41" s="103"/>
      <c r="AG41" s="103"/>
      <c r="AH41" s="103"/>
      <c r="AI41" s="103"/>
      <c r="AJ41" s="103"/>
      <c r="AK41" s="103"/>
      <c r="AL41" s="103"/>
      <c r="AM41" s="103"/>
      <c r="AN41" s="103"/>
      <c r="AO41" s="103"/>
      <c r="AP41" s="103"/>
      <c r="AQ41" s="103"/>
      <c r="AR41" s="103"/>
      <c r="AS41" s="103"/>
      <c r="AT41" s="103"/>
      <c r="AU41" s="103"/>
      <c r="AV41" s="103"/>
      <c r="AW41" s="103"/>
      <c r="AX41" s="103"/>
      <c r="AY41" s="103"/>
      <c r="AZ41" s="108"/>
    </row>
    <row r="42" spans="3:52" s="12" customFormat="1" x14ac:dyDescent="0.25">
      <c r="C42" s="104"/>
      <c r="D42" s="112">
        <v>0</v>
      </c>
      <c r="E42" s="103"/>
      <c r="F42" s="206" t="s">
        <v>556</v>
      </c>
      <c r="G42" s="103"/>
      <c r="H42" s="103"/>
      <c r="I42" s="103"/>
      <c r="J42" s="103"/>
      <c r="K42" s="103"/>
      <c r="L42" s="103"/>
      <c r="M42" s="103"/>
      <c r="N42" s="103"/>
      <c r="O42" s="103"/>
      <c r="P42" s="103"/>
      <c r="Q42" s="103"/>
      <c r="R42" s="103"/>
      <c r="S42" s="103"/>
      <c r="T42" s="103"/>
      <c r="U42" s="103"/>
      <c r="V42" s="103"/>
      <c r="W42" s="103"/>
      <c r="X42" s="103"/>
      <c r="Y42" s="103"/>
      <c r="Z42" s="103"/>
      <c r="AA42" s="103"/>
      <c r="AB42" s="103"/>
      <c r="AC42" s="103"/>
      <c r="AD42" s="103"/>
      <c r="AE42" s="103"/>
      <c r="AF42" s="103"/>
      <c r="AG42" s="103"/>
      <c r="AH42" s="103"/>
      <c r="AI42" s="103"/>
      <c r="AJ42" s="103"/>
      <c r="AK42" s="103"/>
      <c r="AL42" s="103"/>
      <c r="AM42" s="103"/>
      <c r="AN42" s="103"/>
      <c r="AO42" s="103"/>
      <c r="AP42" s="103"/>
      <c r="AQ42" s="103"/>
      <c r="AR42" s="103"/>
      <c r="AS42" s="103"/>
      <c r="AT42" s="103"/>
      <c r="AU42" s="103"/>
      <c r="AV42" s="103"/>
      <c r="AW42" s="103"/>
      <c r="AX42" s="103"/>
      <c r="AY42" s="103"/>
      <c r="AZ42" s="108"/>
    </row>
    <row r="43" spans="3:52" s="12" customFormat="1" x14ac:dyDescent="0.25">
      <c r="C43" s="104"/>
      <c r="D43" s="112">
        <v>0</v>
      </c>
      <c r="E43" s="103"/>
      <c r="F43" s="206" t="s">
        <v>557</v>
      </c>
      <c r="G43" s="103"/>
      <c r="H43" s="103"/>
      <c r="I43" s="103"/>
      <c r="J43" s="103"/>
      <c r="K43" s="103"/>
      <c r="L43" s="103"/>
      <c r="M43" s="103"/>
      <c r="N43" s="103"/>
      <c r="O43" s="103"/>
      <c r="P43" s="103"/>
      <c r="Q43" s="103"/>
      <c r="R43" s="103"/>
      <c r="S43" s="103"/>
      <c r="T43" s="103"/>
      <c r="U43" s="103"/>
      <c r="V43" s="103"/>
      <c r="W43" s="103"/>
      <c r="X43" s="103"/>
      <c r="Y43" s="103"/>
      <c r="Z43" s="103"/>
      <c r="AA43" s="103"/>
      <c r="AB43" s="103"/>
      <c r="AC43" s="103"/>
      <c r="AD43" s="103"/>
      <c r="AE43" s="103"/>
      <c r="AF43" s="103"/>
      <c r="AG43" s="103"/>
      <c r="AH43" s="103"/>
      <c r="AI43" s="103"/>
      <c r="AJ43" s="103"/>
      <c r="AK43" s="103"/>
      <c r="AL43" s="103"/>
      <c r="AM43" s="103"/>
      <c r="AN43" s="103"/>
      <c r="AO43" s="103"/>
      <c r="AP43" s="103"/>
      <c r="AQ43" s="103"/>
      <c r="AR43" s="103"/>
      <c r="AS43" s="103"/>
      <c r="AT43" s="103"/>
      <c r="AU43" s="103"/>
      <c r="AV43" s="103"/>
      <c r="AW43" s="103"/>
      <c r="AX43" s="103"/>
      <c r="AY43" s="103"/>
      <c r="AZ43" s="108"/>
    </row>
    <row r="44" spans="3:52" s="12" customFormat="1" x14ac:dyDescent="0.25">
      <c r="C44" s="104"/>
      <c r="D44" s="112">
        <v>1</v>
      </c>
      <c r="E44" s="103"/>
      <c r="F44" s="206" t="s">
        <v>558</v>
      </c>
      <c r="G44" s="103"/>
      <c r="H44" s="103"/>
      <c r="I44" s="103"/>
      <c r="J44" s="103"/>
      <c r="K44" s="103"/>
      <c r="L44" s="103"/>
      <c r="M44" s="103"/>
      <c r="N44" s="103"/>
      <c r="O44" s="103"/>
      <c r="P44" s="103"/>
      <c r="Q44" s="103"/>
      <c r="R44" s="103"/>
      <c r="S44" s="103"/>
      <c r="T44" s="103"/>
      <c r="U44" s="103"/>
      <c r="V44" s="103"/>
      <c r="W44" s="103"/>
      <c r="X44" s="103"/>
      <c r="Y44" s="103"/>
      <c r="Z44" s="103"/>
      <c r="AA44" s="103"/>
      <c r="AB44" s="103"/>
      <c r="AC44" s="103"/>
      <c r="AD44" s="103"/>
      <c r="AE44" s="103"/>
      <c r="AF44" s="103"/>
      <c r="AG44" s="103"/>
      <c r="AH44" s="103"/>
      <c r="AI44" s="103"/>
      <c r="AJ44" s="103"/>
      <c r="AK44" s="103"/>
      <c r="AL44" s="103"/>
      <c r="AM44" s="103"/>
      <c r="AN44" s="103"/>
      <c r="AO44" s="103"/>
      <c r="AP44" s="103"/>
      <c r="AQ44" s="103"/>
      <c r="AR44" s="103"/>
      <c r="AS44" s="103"/>
      <c r="AT44" s="103"/>
      <c r="AU44" s="103"/>
      <c r="AV44" s="103"/>
      <c r="AW44" s="103"/>
      <c r="AX44" s="103"/>
      <c r="AY44" s="103"/>
      <c r="AZ44" s="108"/>
    </row>
    <row r="45" spans="3:52" s="12" customFormat="1" x14ac:dyDescent="0.25">
      <c r="C45" s="104"/>
      <c r="D45" s="112">
        <v>0</v>
      </c>
      <c r="E45" s="103"/>
      <c r="F45" s="206" t="s">
        <v>559</v>
      </c>
      <c r="G45" s="103"/>
      <c r="H45" s="103"/>
      <c r="I45" s="103"/>
      <c r="J45" s="103"/>
      <c r="K45" s="103"/>
      <c r="L45" s="103"/>
      <c r="M45" s="103"/>
      <c r="N45" s="103"/>
      <c r="O45" s="103"/>
      <c r="P45" s="103"/>
      <c r="Q45" s="103"/>
      <c r="R45" s="103"/>
      <c r="S45" s="103"/>
      <c r="T45" s="103"/>
      <c r="U45" s="103"/>
      <c r="V45" s="103"/>
      <c r="W45" s="103"/>
      <c r="X45" s="103"/>
      <c r="Y45" s="103"/>
      <c r="Z45" s="103"/>
      <c r="AA45" s="103"/>
      <c r="AB45" s="103"/>
      <c r="AC45" s="103"/>
      <c r="AD45" s="103"/>
      <c r="AE45" s="103"/>
      <c r="AF45" s="103"/>
      <c r="AG45" s="103"/>
      <c r="AH45" s="103"/>
      <c r="AI45" s="103"/>
      <c r="AJ45" s="103"/>
      <c r="AK45" s="103"/>
      <c r="AL45" s="103"/>
      <c r="AM45" s="103"/>
      <c r="AN45" s="103"/>
      <c r="AO45" s="103"/>
      <c r="AP45" s="103"/>
      <c r="AQ45" s="103"/>
      <c r="AR45" s="103"/>
      <c r="AS45" s="103"/>
      <c r="AT45" s="103"/>
      <c r="AU45" s="103"/>
      <c r="AV45" s="103"/>
      <c r="AW45" s="103"/>
      <c r="AX45" s="103"/>
      <c r="AY45" s="103"/>
      <c r="AZ45" s="108"/>
    </row>
    <row r="46" spans="3:52" s="12" customFormat="1" x14ac:dyDescent="0.25">
      <c r="C46" s="104"/>
      <c r="D46" s="103"/>
      <c r="E46" s="103"/>
      <c r="F46" s="103"/>
      <c r="G46" s="103"/>
      <c r="H46" s="103"/>
      <c r="I46" s="103"/>
      <c r="J46" s="103"/>
      <c r="K46" s="103"/>
      <c r="L46" s="103"/>
      <c r="M46" s="103"/>
      <c r="N46" s="103"/>
      <c r="O46" s="103"/>
      <c r="P46" s="103"/>
      <c r="Q46" s="103"/>
      <c r="R46" s="103"/>
      <c r="S46" s="103"/>
      <c r="T46" s="103"/>
      <c r="U46" s="103"/>
      <c r="V46" s="103"/>
      <c r="W46" s="103"/>
      <c r="X46" s="103"/>
      <c r="Y46" s="103"/>
      <c r="Z46" s="58"/>
      <c r="AA46" s="103"/>
      <c r="AB46" s="103"/>
      <c r="AC46" s="103"/>
      <c r="AD46" s="103"/>
      <c r="AE46" s="103"/>
      <c r="AF46" s="103"/>
      <c r="AG46" s="103"/>
      <c r="AH46" s="103"/>
      <c r="AI46" s="103"/>
      <c r="AJ46" s="103"/>
      <c r="AK46" s="103"/>
      <c r="AL46" s="103"/>
      <c r="AM46" s="103"/>
      <c r="AN46" s="103"/>
      <c r="AO46" s="103"/>
      <c r="AP46" s="103"/>
      <c r="AQ46" s="103"/>
      <c r="AR46" s="103"/>
      <c r="AS46" s="103"/>
      <c r="AT46" s="103"/>
      <c r="AU46" s="103"/>
      <c r="AV46" s="103"/>
      <c r="AW46" s="103"/>
      <c r="AX46" s="103"/>
      <c r="AY46" s="103"/>
      <c r="AZ46" s="108"/>
    </row>
    <row r="47" spans="3:52" s="12" customFormat="1" x14ac:dyDescent="0.25">
      <c r="C47" s="105"/>
      <c r="D47" s="106"/>
      <c r="E47" s="106"/>
      <c r="F47" s="106"/>
      <c r="G47" s="106"/>
      <c r="H47" s="106"/>
      <c r="I47" s="106"/>
      <c r="J47" s="106"/>
      <c r="K47" s="106"/>
      <c r="L47" s="106"/>
      <c r="M47" s="106"/>
      <c r="N47" s="106"/>
      <c r="O47" s="106"/>
      <c r="P47" s="106"/>
      <c r="Q47" s="106"/>
      <c r="R47" s="106"/>
      <c r="S47" s="106"/>
      <c r="T47" s="106"/>
      <c r="U47" s="106"/>
      <c r="V47" s="106"/>
      <c r="W47" s="106"/>
      <c r="X47" s="106"/>
      <c r="Y47" s="106"/>
      <c r="Z47" s="106"/>
      <c r="AA47" s="106"/>
      <c r="AB47" s="106"/>
      <c r="AC47" s="106"/>
      <c r="AD47" s="106"/>
      <c r="AE47" s="106"/>
      <c r="AF47" s="106"/>
      <c r="AG47" s="106"/>
      <c r="AH47" s="106"/>
      <c r="AI47" s="106"/>
      <c r="AJ47" s="106"/>
      <c r="AK47" s="106"/>
      <c r="AL47" s="106"/>
      <c r="AM47" s="106"/>
      <c r="AN47" s="106"/>
      <c r="AO47" s="106"/>
      <c r="AP47" s="106"/>
      <c r="AQ47" s="106"/>
      <c r="AR47" s="106"/>
      <c r="AS47" s="106"/>
      <c r="AT47" s="106"/>
      <c r="AU47" s="106"/>
      <c r="AV47" s="106"/>
      <c r="AW47" s="106"/>
      <c r="AX47" s="106"/>
      <c r="AY47" s="106"/>
      <c r="AZ47" s="116"/>
    </row>
    <row r="48" spans="3:52" s="12" customFormat="1" x14ac:dyDescent="0.25">
      <c r="C48" s="289" t="s">
        <v>385</v>
      </c>
      <c r="D48" s="290"/>
      <c r="E48" s="290"/>
      <c r="F48" s="290"/>
      <c r="G48" s="290"/>
      <c r="H48" s="290"/>
      <c r="I48" s="290"/>
      <c r="J48" s="290"/>
      <c r="K48" s="290"/>
      <c r="L48" s="290"/>
      <c r="M48" s="290"/>
      <c r="N48" s="290"/>
      <c r="O48" s="290"/>
      <c r="P48" s="290"/>
      <c r="Q48" s="290"/>
      <c r="R48" s="290"/>
      <c r="S48" s="290"/>
      <c r="T48" s="290"/>
      <c r="U48" s="290"/>
      <c r="V48" s="290"/>
      <c r="W48" s="290"/>
      <c r="X48" s="290"/>
      <c r="Y48" s="290"/>
      <c r="Z48" s="290"/>
      <c r="AA48" s="290"/>
      <c r="AB48" s="290"/>
      <c r="AC48" s="290"/>
      <c r="AD48" s="290"/>
      <c r="AE48" s="290"/>
      <c r="AF48" s="290"/>
      <c r="AG48" s="290"/>
      <c r="AH48" s="290"/>
      <c r="AI48" s="290"/>
      <c r="AJ48" s="290"/>
      <c r="AK48" s="290"/>
      <c r="AL48" s="290"/>
      <c r="AM48" s="290"/>
      <c r="AN48" s="290"/>
      <c r="AO48" s="290"/>
      <c r="AP48" s="290"/>
      <c r="AQ48" s="290"/>
      <c r="AR48" s="290"/>
      <c r="AS48" s="290"/>
      <c r="AT48" s="290"/>
      <c r="AU48" s="290"/>
      <c r="AV48" s="290"/>
      <c r="AW48" s="290"/>
      <c r="AX48" s="290"/>
      <c r="AY48" s="290"/>
      <c r="AZ48" s="291"/>
    </row>
    <row r="49" spans="3:52" s="12" customFormat="1" x14ac:dyDescent="0.25">
      <c r="C49" s="104"/>
      <c r="D49" s="103"/>
      <c r="E49" s="103"/>
      <c r="F49" s="103"/>
      <c r="G49" s="103"/>
      <c r="H49" s="103"/>
      <c r="I49" s="103"/>
      <c r="J49" s="103"/>
      <c r="K49" s="103"/>
      <c r="L49" s="103"/>
      <c r="M49" s="103"/>
      <c r="N49" s="103"/>
      <c r="O49" s="103"/>
      <c r="P49" s="103"/>
      <c r="Q49" s="103"/>
      <c r="R49" s="103"/>
      <c r="S49" s="103"/>
      <c r="T49" s="103"/>
      <c r="U49" s="103"/>
      <c r="V49" s="103"/>
      <c r="W49" s="103"/>
      <c r="X49" s="103"/>
      <c r="Y49" s="103"/>
      <c r="Z49" s="103"/>
      <c r="AA49" s="103"/>
      <c r="AB49" s="103"/>
      <c r="AC49" s="103"/>
      <c r="AD49" s="103"/>
      <c r="AE49" s="103"/>
      <c r="AF49" s="103"/>
      <c r="AG49" s="103"/>
      <c r="AH49" s="103"/>
      <c r="AI49" s="103"/>
      <c r="AJ49" s="103"/>
      <c r="AK49" s="103"/>
      <c r="AL49" s="103"/>
      <c r="AM49" s="103"/>
      <c r="AN49" s="103"/>
      <c r="AO49" s="103"/>
      <c r="AP49" s="103"/>
      <c r="AQ49" s="103"/>
      <c r="AR49" s="103"/>
      <c r="AS49" s="103"/>
      <c r="AT49" s="103"/>
      <c r="AU49" s="103"/>
      <c r="AV49" s="103"/>
      <c r="AW49" s="103"/>
      <c r="AX49" s="103"/>
      <c r="AY49" s="103"/>
      <c r="AZ49" s="108"/>
    </row>
    <row r="50" spans="3:52" s="12" customFormat="1" x14ac:dyDescent="0.25">
      <c r="C50" s="104"/>
      <c r="D50" s="117">
        <f>IF('Plan General'!AW137=0,1,0)</f>
        <v>1</v>
      </c>
      <c r="E50" s="103"/>
      <c r="F50" s="113" t="s">
        <v>66</v>
      </c>
      <c r="G50" s="103"/>
      <c r="H50" s="103"/>
      <c r="I50" s="103"/>
      <c r="J50" s="103"/>
      <c r="K50" s="103"/>
      <c r="L50" s="103"/>
      <c r="M50" s="103"/>
      <c r="N50" s="103"/>
      <c r="O50" s="103"/>
      <c r="P50" s="103"/>
      <c r="Q50" s="103"/>
      <c r="R50" s="103"/>
      <c r="S50" s="103"/>
      <c r="T50" s="103"/>
      <c r="U50" s="103"/>
      <c r="V50" s="103"/>
      <c r="W50" s="103"/>
      <c r="X50" s="103"/>
      <c r="Y50" s="103"/>
      <c r="Z50" s="103"/>
      <c r="AA50" s="103"/>
      <c r="AB50" s="103"/>
      <c r="AC50" s="277">
        <f>ROW('Plan General'!D236)</f>
        <v>236</v>
      </c>
      <c r="AD50" s="279"/>
      <c r="AE50" s="103"/>
      <c r="AF50" s="58" t="s">
        <v>40</v>
      </c>
      <c r="AG50" s="103"/>
      <c r="AH50" s="103"/>
      <c r="AI50" s="103"/>
      <c r="AJ50" s="103"/>
      <c r="AK50" s="103"/>
      <c r="AL50" s="103"/>
      <c r="AM50" s="103"/>
      <c r="AN50" s="103"/>
      <c r="AO50" s="103"/>
      <c r="AP50" s="103"/>
      <c r="AQ50" s="103"/>
      <c r="AR50" s="103"/>
      <c r="AS50" s="103"/>
      <c r="AT50" s="103"/>
      <c r="AU50" s="103"/>
      <c r="AV50" s="103"/>
      <c r="AW50" s="103"/>
      <c r="AX50" s="103"/>
      <c r="AY50" s="103"/>
      <c r="AZ50" s="108"/>
    </row>
    <row r="51" spans="3:52" s="12" customFormat="1" x14ac:dyDescent="0.25">
      <c r="C51" s="104"/>
      <c r="D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c r="AM51" s="103"/>
      <c r="AN51" s="103"/>
      <c r="AO51" s="103"/>
      <c r="AP51" s="103"/>
      <c r="AQ51" s="103"/>
      <c r="AR51" s="103"/>
      <c r="AS51" s="103"/>
      <c r="AT51" s="103"/>
      <c r="AU51" s="103"/>
      <c r="AV51" s="103"/>
      <c r="AW51" s="103"/>
      <c r="AX51" s="103"/>
      <c r="AY51" s="103"/>
      <c r="AZ51" s="108"/>
    </row>
    <row r="52" spans="3:52" s="12" customFormat="1" x14ac:dyDescent="0.25">
      <c r="C52" s="289" t="s">
        <v>67</v>
      </c>
      <c r="D52" s="290"/>
      <c r="E52" s="290"/>
      <c r="F52" s="290"/>
      <c r="G52" s="290"/>
      <c r="H52" s="290"/>
      <c r="I52" s="290"/>
      <c r="J52" s="290"/>
      <c r="K52" s="290"/>
      <c r="L52" s="290"/>
      <c r="M52" s="290"/>
      <c r="N52" s="290"/>
      <c r="O52" s="290"/>
      <c r="P52" s="290"/>
      <c r="Q52" s="290"/>
      <c r="R52" s="290"/>
      <c r="S52" s="290"/>
      <c r="T52" s="290"/>
      <c r="U52" s="290"/>
      <c r="V52" s="290"/>
      <c r="W52" s="290"/>
      <c r="X52" s="290"/>
      <c r="Y52" s="290"/>
      <c r="Z52" s="290"/>
      <c r="AA52" s="290"/>
      <c r="AB52" s="290"/>
      <c r="AC52" s="290"/>
      <c r="AD52" s="290"/>
      <c r="AE52" s="290"/>
      <c r="AF52" s="290"/>
      <c r="AG52" s="290"/>
      <c r="AH52" s="290"/>
      <c r="AI52" s="290"/>
      <c r="AJ52" s="290"/>
      <c r="AK52" s="290"/>
      <c r="AL52" s="290"/>
      <c r="AM52" s="290"/>
      <c r="AN52" s="290"/>
      <c r="AO52" s="290"/>
      <c r="AP52" s="290"/>
      <c r="AQ52" s="290"/>
      <c r="AR52" s="290"/>
      <c r="AS52" s="290"/>
      <c r="AT52" s="290"/>
      <c r="AU52" s="290"/>
      <c r="AV52" s="290"/>
      <c r="AW52" s="290"/>
      <c r="AX52" s="290"/>
      <c r="AY52" s="290"/>
      <c r="AZ52" s="291"/>
    </row>
    <row r="53" spans="3:52" s="12" customFormat="1" x14ac:dyDescent="0.25">
      <c r="C53" s="104"/>
      <c r="D53" s="103"/>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c r="AM53" s="103"/>
      <c r="AN53" s="103"/>
      <c r="AO53" s="103"/>
      <c r="AP53" s="103"/>
      <c r="AQ53" s="103"/>
      <c r="AR53" s="103"/>
      <c r="AS53" s="103"/>
      <c r="AT53" s="103"/>
      <c r="AU53" s="103"/>
      <c r="AV53" s="103"/>
      <c r="AW53" s="103"/>
      <c r="AX53" s="103"/>
      <c r="AY53" s="103"/>
      <c r="AZ53" s="108"/>
    </row>
    <row r="54" spans="3:52" s="12" customFormat="1" x14ac:dyDescent="0.25">
      <c r="C54" s="104"/>
      <c r="D54" s="117">
        <f>IF(UPPER('Plan General'!D163)="X",1,0)</f>
        <v>0</v>
      </c>
      <c r="E54" s="117">
        <f>IF(UPPER('Plan General'!D164)="X",1,0)</f>
        <v>0</v>
      </c>
      <c r="F54" s="117">
        <v>0</v>
      </c>
      <c r="G54" s="103"/>
      <c r="H54" s="117">
        <f>IF(SUM(D54:F54)&gt;1,1,0)</f>
        <v>0</v>
      </c>
      <c r="I54" s="103"/>
      <c r="J54" s="114" t="s">
        <v>68</v>
      </c>
      <c r="K54" s="103"/>
      <c r="L54" s="103"/>
      <c r="M54" s="103"/>
      <c r="N54" s="103"/>
      <c r="O54" s="103"/>
      <c r="P54" s="103"/>
      <c r="Q54" s="103"/>
      <c r="R54" s="103"/>
      <c r="S54" s="103"/>
      <c r="T54" s="103"/>
      <c r="U54" s="103"/>
      <c r="V54" s="103"/>
      <c r="W54" s="103"/>
      <c r="X54" s="103"/>
      <c r="Y54" s="103"/>
      <c r="AA54" s="103"/>
      <c r="AB54" s="103"/>
      <c r="AC54" s="103"/>
      <c r="AD54" s="103"/>
      <c r="AE54" s="103"/>
      <c r="AF54" s="103"/>
      <c r="AG54" s="103"/>
      <c r="AH54" s="103"/>
      <c r="AI54" s="103"/>
      <c r="AJ54" s="103"/>
      <c r="AK54" s="103"/>
      <c r="AL54" s="103"/>
      <c r="AM54" s="103"/>
      <c r="AN54" s="103"/>
      <c r="AO54" s="103"/>
      <c r="AP54" s="103"/>
      <c r="AQ54" s="103"/>
      <c r="AR54" s="103"/>
      <c r="AS54" s="103"/>
      <c r="AT54" s="103"/>
      <c r="AU54" s="103"/>
      <c r="AV54" s="103"/>
      <c r="AW54" s="103"/>
      <c r="AX54" s="103"/>
      <c r="AY54" s="103"/>
      <c r="AZ54" s="108"/>
    </row>
    <row r="55" spans="3:52" s="12" customFormat="1" x14ac:dyDescent="0.25">
      <c r="C55" s="104"/>
      <c r="D55" s="117">
        <f>IF(UPPER('Plan General'!U163)="X",1,0)</f>
        <v>0</v>
      </c>
      <c r="E55" s="117">
        <f>IF(UPPER('Plan General'!U164)="X",1,0)</f>
        <v>0</v>
      </c>
      <c r="F55" s="117">
        <f>IF(UPPER('Plan General'!U165)="X",1,0)</f>
        <v>1</v>
      </c>
      <c r="G55" s="103"/>
      <c r="H55" s="117">
        <f>IF(SUM(D55:F55)&gt;1,1,0)</f>
        <v>0</v>
      </c>
      <c r="I55" s="103"/>
      <c r="J55" s="114" t="s">
        <v>69</v>
      </c>
      <c r="K55" s="103"/>
      <c r="L55" s="103"/>
      <c r="M55" s="103"/>
      <c r="N55" s="103"/>
      <c r="O55" s="103"/>
      <c r="P55" s="103"/>
      <c r="Q55" s="103"/>
      <c r="R55" s="103"/>
      <c r="S55" s="103"/>
      <c r="T55" s="103"/>
      <c r="U55" s="103"/>
      <c r="V55" s="103"/>
      <c r="W55" s="103"/>
      <c r="X55" s="103"/>
      <c r="Y55" s="103"/>
      <c r="AA55" s="103"/>
      <c r="AB55" s="103"/>
      <c r="AC55" s="103"/>
      <c r="AD55" s="103"/>
      <c r="AE55" s="103"/>
      <c r="AF55" s="103"/>
      <c r="AG55" s="103"/>
      <c r="AH55" s="103"/>
      <c r="AI55" s="103"/>
      <c r="AJ55" s="103"/>
      <c r="AK55" s="103"/>
      <c r="AL55" s="103"/>
      <c r="AM55" s="103"/>
      <c r="AN55" s="103"/>
      <c r="AO55" s="103"/>
      <c r="AP55" s="103"/>
      <c r="AQ55" s="103"/>
      <c r="AR55" s="103"/>
      <c r="AS55" s="103"/>
      <c r="AT55" s="103"/>
      <c r="AU55" s="103"/>
      <c r="AV55" s="103"/>
      <c r="AW55" s="103"/>
      <c r="AX55" s="103"/>
      <c r="AY55" s="103"/>
      <c r="AZ55" s="108"/>
    </row>
    <row r="56" spans="3:52" s="12" customFormat="1" x14ac:dyDescent="0.25">
      <c r="C56" s="104"/>
      <c r="D56" s="117">
        <f>IF(UPPER('Plan General'!AL163)="X",1,0)</f>
        <v>0</v>
      </c>
      <c r="E56" s="117">
        <f>IF(UPPER('Plan General'!AL164)="X",1,0)</f>
        <v>0</v>
      </c>
      <c r="F56" s="117">
        <f>IF(UPPER('Plan General'!AL165)="X",1,0)</f>
        <v>1</v>
      </c>
      <c r="G56" s="103"/>
      <c r="H56" s="117">
        <f>IF(SUM(D56:F56)&gt;1,1,0)</f>
        <v>0</v>
      </c>
      <c r="I56" s="103"/>
      <c r="J56" s="114" t="s">
        <v>370</v>
      </c>
      <c r="K56" s="103"/>
      <c r="L56" s="103"/>
      <c r="M56" s="103"/>
      <c r="N56" s="103"/>
      <c r="O56" s="103"/>
      <c r="P56" s="103"/>
      <c r="Q56" s="103"/>
      <c r="R56" s="103"/>
      <c r="S56" s="103"/>
      <c r="T56" s="103"/>
      <c r="U56" s="103"/>
      <c r="V56" s="103"/>
      <c r="W56" s="103"/>
      <c r="X56" s="103"/>
      <c r="Y56" s="103"/>
      <c r="AA56" s="103"/>
      <c r="AB56" s="103"/>
      <c r="AC56" s="103"/>
      <c r="AD56" s="103"/>
      <c r="AE56" s="103"/>
      <c r="AF56" s="103"/>
      <c r="AG56" s="103"/>
      <c r="AH56" s="103"/>
      <c r="AI56" s="103"/>
      <c r="AJ56" s="103"/>
      <c r="AK56" s="103"/>
      <c r="AL56" s="103"/>
      <c r="AM56" s="103"/>
      <c r="AN56" s="103"/>
      <c r="AO56" s="103"/>
      <c r="AP56" s="103"/>
      <c r="AQ56" s="103"/>
      <c r="AR56" s="103"/>
      <c r="AS56" s="103"/>
      <c r="AT56" s="103"/>
      <c r="AU56" s="103"/>
      <c r="AV56" s="103"/>
      <c r="AW56" s="103"/>
      <c r="AX56" s="103"/>
      <c r="AY56" s="103"/>
      <c r="AZ56" s="108"/>
    </row>
    <row r="57" spans="3:52" s="12" customFormat="1" x14ac:dyDescent="0.25">
      <c r="C57" s="104"/>
      <c r="D57" s="103"/>
      <c r="E57" s="103"/>
      <c r="F57" s="103"/>
      <c r="G57" s="103"/>
      <c r="H57" s="117">
        <f>SUM(H54:H56)</f>
        <v>0</v>
      </c>
      <c r="I57" s="103"/>
      <c r="J57" s="114" t="s">
        <v>70</v>
      </c>
      <c r="K57" s="103"/>
      <c r="L57" s="103"/>
      <c r="M57" s="103"/>
      <c r="N57" s="103"/>
      <c r="O57" s="103"/>
      <c r="P57" s="103"/>
      <c r="Q57" s="103"/>
      <c r="R57" s="103"/>
      <c r="S57" s="103"/>
      <c r="T57" s="103"/>
      <c r="U57" s="103"/>
      <c r="V57" s="103"/>
      <c r="W57" s="103"/>
      <c r="X57" s="103"/>
      <c r="Y57" s="103"/>
      <c r="AA57" s="103"/>
      <c r="AB57" s="103"/>
      <c r="AC57" s="103"/>
      <c r="AD57" s="103"/>
      <c r="AE57" s="103"/>
      <c r="AF57" s="103"/>
      <c r="AG57" s="103"/>
      <c r="AH57" s="103"/>
      <c r="AI57" s="103"/>
      <c r="AJ57" s="103"/>
      <c r="AK57" s="103"/>
      <c r="AL57" s="103"/>
      <c r="AM57" s="103"/>
      <c r="AN57" s="103"/>
      <c r="AO57" s="103"/>
      <c r="AP57" s="103"/>
      <c r="AQ57" s="103"/>
      <c r="AR57" s="103"/>
      <c r="AS57" s="103"/>
      <c r="AT57" s="103"/>
      <c r="AU57" s="103"/>
      <c r="AV57" s="103"/>
      <c r="AW57" s="103"/>
      <c r="AX57" s="103"/>
      <c r="AY57" s="103"/>
      <c r="AZ57" s="108"/>
    </row>
    <row r="58" spans="3:52" s="12" customFormat="1" x14ac:dyDescent="0.25">
      <c r="C58" s="104"/>
      <c r="D58" s="103"/>
      <c r="E58" s="103"/>
      <c r="F58" s="103"/>
      <c r="G58" s="103"/>
      <c r="H58" s="117">
        <f>IF(SUM(D54:F54)=0,0,1)</f>
        <v>0</v>
      </c>
      <c r="I58" s="103"/>
      <c r="J58" s="114" t="s">
        <v>71</v>
      </c>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3"/>
      <c r="AL58" s="103"/>
      <c r="AM58" s="103"/>
      <c r="AN58" s="103"/>
      <c r="AO58" s="103"/>
      <c r="AP58" s="103"/>
      <c r="AQ58" s="103"/>
      <c r="AR58" s="103"/>
      <c r="AS58" s="103"/>
      <c r="AT58" s="103"/>
      <c r="AU58" s="103"/>
      <c r="AV58" s="103"/>
      <c r="AW58" s="103"/>
      <c r="AX58" s="103"/>
      <c r="AY58" s="103"/>
      <c r="AZ58" s="108"/>
    </row>
    <row r="59" spans="3:52" s="12" customFormat="1" x14ac:dyDescent="0.25">
      <c r="C59" s="104"/>
      <c r="D59" s="103"/>
      <c r="E59" s="103"/>
      <c r="F59" s="103"/>
      <c r="G59" s="103"/>
      <c r="H59" s="117">
        <f>IF(SUM(D55:F55)=0,0,1)</f>
        <v>1</v>
      </c>
      <c r="I59" s="103"/>
      <c r="J59" s="114" t="s">
        <v>72</v>
      </c>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3"/>
      <c r="AL59" s="103"/>
      <c r="AM59" s="103"/>
      <c r="AN59" s="103"/>
      <c r="AO59" s="103"/>
      <c r="AP59" s="103"/>
      <c r="AQ59" s="103"/>
      <c r="AR59" s="103"/>
      <c r="AS59" s="103"/>
      <c r="AT59" s="103"/>
      <c r="AU59" s="103"/>
      <c r="AV59" s="103"/>
      <c r="AW59" s="103"/>
      <c r="AX59" s="103"/>
      <c r="AY59" s="103"/>
      <c r="AZ59" s="108"/>
    </row>
    <row r="60" spans="3:52" s="12" customFormat="1" x14ac:dyDescent="0.25">
      <c r="C60" s="104"/>
      <c r="D60" s="103"/>
      <c r="E60" s="103"/>
      <c r="F60" s="103"/>
      <c r="G60" s="103"/>
      <c r="H60" s="117">
        <f>IF(SUM(D56:F56)=0,0,1)</f>
        <v>1</v>
      </c>
      <c r="I60" s="103"/>
      <c r="J60" s="114" t="s">
        <v>73</v>
      </c>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3"/>
      <c r="AL60" s="103"/>
      <c r="AM60" s="103"/>
      <c r="AN60" s="103"/>
      <c r="AO60" s="103"/>
      <c r="AP60" s="103"/>
      <c r="AQ60" s="103"/>
      <c r="AR60" s="103"/>
      <c r="AS60" s="103"/>
      <c r="AT60" s="103"/>
      <c r="AU60" s="103"/>
      <c r="AV60" s="103"/>
      <c r="AW60" s="103"/>
      <c r="AX60" s="103"/>
      <c r="AY60" s="103"/>
      <c r="AZ60" s="108"/>
    </row>
    <row r="61" spans="3:52" s="12" customFormat="1" x14ac:dyDescent="0.25">
      <c r="C61" s="105"/>
      <c r="D61" s="106"/>
      <c r="E61" s="106"/>
      <c r="F61" s="106"/>
      <c r="G61" s="106"/>
      <c r="H61" s="106"/>
      <c r="I61" s="106"/>
      <c r="J61" s="106"/>
      <c r="K61" s="106"/>
      <c r="L61" s="106"/>
      <c r="M61" s="106"/>
      <c r="N61" s="106"/>
      <c r="O61" s="106"/>
      <c r="P61" s="106"/>
      <c r="Q61" s="106"/>
      <c r="R61" s="106"/>
      <c r="S61" s="106"/>
      <c r="T61" s="106"/>
      <c r="U61" s="106"/>
      <c r="V61" s="106"/>
      <c r="W61" s="106"/>
      <c r="X61" s="106"/>
      <c r="Y61" s="106"/>
      <c r="Z61" s="106"/>
      <c r="AA61" s="106"/>
      <c r="AB61" s="106"/>
      <c r="AC61" s="106"/>
      <c r="AD61" s="106"/>
      <c r="AE61" s="106"/>
      <c r="AF61" s="106"/>
      <c r="AG61" s="106"/>
      <c r="AH61" s="106"/>
      <c r="AI61" s="106"/>
      <c r="AJ61" s="106"/>
      <c r="AK61" s="106"/>
      <c r="AL61" s="106"/>
      <c r="AM61" s="106"/>
      <c r="AN61" s="106"/>
      <c r="AO61" s="106"/>
      <c r="AP61" s="106"/>
      <c r="AQ61" s="106"/>
      <c r="AR61" s="106"/>
      <c r="AS61" s="106"/>
      <c r="AT61" s="106"/>
      <c r="AU61" s="106"/>
      <c r="AV61" s="106"/>
      <c r="AW61" s="106"/>
      <c r="AX61" s="106"/>
      <c r="AY61" s="106"/>
      <c r="AZ61" s="116"/>
    </row>
    <row r="62" spans="3:52" s="12" customFormat="1" x14ac:dyDescent="0.25">
      <c r="C62" s="289" t="s">
        <v>74</v>
      </c>
      <c r="D62" s="290"/>
      <c r="E62" s="290"/>
      <c r="F62" s="290"/>
      <c r="G62" s="290"/>
      <c r="H62" s="290"/>
      <c r="I62" s="290"/>
      <c r="J62" s="290"/>
      <c r="K62" s="290"/>
      <c r="L62" s="290"/>
      <c r="M62" s="290"/>
      <c r="N62" s="290"/>
      <c r="O62" s="290"/>
      <c r="P62" s="290"/>
      <c r="Q62" s="290"/>
      <c r="R62" s="290"/>
      <c r="S62" s="290"/>
      <c r="T62" s="290"/>
      <c r="U62" s="290"/>
      <c r="V62" s="290"/>
      <c r="W62" s="290"/>
      <c r="X62" s="290"/>
      <c r="Y62" s="290"/>
      <c r="Z62" s="290"/>
      <c r="AA62" s="290"/>
      <c r="AB62" s="290"/>
      <c r="AC62" s="290"/>
      <c r="AD62" s="290"/>
      <c r="AE62" s="290"/>
      <c r="AF62" s="290"/>
      <c r="AG62" s="290"/>
      <c r="AH62" s="290"/>
      <c r="AI62" s="290"/>
      <c r="AJ62" s="290"/>
      <c r="AK62" s="290"/>
      <c r="AL62" s="290"/>
      <c r="AM62" s="290"/>
      <c r="AN62" s="290"/>
      <c r="AO62" s="290"/>
      <c r="AP62" s="290"/>
      <c r="AQ62" s="290"/>
      <c r="AR62" s="290"/>
      <c r="AS62" s="290"/>
      <c r="AT62" s="290"/>
      <c r="AU62" s="290"/>
      <c r="AV62" s="290"/>
      <c r="AW62" s="290"/>
      <c r="AX62" s="290"/>
      <c r="AY62" s="290"/>
      <c r="AZ62" s="291"/>
    </row>
    <row r="63" spans="3:52" s="12" customFormat="1" x14ac:dyDescent="0.25">
      <c r="C63" s="104"/>
      <c r="D63" s="103"/>
      <c r="E63" s="103"/>
      <c r="F63" s="103"/>
      <c r="G63" s="103"/>
      <c r="H63" s="103"/>
      <c r="I63" s="103"/>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c r="AM63" s="103"/>
      <c r="AN63" s="103"/>
      <c r="AO63" s="103"/>
      <c r="AP63" s="103"/>
      <c r="AQ63" s="103"/>
      <c r="AR63" s="103"/>
      <c r="AS63" s="103"/>
      <c r="AT63" s="103"/>
      <c r="AU63" s="103"/>
      <c r="AV63" s="103"/>
      <c r="AW63" s="103"/>
      <c r="AX63" s="103"/>
      <c r="AY63" s="103"/>
      <c r="AZ63" s="108"/>
    </row>
    <row r="64" spans="3:52" s="12" customFormat="1" x14ac:dyDescent="0.25">
      <c r="C64" s="104"/>
      <c r="D64" s="117">
        <f>IF(TRIM('Plan General'!T171)="",1,0)</f>
        <v>0</v>
      </c>
      <c r="E64" s="103"/>
      <c r="F64" s="113" t="s">
        <v>75</v>
      </c>
      <c r="G64" s="103"/>
      <c r="H64" s="103"/>
      <c r="I64" s="103"/>
      <c r="J64" s="103"/>
      <c r="K64" s="103"/>
      <c r="L64" s="103"/>
      <c r="M64" s="103"/>
      <c r="N64" s="103"/>
      <c r="O64" s="103"/>
      <c r="P64" s="103"/>
      <c r="Q64" s="103"/>
      <c r="R64" s="103"/>
      <c r="S64" s="103"/>
      <c r="T64" s="103"/>
      <c r="U64" s="103"/>
      <c r="V64" s="103"/>
      <c r="W64" s="103"/>
      <c r="X64" s="103"/>
      <c r="Y64" s="103"/>
      <c r="Z64" s="103"/>
      <c r="AA64" s="103"/>
      <c r="AB64" s="103"/>
      <c r="AC64" s="103"/>
      <c r="AD64" s="103"/>
      <c r="AE64" s="103"/>
      <c r="AF64" s="103"/>
      <c r="AG64" s="103"/>
      <c r="AH64" s="103"/>
      <c r="AI64" s="103"/>
      <c r="AJ64" s="103"/>
      <c r="AK64" s="103"/>
      <c r="AL64" s="103"/>
      <c r="AM64" s="103"/>
      <c r="AN64" s="103"/>
      <c r="AO64" s="103"/>
      <c r="AP64" s="103"/>
      <c r="AQ64" s="103"/>
      <c r="AR64" s="103"/>
      <c r="AS64" s="103"/>
      <c r="AT64" s="103"/>
      <c r="AU64" s="103"/>
      <c r="AV64" s="103"/>
      <c r="AW64" s="103"/>
      <c r="AX64" s="103"/>
      <c r="AY64" s="103"/>
      <c r="AZ64" s="108"/>
    </row>
    <row r="65" spans="3:52" s="12" customFormat="1" x14ac:dyDescent="0.25">
      <c r="C65" s="104"/>
      <c r="D65" s="117">
        <f>IF('Plan General'!T171="No",1,0)</f>
        <v>0</v>
      </c>
      <c r="E65" s="103"/>
      <c r="F65" s="113" t="s">
        <v>76</v>
      </c>
      <c r="G65" s="103"/>
      <c r="H65" s="103"/>
      <c r="I65" s="103"/>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c r="AM65" s="103"/>
      <c r="AN65" s="103"/>
      <c r="AO65" s="103"/>
      <c r="AP65" s="103"/>
      <c r="AQ65" s="103"/>
      <c r="AR65" s="103"/>
      <c r="AS65" s="103"/>
      <c r="AT65" s="103"/>
      <c r="AU65" s="103"/>
      <c r="AV65" s="103"/>
      <c r="AW65" s="103"/>
      <c r="AX65" s="103"/>
      <c r="AY65" s="103"/>
      <c r="AZ65" s="108"/>
    </row>
    <row r="66" spans="3:52" s="12" customFormat="1" x14ac:dyDescent="0.25">
      <c r="C66" s="105"/>
      <c r="D66" s="106"/>
      <c r="E66" s="106"/>
      <c r="F66" s="106"/>
      <c r="G66" s="106"/>
      <c r="H66" s="106"/>
      <c r="I66" s="106"/>
      <c r="J66" s="106"/>
      <c r="K66" s="106"/>
      <c r="L66" s="106"/>
      <c r="M66" s="106"/>
      <c r="N66" s="106"/>
      <c r="O66" s="106"/>
      <c r="P66" s="106"/>
      <c r="Q66" s="106"/>
      <c r="R66" s="106"/>
      <c r="S66" s="106"/>
      <c r="T66" s="106"/>
      <c r="U66" s="106"/>
      <c r="V66" s="106"/>
      <c r="W66" s="106"/>
      <c r="X66" s="106"/>
      <c r="Y66" s="106"/>
      <c r="Z66" s="106"/>
      <c r="AA66" s="106"/>
      <c r="AB66" s="106"/>
      <c r="AC66" s="106"/>
      <c r="AD66" s="106"/>
      <c r="AE66" s="106"/>
      <c r="AF66" s="106"/>
      <c r="AG66" s="106"/>
      <c r="AH66" s="106"/>
      <c r="AI66" s="106"/>
      <c r="AJ66" s="106"/>
      <c r="AK66" s="106"/>
      <c r="AL66" s="106"/>
      <c r="AM66" s="106"/>
      <c r="AN66" s="106"/>
      <c r="AO66" s="106"/>
      <c r="AP66" s="106"/>
      <c r="AQ66" s="106"/>
      <c r="AR66" s="106"/>
      <c r="AS66" s="106"/>
      <c r="AT66" s="106"/>
      <c r="AU66" s="106"/>
      <c r="AV66" s="106"/>
      <c r="AW66" s="106"/>
      <c r="AX66" s="106"/>
      <c r="AY66" s="106"/>
      <c r="AZ66" s="116"/>
    </row>
    <row r="67" spans="3:52" s="12" customFormat="1" x14ac:dyDescent="0.25">
      <c r="C67" s="289" t="s">
        <v>77</v>
      </c>
      <c r="D67" s="290"/>
      <c r="E67" s="290"/>
      <c r="F67" s="290"/>
      <c r="G67" s="290"/>
      <c r="H67" s="290"/>
      <c r="I67" s="290"/>
      <c r="J67" s="290"/>
      <c r="K67" s="290"/>
      <c r="L67" s="290"/>
      <c r="M67" s="290"/>
      <c r="N67" s="290"/>
      <c r="O67" s="290"/>
      <c r="P67" s="290"/>
      <c r="Q67" s="290"/>
      <c r="R67" s="290"/>
      <c r="S67" s="290"/>
      <c r="T67" s="290"/>
      <c r="U67" s="290"/>
      <c r="V67" s="290"/>
      <c r="W67" s="290"/>
      <c r="X67" s="290"/>
      <c r="Y67" s="290"/>
      <c r="Z67" s="290"/>
      <c r="AA67" s="290"/>
      <c r="AB67" s="290"/>
      <c r="AC67" s="290"/>
      <c r="AD67" s="290"/>
      <c r="AE67" s="290"/>
      <c r="AF67" s="290"/>
      <c r="AG67" s="290"/>
      <c r="AH67" s="290"/>
      <c r="AI67" s="290"/>
      <c r="AJ67" s="290"/>
      <c r="AK67" s="290"/>
      <c r="AL67" s="290"/>
      <c r="AM67" s="290"/>
      <c r="AN67" s="290"/>
      <c r="AO67" s="290"/>
      <c r="AP67" s="290"/>
      <c r="AQ67" s="290"/>
      <c r="AR67" s="290"/>
      <c r="AS67" s="290"/>
      <c r="AT67" s="290"/>
      <c r="AU67" s="290"/>
      <c r="AV67" s="290"/>
      <c r="AW67" s="290"/>
      <c r="AX67" s="290"/>
      <c r="AY67" s="290"/>
      <c r="AZ67" s="291"/>
    </row>
    <row r="68" spans="3:52" s="12" customFormat="1" x14ac:dyDescent="0.25">
      <c r="C68" s="104"/>
      <c r="D68" s="103"/>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c r="AM68" s="103"/>
      <c r="AN68" s="103"/>
      <c r="AO68" s="103"/>
      <c r="AP68" s="103"/>
      <c r="AQ68" s="103"/>
      <c r="AR68" s="103"/>
      <c r="AS68" s="103"/>
      <c r="AT68" s="103"/>
      <c r="AU68" s="103"/>
      <c r="AV68" s="103"/>
      <c r="AW68" s="103"/>
      <c r="AX68" s="103"/>
      <c r="AY68" s="103"/>
      <c r="AZ68" s="108"/>
    </row>
    <row r="69" spans="3:52" s="12" customFormat="1" x14ac:dyDescent="0.25">
      <c r="C69" s="104"/>
      <c r="D69" s="283" t="s">
        <v>78</v>
      </c>
      <c r="E69" s="284"/>
      <c r="F69" s="284"/>
      <c r="G69" s="284"/>
      <c r="H69" s="284"/>
      <c r="I69" s="284"/>
      <c r="J69" s="284"/>
      <c r="K69" s="284"/>
      <c r="L69" s="284"/>
      <c r="M69" s="284"/>
      <c r="N69" s="284"/>
      <c r="O69" s="284"/>
      <c r="P69" s="284"/>
      <c r="Q69" s="284"/>
      <c r="R69" s="284"/>
      <c r="S69" s="284"/>
      <c r="T69" s="284"/>
      <c r="U69" s="284"/>
      <c r="V69" s="284"/>
      <c r="W69" s="284"/>
      <c r="X69" s="284"/>
      <c r="Y69" s="284"/>
      <c r="Z69" s="284"/>
      <c r="AA69" s="284"/>
      <c r="AB69" s="285"/>
      <c r="AC69" s="283" t="s">
        <v>79</v>
      </c>
      <c r="AD69" s="284"/>
      <c r="AE69" s="284"/>
      <c r="AF69" s="284"/>
      <c r="AG69" s="284"/>
      <c r="AH69" s="284"/>
      <c r="AI69" s="284"/>
      <c r="AJ69" s="284"/>
      <c r="AK69" s="284"/>
      <c r="AL69" s="284"/>
      <c r="AM69" s="284"/>
      <c r="AN69" s="284"/>
      <c r="AO69" s="284"/>
      <c r="AP69" s="284"/>
      <c r="AQ69" s="284"/>
      <c r="AR69" s="284"/>
      <c r="AS69" s="284"/>
      <c r="AT69" s="284"/>
      <c r="AU69" s="284"/>
      <c r="AV69" s="285"/>
      <c r="AW69" s="103"/>
      <c r="AX69" s="103"/>
      <c r="AY69" s="103"/>
      <c r="AZ69" s="108"/>
    </row>
    <row r="70" spans="3:52" s="12" customFormat="1" x14ac:dyDescent="0.25">
      <c r="C70" s="104"/>
      <c r="D70" s="283" t="s">
        <v>43</v>
      </c>
      <c r="E70" s="284"/>
      <c r="F70" s="284"/>
      <c r="G70" s="284"/>
      <c r="H70" s="285"/>
      <c r="I70" s="283" t="s">
        <v>44</v>
      </c>
      <c r="J70" s="284"/>
      <c r="K70" s="284"/>
      <c r="L70" s="284"/>
      <c r="M70" s="285"/>
      <c r="N70" s="283" t="s">
        <v>45</v>
      </c>
      <c r="O70" s="284"/>
      <c r="P70" s="284"/>
      <c r="Q70" s="284"/>
      <c r="R70" s="285"/>
      <c r="S70" s="283" t="s">
        <v>46</v>
      </c>
      <c r="T70" s="284"/>
      <c r="U70" s="284"/>
      <c r="V70" s="284"/>
      <c r="W70" s="285"/>
      <c r="X70" s="283" t="s">
        <v>47</v>
      </c>
      <c r="Y70" s="284"/>
      <c r="Z70" s="284"/>
      <c r="AA70" s="284"/>
      <c r="AB70" s="285"/>
      <c r="AC70" s="283" t="s">
        <v>80</v>
      </c>
      <c r="AD70" s="284"/>
      <c r="AE70" s="284"/>
      <c r="AF70" s="284"/>
      <c r="AG70" s="285"/>
      <c r="AH70" s="283" t="s">
        <v>368</v>
      </c>
      <c r="AI70" s="284"/>
      <c r="AJ70" s="284"/>
      <c r="AK70" s="284"/>
      <c r="AL70" s="285"/>
      <c r="AM70" s="283" t="s">
        <v>369</v>
      </c>
      <c r="AN70" s="284"/>
      <c r="AO70" s="284"/>
      <c r="AP70" s="284"/>
      <c r="AQ70" s="285"/>
      <c r="AR70" s="283" t="s">
        <v>354</v>
      </c>
      <c r="AS70" s="284"/>
      <c r="AT70" s="284"/>
      <c r="AU70" s="284"/>
      <c r="AV70" s="285"/>
      <c r="AY70" s="103"/>
      <c r="AZ70" s="108"/>
    </row>
    <row r="71" spans="3:52" s="12" customFormat="1" x14ac:dyDescent="0.25">
      <c r="C71" s="104"/>
      <c r="D71" s="286">
        <f>ROW('Plan General'!BC148)</f>
        <v>148</v>
      </c>
      <c r="E71" s="287"/>
      <c r="F71" s="287"/>
      <c r="G71" s="287"/>
      <c r="H71" s="288"/>
      <c r="I71" s="286">
        <f>ROW('Plan General'!BC312)</f>
        <v>312</v>
      </c>
      <c r="J71" s="287"/>
      <c r="K71" s="287"/>
      <c r="L71" s="287"/>
      <c r="M71" s="288"/>
      <c r="N71" s="286">
        <f>ROW('Plan General'!C270)</f>
        <v>270</v>
      </c>
      <c r="O71" s="287"/>
      <c r="P71" s="287"/>
      <c r="Q71" s="287"/>
      <c r="R71" s="288"/>
      <c r="S71" s="286">
        <f>ROW('Plan General'!BC296)</f>
        <v>296</v>
      </c>
      <c r="T71" s="287"/>
      <c r="U71" s="287"/>
      <c r="V71" s="287"/>
      <c r="W71" s="288"/>
      <c r="X71" s="286"/>
      <c r="Y71" s="287"/>
      <c r="Z71" s="287"/>
      <c r="AA71" s="287"/>
      <c r="AB71" s="288"/>
      <c r="AC71" s="286">
        <f>ROW('Plan General'!BC183)</f>
        <v>183</v>
      </c>
      <c r="AD71" s="287"/>
      <c r="AE71" s="287"/>
      <c r="AF71" s="287"/>
      <c r="AG71" s="288"/>
      <c r="AH71" s="286">
        <f>ROW('Plan General'!BC432)</f>
        <v>432</v>
      </c>
      <c r="AI71" s="287"/>
      <c r="AJ71" s="287"/>
      <c r="AK71" s="287"/>
      <c r="AL71" s="288"/>
      <c r="AM71" s="286">
        <f>ROW('Plan General'!BC426)</f>
        <v>426</v>
      </c>
      <c r="AN71" s="287"/>
      <c r="AO71" s="287"/>
      <c r="AP71" s="287"/>
      <c r="AQ71" s="288"/>
      <c r="AR71" s="286">
        <f>ROW('Plan General'!BC441)</f>
        <v>441</v>
      </c>
      <c r="AS71" s="287"/>
      <c r="AT71" s="287"/>
      <c r="AU71" s="287"/>
      <c r="AV71" s="288"/>
      <c r="AY71" s="103"/>
      <c r="AZ71" s="108"/>
    </row>
    <row r="72" spans="3:52" s="12" customFormat="1" x14ac:dyDescent="0.25">
      <c r="C72" s="104"/>
      <c r="D72" s="283"/>
      <c r="E72" s="284"/>
      <c r="F72" s="284"/>
      <c r="G72" s="284"/>
      <c r="H72" s="285"/>
      <c r="I72" s="283"/>
      <c r="J72" s="284"/>
      <c r="K72" s="284"/>
      <c r="L72" s="284"/>
      <c r="M72" s="285"/>
      <c r="N72" s="283"/>
      <c r="O72" s="284"/>
      <c r="P72" s="284"/>
      <c r="Q72" s="284"/>
      <c r="R72" s="285"/>
      <c r="S72" s="283"/>
      <c r="T72" s="284"/>
      <c r="U72" s="284"/>
      <c r="V72" s="284"/>
      <c r="W72" s="285"/>
      <c r="X72" s="283"/>
      <c r="Y72" s="284"/>
      <c r="Z72" s="284"/>
      <c r="AA72" s="284"/>
      <c r="AB72" s="285"/>
      <c r="AC72" s="283" t="s">
        <v>398</v>
      </c>
      <c r="AD72" s="284"/>
      <c r="AE72" s="284"/>
      <c r="AF72" s="284"/>
      <c r="AG72" s="285"/>
      <c r="AH72" s="283"/>
      <c r="AI72" s="284"/>
      <c r="AJ72" s="284"/>
      <c r="AK72" s="284"/>
      <c r="AL72" s="285"/>
      <c r="AM72" s="283"/>
      <c r="AN72" s="284"/>
      <c r="AO72" s="284"/>
      <c r="AP72" s="284"/>
      <c r="AQ72" s="285"/>
      <c r="AR72" s="283"/>
      <c r="AS72" s="284"/>
      <c r="AT72" s="284"/>
      <c r="AU72" s="284"/>
      <c r="AV72" s="285"/>
      <c r="AW72" s="103"/>
      <c r="AX72" s="103"/>
      <c r="AY72" s="103"/>
      <c r="AZ72" s="108"/>
    </row>
    <row r="73" spans="3:52" s="12" customFormat="1" x14ac:dyDescent="0.25">
      <c r="C73" s="104"/>
      <c r="D73" s="286"/>
      <c r="E73" s="287"/>
      <c r="F73" s="287"/>
      <c r="G73" s="287"/>
      <c r="H73" s="288"/>
      <c r="I73" s="286"/>
      <c r="J73" s="287"/>
      <c r="K73" s="287"/>
      <c r="L73" s="287"/>
      <c r="M73" s="288"/>
      <c r="N73" s="286"/>
      <c r="O73" s="287"/>
      <c r="P73" s="287"/>
      <c r="Q73" s="287"/>
      <c r="R73" s="288"/>
      <c r="S73" s="286"/>
      <c r="T73" s="287"/>
      <c r="U73" s="287"/>
      <c r="V73" s="287"/>
      <c r="W73" s="288"/>
      <c r="X73" s="286"/>
      <c r="Y73" s="287"/>
      <c r="Z73" s="287"/>
      <c r="AA73" s="287"/>
      <c r="AB73" s="288"/>
      <c r="AC73" s="286">
        <f>ROW('Plan General'!BC449)</f>
        <v>449</v>
      </c>
      <c r="AD73" s="287"/>
      <c r="AE73" s="287"/>
      <c r="AF73" s="287"/>
      <c r="AG73" s="288"/>
      <c r="AH73" s="286"/>
      <c r="AI73" s="287"/>
      <c r="AJ73" s="287"/>
      <c r="AK73" s="287"/>
      <c r="AL73" s="288"/>
      <c r="AM73" s="286"/>
      <c r="AN73" s="287"/>
      <c r="AO73" s="287"/>
      <c r="AP73" s="287"/>
      <c r="AQ73" s="288"/>
      <c r="AR73" s="286"/>
      <c r="AS73" s="287"/>
      <c r="AT73" s="287"/>
      <c r="AU73" s="287"/>
      <c r="AV73" s="288"/>
      <c r="AW73" s="103"/>
      <c r="AX73" s="103"/>
      <c r="AY73" s="103"/>
      <c r="AZ73" s="108"/>
    </row>
    <row r="74" spans="3:52" s="12" customFormat="1" x14ac:dyDescent="0.25">
      <c r="C74" s="104"/>
      <c r="D74" s="103"/>
      <c r="E74" s="103"/>
      <c r="F74" s="103"/>
      <c r="G74" s="103"/>
      <c r="H74" s="103"/>
      <c r="I74" s="103"/>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3"/>
      <c r="AL74" s="103"/>
      <c r="AM74" s="103"/>
      <c r="AN74" s="103"/>
      <c r="AO74" s="103"/>
      <c r="AP74" s="103"/>
      <c r="AQ74" s="103"/>
      <c r="AR74" s="103"/>
      <c r="AS74" s="103"/>
      <c r="AT74" s="103"/>
      <c r="AU74" s="103"/>
      <c r="AV74" s="103"/>
      <c r="AW74" s="103"/>
      <c r="AX74" s="103"/>
      <c r="AY74" s="103"/>
      <c r="AZ74" s="108"/>
    </row>
    <row r="75" spans="3:52" s="12" customFormat="1" x14ac:dyDescent="0.25">
      <c r="C75" s="289" t="s">
        <v>384</v>
      </c>
      <c r="D75" s="290"/>
      <c r="E75" s="290"/>
      <c r="F75" s="290"/>
      <c r="G75" s="290"/>
      <c r="H75" s="290"/>
      <c r="I75" s="290"/>
      <c r="J75" s="290"/>
      <c r="K75" s="290"/>
      <c r="L75" s="290"/>
      <c r="M75" s="290"/>
      <c r="N75" s="290"/>
      <c r="O75" s="290"/>
      <c r="P75" s="290"/>
      <c r="Q75" s="290"/>
      <c r="R75" s="290"/>
      <c r="S75" s="290"/>
      <c r="T75" s="290"/>
      <c r="U75" s="290"/>
      <c r="V75" s="290"/>
      <c r="W75" s="290"/>
      <c r="X75" s="290"/>
      <c r="Y75" s="290"/>
      <c r="Z75" s="290"/>
      <c r="AA75" s="290"/>
      <c r="AB75" s="290"/>
      <c r="AC75" s="290"/>
      <c r="AD75" s="290"/>
      <c r="AE75" s="290"/>
      <c r="AF75" s="290"/>
      <c r="AG75" s="290"/>
      <c r="AH75" s="290"/>
      <c r="AI75" s="290"/>
      <c r="AJ75" s="290"/>
      <c r="AK75" s="290"/>
      <c r="AL75" s="290"/>
      <c r="AM75" s="290"/>
      <c r="AN75" s="290"/>
      <c r="AO75" s="290"/>
      <c r="AP75" s="290"/>
      <c r="AQ75" s="290"/>
      <c r="AR75" s="290"/>
      <c r="AS75" s="290"/>
      <c r="AT75" s="290"/>
      <c r="AU75" s="290"/>
      <c r="AV75" s="290"/>
      <c r="AW75" s="290"/>
      <c r="AX75" s="290"/>
      <c r="AY75" s="290"/>
      <c r="AZ75" s="291"/>
    </row>
    <row r="76" spans="3:52" s="12" customFormat="1" x14ac:dyDescent="0.25">
      <c r="C76" s="104"/>
      <c r="D76" s="58"/>
      <c r="E76" s="58"/>
      <c r="G76" s="103"/>
      <c r="H76" s="103"/>
      <c r="I76" s="103"/>
      <c r="J76" s="103"/>
      <c r="K76" s="103"/>
      <c r="L76" s="103"/>
      <c r="M76" s="103"/>
      <c r="N76" s="103"/>
      <c r="O76" s="103"/>
      <c r="P76" s="103"/>
      <c r="Q76" s="103"/>
      <c r="R76" s="103"/>
      <c r="S76" s="103"/>
      <c r="T76" s="103"/>
      <c r="U76" s="103"/>
      <c r="V76" s="103"/>
      <c r="W76" s="103"/>
      <c r="X76" s="103"/>
      <c r="Y76" s="103"/>
      <c r="Z76" s="103"/>
      <c r="AA76" s="103"/>
      <c r="AB76" s="103"/>
      <c r="AC76" s="103"/>
      <c r="AD76" s="103"/>
      <c r="AE76" s="103"/>
      <c r="AF76" s="103"/>
      <c r="AG76" s="103"/>
      <c r="AH76" s="103"/>
      <c r="AI76" s="103"/>
      <c r="AJ76" s="103"/>
      <c r="AK76" s="103"/>
      <c r="AL76" s="103"/>
      <c r="AM76" s="103"/>
      <c r="AN76" s="103"/>
      <c r="AO76" s="103"/>
      <c r="AP76" s="103"/>
      <c r="AQ76" s="103"/>
      <c r="AR76" s="103"/>
      <c r="AS76" s="103"/>
      <c r="AT76" s="103"/>
      <c r="AU76" s="103"/>
      <c r="AV76" s="103"/>
      <c r="AW76" s="103"/>
      <c r="AX76" s="103"/>
      <c r="AY76" s="103"/>
      <c r="AZ76" s="108"/>
    </row>
    <row r="77" spans="3:52" s="12" customFormat="1" x14ac:dyDescent="0.25">
      <c r="C77" s="104"/>
      <c r="D77" s="280" t="str">
        <f>'Plan General'!C456</f>
        <v>versión 3.9</v>
      </c>
      <c r="E77" s="281"/>
      <c r="F77" s="281"/>
      <c r="G77" s="281"/>
      <c r="H77" s="282"/>
      <c r="I77" s="103"/>
      <c r="J77" s="103"/>
      <c r="K77" s="103"/>
      <c r="L77" s="103"/>
      <c r="M77" s="103"/>
      <c r="N77" s="103"/>
      <c r="O77" s="103"/>
      <c r="P77" s="103"/>
      <c r="Q77" s="103"/>
      <c r="R77" s="103"/>
      <c r="S77" s="103"/>
      <c r="T77" s="103"/>
      <c r="U77" s="103"/>
      <c r="V77" s="103"/>
      <c r="W77" s="103"/>
      <c r="X77" s="103"/>
      <c r="Y77" s="103"/>
      <c r="Z77" s="103"/>
      <c r="AA77" s="103"/>
      <c r="AB77" s="103"/>
      <c r="AC77" s="103"/>
      <c r="AD77" s="103"/>
      <c r="AE77" s="103"/>
      <c r="AF77" s="103"/>
      <c r="AG77" s="103"/>
      <c r="AH77" s="103"/>
      <c r="AI77" s="103"/>
      <c r="AJ77" s="103"/>
      <c r="AK77" s="103"/>
      <c r="AL77" s="103"/>
      <c r="AM77" s="103"/>
      <c r="AN77" s="103"/>
      <c r="AO77" s="103"/>
      <c r="AP77" s="103"/>
      <c r="AQ77" s="103"/>
      <c r="AR77" s="103"/>
      <c r="AS77" s="103"/>
      <c r="AT77" s="103"/>
      <c r="AU77" s="103"/>
      <c r="AV77" s="103"/>
      <c r="AW77" s="103"/>
      <c r="AX77" s="103"/>
      <c r="AY77" s="103"/>
      <c r="AZ77" s="108"/>
    </row>
    <row r="78" spans="3:52" s="12" customFormat="1" x14ac:dyDescent="0.25">
      <c r="C78" s="104"/>
      <c r="D78" s="58"/>
      <c r="E78" s="58"/>
      <c r="G78" s="103"/>
      <c r="H78" s="103"/>
      <c r="I78" s="103"/>
      <c r="J78" s="103"/>
      <c r="K78" s="103"/>
      <c r="L78" s="103"/>
      <c r="M78" s="103"/>
      <c r="N78" s="103"/>
      <c r="O78" s="103"/>
      <c r="P78" s="103"/>
      <c r="Q78" s="103"/>
      <c r="R78" s="103"/>
      <c r="S78" s="103"/>
      <c r="T78" s="103"/>
      <c r="U78" s="103"/>
      <c r="V78" s="103"/>
      <c r="W78" s="103"/>
      <c r="X78" s="103"/>
      <c r="Y78" s="103"/>
      <c r="Z78" s="103"/>
      <c r="AA78" s="103"/>
      <c r="AB78" s="103"/>
      <c r="AC78" s="103"/>
      <c r="AD78" s="103"/>
      <c r="AE78" s="103"/>
      <c r="AF78" s="103"/>
      <c r="AG78" s="103"/>
      <c r="AH78" s="103"/>
      <c r="AI78" s="103"/>
      <c r="AJ78" s="103"/>
      <c r="AK78" s="103"/>
      <c r="AL78" s="103"/>
      <c r="AM78" s="103"/>
      <c r="AN78" s="103"/>
      <c r="AO78" s="103"/>
      <c r="AP78" s="103"/>
      <c r="AQ78" s="103"/>
      <c r="AR78" s="103"/>
      <c r="AS78" s="103"/>
      <c r="AT78" s="103"/>
      <c r="AU78" s="103"/>
      <c r="AV78" s="103"/>
      <c r="AW78" s="103"/>
      <c r="AX78" s="103"/>
      <c r="AY78" s="103"/>
      <c r="AZ78" s="108"/>
    </row>
    <row r="79" spans="3:52" s="12" customFormat="1" x14ac:dyDescent="0.25">
      <c r="C79" s="104"/>
      <c r="D79" s="117">
        <v>1</v>
      </c>
      <c r="E79" s="58"/>
      <c r="G79" s="103"/>
      <c r="H79" s="103"/>
      <c r="I79" s="103"/>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c r="AM79" s="103"/>
      <c r="AN79" s="103"/>
      <c r="AO79" s="103"/>
      <c r="AP79" s="103"/>
      <c r="AQ79" s="103"/>
      <c r="AR79" s="103"/>
      <c r="AS79" s="103"/>
      <c r="AT79" s="103"/>
      <c r="AU79" s="103"/>
      <c r="AV79" s="103"/>
      <c r="AW79" s="103"/>
      <c r="AX79" s="103"/>
      <c r="AY79" s="103"/>
      <c r="AZ79" s="108"/>
    </row>
    <row r="80" spans="3:52" s="12" customFormat="1" x14ac:dyDescent="0.25">
      <c r="C80" s="104"/>
      <c r="D80" s="58"/>
      <c r="E80" s="58"/>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c r="AM80" s="103"/>
      <c r="AN80" s="103"/>
      <c r="AO80" s="103"/>
      <c r="AP80" s="103"/>
      <c r="AQ80" s="103"/>
      <c r="AR80" s="103"/>
      <c r="AS80" s="103"/>
      <c r="AT80" s="103"/>
      <c r="AU80" s="103"/>
      <c r="AV80" s="103"/>
      <c r="AW80" s="103"/>
      <c r="AX80" s="103"/>
      <c r="AY80" s="103"/>
      <c r="AZ80" s="108"/>
    </row>
    <row r="81" spans="3:52" s="12" customFormat="1" x14ac:dyDescent="0.25">
      <c r="C81" s="104"/>
      <c r="D81" s="58"/>
      <c r="E81" s="103"/>
      <c r="G81" s="103"/>
      <c r="H81" s="103"/>
      <c r="I81" s="103"/>
      <c r="J81" s="103"/>
      <c r="K81" s="103"/>
      <c r="L81" s="103"/>
      <c r="M81" s="103"/>
      <c r="N81" s="103"/>
      <c r="O81" s="103"/>
      <c r="P81" s="103"/>
      <c r="Q81" s="103"/>
      <c r="R81" s="103"/>
      <c r="S81" s="103"/>
      <c r="T81" s="103"/>
      <c r="U81" s="103"/>
      <c r="V81" s="103"/>
      <c r="W81" s="103"/>
      <c r="X81" s="103"/>
      <c r="Y81" s="103"/>
      <c r="Z81" s="58"/>
      <c r="AA81" s="103"/>
      <c r="AB81" s="103"/>
      <c r="AC81" s="103"/>
      <c r="AD81" s="103"/>
      <c r="AE81" s="103"/>
      <c r="AF81" s="103"/>
      <c r="AG81" s="103"/>
      <c r="AH81" s="103"/>
      <c r="AI81" s="103"/>
      <c r="AJ81" s="103"/>
      <c r="AK81" s="103"/>
      <c r="AL81" s="103"/>
      <c r="AM81" s="103"/>
      <c r="AN81" s="103"/>
      <c r="AO81" s="103"/>
      <c r="AP81" s="103"/>
      <c r="AQ81" s="103"/>
      <c r="AR81" s="103"/>
      <c r="AS81" s="103"/>
      <c r="AT81" s="103"/>
      <c r="AU81" s="103"/>
      <c r="AV81" s="103"/>
      <c r="AW81" s="103"/>
      <c r="AX81" s="103"/>
      <c r="AY81" s="103"/>
      <c r="AZ81" s="108"/>
    </row>
    <row r="82" spans="3:52" s="12" customFormat="1" x14ac:dyDescent="0.25">
      <c r="C82" s="105"/>
      <c r="D82" s="106"/>
      <c r="E82" s="106"/>
      <c r="F82" s="106"/>
      <c r="G82" s="106"/>
      <c r="H82" s="106"/>
      <c r="I82" s="106"/>
      <c r="J82" s="106"/>
      <c r="K82" s="106"/>
      <c r="L82" s="106"/>
      <c r="M82" s="106"/>
      <c r="N82" s="106"/>
      <c r="O82" s="106"/>
      <c r="P82" s="106"/>
      <c r="Q82" s="106"/>
      <c r="R82" s="106"/>
      <c r="S82" s="106"/>
      <c r="T82" s="106"/>
      <c r="U82" s="106"/>
      <c r="V82" s="106"/>
      <c r="W82" s="106"/>
      <c r="X82" s="106"/>
      <c r="Y82" s="106"/>
      <c r="Z82" s="106"/>
      <c r="AA82" s="106"/>
      <c r="AB82" s="106"/>
      <c r="AC82" s="106"/>
      <c r="AD82" s="106"/>
      <c r="AE82" s="106"/>
      <c r="AF82" s="106"/>
      <c r="AG82" s="106"/>
      <c r="AH82" s="106"/>
      <c r="AI82" s="106"/>
      <c r="AJ82" s="106"/>
      <c r="AK82" s="106"/>
      <c r="AL82" s="106"/>
      <c r="AM82" s="106"/>
      <c r="AN82" s="106"/>
      <c r="AO82" s="106"/>
      <c r="AP82" s="106"/>
      <c r="AQ82" s="106"/>
      <c r="AR82" s="106"/>
      <c r="AS82" s="106"/>
      <c r="AT82" s="106"/>
      <c r="AU82" s="106"/>
      <c r="AV82" s="106"/>
      <c r="AW82" s="106"/>
      <c r="AX82" s="106"/>
      <c r="AY82" s="106"/>
      <c r="AZ82" s="116"/>
    </row>
    <row r="83" spans="3:52" s="12" customFormat="1" x14ac:dyDescent="0.25">
      <c r="C83" s="289" t="s">
        <v>64</v>
      </c>
      <c r="D83" s="290"/>
      <c r="E83" s="290"/>
      <c r="F83" s="290"/>
      <c r="G83" s="290"/>
      <c r="H83" s="290"/>
      <c r="I83" s="290"/>
      <c r="J83" s="290"/>
      <c r="K83" s="290"/>
      <c r="L83" s="290"/>
      <c r="M83" s="290"/>
      <c r="N83" s="290"/>
      <c r="O83" s="290"/>
      <c r="P83" s="290"/>
      <c r="Q83" s="290"/>
      <c r="R83" s="290"/>
      <c r="S83" s="290"/>
      <c r="T83" s="290"/>
      <c r="U83" s="290"/>
      <c r="V83" s="290"/>
      <c r="W83" s="290"/>
      <c r="X83" s="290"/>
      <c r="Y83" s="290"/>
      <c r="Z83" s="290"/>
      <c r="AA83" s="290"/>
      <c r="AB83" s="290"/>
      <c r="AC83" s="290"/>
      <c r="AD83" s="290"/>
      <c r="AE83" s="290"/>
      <c r="AF83" s="290"/>
      <c r="AG83" s="290"/>
      <c r="AH83" s="290"/>
      <c r="AI83" s="290"/>
      <c r="AJ83" s="290"/>
      <c r="AK83" s="290"/>
      <c r="AL83" s="290"/>
      <c r="AM83" s="290"/>
      <c r="AN83" s="290"/>
      <c r="AO83" s="290"/>
      <c r="AP83" s="290"/>
      <c r="AQ83" s="290"/>
      <c r="AR83" s="290"/>
      <c r="AS83" s="290"/>
      <c r="AT83" s="290"/>
      <c r="AU83" s="290"/>
      <c r="AV83" s="290"/>
      <c r="AW83" s="290"/>
      <c r="AX83" s="290"/>
      <c r="AY83" s="290"/>
      <c r="AZ83" s="291"/>
    </row>
    <row r="84" spans="3:52" s="12" customFormat="1" x14ac:dyDescent="0.25">
      <c r="C84" s="101"/>
      <c r="D84" s="102"/>
      <c r="E84" s="118" t="s">
        <v>373</v>
      </c>
      <c r="F84" s="118" t="s">
        <v>374</v>
      </c>
      <c r="G84" s="118" t="s">
        <v>375</v>
      </c>
      <c r="H84" s="102"/>
      <c r="I84" s="102"/>
      <c r="J84" s="102"/>
      <c r="K84" s="102"/>
      <c r="L84" s="102"/>
      <c r="M84" s="102"/>
      <c r="N84" s="102"/>
      <c r="O84" s="102"/>
      <c r="P84" s="102"/>
      <c r="Q84" s="102"/>
      <c r="R84" s="102"/>
      <c r="S84" s="102"/>
      <c r="T84" s="102"/>
      <c r="U84" s="102"/>
      <c r="V84" s="102"/>
      <c r="W84" s="102"/>
      <c r="X84" s="102"/>
      <c r="Y84" s="102"/>
      <c r="Z84" s="102"/>
      <c r="AA84" s="102"/>
      <c r="AB84" s="102"/>
      <c r="AC84" s="102"/>
      <c r="AD84" s="102"/>
      <c r="AE84" s="102"/>
      <c r="AF84" s="102"/>
      <c r="AG84" s="102"/>
      <c r="AH84" s="102" t="s">
        <v>386</v>
      </c>
      <c r="AI84" s="102" t="s">
        <v>105</v>
      </c>
      <c r="AJ84" s="102"/>
      <c r="AK84" s="119" t="s">
        <v>387</v>
      </c>
      <c r="AL84" s="119" t="s">
        <v>388</v>
      </c>
      <c r="AM84" s="119" t="s">
        <v>389</v>
      </c>
      <c r="AN84" s="119" t="s">
        <v>390</v>
      </c>
      <c r="AO84" s="102"/>
      <c r="AP84" s="102"/>
      <c r="AQ84" s="102"/>
      <c r="AR84" s="102"/>
      <c r="AS84" s="102"/>
      <c r="AT84" s="102"/>
      <c r="AU84" s="102"/>
      <c r="AV84" s="102"/>
      <c r="AW84" s="102"/>
      <c r="AX84" s="168" t="s">
        <v>373</v>
      </c>
      <c r="AY84" s="168" t="s">
        <v>374</v>
      </c>
      <c r="AZ84" s="169" t="s">
        <v>375</v>
      </c>
    </row>
    <row r="85" spans="3:52" s="12" customFormat="1" x14ac:dyDescent="0.25">
      <c r="C85" s="104"/>
      <c r="D85" s="117">
        <f>IF(UPPER('Plan General'!AS110)="SI",1,0)</f>
        <v>0</v>
      </c>
      <c r="E85" s="117">
        <v>0</v>
      </c>
      <c r="F85" s="117">
        <v>0</v>
      </c>
      <c r="G85" s="117">
        <v>1</v>
      </c>
      <c r="H85" s="103"/>
      <c r="I85" s="58" t="s">
        <v>372</v>
      </c>
      <c r="J85" s="103"/>
      <c r="K85" s="103"/>
      <c r="L85" s="103"/>
      <c r="M85" s="103"/>
      <c r="N85" s="103"/>
      <c r="O85" s="58" t="s">
        <v>383</v>
      </c>
      <c r="P85" s="103"/>
      <c r="Q85" s="103"/>
      <c r="R85" s="103"/>
      <c r="S85" s="103"/>
      <c r="T85" s="103"/>
      <c r="U85" s="103"/>
      <c r="V85" s="103"/>
      <c r="W85" s="103"/>
      <c r="X85" s="103"/>
      <c r="Y85" s="103"/>
      <c r="Z85" s="103"/>
      <c r="AA85" s="103"/>
      <c r="AB85" s="103"/>
      <c r="AC85" s="103"/>
      <c r="AD85" s="103"/>
      <c r="AE85" s="103"/>
      <c r="AF85" s="103"/>
      <c r="AG85" s="103"/>
      <c r="AH85" s="103"/>
      <c r="AI85" s="103"/>
      <c r="AJ85" s="103"/>
      <c r="AK85" s="117">
        <v>0</v>
      </c>
      <c r="AL85" s="117">
        <v>0</v>
      </c>
      <c r="AM85" s="117">
        <v>0</v>
      </c>
      <c r="AN85" s="117">
        <v>0</v>
      </c>
      <c r="AO85" s="103"/>
      <c r="AP85" s="103"/>
      <c r="AQ85" s="103"/>
      <c r="AR85" s="103"/>
      <c r="AS85" s="103"/>
      <c r="AT85" s="103"/>
      <c r="AU85" s="103"/>
      <c r="AV85" s="103"/>
      <c r="AW85" s="170" t="s">
        <v>387</v>
      </c>
      <c r="AX85" s="117">
        <v>0</v>
      </c>
      <c r="AY85" s="117">
        <v>0</v>
      </c>
      <c r="AZ85" s="117">
        <v>0</v>
      </c>
    </row>
    <row r="86" spans="3:52" s="12" customFormat="1" x14ac:dyDescent="0.25">
      <c r="C86" s="104"/>
      <c r="D86" s="117">
        <f>IF(UPPER('Plan General'!AS111)="SI",1,0)</f>
        <v>0</v>
      </c>
      <c r="E86" s="117">
        <v>0</v>
      </c>
      <c r="F86" s="117">
        <v>0</v>
      </c>
      <c r="G86" s="117">
        <v>0</v>
      </c>
      <c r="H86" s="103"/>
      <c r="I86" s="120" t="s">
        <v>376</v>
      </c>
      <c r="J86" s="103"/>
      <c r="K86" s="103"/>
      <c r="L86" s="103"/>
      <c r="M86" s="103"/>
      <c r="N86" s="103"/>
      <c r="O86" s="58" t="s">
        <v>357</v>
      </c>
      <c r="P86" s="103"/>
      <c r="Q86" s="103"/>
      <c r="R86" s="103"/>
      <c r="S86" s="103"/>
      <c r="T86" s="103"/>
      <c r="U86" s="103"/>
      <c r="V86" s="103"/>
      <c r="W86" s="103"/>
      <c r="X86" s="103"/>
      <c r="Y86" s="103"/>
      <c r="Z86" s="103"/>
      <c r="AA86" s="103"/>
      <c r="AB86" s="103"/>
      <c r="AC86" s="103"/>
      <c r="AD86" s="103"/>
      <c r="AE86" s="103"/>
      <c r="AF86" s="103"/>
      <c r="AG86" s="103"/>
      <c r="AH86" s="277">
        <f>ROW('Plan General'!AM192)</f>
        <v>192</v>
      </c>
      <c r="AI86" s="279"/>
      <c r="AJ86" s="103"/>
      <c r="AK86" s="117">
        <v>0</v>
      </c>
      <c r="AL86" s="117">
        <v>0</v>
      </c>
      <c r="AM86" s="117">
        <v>0</v>
      </c>
      <c r="AN86" s="117">
        <v>0</v>
      </c>
      <c r="AO86" s="103"/>
      <c r="AP86" s="103"/>
      <c r="AQ86" s="103"/>
      <c r="AR86" s="103"/>
      <c r="AS86" s="103"/>
      <c r="AT86" s="103"/>
      <c r="AU86" s="103"/>
      <c r="AV86" s="103"/>
      <c r="AW86" s="170" t="s">
        <v>388</v>
      </c>
      <c r="AX86" s="117">
        <v>0</v>
      </c>
      <c r="AY86" s="117">
        <v>0</v>
      </c>
      <c r="AZ86" s="117">
        <v>0</v>
      </c>
    </row>
    <row r="87" spans="3:52" s="12" customFormat="1" x14ac:dyDescent="0.25">
      <c r="C87" s="104"/>
      <c r="D87" s="117">
        <f>IF(UPPER('Plan General'!AS112)="SI",1,0)</f>
        <v>0</v>
      </c>
      <c r="E87" s="117">
        <v>0</v>
      </c>
      <c r="F87" s="117">
        <v>0</v>
      </c>
      <c r="G87" s="117">
        <v>0</v>
      </c>
      <c r="H87" s="103"/>
      <c r="I87" s="120" t="s">
        <v>377</v>
      </c>
      <c r="J87" s="103"/>
      <c r="K87" s="103"/>
      <c r="L87" s="103"/>
      <c r="M87" s="103"/>
      <c r="N87" s="103"/>
      <c r="O87" s="58" t="s">
        <v>358</v>
      </c>
      <c r="P87" s="103"/>
      <c r="Q87" s="103"/>
      <c r="R87" s="103"/>
      <c r="S87" s="103"/>
      <c r="T87" s="103"/>
      <c r="U87" s="103"/>
      <c r="V87" s="103"/>
      <c r="W87" s="103"/>
      <c r="X87" s="103"/>
      <c r="Y87" s="103"/>
      <c r="Z87" s="103"/>
      <c r="AA87" s="103"/>
      <c r="AB87" s="103"/>
      <c r="AC87" s="103"/>
      <c r="AD87" s="103"/>
      <c r="AE87" s="103"/>
      <c r="AF87" s="103"/>
      <c r="AG87" s="103"/>
      <c r="AH87" s="277">
        <f>ROW('Plan General'!AM193)</f>
        <v>193</v>
      </c>
      <c r="AI87" s="279"/>
      <c r="AJ87" s="103"/>
      <c r="AK87" s="117">
        <v>0</v>
      </c>
      <c r="AL87" s="117">
        <v>0</v>
      </c>
      <c r="AM87" s="117">
        <v>0</v>
      </c>
      <c r="AN87" s="117">
        <v>0</v>
      </c>
      <c r="AO87" s="103"/>
      <c r="AP87" s="103"/>
      <c r="AQ87" s="103"/>
      <c r="AR87" s="103"/>
      <c r="AS87" s="103"/>
      <c r="AT87" s="103"/>
      <c r="AU87" s="103"/>
      <c r="AV87" s="103"/>
      <c r="AW87" s="170" t="s">
        <v>389</v>
      </c>
      <c r="AX87" s="117">
        <v>0</v>
      </c>
      <c r="AY87" s="117">
        <v>0</v>
      </c>
      <c r="AZ87" s="117">
        <v>0</v>
      </c>
    </row>
    <row r="88" spans="3:52" s="12" customFormat="1" x14ac:dyDescent="0.25">
      <c r="C88" s="104"/>
      <c r="D88" s="117">
        <v>0</v>
      </c>
      <c r="E88" s="117">
        <v>0</v>
      </c>
      <c r="F88" s="117">
        <v>0</v>
      </c>
      <c r="G88" s="117">
        <v>1</v>
      </c>
      <c r="H88" s="103"/>
      <c r="I88" s="120" t="s">
        <v>378</v>
      </c>
      <c r="J88" s="103"/>
      <c r="K88" s="103"/>
      <c r="L88" s="103"/>
      <c r="M88" s="103"/>
      <c r="N88" s="103"/>
      <c r="O88" s="58" t="s">
        <v>359</v>
      </c>
      <c r="P88" s="103"/>
      <c r="Q88" s="103"/>
      <c r="R88" s="103"/>
      <c r="S88" s="103"/>
      <c r="T88" s="103"/>
      <c r="U88" s="103"/>
      <c r="V88" s="103"/>
      <c r="W88" s="103"/>
      <c r="X88" s="103"/>
      <c r="Y88" s="103"/>
      <c r="Z88" s="103"/>
      <c r="AA88" s="103"/>
      <c r="AB88" s="103"/>
      <c r="AC88" s="103"/>
      <c r="AD88" s="103"/>
      <c r="AE88" s="103"/>
      <c r="AF88" s="103"/>
      <c r="AG88" s="103"/>
      <c r="AH88" s="277">
        <f>ROW('Plan General'!AM194)</f>
        <v>194</v>
      </c>
      <c r="AI88" s="279"/>
      <c r="AJ88" s="103"/>
      <c r="AK88" s="117">
        <v>0</v>
      </c>
      <c r="AL88" s="117">
        <v>0</v>
      </c>
      <c r="AM88" s="117">
        <v>0</v>
      </c>
      <c r="AN88" s="117">
        <v>0</v>
      </c>
      <c r="AO88" s="103"/>
      <c r="AP88" s="103"/>
      <c r="AQ88" s="103"/>
      <c r="AR88" s="103"/>
      <c r="AS88" s="103"/>
      <c r="AT88" s="103"/>
      <c r="AU88" s="103"/>
      <c r="AV88" s="103"/>
      <c r="AW88" s="103"/>
      <c r="AX88" s="103"/>
      <c r="AY88" s="103"/>
      <c r="AZ88" s="108"/>
    </row>
    <row r="89" spans="3:52" s="12" customFormat="1" x14ac:dyDescent="0.25">
      <c r="C89" s="104"/>
      <c r="D89" s="117">
        <f>IF(UPPER('Plan General'!AS114)="SI",1,0)</f>
        <v>0</v>
      </c>
      <c r="E89" s="117">
        <v>0</v>
      </c>
      <c r="F89" s="117">
        <v>0</v>
      </c>
      <c r="G89" s="117">
        <v>0</v>
      </c>
      <c r="H89" s="103"/>
      <c r="I89" s="120" t="s">
        <v>379</v>
      </c>
      <c r="J89" s="103"/>
      <c r="K89" s="103"/>
      <c r="L89" s="103"/>
      <c r="M89" s="103"/>
      <c r="N89" s="103"/>
      <c r="O89" s="58" t="s">
        <v>360</v>
      </c>
      <c r="P89" s="103"/>
      <c r="Q89" s="103"/>
      <c r="R89" s="103"/>
      <c r="S89" s="103"/>
      <c r="T89" s="103"/>
      <c r="U89" s="103"/>
      <c r="V89" s="103"/>
      <c r="W89" s="103"/>
      <c r="X89" s="103"/>
      <c r="Y89" s="103"/>
      <c r="Z89" s="103"/>
      <c r="AA89" s="103"/>
      <c r="AB89" s="103"/>
      <c r="AC89" s="103"/>
      <c r="AD89" s="103"/>
      <c r="AE89" s="103"/>
      <c r="AF89" s="103"/>
      <c r="AG89" s="103"/>
      <c r="AH89" s="277">
        <f>ROW('Plan General'!AM195)</f>
        <v>195</v>
      </c>
      <c r="AI89" s="279"/>
      <c r="AJ89" s="103"/>
      <c r="AK89" s="117">
        <v>0</v>
      </c>
      <c r="AL89" s="117">
        <v>0</v>
      </c>
      <c r="AM89" s="117">
        <v>0</v>
      </c>
      <c r="AN89" s="117">
        <v>0</v>
      </c>
      <c r="AO89" s="103"/>
      <c r="AP89" s="103"/>
      <c r="AQ89" s="103"/>
      <c r="AR89" s="103"/>
      <c r="AS89" s="103"/>
      <c r="AT89" s="103"/>
      <c r="AU89" s="103"/>
      <c r="AV89" s="103"/>
      <c r="AW89" s="103"/>
      <c r="AX89" s="103"/>
      <c r="AY89" s="103"/>
      <c r="AZ89" s="108"/>
    </row>
    <row r="90" spans="3:52" s="12" customFormat="1" x14ac:dyDescent="0.25">
      <c r="C90" s="104"/>
      <c r="D90" s="117">
        <f>IF(UPPER('Plan General'!AS115)="SI",1,0)</f>
        <v>0</v>
      </c>
      <c r="E90" s="117">
        <v>0</v>
      </c>
      <c r="F90" s="117">
        <v>0</v>
      </c>
      <c r="G90" s="117">
        <v>0</v>
      </c>
      <c r="H90" s="103"/>
      <c r="I90" s="120" t="s">
        <v>380</v>
      </c>
      <c r="J90" s="103"/>
      <c r="K90" s="103"/>
      <c r="L90" s="103"/>
      <c r="M90" s="103"/>
      <c r="N90" s="103"/>
      <c r="O90" s="58" t="s">
        <v>361</v>
      </c>
      <c r="P90" s="103"/>
      <c r="Q90" s="103"/>
      <c r="R90" s="103"/>
      <c r="S90" s="103"/>
      <c r="T90" s="103"/>
      <c r="U90" s="103"/>
      <c r="V90" s="103"/>
      <c r="W90" s="103"/>
      <c r="X90" s="103"/>
      <c r="Y90" s="103"/>
      <c r="Z90" s="103"/>
      <c r="AA90" s="103"/>
      <c r="AB90" s="103"/>
      <c r="AC90" s="103"/>
      <c r="AD90" s="103"/>
      <c r="AE90" s="103"/>
      <c r="AF90" s="103"/>
      <c r="AG90" s="103"/>
      <c r="AH90" s="277">
        <f>ROW('Plan General'!AM196)</f>
        <v>196</v>
      </c>
      <c r="AI90" s="279"/>
      <c r="AJ90" s="103"/>
      <c r="AK90" s="117">
        <v>0</v>
      </c>
      <c r="AL90" s="117">
        <v>0</v>
      </c>
      <c r="AM90" s="117">
        <v>0</v>
      </c>
      <c r="AN90" s="117">
        <v>0</v>
      </c>
      <c r="AO90" s="103"/>
      <c r="AP90" s="103"/>
      <c r="AQ90" s="103"/>
      <c r="AR90" s="103"/>
      <c r="AS90" s="103"/>
      <c r="AT90" s="103"/>
      <c r="AU90" s="103"/>
      <c r="AV90" s="103"/>
      <c r="AW90" s="103"/>
      <c r="AX90" s="103"/>
      <c r="AY90" s="103"/>
      <c r="AZ90" s="108"/>
    </row>
    <row r="91" spans="3:52" s="12" customFormat="1" x14ac:dyDescent="0.25">
      <c r="C91" s="104"/>
      <c r="D91" s="117">
        <f>IF(UPPER('Plan General'!AS116)="SI",1,0)</f>
        <v>0</v>
      </c>
      <c r="E91" s="117">
        <v>0</v>
      </c>
      <c r="F91" s="117">
        <v>0</v>
      </c>
      <c r="G91" s="117">
        <v>0</v>
      </c>
      <c r="H91" s="103"/>
      <c r="I91" s="120" t="s">
        <v>381</v>
      </c>
      <c r="J91" s="103"/>
      <c r="K91" s="103"/>
      <c r="L91" s="103"/>
      <c r="M91" s="103"/>
      <c r="N91" s="103"/>
      <c r="O91" s="58" t="s">
        <v>583</v>
      </c>
      <c r="P91" s="103"/>
      <c r="Q91" s="103"/>
      <c r="R91" s="103"/>
      <c r="S91" s="103"/>
      <c r="T91" s="103"/>
      <c r="U91" s="103"/>
      <c r="V91" s="103"/>
      <c r="W91" s="103"/>
      <c r="X91" s="103"/>
      <c r="Y91" s="103"/>
      <c r="Z91" s="103"/>
      <c r="AA91" s="103"/>
      <c r="AB91" s="103"/>
      <c r="AC91" s="103"/>
      <c r="AD91" s="103"/>
      <c r="AE91" s="103"/>
      <c r="AF91" s="103"/>
      <c r="AG91" s="103"/>
      <c r="AH91" s="277">
        <f>ROW('Plan General'!AM197)</f>
        <v>197</v>
      </c>
      <c r="AI91" s="279"/>
      <c r="AJ91" s="103"/>
      <c r="AK91" s="117">
        <v>0</v>
      </c>
      <c r="AL91" s="117">
        <v>0</v>
      </c>
      <c r="AM91" s="117">
        <v>0</v>
      </c>
      <c r="AN91" s="117">
        <v>0</v>
      </c>
      <c r="AO91" s="103"/>
      <c r="AP91" s="103"/>
      <c r="AQ91" s="103"/>
      <c r="AR91" s="103"/>
      <c r="AS91" s="103"/>
      <c r="AT91" s="103"/>
      <c r="AU91" s="103"/>
      <c r="AV91" s="103"/>
      <c r="AW91" s="103"/>
      <c r="AX91" s="103"/>
      <c r="AY91" s="103"/>
      <c r="AZ91" s="108"/>
    </row>
    <row r="92" spans="3:52" s="12" customFormat="1" x14ac:dyDescent="0.25">
      <c r="C92" s="104"/>
      <c r="D92" s="117"/>
      <c r="E92" s="117"/>
      <c r="F92" s="117"/>
      <c r="G92" s="117"/>
      <c r="H92" s="103"/>
      <c r="I92" s="103"/>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3"/>
      <c r="AL92" s="103"/>
      <c r="AM92" s="103"/>
      <c r="AN92" s="103"/>
      <c r="AO92" s="103"/>
      <c r="AP92" s="103"/>
      <c r="AQ92" s="103"/>
      <c r="AR92" s="103"/>
      <c r="AS92" s="103"/>
      <c r="AT92" s="103"/>
      <c r="AU92" s="103"/>
      <c r="AV92" s="103"/>
      <c r="AW92" s="103"/>
      <c r="AX92" s="103"/>
      <c r="AY92" s="103"/>
      <c r="AZ92" s="108"/>
    </row>
    <row r="93" spans="3:52" s="12" customFormat="1" x14ac:dyDescent="0.25">
      <c r="C93" s="104"/>
      <c r="D93" s="117"/>
      <c r="E93" s="117"/>
      <c r="F93" s="117"/>
      <c r="G93" s="117"/>
      <c r="H93" s="103"/>
      <c r="I93" s="120"/>
      <c r="J93" s="103"/>
      <c r="K93" s="103"/>
      <c r="L93" s="103"/>
      <c r="M93" s="103"/>
      <c r="N93" s="103"/>
      <c r="O93" s="103"/>
      <c r="P93" s="103"/>
      <c r="Q93" s="103"/>
      <c r="R93" s="103"/>
      <c r="S93" s="103"/>
      <c r="T93" s="103"/>
      <c r="U93" s="103"/>
      <c r="V93" s="103"/>
      <c r="W93" s="103"/>
      <c r="X93" s="103"/>
      <c r="Y93" s="103"/>
      <c r="Z93" s="103"/>
      <c r="AA93" s="58"/>
      <c r="AB93" s="103"/>
      <c r="AC93" s="103"/>
      <c r="AD93" s="103"/>
      <c r="AE93" s="103"/>
      <c r="AF93" s="103"/>
      <c r="AG93" s="103"/>
      <c r="AH93" s="103"/>
      <c r="AI93" s="103"/>
      <c r="AJ93" s="103"/>
      <c r="AK93" s="103"/>
      <c r="AL93" s="103"/>
      <c r="AM93" s="103"/>
      <c r="AN93" s="103"/>
      <c r="AO93" s="103"/>
      <c r="AP93" s="103"/>
      <c r="AQ93" s="103"/>
      <c r="AR93" s="103"/>
      <c r="AS93" s="103"/>
      <c r="AT93" s="103"/>
      <c r="AU93" s="103"/>
      <c r="AV93" s="103"/>
      <c r="AW93" s="103"/>
      <c r="AX93" s="103"/>
      <c r="AY93" s="103"/>
      <c r="AZ93" s="108"/>
    </row>
    <row r="94" spans="3:52" s="12" customFormat="1" x14ac:dyDescent="0.25">
      <c r="C94" s="104"/>
      <c r="D94" s="117"/>
      <c r="E94" s="117"/>
      <c r="F94" s="117"/>
      <c r="G94" s="117"/>
      <c r="H94" s="103"/>
      <c r="I94" s="120"/>
      <c r="J94" s="103"/>
      <c r="K94" s="103"/>
      <c r="L94" s="103"/>
      <c r="M94" s="103"/>
      <c r="N94" s="103"/>
      <c r="O94" s="103"/>
      <c r="P94" s="103"/>
      <c r="Q94" s="103"/>
      <c r="R94" s="103"/>
      <c r="S94" s="103"/>
      <c r="T94" s="103"/>
      <c r="U94" s="103"/>
      <c r="V94" s="103"/>
      <c r="W94" s="103"/>
      <c r="X94" s="103"/>
      <c r="Y94" s="103"/>
      <c r="Z94" s="103"/>
      <c r="AA94" s="103"/>
      <c r="AB94" s="103"/>
      <c r="AC94" s="103"/>
      <c r="AD94" s="103"/>
      <c r="AE94" s="103"/>
      <c r="AF94" s="103"/>
      <c r="AG94" s="103"/>
      <c r="AH94" s="103"/>
      <c r="AI94" s="103"/>
      <c r="AJ94" s="103"/>
      <c r="AK94" s="103"/>
      <c r="AL94" s="103"/>
      <c r="AM94" s="103"/>
      <c r="AN94" s="103"/>
      <c r="AO94" s="103"/>
      <c r="AP94" s="103"/>
      <c r="AQ94" s="103"/>
      <c r="AR94" s="103"/>
      <c r="AS94" s="103"/>
      <c r="AT94" s="103"/>
      <c r="AU94" s="103"/>
      <c r="AV94" s="103"/>
      <c r="AW94" s="103"/>
      <c r="AX94" s="103"/>
      <c r="AY94" s="103"/>
      <c r="AZ94" s="108"/>
    </row>
    <row r="95" spans="3:52" s="12" customFormat="1" x14ac:dyDescent="0.25">
      <c r="C95" s="104"/>
      <c r="D95" s="117"/>
      <c r="E95" s="117"/>
      <c r="F95" s="117"/>
      <c r="G95" s="117"/>
      <c r="H95" s="103"/>
      <c r="I95" s="120"/>
      <c r="J95" s="103"/>
      <c r="K95" s="103"/>
      <c r="L95" s="103"/>
      <c r="M95" s="103"/>
      <c r="N95" s="103"/>
      <c r="O95" s="103"/>
      <c r="P95" s="103"/>
      <c r="Q95" s="103"/>
      <c r="R95" s="103"/>
      <c r="S95" s="103"/>
      <c r="T95" s="103"/>
      <c r="U95" s="103"/>
      <c r="V95" s="103"/>
      <c r="W95" s="103"/>
      <c r="X95" s="103"/>
      <c r="Y95" s="103"/>
      <c r="Z95" s="103"/>
      <c r="AA95" s="103"/>
      <c r="AB95" s="103"/>
      <c r="AC95" s="103"/>
      <c r="AD95" s="103"/>
      <c r="AE95" s="103"/>
      <c r="AF95" s="103"/>
      <c r="AG95" s="103"/>
      <c r="AH95" s="103"/>
      <c r="AI95" s="103"/>
      <c r="AJ95" s="103"/>
      <c r="AK95" s="103"/>
      <c r="AL95" s="103"/>
      <c r="AM95" s="103"/>
      <c r="AN95" s="103"/>
      <c r="AO95" s="103"/>
      <c r="AP95" s="103"/>
      <c r="AQ95" s="103"/>
      <c r="AR95" s="103"/>
      <c r="AS95" s="103"/>
      <c r="AT95" s="103"/>
      <c r="AU95" s="103"/>
      <c r="AV95" s="103"/>
      <c r="AW95" s="103"/>
      <c r="AX95" s="103"/>
      <c r="AY95" s="103"/>
      <c r="AZ95" s="108"/>
    </row>
    <row r="96" spans="3:52" s="12" customFormat="1" x14ac:dyDescent="0.25">
      <c r="C96" s="104"/>
      <c r="D96" s="117"/>
      <c r="E96" s="117"/>
      <c r="F96" s="117"/>
      <c r="G96" s="117"/>
      <c r="H96" s="103"/>
      <c r="I96" s="120"/>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3"/>
      <c r="AL96" s="103"/>
      <c r="AM96" s="103"/>
      <c r="AN96" s="103"/>
      <c r="AO96" s="103"/>
      <c r="AP96" s="103"/>
      <c r="AQ96" s="103"/>
      <c r="AR96" s="103"/>
      <c r="AS96" s="103"/>
      <c r="AT96" s="103"/>
      <c r="AU96" s="103"/>
      <c r="AV96" s="103"/>
      <c r="AW96" s="103"/>
      <c r="AX96" s="103"/>
      <c r="AY96" s="103"/>
      <c r="AZ96" s="108"/>
    </row>
    <row r="97" spans="2:53" s="12" customFormat="1" x14ac:dyDescent="0.25">
      <c r="C97" s="104"/>
      <c r="D97" s="117">
        <f>SUM(D86:D96)</f>
        <v>0</v>
      </c>
      <c r="E97" s="117">
        <f>SUM(E86:E96)</f>
        <v>0</v>
      </c>
      <c r="F97" s="117">
        <f>SUM(F86:F96)</f>
        <v>0</v>
      </c>
      <c r="G97" s="117">
        <f>SUM(G86:G96)</f>
        <v>1</v>
      </c>
      <c r="H97" s="103"/>
      <c r="I97" s="58" t="s">
        <v>382</v>
      </c>
      <c r="J97" s="103"/>
      <c r="K97" s="103"/>
      <c r="L97" s="103"/>
      <c r="M97" s="103"/>
      <c r="N97" s="103"/>
      <c r="O97" s="103"/>
      <c r="P97" s="103"/>
      <c r="Q97" s="103"/>
      <c r="R97" s="103"/>
      <c r="S97" s="103"/>
      <c r="T97" s="103"/>
      <c r="U97" s="103"/>
      <c r="V97" s="103"/>
      <c r="W97" s="103"/>
      <c r="X97" s="103"/>
      <c r="Y97" s="103"/>
      <c r="Z97" s="103"/>
      <c r="AA97" s="103"/>
      <c r="AB97" s="103"/>
      <c r="AC97" s="103"/>
      <c r="AD97" s="103"/>
      <c r="AE97" s="58"/>
      <c r="AF97" s="103"/>
      <c r="AG97" s="103"/>
      <c r="AH97" s="103"/>
      <c r="AI97" s="103"/>
      <c r="AJ97" s="103"/>
      <c r="AK97" s="103"/>
      <c r="AL97" s="103"/>
      <c r="AM97" s="103"/>
      <c r="AN97" s="103"/>
      <c r="AO97" s="103"/>
      <c r="AP97" s="103"/>
      <c r="AQ97" s="103"/>
      <c r="AR97" s="103"/>
      <c r="AS97" s="103"/>
      <c r="AT97" s="103"/>
      <c r="AU97" s="103"/>
      <c r="AV97" s="103"/>
      <c r="AW97" s="103"/>
      <c r="AX97" s="103"/>
      <c r="AY97" s="103"/>
      <c r="AZ97" s="108"/>
    </row>
    <row r="98" spans="2:53" s="12" customFormat="1" x14ac:dyDescent="0.25">
      <c r="C98" s="105"/>
      <c r="D98" s="106"/>
      <c r="E98" s="106"/>
      <c r="F98" s="106"/>
      <c r="G98" s="106"/>
      <c r="H98" s="106"/>
      <c r="I98" s="106"/>
      <c r="J98" s="106"/>
      <c r="K98" s="106"/>
      <c r="L98" s="106"/>
      <c r="M98" s="106"/>
      <c r="N98" s="106"/>
      <c r="O98" s="106"/>
      <c r="P98" s="106"/>
      <c r="Q98" s="106"/>
      <c r="R98" s="106"/>
      <c r="S98" s="106"/>
      <c r="T98" s="106"/>
      <c r="U98" s="106"/>
      <c r="V98" s="106"/>
      <c r="W98" s="106"/>
      <c r="X98" s="106"/>
      <c r="Y98" s="106"/>
      <c r="Z98" s="106"/>
      <c r="AA98" s="106"/>
      <c r="AB98" s="106"/>
      <c r="AC98" s="106"/>
      <c r="AD98" s="106"/>
      <c r="AE98" s="106"/>
      <c r="AF98" s="106"/>
      <c r="AG98" s="106"/>
      <c r="AH98" s="106"/>
      <c r="AI98" s="106"/>
      <c r="AJ98" s="106"/>
      <c r="AK98" s="106"/>
      <c r="AL98" s="106"/>
      <c r="AM98" s="106"/>
      <c r="AN98" s="106"/>
      <c r="AO98" s="106"/>
      <c r="AP98" s="106"/>
      <c r="AQ98" s="106"/>
      <c r="AR98" s="106"/>
      <c r="AS98" s="106"/>
      <c r="AT98" s="106"/>
      <c r="AU98" s="106"/>
      <c r="AV98" s="106"/>
      <c r="AW98" s="106"/>
      <c r="AX98" s="106"/>
      <c r="AY98" s="106"/>
      <c r="AZ98" s="116"/>
    </row>
    <row r="99" spans="2:53" s="12" customFormat="1" x14ac:dyDescent="0.25"/>
    <row r="101" spans="2:53" x14ac:dyDescent="0.25">
      <c r="BA101" s="5"/>
    </row>
    <row r="102" spans="2:53" x14ac:dyDescent="0.25">
      <c r="B102" s="5"/>
    </row>
    <row r="103" spans="2:53" x14ac:dyDescent="0.25">
      <c r="B103" s="5"/>
    </row>
    <row r="104" spans="2:53" x14ac:dyDescent="0.25">
      <c r="B104" s="5"/>
    </row>
    <row r="105" spans="2:53" x14ac:dyDescent="0.25">
      <c r="B105" s="5"/>
    </row>
    <row r="106" spans="2:53" x14ac:dyDescent="0.25">
      <c r="B106" s="5"/>
    </row>
    <row r="107" spans="2:53" x14ac:dyDescent="0.25">
      <c r="B107" s="5"/>
    </row>
    <row r="108" spans="2:53" x14ac:dyDescent="0.25">
      <c r="B108" s="5"/>
    </row>
    <row r="109" spans="2:53" x14ac:dyDescent="0.25">
      <c r="B109" s="5"/>
    </row>
    <row r="110" spans="2:53" x14ac:dyDescent="0.25">
      <c r="B110" s="5"/>
      <c r="BA110" s="5"/>
    </row>
    <row r="111" spans="2:53" x14ac:dyDescent="0.25">
      <c r="B111" s="5"/>
      <c r="BA111" s="5"/>
    </row>
    <row r="112" spans="2:53" x14ac:dyDescent="0.25">
      <c r="B112" s="5"/>
      <c r="BA112" s="5"/>
    </row>
    <row r="113" spans="2:53" x14ac:dyDescent="0.25">
      <c r="B113" s="5"/>
      <c r="BA113" s="5"/>
    </row>
    <row r="114" spans="2:53" x14ac:dyDescent="0.25">
      <c r="BA114" s="5"/>
    </row>
    <row r="115" spans="2:53" x14ac:dyDescent="0.25">
      <c r="BA115" s="5"/>
    </row>
    <row r="116" spans="2:53" x14ac:dyDescent="0.25">
      <c r="BA116" s="5"/>
    </row>
    <row r="117" spans="2:53" x14ac:dyDescent="0.25">
      <c r="BA117" s="5"/>
    </row>
  </sheetData>
  <sheetProtection password="F798" sheet="1" objects="1" scenarios="1" formatCells="0" formatColumns="0" formatRows="0" selectLockedCells="1"/>
  <mergeCells count="114">
    <mergeCell ref="AH90:AI90"/>
    <mergeCell ref="AH91:AI91"/>
    <mergeCell ref="C83:AZ83"/>
    <mergeCell ref="AH86:AI86"/>
    <mergeCell ref="AH87:AI87"/>
    <mergeCell ref="AH88:AI88"/>
    <mergeCell ref="AH89:AI89"/>
    <mergeCell ref="C75:AZ75"/>
    <mergeCell ref="D72:H72"/>
    <mergeCell ref="I72:M72"/>
    <mergeCell ref="N72:R72"/>
    <mergeCell ref="S72:W72"/>
    <mergeCell ref="X72:AB72"/>
    <mergeCell ref="AC72:AG72"/>
    <mergeCell ref="D71:H71"/>
    <mergeCell ref="I71:M71"/>
    <mergeCell ref="N71:R71"/>
    <mergeCell ref="S71:W71"/>
    <mergeCell ref="X71:AB71"/>
    <mergeCell ref="AR71:AV71"/>
    <mergeCell ref="AC71:AG71"/>
    <mergeCell ref="AH71:AL71"/>
    <mergeCell ref="AM71:AQ71"/>
    <mergeCell ref="K2:AZ4"/>
    <mergeCell ref="C6:AZ6"/>
    <mergeCell ref="C7:AZ7"/>
    <mergeCell ref="D9:H9"/>
    <mergeCell ref="I9:N9"/>
    <mergeCell ref="O9:T9"/>
    <mergeCell ref="V9:Z9"/>
    <mergeCell ref="AA9:AF9"/>
    <mergeCell ref="AG9:AL9"/>
    <mergeCell ref="D10:H10"/>
    <mergeCell ref="I10:N10"/>
    <mergeCell ref="O10:T10"/>
    <mergeCell ref="D11:H11"/>
    <mergeCell ref="I11:N11"/>
    <mergeCell ref="O11:T11"/>
    <mergeCell ref="D12:H12"/>
    <mergeCell ref="I12:N12"/>
    <mergeCell ref="O12:T12"/>
    <mergeCell ref="D13:H13"/>
    <mergeCell ref="I13:N13"/>
    <mergeCell ref="O13:T13"/>
    <mergeCell ref="D14:H14"/>
    <mergeCell ref="I14:N14"/>
    <mergeCell ref="O20:P20"/>
    <mergeCell ref="D21:E21"/>
    <mergeCell ref="C23:AZ23"/>
    <mergeCell ref="C25:AZ25"/>
    <mergeCell ref="O14:T14"/>
    <mergeCell ref="V13:Z13"/>
    <mergeCell ref="AA13:AF13"/>
    <mergeCell ref="AG13:AL13"/>
    <mergeCell ref="V14:Z14"/>
    <mergeCell ref="AA14:AF14"/>
    <mergeCell ref="AG14:AL14"/>
    <mergeCell ref="O21:P21"/>
    <mergeCell ref="D15:H15"/>
    <mergeCell ref="I15:N15"/>
    <mergeCell ref="O15:T15"/>
    <mergeCell ref="C17:AZ17"/>
    <mergeCell ref="D19:E19"/>
    <mergeCell ref="O19:P19"/>
    <mergeCell ref="D20:E20"/>
    <mergeCell ref="AJ27:AK27"/>
    <mergeCell ref="D27:E27"/>
    <mergeCell ref="C48:AZ48"/>
    <mergeCell ref="AC50:AD50"/>
    <mergeCell ref="C52:AZ52"/>
    <mergeCell ref="D70:H70"/>
    <mergeCell ref="I70:M70"/>
    <mergeCell ref="N70:R70"/>
    <mergeCell ref="S70:W70"/>
    <mergeCell ref="X70:AB70"/>
    <mergeCell ref="AC69:AV69"/>
    <mergeCell ref="AC70:AG70"/>
    <mergeCell ref="C67:AZ67"/>
    <mergeCell ref="D69:AB69"/>
    <mergeCell ref="Z28:AA28"/>
    <mergeCell ref="AJ28:AK28"/>
    <mergeCell ref="V10:Z10"/>
    <mergeCell ref="AA10:AF10"/>
    <mergeCell ref="AG10:AL10"/>
    <mergeCell ref="V11:Z11"/>
    <mergeCell ref="AA11:AF11"/>
    <mergeCell ref="AG11:AL11"/>
    <mergeCell ref="V12:Z12"/>
    <mergeCell ref="AA12:AF12"/>
    <mergeCell ref="AG12:AL12"/>
    <mergeCell ref="V15:Z15"/>
    <mergeCell ref="AA15:AF15"/>
    <mergeCell ref="AG15:AL15"/>
    <mergeCell ref="D77:H77"/>
    <mergeCell ref="AH72:AL72"/>
    <mergeCell ref="AM72:AQ72"/>
    <mergeCell ref="AR72:AV72"/>
    <mergeCell ref="D73:H73"/>
    <mergeCell ref="I73:M73"/>
    <mergeCell ref="N73:R73"/>
    <mergeCell ref="S73:W73"/>
    <mergeCell ref="X73:AB73"/>
    <mergeCell ref="AC73:AG73"/>
    <mergeCell ref="AH73:AL73"/>
    <mergeCell ref="AM73:AQ73"/>
    <mergeCell ref="AR73:AV73"/>
    <mergeCell ref="AH70:AL70"/>
    <mergeCell ref="AM70:AQ70"/>
    <mergeCell ref="C62:AZ62"/>
    <mergeCell ref="AR70:AV70"/>
    <mergeCell ref="C30:AZ30"/>
    <mergeCell ref="C38:AZ38"/>
    <mergeCell ref="D28:E28"/>
    <mergeCell ref="Z27:AA27"/>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02">
    <tabColor theme="5"/>
    <pageSetUpPr autoPageBreaks="0" fitToPage="1"/>
  </sheetPr>
  <dimension ref="A1:XFC457"/>
  <sheetViews>
    <sheetView showGridLines="0" zoomScaleNormal="100" zoomScaleSheetLayoutView="100" workbookViewId="0">
      <selection activeCell="C84" sqref="C84:AZ84"/>
    </sheetView>
  </sheetViews>
  <sheetFormatPr baseColWidth="10" defaultColWidth="0" defaultRowHeight="15" x14ac:dyDescent="0.25"/>
  <cols>
    <col min="1" max="54" width="2.7109375" customWidth="1"/>
    <col min="55" max="58" width="4.28515625" style="12" hidden="1"/>
    <col min="59" max="16383" width="4.28515625" hidden="1"/>
    <col min="16384" max="16384" width="4.140625" hidden="1"/>
  </cols>
  <sheetData>
    <row r="1" spans="1:104" ht="15" customHeight="1" x14ac:dyDescent="0.25">
      <c r="A1" s="39"/>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c r="BA1" s="39"/>
      <c r="BB1" s="39"/>
      <c r="BC1" s="8">
        <v>0</v>
      </c>
      <c r="BD1" s="8">
        <v>0</v>
      </c>
      <c r="BE1" s="8">
        <v>0</v>
      </c>
      <c r="BF1" s="8">
        <v>0</v>
      </c>
      <c r="BG1" s="8">
        <v>0</v>
      </c>
      <c r="BH1" s="8">
        <v>0</v>
      </c>
      <c r="BI1" s="8">
        <v>0</v>
      </c>
      <c r="BJ1" s="8" t="s">
        <v>82</v>
      </c>
      <c r="BK1" s="8">
        <v>0</v>
      </c>
      <c r="BL1" s="8">
        <v>0</v>
      </c>
      <c r="BM1" s="8">
        <v>0</v>
      </c>
      <c r="BN1" s="8">
        <v>0</v>
      </c>
      <c r="BO1" s="8">
        <v>0</v>
      </c>
      <c r="BP1" s="8">
        <v>0</v>
      </c>
      <c r="BQ1" s="8">
        <v>1</v>
      </c>
      <c r="CY1" s="145">
        <v>0</v>
      </c>
      <c r="CZ1" s="126">
        <v>0</v>
      </c>
    </row>
    <row r="2" spans="1:104" ht="15" customHeight="1" x14ac:dyDescent="0.25">
      <c r="A2" s="39"/>
      <c r="B2" s="39"/>
      <c r="C2" s="70"/>
      <c r="D2" s="71"/>
      <c r="E2" s="71"/>
      <c r="F2" s="71"/>
      <c r="G2" s="71"/>
      <c r="H2" s="71"/>
      <c r="I2" s="71"/>
      <c r="J2" s="71"/>
      <c r="K2" s="634" t="s">
        <v>83</v>
      </c>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5"/>
      <c r="BA2" s="39"/>
      <c r="BB2" s="39"/>
      <c r="BC2" s="152">
        <f>ROW(BC457)</f>
        <v>457</v>
      </c>
      <c r="BD2" s="152">
        <f>ROW(C32)</f>
        <v>32</v>
      </c>
      <c r="BE2" s="152">
        <f>ROW(C84)</f>
        <v>84</v>
      </c>
      <c r="BF2" s="153">
        <f>ROW(C125)</f>
        <v>125</v>
      </c>
      <c r="BG2" s="153">
        <f>ROW(C151)</f>
        <v>151</v>
      </c>
      <c r="BH2" s="153">
        <f>ROW(C315)</f>
        <v>315</v>
      </c>
      <c r="BI2" s="153">
        <f>ROW(C176)</f>
        <v>176</v>
      </c>
      <c r="BJ2" s="153">
        <f>ROW(C200)</f>
        <v>200</v>
      </c>
      <c r="BK2" s="153">
        <f>ROW(C252)</f>
        <v>252</v>
      </c>
      <c r="BL2" s="153">
        <f>ROW(C275)</f>
        <v>275</v>
      </c>
      <c r="BM2" s="153">
        <f>ROW(C92)</f>
        <v>92</v>
      </c>
      <c r="BN2" s="153">
        <f>ROW(C299)</f>
        <v>299</v>
      </c>
      <c r="BO2" s="153">
        <f>ROW(C330)</f>
        <v>330</v>
      </c>
      <c r="BP2" s="153">
        <f>ROW(C52)</f>
        <v>52</v>
      </c>
      <c r="BQ2" s="153">
        <f>ROW(C307)</f>
        <v>307</v>
      </c>
      <c r="BR2" s="153">
        <f>BQ2+4+BE1</f>
        <v>311</v>
      </c>
      <c r="BS2" s="153">
        <f>ROW(C214)</f>
        <v>214</v>
      </c>
      <c r="BT2">
        <f>ROW(AZ156)</f>
        <v>156</v>
      </c>
      <c r="CY2" s="145">
        <v>0</v>
      </c>
      <c r="CZ2" s="126">
        <v>0</v>
      </c>
    </row>
    <row r="3" spans="1:104" ht="15" customHeight="1" x14ac:dyDescent="0.25">
      <c r="A3" s="39"/>
      <c r="B3" s="40"/>
      <c r="C3" s="72"/>
      <c r="D3" s="40"/>
      <c r="E3" s="40"/>
      <c r="F3" s="40"/>
      <c r="G3" s="40"/>
      <c r="H3" s="40"/>
      <c r="I3" s="40"/>
      <c r="J3" s="40"/>
      <c r="K3" s="636"/>
      <c r="L3" s="636"/>
      <c r="M3" s="636"/>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7"/>
      <c r="BA3" s="39"/>
      <c r="BB3" s="39"/>
      <c r="BC3" s="11"/>
      <c r="BD3" s="11"/>
      <c r="CY3" s="145">
        <v>0</v>
      </c>
      <c r="CZ3" s="126">
        <v>0</v>
      </c>
    </row>
    <row r="4" spans="1:104" ht="15" customHeight="1" x14ac:dyDescent="0.25">
      <c r="A4" s="39"/>
      <c r="B4" s="40"/>
      <c r="C4" s="43"/>
      <c r="D4" s="42"/>
      <c r="E4" s="42"/>
      <c r="F4" s="42"/>
      <c r="G4" s="42"/>
      <c r="H4" s="42"/>
      <c r="I4" s="42"/>
      <c r="J4" s="42"/>
      <c r="K4" s="638"/>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9"/>
      <c r="BA4" s="39"/>
      <c r="BB4" s="39"/>
      <c r="BC4" s="11"/>
      <c r="BD4" s="11"/>
      <c r="CY4" s="145">
        <v>0</v>
      </c>
      <c r="CZ4" s="145">
        <v>0</v>
      </c>
    </row>
    <row r="5" spans="1:104" ht="15" customHeight="1" x14ac:dyDescent="0.25">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66"/>
      <c r="BA5" s="39"/>
      <c r="BB5" s="39"/>
      <c r="BC5" s="11"/>
      <c r="BD5" s="11"/>
      <c r="CY5" s="145">
        <v>0</v>
      </c>
      <c r="CZ5" s="145">
        <v>0</v>
      </c>
    </row>
    <row r="6" spans="1:104" ht="15" customHeight="1"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B6" s="39"/>
      <c r="BC6" s="11"/>
      <c r="BD6" s="11"/>
      <c r="CY6" s="145">
        <v>0</v>
      </c>
      <c r="CZ6" s="145">
        <v>0</v>
      </c>
    </row>
    <row r="7" spans="1:104" ht="15" customHeight="1" x14ac:dyDescent="0.25">
      <c r="A7" s="39"/>
      <c r="B7" s="39"/>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39"/>
      <c r="BB7" s="39"/>
      <c r="BC7" s="11"/>
      <c r="BD7" s="11"/>
      <c r="CY7" s="145">
        <v>0</v>
      </c>
      <c r="CZ7" s="145">
        <v>0</v>
      </c>
    </row>
    <row r="8" spans="1:104" ht="15" customHeight="1" x14ac:dyDescent="0.25">
      <c r="A8" s="39"/>
      <c r="B8" s="39"/>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39"/>
      <c r="BB8" s="39"/>
      <c r="BC8" s="11"/>
      <c r="BD8" s="11"/>
      <c r="CY8" s="145">
        <v>0</v>
      </c>
      <c r="CZ8" s="145">
        <v>0</v>
      </c>
    </row>
    <row r="9" spans="1:104" ht="21.75" customHeight="1" x14ac:dyDescent="0.25">
      <c r="A9" s="39"/>
      <c r="B9" s="39"/>
      <c r="C9" s="1171">
        <v>2</v>
      </c>
      <c r="D9" s="1172"/>
      <c r="E9" s="1172"/>
      <c r="F9" s="1173" t="s">
        <v>519</v>
      </c>
      <c r="G9" s="1173"/>
      <c r="H9" s="1173"/>
      <c r="I9" s="1173"/>
      <c r="J9" s="1173">
        <v>44597</v>
      </c>
      <c r="K9" s="1173"/>
      <c r="L9" s="1173"/>
      <c r="M9" s="1173"/>
      <c r="N9" s="1174" t="s">
        <v>759</v>
      </c>
      <c r="O9" s="1174"/>
      <c r="P9" s="1174"/>
      <c r="Q9" s="1174"/>
      <c r="R9" s="1174"/>
      <c r="S9" s="1174"/>
      <c r="T9" s="1174"/>
      <c r="U9" s="1174"/>
      <c r="V9" s="1174"/>
      <c r="W9" s="1174"/>
      <c r="X9" s="1174"/>
      <c r="Y9" s="1174"/>
      <c r="Z9" s="1175" t="s">
        <v>745</v>
      </c>
      <c r="AA9" s="1175"/>
      <c r="AB9" s="1175"/>
      <c r="AC9" s="1175"/>
      <c r="AD9" s="1175"/>
      <c r="AE9" s="1175"/>
      <c r="AF9" s="1175"/>
      <c r="AG9" s="1175"/>
      <c r="AH9" s="1175"/>
      <c r="AI9" s="628"/>
      <c r="AJ9" s="628"/>
      <c r="AK9" s="628"/>
      <c r="AL9" s="628"/>
      <c r="AM9" s="628"/>
      <c r="AN9" s="628"/>
      <c r="AO9" s="628"/>
      <c r="AP9" s="628"/>
      <c r="AQ9" s="628"/>
      <c r="AR9" s="628" t="s">
        <v>813</v>
      </c>
      <c r="AS9" s="628"/>
      <c r="AT9" s="628"/>
      <c r="AU9" s="628"/>
      <c r="AV9" s="628"/>
      <c r="AW9" s="628"/>
      <c r="AX9" s="628"/>
      <c r="AY9" s="628"/>
      <c r="AZ9" s="629"/>
      <c r="BA9" s="39"/>
      <c r="BB9" s="39"/>
      <c r="BC9" s="11"/>
      <c r="BD9" s="11"/>
      <c r="CY9" s="145">
        <v>0</v>
      </c>
      <c r="CZ9" s="145">
        <v>0</v>
      </c>
    </row>
    <row r="10" spans="1:104" ht="15" customHeight="1" x14ac:dyDescent="0.25">
      <c r="A10" s="39"/>
      <c r="B10" s="39"/>
      <c r="C10" s="1176"/>
      <c r="D10" s="1177"/>
      <c r="E10" s="1177"/>
      <c r="F10" s="1178"/>
      <c r="G10" s="1178"/>
      <c r="H10" s="1178"/>
      <c r="I10" s="1178"/>
      <c r="J10" s="1178" t="s">
        <v>91</v>
      </c>
      <c r="K10" s="1178"/>
      <c r="L10" s="1178"/>
      <c r="M10" s="1178"/>
      <c r="N10" s="1179"/>
      <c r="O10" s="1179"/>
      <c r="P10" s="1179"/>
      <c r="Q10" s="1179"/>
      <c r="R10" s="1179"/>
      <c r="S10" s="1179"/>
      <c r="T10" s="1179"/>
      <c r="U10" s="1179"/>
      <c r="V10" s="1179"/>
      <c r="W10" s="1179"/>
      <c r="X10" s="1179"/>
      <c r="Y10" s="1179"/>
      <c r="Z10" s="1180"/>
      <c r="AA10" s="1180"/>
      <c r="AB10" s="1180"/>
      <c r="AC10" s="1180"/>
      <c r="AD10" s="1180"/>
      <c r="AE10" s="1180"/>
      <c r="AF10" s="1180"/>
      <c r="AG10" s="1180"/>
      <c r="AH10" s="1180"/>
      <c r="AI10" s="658"/>
      <c r="AJ10" s="658"/>
      <c r="AK10" s="658"/>
      <c r="AL10" s="658"/>
      <c r="AM10" s="658"/>
      <c r="AN10" s="658"/>
      <c r="AO10" s="658"/>
      <c r="AP10" s="658"/>
      <c r="AQ10" s="658"/>
      <c r="AR10" s="658"/>
      <c r="AS10" s="658"/>
      <c r="AT10" s="658"/>
      <c r="AU10" s="658"/>
      <c r="AV10" s="658"/>
      <c r="AW10" s="658"/>
      <c r="AX10" s="658"/>
      <c r="AY10" s="658"/>
      <c r="AZ10" s="659"/>
      <c r="BA10" s="39"/>
      <c r="BB10" s="39"/>
      <c r="BC10" s="11"/>
      <c r="BD10" s="11"/>
      <c r="CY10" s="145">
        <v>0</v>
      </c>
      <c r="CZ10" s="145">
        <v>0</v>
      </c>
    </row>
    <row r="11" spans="1:104" ht="15" customHeight="1" x14ac:dyDescent="0.25">
      <c r="A11" s="39"/>
      <c r="B11" s="39"/>
      <c r="C11" s="1171"/>
      <c r="D11" s="1172"/>
      <c r="E11" s="1172"/>
      <c r="F11" s="1173"/>
      <c r="G11" s="1173"/>
      <c r="H11" s="1173"/>
      <c r="I11" s="1173"/>
      <c r="J11" s="1173" t="s">
        <v>91</v>
      </c>
      <c r="K11" s="1173"/>
      <c r="L11" s="1173"/>
      <c r="M11" s="1173"/>
      <c r="N11" s="1174"/>
      <c r="O11" s="1174"/>
      <c r="P11" s="1174"/>
      <c r="Q11" s="1174"/>
      <c r="R11" s="1174"/>
      <c r="S11" s="1174"/>
      <c r="T11" s="1174"/>
      <c r="U11" s="1174"/>
      <c r="V11" s="1174"/>
      <c r="W11" s="1174"/>
      <c r="X11" s="1174"/>
      <c r="Y11" s="1174"/>
      <c r="Z11" s="1175"/>
      <c r="AA11" s="1175"/>
      <c r="AB11" s="1175"/>
      <c r="AC11" s="1175"/>
      <c r="AD11" s="1175"/>
      <c r="AE11" s="1175"/>
      <c r="AF11" s="1175"/>
      <c r="AG11" s="1175"/>
      <c r="AH11" s="1175"/>
      <c r="AI11" s="628"/>
      <c r="AJ11" s="628"/>
      <c r="AK11" s="628"/>
      <c r="AL11" s="628"/>
      <c r="AM11" s="628"/>
      <c r="AN11" s="628"/>
      <c r="AO11" s="628"/>
      <c r="AP11" s="628"/>
      <c r="AQ11" s="628"/>
      <c r="AR11" s="628"/>
      <c r="AS11" s="628"/>
      <c r="AT11" s="628"/>
      <c r="AU11" s="628"/>
      <c r="AV11" s="628"/>
      <c r="AW11" s="628"/>
      <c r="AX11" s="628"/>
      <c r="AY11" s="628"/>
      <c r="AZ11" s="629"/>
      <c r="BA11" s="39"/>
      <c r="BB11" s="39"/>
      <c r="BC11" s="11"/>
      <c r="BD11" s="11"/>
      <c r="CY11" s="145">
        <v>0</v>
      </c>
      <c r="CZ11" s="145">
        <v>0</v>
      </c>
    </row>
    <row r="12" spans="1:104" ht="15" customHeight="1" x14ac:dyDescent="0.25">
      <c r="A12" s="39"/>
      <c r="B12" s="39"/>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39"/>
      <c r="BB12" s="39"/>
      <c r="BC12" s="11"/>
      <c r="BD12" s="11"/>
      <c r="CY12" s="145">
        <v>1</v>
      </c>
      <c r="CZ12" s="145">
        <v>1</v>
      </c>
    </row>
    <row r="13" spans="1:104" ht="15" customHeight="1" x14ac:dyDescent="0.25">
      <c r="A13" s="39"/>
      <c r="B13" s="39"/>
      <c r="C13" s="67" t="s">
        <v>95</v>
      </c>
      <c r="D13" s="626" t="s">
        <v>96</v>
      </c>
      <c r="E13" s="626"/>
      <c r="F13" s="626"/>
      <c r="G13" s="626"/>
      <c r="H13" s="626"/>
      <c r="I13" s="626"/>
      <c r="J13" s="626"/>
      <c r="K13" s="626"/>
      <c r="L13" s="626"/>
      <c r="M13" s="626"/>
      <c r="N13" s="626"/>
      <c r="O13" s="626"/>
      <c r="P13" s="626"/>
      <c r="Q13" s="626"/>
      <c r="R13" s="626"/>
      <c r="S13" s="626"/>
      <c r="T13" s="626"/>
      <c r="U13" s="626"/>
      <c r="V13" s="626"/>
      <c r="W13" s="626"/>
      <c r="X13" s="626"/>
      <c r="Y13" s="626"/>
      <c r="Z13" s="626"/>
      <c r="AA13" s="626"/>
      <c r="AB13" s="626"/>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39"/>
      <c r="BB13" s="39"/>
      <c r="BC13" s="11"/>
      <c r="BD13" s="11"/>
      <c r="CY13" s="145">
        <v>0</v>
      </c>
      <c r="CZ13" s="145">
        <v>0</v>
      </c>
    </row>
    <row r="14" spans="1:104" ht="15" customHeight="1" x14ac:dyDescent="0.25">
      <c r="A14" s="39"/>
      <c r="B14" s="39"/>
      <c r="C14" s="67" t="s">
        <v>97</v>
      </c>
      <c r="D14" s="627" t="s">
        <v>98</v>
      </c>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7"/>
      <c r="AD14" s="627"/>
      <c r="AE14" s="627"/>
      <c r="AF14" s="627"/>
      <c r="AG14" s="627"/>
      <c r="AH14" s="627"/>
      <c r="AI14" s="627"/>
      <c r="AJ14" s="627"/>
      <c r="AK14" s="627"/>
      <c r="AL14" s="627"/>
      <c r="AM14" s="627"/>
      <c r="AN14" s="627"/>
      <c r="AO14" s="627"/>
      <c r="AP14" s="627"/>
      <c r="AQ14" s="627"/>
      <c r="AR14" s="627"/>
      <c r="AS14" s="627"/>
      <c r="AT14" s="627"/>
      <c r="AU14" s="627"/>
      <c r="AV14" s="627"/>
      <c r="AW14" s="627"/>
      <c r="AX14" s="627"/>
      <c r="AY14" s="627"/>
      <c r="AZ14" s="627"/>
      <c r="BA14" s="39"/>
      <c r="BB14" s="39"/>
      <c r="BC14" s="11"/>
      <c r="BD14" s="11"/>
      <c r="CY14" s="145">
        <v>0</v>
      </c>
      <c r="CZ14" s="145">
        <v>0</v>
      </c>
    </row>
    <row r="15" spans="1:104" ht="15" customHeight="1" x14ac:dyDescent="0.25">
      <c r="A15" s="39"/>
      <c r="B15" s="39"/>
      <c r="C15" s="67"/>
      <c r="D15" s="627"/>
      <c r="E15" s="627"/>
      <c r="F15" s="627"/>
      <c r="G15" s="627"/>
      <c r="H15" s="627"/>
      <c r="I15" s="627"/>
      <c r="J15" s="627"/>
      <c r="K15" s="627"/>
      <c r="L15" s="627"/>
      <c r="M15" s="627"/>
      <c r="N15" s="627"/>
      <c r="O15" s="627"/>
      <c r="P15" s="627"/>
      <c r="Q15" s="627"/>
      <c r="R15" s="627"/>
      <c r="S15" s="627"/>
      <c r="T15" s="627"/>
      <c r="U15" s="627"/>
      <c r="V15" s="627"/>
      <c r="W15" s="627"/>
      <c r="X15" s="627"/>
      <c r="Y15" s="627"/>
      <c r="Z15" s="627"/>
      <c r="AA15" s="627"/>
      <c r="AB15" s="627"/>
      <c r="AC15" s="627"/>
      <c r="AD15" s="627"/>
      <c r="AE15" s="627"/>
      <c r="AF15" s="627"/>
      <c r="AG15" s="627"/>
      <c r="AH15" s="627"/>
      <c r="AI15" s="627"/>
      <c r="AJ15" s="627"/>
      <c r="AK15" s="627"/>
      <c r="AL15" s="627"/>
      <c r="AM15" s="627"/>
      <c r="AN15" s="627"/>
      <c r="AO15" s="627"/>
      <c r="AP15" s="627"/>
      <c r="AQ15" s="627"/>
      <c r="AR15" s="627"/>
      <c r="AS15" s="627"/>
      <c r="AT15" s="627"/>
      <c r="AU15" s="627"/>
      <c r="AV15" s="627"/>
      <c r="AW15" s="627"/>
      <c r="AX15" s="627"/>
      <c r="AY15" s="627"/>
      <c r="AZ15" s="627"/>
      <c r="BA15" s="39"/>
      <c r="BB15" s="39"/>
      <c r="BC15" s="11"/>
      <c r="BD15" s="11"/>
      <c r="CY15" s="145">
        <v>0</v>
      </c>
      <c r="CZ15" s="145">
        <v>0</v>
      </c>
    </row>
    <row r="16" spans="1:104" ht="15" customHeight="1" x14ac:dyDescent="0.25">
      <c r="A16" s="39"/>
      <c r="B16" s="39"/>
      <c r="C16" s="68"/>
      <c r="D16" s="627"/>
      <c r="E16" s="627"/>
      <c r="F16" s="627"/>
      <c r="G16" s="627"/>
      <c r="H16" s="627"/>
      <c r="I16" s="627"/>
      <c r="J16" s="627"/>
      <c r="K16" s="627"/>
      <c r="L16" s="627"/>
      <c r="M16" s="627"/>
      <c r="N16" s="627"/>
      <c r="O16" s="627"/>
      <c r="P16" s="627"/>
      <c r="Q16" s="627"/>
      <c r="R16" s="627"/>
      <c r="S16" s="627"/>
      <c r="T16" s="627"/>
      <c r="U16" s="627"/>
      <c r="V16" s="627"/>
      <c r="W16" s="627"/>
      <c r="X16" s="627"/>
      <c r="Y16" s="627"/>
      <c r="Z16" s="627"/>
      <c r="AA16" s="627"/>
      <c r="AB16" s="627"/>
      <c r="AC16" s="627"/>
      <c r="AD16" s="627"/>
      <c r="AE16" s="627"/>
      <c r="AF16" s="627"/>
      <c r="AG16" s="627"/>
      <c r="AH16" s="627"/>
      <c r="AI16" s="627"/>
      <c r="AJ16" s="627"/>
      <c r="AK16" s="627"/>
      <c r="AL16" s="627"/>
      <c r="AM16" s="627"/>
      <c r="AN16" s="627"/>
      <c r="AO16" s="627"/>
      <c r="AP16" s="627"/>
      <c r="AQ16" s="627"/>
      <c r="AR16" s="627"/>
      <c r="AS16" s="627"/>
      <c r="AT16" s="627"/>
      <c r="AU16" s="627"/>
      <c r="AV16" s="627"/>
      <c r="AW16" s="627"/>
      <c r="AX16" s="627"/>
      <c r="AY16" s="627"/>
      <c r="AZ16" s="627"/>
      <c r="BA16" s="39"/>
      <c r="BB16" s="39"/>
      <c r="BC16" s="11"/>
      <c r="BD16" s="11"/>
      <c r="CY16" s="145">
        <v>0</v>
      </c>
      <c r="CZ16" s="145">
        <v>0</v>
      </c>
    </row>
    <row r="17" spans="1:104" ht="15" customHeight="1" x14ac:dyDescent="0.25">
      <c r="A17" s="39"/>
      <c r="B17" s="39"/>
      <c r="C17" s="335" t="s">
        <v>99</v>
      </c>
      <c r="D17" s="328"/>
      <c r="E17" s="328"/>
      <c r="F17" s="328"/>
      <c r="G17" s="328"/>
      <c r="H17" s="328"/>
      <c r="I17" s="328"/>
      <c r="J17" s="328"/>
      <c r="K17" s="328"/>
      <c r="L17" s="328"/>
      <c r="M17" s="328"/>
      <c r="N17" s="328"/>
      <c r="O17" s="328"/>
      <c r="P17" s="329"/>
      <c r="Q17" s="43"/>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39"/>
      <c r="BB17" s="39"/>
      <c r="BC17" s="11"/>
      <c r="BD17" s="11"/>
      <c r="CY17" s="145">
        <v>0</v>
      </c>
      <c r="CZ17" s="145">
        <v>0</v>
      </c>
    </row>
    <row r="18" spans="1:104" ht="15" customHeight="1"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B18" s="39"/>
      <c r="BC18" s="11"/>
      <c r="BD18" s="11"/>
      <c r="CY18" s="145">
        <v>0</v>
      </c>
      <c r="CZ18" s="145">
        <v>0</v>
      </c>
    </row>
    <row r="19" spans="1:104" ht="15" customHeight="1" x14ac:dyDescent="0.25">
      <c r="A19" s="39"/>
      <c r="B19" s="39"/>
      <c r="C19" s="380" t="s">
        <v>100</v>
      </c>
      <c r="D19" s="381"/>
      <c r="E19" s="381"/>
      <c r="F19" s="381"/>
      <c r="G19" s="381"/>
      <c r="H19" s="381"/>
      <c r="I19" s="381"/>
      <c r="J19" s="381"/>
      <c r="K19" s="381"/>
      <c r="L19" s="381"/>
      <c r="M19" s="381"/>
      <c r="N19" s="381"/>
      <c r="O19" s="381"/>
      <c r="P19" s="382"/>
      <c r="Q19" s="620" t="s">
        <v>746</v>
      </c>
      <c r="R19" s="426"/>
      <c r="S19" s="426"/>
      <c r="T19" s="426"/>
      <c r="U19" s="426"/>
      <c r="V19" s="426"/>
      <c r="W19" s="426"/>
      <c r="X19" s="426"/>
      <c r="Y19" s="426"/>
      <c r="Z19" s="426"/>
      <c r="AA19" s="426"/>
      <c r="AB19" s="426"/>
      <c r="AC19" s="426"/>
      <c r="AD19" s="426"/>
      <c r="AE19" s="426"/>
      <c r="AF19" s="426"/>
      <c r="AG19" s="426"/>
      <c r="AH19" s="426"/>
      <c r="AI19" s="426"/>
      <c r="AJ19" s="426"/>
      <c r="AK19" s="426"/>
      <c r="AL19" s="426"/>
      <c r="AM19" s="426"/>
      <c r="AN19" s="426"/>
      <c r="AO19" s="426"/>
      <c r="AP19" s="426"/>
      <c r="AQ19" s="426"/>
      <c r="AR19" s="426"/>
      <c r="AS19" s="426"/>
      <c r="AT19" s="426"/>
      <c r="AU19" s="426"/>
      <c r="AV19" s="426"/>
      <c r="AW19" s="426"/>
      <c r="AX19" s="426"/>
      <c r="AY19" s="426"/>
      <c r="AZ19" s="427"/>
      <c r="BA19" s="39"/>
      <c r="BB19" s="39"/>
      <c r="BC19" s="11"/>
      <c r="BD19" s="11"/>
      <c r="CY19" s="145">
        <v>0</v>
      </c>
      <c r="CZ19" s="145">
        <v>0</v>
      </c>
    </row>
    <row r="20" spans="1:104" ht="15" customHeight="1" x14ac:dyDescent="0.25">
      <c r="A20" s="39"/>
      <c r="B20" s="39"/>
      <c r="C20" s="380" t="s">
        <v>101</v>
      </c>
      <c r="D20" s="381"/>
      <c r="E20" s="381"/>
      <c r="F20" s="381"/>
      <c r="G20" s="381"/>
      <c r="H20" s="381"/>
      <c r="I20" s="381"/>
      <c r="J20" s="381"/>
      <c r="K20" s="381"/>
      <c r="L20" s="381"/>
      <c r="M20" s="381"/>
      <c r="N20" s="381"/>
      <c r="O20" s="381"/>
      <c r="P20" s="382"/>
      <c r="Q20" s="620" t="s">
        <v>818</v>
      </c>
      <c r="R20" s="426"/>
      <c r="S20" s="426"/>
      <c r="T20" s="426"/>
      <c r="U20" s="426"/>
      <c r="V20" s="426"/>
      <c r="W20" s="426"/>
      <c r="X20" s="426"/>
      <c r="Y20" s="426"/>
      <c r="Z20" s="426"/>
      <c r="AA20" s="426"/>
      <c r="AB20" s="426"/>
      <c r="AC20" s="426"/>
      <c r="AD20" s="426"/>
      <c r="AE20" s="426"/>
      <c r="AF20" s="426"/>
      <c r="AG20" s="426"/>
      <c r="AH20" s="426"/>
      <c r="AI20" s="426"/>
      <c r="AJ20" s="426"/>
      <c r="AK20" s="426"/>
      <c r="AL20" s="426"/>
      <c r="AM20" s="426"/>
      <c r="AN20" s="426"/>
      <c r="AO20" s="426"/>
      <c r="AP20" s="426"/>
      <c r="AQ20" s="426"/>
      <c r="AR20" s="426"/>
      <c r="AS20" s="426"/>
      <c r="AT20" s="426"/>
      <c r="AU20" s="426"/>
      <c r="AV20" s="426"/>
      <c r="AW20" s="426"/>
      <c r="AX20" s="426"/>
      <c r="AY20" s="426"/>
      <c r="AZ20" s="427"/>
      <c r="BA20" s="39"/>
      <c r="BB20" s="39"/>
      <c r="BC20" s="11"/>
      <c r="BD20" s="11"/>
      <c r="CY20" s="145">
        <v>0</v>
      </c>
      <c r="CZ20" s="145">
        <v>0</v>
      </c>
    </row>
    <row r="21" spans="1:104" ht="147.75" customHeight="1" x14ac:dyDescent="0.25">
      <c r="A21" s="39"/>
      <c r="B21" s="39"/>
      <c r="C21" s="380" t="s">
        <v>102</v>
      </c>
      <c r="D21" s="381"/>
      <c r="E21" s="381"/>
      <c r="F21" s="381"/>
      <c r="G21" s="381"/>
      <c r="H21" s="381"/>
      <c r="I21" s="381"/>
      <c r="J21" s="381"/>
      <c r="K21" s="381"/>
      <c r="L21" s="381"/>
      <c r="M21" s="381"/>
      <c r="N21" s="381"/>
      <c r="O21" s="381"/>
      <c r="P21" s="382"/>
      <c r="Q21" s="620" t="s">
        <v>819</v>
      </c>
      <c r="R21" s="426"/>
      <c r="S21" s="426"/>
      <c r="T21" s="426"/>
      <c r="U21" s="426"/>
      <c r="V21" s="426"/>
      <c r="W21" s="426"/>
      <c r="X21" s="426"/>
      <c r="Y21" s="426"/>
      <c r="Z21" s="426"/>
      <c r="AA21" s="426"/>
      <c r="AB21" s="426"/>
      <c r="AC21" s="426"/>
      <c r="AD21" s="426"/>
      <c r="AE21" s="426"/>
      <c r="AF21" s="426"/>
      <c r="AG21" s="426"/>
      <c r="AH21" s="426"/>
      <c r="AI21" s="426"/>
      <c r="AJ21" s="426"/>
      <c r="AK21" s="426"/>
      <c r="AL21" s="426"/>
      <c r="AM21" s="426"/>
      <c r="AN21" s="426"/>
      <c r="AO21" s="426"/>
      <c r="AP21" s="426"/>
      <c r="AQ21" s="426"/>
      <c r="AR21" s="426"/>
      <c r="AS21" s="426"/>
      <c r="AT21" s="426"/>
      <c r="AU21" s="426"/>
      <c r="AV21" s="426"/>
      <c r="AW21" s="426"/>
      <c r="AX21" s="426"/>
      <c r="AY21" s="426"/>
      <c r="AZ21" s="427"/>
      <c r="BA21" s="39"/>
      <c r="BB21" s="39"/>
      <c r="BC21" s="11"/>
      <c r="BD21" s="11"/>
      <c r="CY21" s="145">
        <v>0</v>
      </c>
      <c r="CZ21" s="145">
        <v>0</v>
      </c>
    </row>
    <row r="22" spans="1:104" ht="15" customHeight="1" x14ac:dyDescent="0.25">
      <c r="A22" s="39"/>
      <c r="B22" s="39"/>
      <c r="C22" s="380" t="s">
        <v>103</v>
      </c>
      <c r="D22" s="381"/>
      <c r="E22" s="381"/>
      <c r="F22" s="381"/>
      <c r="G22" s="381"/>
      <c r="H22" s="381"/>
      <c r="I22" s="381"/>
      <c r="J22" s="381"/>
      <c r="K22" s="381"/>
      <c r="L22" s="381"/>
      <c r="M22" s="381"/>
      <c r="N22" s="381"/>
      <c r="O22" s="381"/>
      <c r="P22" s="382"/>
      <c r="Q22" s="620" t="s">
        <v>747</v>
      </c>
      <c r="R22" s="426"/>
      <c r="S22" s="426"/>
      <c r="T22" s="426"/>
      <c r="U22" s="426"/>
      <c r="V22" s="426"/>
      <c r="W22" s="426"/>
      <c r="X22" s="426"/>
      <c r="Y22" s="426"/>
      <c r="Z22" s="426"/>
      <c r="AA22" s="426"/>
      <c r="AB22" s="426"/>
      <c r="AC22" s="426"/>
      <c r="AD22" s="426"/>
      <c r="AE22" s="426"/>
      <c r="AF22" s="426"/>
      <c r="AG22" s="426"/>
      <c r="AH22" s="426"/>
      <c r="AI22" s="426"/>
      <c r="AJ22" s="426"/>
      <c r="AK22" s="426"/>
      <c r="AL22" s="426"/>
      <c r="AM22" s="426"/>
      <c r="AN22" s="426"/>
      <c r="AO22" s="426"/>
      <c r="AP22" s="426"/>
      <c r="AQ22" s="426"/>
      <c r="AR22" s="426"/>
      <c r="AS22" s="426"/>
      <c r="AT22" s="426"/>
      <c r="AU22" s="426"/>
      <c r="AV22" s="426"/>
      <c r="AW22" s="426"/>
      <c r="AX22" s="426"/>
      <c r="AY22" s="426"/>
      <c r="AZ22" s="427"/>
      <c r="BA22" s="39"/>
      <c r="BB22" s="39"/>
      <c r="BC22" s="11"/>
      <c r="BD22" s="11"/>
      <c r="CY22" s="145">
        <v>0</v>
      </c>
      <c r="CZ22" s="145">
        <v>0</v>
      </c>
    </row>
    <row r="23" spans="1:104" ht="15" customHeight="1" x14ac:dyDescent="0.25">
      <c r="A23" s="39"/>
      <c r="B23" s="39"/>
      <c r="C23" s="380" t="s">
        <v>104</v>
      </c>
      <c r="D23" s="381"/>
      <c r="E23" s="381"/>
      <c r="F23" s="381"/>
      <c r="G23" s="381"/>
      <c r="H23" s="381"/>
      <c r="I23" s="381"/>
      <c r="J23" s="381"/>
      <c r="K23" s="381"/>
      <c r="L23" s="381"/>
      <c r="M23" s="381"/>
      <c r="N23" s="381"/>
      <c r="O23" s="381"/>
      <c r="P23" s="382"/>
      <c r="Q23" s="620" t="s">
        <v>748</v>
      </c>
      <c r="R23" s="426"/>
      <c r="S23" s="426"/>
      <c r="T23" s="426"/>
      <c r="U23" s="426"/>
      <c r="V23" s="426"/>
      <c r="W23" s="426"/>
      <c r="X23" s="426"/>
      <c r="Y23" s="426"/>
      <c r="Z23" s="426"/>
      <c r="AA23" s="426"/>
      <c r="AB23" s="426"/>
      <c r="AC23" s="426"/>
      <c r="AD23" s="426"/>
      <c r="AE23" s="426"/>
      <c r="AF23" s="426"/>
      <c r="AG23" s="426"/>
      <c r="AH23" s="426"/>
      <c r="AI23" s="426"/>
      <c r="AJ23" s="426"/>
      <c r="AK23" s="426"/>
      <c r="AL23" s="426"/>
      <c r="AM23" s="426"/>
      <c r="AN23" s="426"/>
      <c r="AO23" s="426"/>
      <c r="AP23" s="426"/>
      <c r="AQ23" s="426"/>
      <c r="AR23" s="426"/>
      <c r="AS23" s="426"/>
      <c r="AT23" s="426"/>
      <c r="AU23" s="426"/>
      <c r="AV23" s="426"/>
      <c r="AW23" s="426"/>
      <c r="AX23" s="426"/>
      <c r="AY23" s="426"/>
      <c r="AZ23" s="427"/>
      <c r="BA23" s="39"/>
      <c r="BB23" s="39"/>
      <c r="BC23" s="11"/>
      <c r="BD23" s="11"/>
      <c r="CY23" s="145">
        <v>0</v>
      </c>
      <c r="CZ23" s="145">
        <v>0</v>
      </c>
    </row>
    <row r="24" spans="1:104" ht="15" customHeight="1" x14ac:dyDescent="0.25">
      <c r="A24" s="39"/>
      <c r="B24" s="39"/>
      <c r="C24" s="380" t="s">
        <v>21</v>
      </c>
      <c r="D24" s="381"/>
      <c r="E24" s="381"/>
      <c r="F24" s="381"/>
      <c r="G24" s="381"/>
      <c r="H24" s="381"/>
      <c r="I24" s="381"/>
      <c r="J24" s="381"/>
      <c r="K24" s="381"/>
      <c r="L24" s="381"/>
      <c r="M24" s="381"/>
      <c r="N24" s="381"/>
      <c r="O24" s="381"/>
      <c r="P24" s="382"/>
      <c r="Q24" s="620" t="s">
        <v>748</v>
      </c>
      <c r="R24" s="621"/>
      <c r="S24" s="621"/>
      <c r="T24" s="621"/>
      <c r="U24" s="621"/>
      <c r="V24" s="621"/>
      <c r="W24" s="621"/>
      <c r="X24" s="621"/>
      <c r="Y24" s="621"/>
      <c r="Z24" s="621"/>
      <c r="AA24" s="621"/>
      <c r="AB24" s="621"/>
      <c r="AC24" s="621"/>
      <c r="AD24" s="621"/>
      <c r="AE24" s="621"/>
      <c r="AF24" s="621"/>
      <c r="AG24" s="621"/>
      <c r="AH24" s="621"/>
      <c r="AI24" s="621"/>
      <c r="AJ24" s="621"/>
      <c r="AK24" s="621"/>
      <c r="AL24" s="621"/>
      <c r="AM24" s="621"/>
      <c r="AN24" s="621"/>
      <c r="AO24" s="621"/>
      <c r="AP24" s="621"/>
      <c r="AQ24" s="621"/>
      <c r="AR24" s="621"/>
      <c r="AS24" s="621"/>
      <c r="AT24" s="621"/>
      <c r="AU24" s="621"/>
      <c r="AV24" s="621"/>
      <c r="AW24" s="621"/>
      <c r="AX24" s="621"/>
      <c r="AY24" s="621"/>
      <c r="AZ24" s="622"/>
      <c r="BA24" s="39"/>
      <c r="BB24" s="39"/>
      <c r="BC24" s="11"/>
      <c r="BD24" s="11"/>
      <c r="CY24" s="145">
        <v>0</v>
      </c>
      <c r="CZ24" s="145">
        <v>0</v>
      </c>
    </row>
    <row r="25" spans="1:104" ht="15" customHeight="1" x14ac:dyDescent="0.25">
      <c r="A25" s="39"/>
      <c r="B25" s="39"/>
      <c r="C25" s="623" t="s">
        <v>632</v>
      </c>
      <c r="D25" s="381"/>
      <c r="E25" s="381"/>
      <c r="F25" s="381"/>
      <c r="G25" s="381"/>
      <c r="H25" s="381"/>
      <c r="I25" s="381"/>
      <c r="J25" s="381"/>
      <c r="K25" s="381"/>
      <c r="L25" s="381"/>
      <c r="M25" s="381"/>
      <c r="N25" s="381"/>
      <c r="O25" s="381"/>
      <c r="P25" s="382"/>
      <c r="Q25" s="620" t="s">
        <v>748</v>
      </c>
      <c r="R25" s="426"/>
      <c r="S25" s="426"/>
      <c r="T25" s="426"/>
      <c r="U25" s="426"/>
      <c r="V25" s="426"/>
      <c r="W25" s="426"/>
      <c r="X25" s="426"/>
      <c r="Y25" s="426"/>
      <c r="Z25" s="426"/>
      <c r="AA25" s="426"/>
      <c r="AB25" s="426"/>
      <c r="AC25" s="426"/>
      <c r="AD25" s="426"/>
      <c r="AE25" s="426"/>
      <c r="AF25" s="426"/>
      <c r="AG25" s="426"/>
      <c r="AH25" s="426"/>
      <c r="AI25" s="426"/>
      <c r="AJ25" s="426"/>
      <c r="AK25" s="426"/>
      <c r="AL25" s="426"/>
      <c r="AM25" s="426"/>
      <c r="AN25" s="426"/>
      <c r="AO25" s="426"/>
      <c r="AP25" s="426"/>
      <c r="AQ25" s="426"/>
      <c r="AR25" s="426"/>
      <c r="AS25" s="426"/>
      <c r="AT25" s="426"/>
      <c r="AU25" s="426"/>
      <c r="AV25" s="426"/>
      <c r="AW25" s="426"/>
      <c r="AX25" s="426"/>
      <c r="AY25" s="426"/>
      <c r="AZ25" s="427"/>
      <c r="BA25" s="39"/>
      <c r="BB25" s="39"/>
      <c r="BC25" s="11"/>
      <c r="BD25" s="11"/>
      <c r="CY25" s="145">
        <v>0</v>
      </c>
      <c r="CZ25" s="145">
        <v>0</v>
      </c>
    </row>
    <row r="26" spans="1:104" ht="15" customHeight="1" x14ac:dyDescent="0.25">
      <c r="A26" s="39"/>
      <c r="B26" s="39"/>
      <c r="C26" s="39" t="s">
        <v>105</v>
      </c>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BB26" s="39"/>
      <c r="BC26" s="11"/>
      <c r="BD26" s="11"/>
      <c r="CY26" s="145">
        <v>0</v>
      </c>
      <c r="CZ26" s="145">
        <v>0</v>
      </c>
    </row>
    <row r="27" spans="1:104" ht="15" customHeight="1" x14ac:dyDescent="0.25">
      <c r="A27" s="39"/>
      <c r="B27" s="39"/>
      <c r="C27" s="380" t="s">
        <v>106</v>
      </c>
      <c r="D27" s="381"/>
      <c r="E27" s="381"/>
      <c r="F27" s="381"/>
      <c r="G27" s="381"/>
      <c r="H27" s="381"/>
      <c r="I27" s="381"/>
      <c r="J27" s="381"/>
      <c r="K27" s="381"/>
      <c r="L27" s="381"/>
      <c r="M27" s="381"/>
      <c r="N27" s="381"/>
      <c r="O27" s="381"/>
      <c r="P27" s="381"/>
      <c r="Q27" s="381"/>
      <c r="R27" s="381"/>
      <c r="S27" s="381"/>
      <c r="T27" s="381"/>
      <c r="U27" s="381"/>
      <c r="V27" s="381"/>
      <c r="W27" s="381"/>
      <c r="X27" s="381"/>
      <c r="Y27" s="381"/>
      <c r="Z27" s="381"/>
      <c r="AA27" s="381"/>
      <c r="AB27" s="382"/>
      <c r="AC27" s="611" t="s">
        <v>28</v>
      </c>
      <c r="AD27" s="612"/>
      <c r="AE27" s="612"/>
      <c r="AF27" s="612"/>
      <c r="AG27" s="612"/>
      <c r="AH27" s="612"/>
      <c r="AI27" s="612"/>
      <c r="AJ27" s="612"/>
      <c r="AK27" s="613"/>
      <c r="AL27" s="614"/>
      <c r="AM27" s="615"/>
      <c r="AN27" s="615"/>
      <c r="AO27" s="615"/>
      <c r="AP27" s="615"/>
      <c r="AQ27" s="615"/>
      <c r="AR27" s="615"/>
      <c r="AS27" s="615"/>
      <c r="AT27" s="615"/>
      <c r="AU27" s="615"/>
      <c r="AV27" s="615"/>
      <c r="AW27" s="615"/>
      <c r="AX27" s="615"/>
      <c r="AY27" s="615"/>
      <c r="AZ27" s="616"/>
      <c r="BA27" s="39"/>
      <c r="BB27" s="39"/>
      <c r="BC27" s="11"/>
      <c r="BD27" s="11"/>
      <c r="CY27" s="145">
        <v>0</v>
      </c>
      <c r="CZ27" s="145">
        <v>0</v>
      </c>
    </row>
    <row r="28" spans="1:104" ht="15" customHeight="1" x14ac:dyDescent="0.25">
      <c r="A28" s="39"/>
      <c r="B28" s="39"/>
      <c r="C28" s="380" t="s">
        <v>107</v>
      </c>
      <c r="D28" s="381"/>
      <c r="E28" s="381"/>
      <c r="F28" s="381"/>
      <c r="G28" s="381"/>
      <c r="H28" s="381"/>
      <c r="I28" s="381"/>
      <c r="J28" s="381"/>
      <c r="K28" s="381"/>
      <c r="L28" s="381"/>
      <c r="M28" s="381"/>
      <c r="N28" s="381"/>
      <c r="O28" s="381"/>
      <c r="P28" s="382"/>
      <c r="Q28" s="409" t="s">
        <v>12</v>
      </c>
      <c r="R28" s="438"/>
      <c r="S28" s="439"/>
      <c r="T28" s="617"/>
      <c r="U28" s="618"/>
      <c r="V28" s="618"/>
      <c r="W28" s="618"/>
      <c r="X28" s="618"/>
      <c r="Y28" s="618"/>
      <c r="Z28" s="618"/>
      <c r="AA28" s="618"/>
      <c r="AB28" s="618"/>
      <c r="AC28" s="618"/>
      <c r="AD28" s="618"/>
      <c r="AE28" s="618"/>
      <c r="AF28" s="618"/>
      <c r="AG28" s="618"/>
      <c r="AH28" s="618"/>
      <c r="AI28" s="618"/>
      <c r="AJ28" s="618"/>
      <c r="AK28" s="618"/>
      <c r="AL28" s="618"/>
      <c r="AM28" s="618"/>
      <c r="AN28" s="618"/>
      <c r="AO28" s="618"/>
      <c r="AP28" s="618"/>
      <c r="AQ28" s="618"/>
      <c r="AR28" s="618"/>
      <c r="AS28" s="618"/>
      <c r="AT28" s="618"/>
      <c r="AU28" s="618"/>
      <c r="AV28" s="618"/>
      <c r="AW28" s="618"/>
      <c r="AX28" s="618"/>
      <c r="AY28" s="618"/>
      <c r="AZ28" s="619"/>
      <c r="BA28" s="39"/>
      <c r="BB28" s="39"/>
      <c r="BC28" s="11"/>
      <c r="BD28" s="11"/>
      <c r="CY28" s="145">
        <v>0</v>
      </c>
      <c r="CZ28" s="145">
        <v>0</v>
      </c>
    </row>
    <row r="29" spans="1:104" ht="37.5" customHeight="1" x14ac:dyDescent="0.25">
      <c r="A29" s="39"/>
      <c r="B29" s="39"/>
      <c r="C29" s="380" t="s">
        <v>108</v>
      </c>
      <c r="D29" s="381"/>
      <c r="E29" s="381"/>
      <c r="F29" s="381"/>
      <c r="G29" s="381"/>
      <c r="H29" s="381"/>
      <c r="I29" s="381"/>
      <c r="J29" s="381"/>
      <c r="K29" s="381"/>
      <c r="L29" s="381"/>
      <c r="M29" s="381"/>
      <c r="N29" s="381"/>
      <c r="O29" s="381"/>
      <c r="P29" s="382"/>
      <c r="Q29" s="364" t="s">
        <v>749</v>
      </c>
      <c r="R29" s="353"/>
      <c r="S29" s="353"/>
      <c r="T29" s="353"/>
      <c r="U29" s="353"/>
      <c r="V29" s="353"/>
      <c r="W29" s="353"/>
      <c r="X29" s="353"/>
      <c r="Y29" s="353"/>
      <c r="Z29" s="353"/>
      <c r="AA29" s="353"/>
      <c r="AB29" s="353"/>
      <c r="AC29" s="353"/>
      <c r="AD29" s="353"/>
      <c r="AE29" s="353"/>
      <c r="AF29" s="353"/>
      <c r="AG29" s="353"/>
      <c r="AH29" s="353"/>
      <c r="AI29" s="353"/>
      <c r="AJ29" s="353"/>
      <c r="AK29" s="353"/>
      <c r="AL29" s="353"/>
      <c r="AM29" s="353"/>
      <c r="AN29" s="353"/>
      <c r="AO29" s="353"/>
      <c r="AP29" s="353"/>
      <c r="AQ29" s="353"/>
      <c r="AR29" s="353"/>
      <c r="AS29" s="353"/>
      <c r="AT29" s="353"/>
      <c r="AU29" s="353"/>
      <c r="AV29" s="353"/>
      <c r="AW29" s="353"/>
      <c r="AX29" s="353"/>
      <c r="AY29" s="353"/>
      <c r="AZ29" s="354"/>
      <c r="BA29" s="39"/>
      <c r="BB29" s="39"/>
      <c r="BC29" s="11"/>
      <c r="BD29" s="11"/>
      <c r="CY29" s="145">
        <v>0</v>
      </c>
      <c r="CZ29" s="145">
        <v>0</v>
      </c>
    </row>
    <row r="30" spans="1:104" ht="15" hidden="1" customHeight="1" x14ac:dyDescent="0.25">
      <c r="A30" s="39"/>
      <c r="B30" s="39"/>
      <c r="C30" s="39"/>
      <c r="D30" s="39"/>
      <c r="E30" s="39"/>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c r="AS30" s="39"/>
      <c r="AT30" s="39"/>
      <c r="AU30" s="39"/>
      <c r="AV30" s="39"/>
      <c r="AW30" s="39"/>
      <c r="AX30" s="39"/>
      <c r="AY30" s="39"/>
      <c r="AZ30" s="39"/>
      <c r="BA30" s="39"/>
      <c r="BB30" s="39"/>
      <c r="BC30" s="11"/>
      <c r="BD30" s="11"/>
      <c r="CY30" s="145">
        <v>0</v>
      </c>
      <c r="CZ30" s="145">
        <v>0</v>
      </c>
    </row>
    <row r="31" spans="1:104" ht="15" hidden="1" customHeight="1" x14ac:dyDescent="0.25">
      <c r="A31" s="39"/>
      <c r="B31" s="39"/>
      <c r="C31" s="610" t="s">
        <v>424</v>
      </c>
      <c r="D31" s="362"/>
      <c r="E31" s="362"/>
      <c r="F31" s="362"/>
      <c r="G31" s="362"/>
      <c r="H31" s="362"/>
      <c r="I31" s="362"/>
      <c r="J31" s="362"/>
      <c r="K31" s="362"/>
      <c r="L31" s="362"/>
      <c r="M31" s="362"/>
      <c r="N31" s="362"/>
      <c r="O31" s="362"/>
      <c r="P31" s="362"/>
      <c r="Q31" s="362"/>
      <c r="R31" s="362"/>
      <c r="S31" s="362"/>
      <c r="T31" s="362"/>
      <c r="U31" s="362"/>
      <c r="V31" s="362"/>
      <c r="W31" s="362"/>
      <c r="X31" s="362"/>
      <c r="Y31" s="362"/>
      <c r="Z31" s="362"/>
      <c r="AA31" s="362"/>
      <c r="AB31" s="362"/>
      <c r="AC31" s="362"/>
      <c r="AD31" s="362"/>
      <c r="AE31" s="362"/>
      <c r="AF31" s="362"/>
      <c r="AG31" s="362"/>
      <c r="AH31" s="362"/>
      <c r="AI31" s="362"/>
      <c r="AJ31" s="362"/>
      <c r="AK31" s="362"/>
      <c r="AL31" s="362"/>
      <c r="AM31" s="362"/>
      <c r="AN31" s="362"/>
      <c r="AO31" s="362"/>
      <c r="AP31" s="362"/>
      <c r="AQ31" s="362"/>
      <c r="AR31" s="362"/>
      <c r="AS31" s="362"/>
      <c r="AT31" s="362"/>
      <c r="AU31" s="362"/>
      <c r="AV31" s="362"/>
      <c r="AW31" s="362"/>
      <c r="AX31" s="362"/>
      <c r="AY31" s="362"/>
      <c r="AZ31" s="363"/>
      <c r="BA31" s="39"/>
      <c r="BB31" s="39"/>
      <c r="BC31" s="11"/>
      <c r="BD31" s="11"/>
      <c r="CY31" s="145">
        <v>0</v>
      </c>
      <c r="CZ31" s="145">
        <v>0</v>
      </c>
    </row>
    <row r="32" spans="1:104" ht="15" hidden="1" customHeight="1" x14ac:dyDescent="0.25">
      <c r="A32" s="39"/>
      <c r="B32" s="39"/>
      <c r="C32" s="344"/>
      <c r="D32" s="345"/>
      <c r="E32" s="345"/>
      <c r="F32" s="345"/>
      <c r="G32" s="345"/>
      <c r="H32" s="345"/>
      <c r="I32" s="345"/>
      <c r="J32" s="345"/>
      <c r="K32" s="345"/>
      <c r="L32" s="345"/>
      <c r="M32" s="345"/>
      <c r="N32" s="345"/>
      <c r="O32" s="345"/>
      <c r="P32" s="345"/>
      <c r="Q32" s="345"/>
      <c r="R32" s="345"/>
      <c r="S32" s="345"/>
      <c r="T32" s="345"/>
      <c r="U32" s="345"/>
      <c r="V32" s="345"/>
      <c r="W32" s="345"/>
      <c r="X32" s="345"/>
      <c r="Y32" s="345"/>
      <c r="Z32" s="345"/>
      <c r="AA32" s="345"/>
      <c r="AB32" s="345"/>
      <c r="AC32" s="345"/>
      <c r="AD32" s="345"/>
      <c r="AE32" s="345"/>
      <c r="AF32" s="345"/>
      <c r="AG32" s="345"/>
      <c r="AH32" s="345"/>
      <c r="AI32" s="345"/>
      <c r="AJ32" s="345"/>
      <c r="AK32" s="345"/>
      <c r="AL32" s="345"/>
      <c r="AM32" s="345"/>
      <c r="AN32" s="345"/>
      <c r="AO32" s="345"/>
      <c r="AP32" s="345"/>
      <c r="AQ32" s="345"/>
      <c r="AR32" s="345"/>
      <c r="AS32" s="345"/>
      <c r="AT32" s="345"/>
      <c r="AU32" s="345"/>
      <c r="AV32" s="345"/>
      <c r="AW32" s="345"/>
      <c r="AX32" s="345"/>
      <c r="AY32" s="345"/>
      <c r="AZ32" s="346"/>
      <c r="BA32" s="39"/>
      <c r="BB32" s="39"/>
      <c r="BC32" s="11"/>
      <c r="BD32" s="11"/>
      <c r="CY32" s="145">
        <v>0</v>
      </c>
      <c r="CZ32" s="145">
        <v>0</v>
      </c>
    </row>
    <row r="33" spans="1:104" ht="15" hidden="1" customHeight="1" x14ac:dyDescent="0.25">
      <c r="A33" s="39"/>
      <c r="B33" s="39"/>
      <c r="C33" s="344"/>
      <c r="D33" s="345"/>
      <c r="E33" s="345"/>
      <c r="F33" s="345"/>
      <c r="G33" s="345"/>
      <c r="H33" s="345"/>
      <c r="I33" s="345"/>
      <c r="J33" s="345"/>
      <c r="K33" s="345"/>
      <c r="L33" s="345"/>
      <c r="M33" s="345"/>
      <c r="N33" s="345"/>
      <c r="O33" s="345"/>
      <c r="P33" s="345"/>
      <c r="Q33" s="345"/>
      <c r="R33" s="345"/>
      <c r="S33" s="345"/>
      <c r="T33" s="345"/>
      <c r="U33" s="345"/>
      <c r="V33" s="345"/>
      <c r="W33" s="345"/>
      <c r="X33" s="345"/>
      <c r="Y33" s="345"/>
      <c r="Z33" s="345"/>
      <c r="AA33" s="345"/>
      <c r="AB33" s="345"/>
      <c r="AC33" s="345"/>
      <c r="AD33" s="345"/>
      <c r="AE33" s="345"/>
      <c r="AF33" s="345"/>
      <c r="AG33" s="345"/>
      <c r="AH33" s="345"/>
      <c r="AI33" s="345"/>
      <c r="AJ33" s="345"/>
      <c r="AK33" s="345"/>
      <c r="AL33" s="345"/>
      <c r="AM33" s="345"/>
      <c r="AN33" s="345"/>
      <c r="AO33" s="345"/>
      <c r="AP33" s="345"/>
      <c r="AQ33" s="345"/>
      <c r="AR33" s="345"/>
      <c r="AS33" s="345"/>
      <c r="AT33" s="345"/>
      <c r="AU33" s="345"/>
      <c r="AV33" s="345"/>
      <c r="AW33" s="345"/>
      <c r="AX33" s="345"/>
      <c r="AY33" s="345"/>
      <c r="AZ33" s="346"/>
      <c r="BA33" s="39"/>
      <c r="BB33" s="39"/>
      <c r="BC33" s="11"/>
      <c r="BD33" s="11"/>
      <c r="CY33" s="145">
        <v>0</v>
      </c>
      <c r="CZ33" s="145">
        <v>0</v>
      </c>
    </row>
    <row r="34" spans="1:104" ht="15" hidden="1" customHeight="1" x14ac:dyDescent="0.25">
      <c r="A34" s="39"/>
      <c r="B34" s="39"/>
      <c r="C34" s="347"/>
      <c r="D34" s="348"/>
      <c r="E34" s="348"/>
      <c r="F34" s="348"/>
      <c r="G34" s="348"/>
      <c r="H34" s="348"/>
      <c r="I34" s="348"/>
      <c r="J34" s="348"/>
      <c r="K34" s="348"/>
      <c r="L34" s="348"/>
      <c r="M34" s="348"/>
      <c r="N34" s="348"/>
      <c r="O34" s="348"/>
      <c r="P34" s="348"/>
      <c r="Q34" s="348"/>
      <c r="R34" s="348"/>
      <c r="S34" s="348"/>
      <c r="T34" s="348"/>
      <c r="U34" s="348"/>
      <c r="V34" s="348"/>
      <c r="W34" s="348"/>
      <c r="X34" s="348"/>
      <c r="Y34" s="348"/>
      <c r="Z34" s="348"/>
      <c r="AA34" s="348"/>
      <c r="AB34" s="348"/>
      <c r="AC34" s="348"/>
      <c r="AD34" s="348"/>
      <c r="AE34" s="348"/>
      <c r="AF34" s="348"/>
      <c r="AG34" s="348"/>
      <c r="AH34" s="348"/>
      <c r="AI34" s="348"/>
      <c r="AJ34" s="348"/>
      <c r="AK34" s="348"/>
      <c r="AL34" s="348"/>
      <c r="AM34" s="348"/>
      <c r="AN34" s="348"/>
      <c r="AO34" s="348"/>
      <c r="AP34" s="348"/>
      <c r="AQ34" s="348"/>
      <c r="AR34" s="348"/>
      <c r="AS34" s="348"/>
      <c r="AT34" s="348"/>
      <c r="AU34" s="348"/>
      <c r="AV34" s="348"/>
      <c r="AW34" s="348"/>
      <c r="AX34" s="348"/>
      <c r="AY34" s="348"/>
      <c r="AZ34" s="349"/>
      <c r="BA34" s="39"/>
      <c r="BB34" s="39"/>
      <c r="BC34" s="11"/>
      <c r="BD34" s="11"/>
      <c r="CY34" s="145">
        <v>0</v>
      </c>
      <c r="CZ34" s="145">
        <v>0</v>
      </c>
    </row>
    <row r="35" spans="1:104" ht="15" customHeight="1" x14ac:dyDescent="0.25">
      <c r="A35" s="39"/>
      <c r="B35" s="39"/>
      <c r="C35" s="39"/>
      <c r="D35" s="39"/>
      <c r="E35" s="39"/>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c r="AS35" s="39"/>
      <c r="AT35" s="39"/>
      <c r="AU35" s="39"/>
      <c r="AV35" s="39"/>
      <c r="AW35" s="39"/>
      <c r="AX35" s="39"/>
      <c r="AY35" s="39"/>
      <c r="AZ35" s="39"/>
      <c r="BA35" s="39"/>
      <c r="BB35" s="39"/>
      <c r="BC35" s="11"/>
      <c r="BD35" s="11"/>
      <c r="CY35" s="145">
        <v>0</v>
      </c>
      <c r="CZ35" s="145">
        <v>0</v>
      </c>
    </row>
    <row r="36" spans="1:104" ht="15" customHeight="1" x14ac:dyDescent="0.25">
      <c r="A36" s="39"/>
      <c r="B36" s="39"/>
      <c r="C36" s="39"/>
      <c r="D36" s="39"/>
      <c r="E36" s="39"/>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c r="AS36" s="39"/>
      <c r="AT36" s="39"/>
      <c r="AU36" s="39"/>
      <c r="AV36" s="39"/>
      <c r="AW36" s="39"/>
      <c r="AX36" s="39"/>
      <c r="AY36" s="39"/>
      <c r="AZ36" s="39"/>
      <c r="BA36" s="39"/>
      <c r="BB36" s="39"/>
      <c r="BC36" s="11"/>
      <c r="BD36" s="11"/>
      <c r="CY36" s="145">
        <v>0</v>
      </c>
      <c r="CZ36" s="145">
        <v>0</v>
      </c>
    </row>
    <row r="37" spans="1:104" ht="15" customHeight="1" x14ac:dyDescent="0.25">
      <c r="A37" s="39"/>
      <c r="B37" s="39"/>
      <c r="C37" s="335" t="s">
        <v>109</v>
      </c>
      <c r="D37" s="328"/>
      <c r="E37" s="328"/>
      <c r="F37" s="328"/>
      <c r="G37" s="328"/>
      <c r="H37" s="328"/>
      <c r="I37" s="328"/>
      <c r="J37" s="328"/>
      <c r="K37" s="328"/>
      <c r="L37" s="328"/>
      <c r="M37" s="328"/>
      <c r="N37" s="328"/>
      <c r="O37" s="328"/>
      <c r="P37" s="329"/>
      <c r="Q37" s="43"/>
      <c r="R37" s="42"/>
      <c r="S37" s="42"/>
      <c r="T37" s="42"/>
      <c r="U37" s="42"/>
      <c r="V37" s="42"/>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39"/>
      <c r="BB37" s="39"/>
      <c r="BC37" s="11"/>
      <c r="BD37" s="11"/>
      <c r="CY37" s="145">
        <v>0</v>
      </c>
      <c r="CZ37" s="145">
        <v>0</v>
      </c>
    </row>
    <row r="38" spans="1:104" ht="15" customHeight="1" x14ac:dyDescent="0.25">
      <c r="A38" s="39"/>
      <c r="B38" s="39"/>
      <c r="C38" s="39"/>
      <c r="D38" s="39"/>
      <c r="E38" s="39"/>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11"/>
      <c r="BD38" s="11"/>
      <c r="CY38" s="145">
        <v>0</v>
      </c>
      <c r="CZ38" s="145">
        <v>0</v>
      </c>
    </row>
    <row r="39" spans="1:104" ht="15" customHeight="1" x14ac:dyDescent="0.25">
      <c r="A39" s="39"/>
      <c r="B39" s="39"/>
      <c r="C39" s="40"/>
      <c r="D39" s="40"/>
      <c r="E39" s="40"/>
      <c r="F39" s="40"/>
      <c r="G39" s="40"/>
      <c r="H39" s="40"/>
      <c r="I39" s="40"/>
      <c r="J39" s="40"/>
      <c r="K39" s="40"/>
      <c r="L39" s="40"/>
      <c r="M39" s="40"/>
      <c r="N39" s="40"/>
      <c r="O39" s="40"/>
      <c r="P39" s="39"/>
      <c r="Q39" s="608" t="s">
        <v>110</v>
      </c>
      <c r="R39" s="608"/>
      <c r="S39" s="608"/>
      <c r="T39" s="608"/>
      <c r="U39" s="608"/>
      <c r="V39" s="608"/>
      <c r="W39" s="608"/>
      <c r="X39" s="608"/>
      <c r="Y39" s="608"/>
      <c r="Z39" s="608"/>
      <c r="AA39" s="608"/>
      <c r="AB39" s="608"/>
      <c r="AC39" s="608"/>
      <c r="AD39" s="608"/>
      <c r="AE39" s="608"/>
      <c r="AF39" s="608"/>
      <c r="AG39" s="608"/>
      <c r="AH39" s="608"/>
      <c r="AI39" s="608"/>
      <c r="AJ39" s="608"/>
      <c r="AK39" s="608"/>
      <c r="AL39" s="39"/>
      <c r="AM39" s="39"/>
      <c r="AN39" s="608" t="s">
        <v>111</v>
      </c>
      <c r="AO39" s="608"/>
      <c r="AP39" s="608"/>
      <c r="AQ39" s="608"/>
      <c r="AR39" s="608"/>
      <c r="AS39" s="608"/>
      <c r="AT39" s="608"/>
      <c r="AU39" s="608"/>
      <c r="AV39" s="608"/>
      <c r="AW39" s="608"/>
      <c r="AX39" s="608"/>
      <c r="AY39" s="608"/>
      <c r="AZ39" s="608"/>
      <c r="BA39" s="39"/>
      <c r="BB39" s="39"/>
      <c r="BC39" s="11"/>
      <c r="BD39" s="11"/>
      <c r="CY39" s="145">
        <v>0</v>
      </c>
      <c r="CZ39" s="145">
        <v>0</v>
      </c>
    </row>
    <row r="40" spans="1:104" ht="15" customHeight="1" x14ac:dyDescent="0.25">
      <c r="A40" s="39"/>
      <c r="B40" s="39"/>
      <c r="C40" s="40"/>
      <c r="D40" s="40"/>
      <c r="E40" s="40"/>
      <c r="F40" s="40"/>
      <c r="G40" s="40"/>
      <c r="H40" s="40"/>
      <c r="I40" s="40"/>
      <c r="J40" s="40"/>
      <c r="K40" s="40"/>
      <c r="L40" s="40"/>
      <c r="M40" s="40"/>
      <c r="N40" s="40"/>
      <c r="O40" s="40"/>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609" t="s">
        <v>112</v>
      </c>
      <c r="AS40" s="609"/>
      <c r="AT40" s="609"/>
      <c r="AU40" s="609" t="s">
        <v>113</v>
      </c>
      <c r="AV40" s="609"/>
      <c r="AW40" s="609"/>
      <c r="AX40" s="609" t="s">
        <v>114</v>
      </c>
      <c r="AY40" s="609"/>
      <c r="AZ40" s="609"/>
      <c r="BA40" s="39"/>
      <c r="BB40" s="39"/>
      <c r="BC40" s="194" t="s">
        <v>24</v>
      </c>
      <c r="BD40" s="194" t="s">
        <v>375</v>
      </c>
      <c r="CY40" s="145">
        <v>0</v>
      </c>
      <c r="CZ40" s="145">
        <v>0</v>
      </c>
    </row>
    <row r="41" spans="1:104" ht="15" customHeight="1" x14ac:dyDescent="0.25">
      <c r="A41" s="39"/>
      <c r="B41" s="39"/>
      <c r="C41" s="40"/>
      <c r="D41" s="40"/>
      <c r="E41" s="40"/>
      <c r="F41" s="40"/>
      <c r="G41" s="40"/>
      <c r="H41" s="40"/>
      <c r="I41" s="40"/>
      <c r="J41" s="40"/>
      <c r="K41" s="40"/>
      <c r="L41" s="40"/>
      <c r="M41" s="40"/>
      <c r="N41" s="40"/>
      <c r="O41" s="40"/>
      <c r="P41" s="39"/>
      <c r="Q41" s="597" t="s">
        <v>115</v>
      </c>
      <c r="R41" s="597"/>
      <c r="S41" s="597"/>
      <c r="T41" s="598"/>
      <c r="U41" s="599" t="s">
        <v>750</v>
      </c>
      <c r="V41" s="600"/>
      <c r="W41" s="600"/>
      <c r="X41" s="600"/>
      <c r="Y41" s="600"/>
      <c r="Z41" s="600"/>
      <c r="AA41" s="600"/>
      <c r="AB41" s="600"/>
      <c r="AC41" s="600"/>
      <c r="AD41" s="600"/>
      <c r="AE41" s="600"/>
      <c r="AF41" s="600"/>
      <c r="AG41" s="600"/>
      <c r="AH41" s="600"/>
      <c r="AI41" s="600"/>
      <c r="AJ41" s="600"/>
      <c r="AK41" s="601"/>
      <c r="AL41" s="39"/>
      <c r="AM41" s="39"/>
      <c r="AN41" s="602" t="s">
        <v>116</v>
      </c>
      <c r="AO41" s="602"/>
      <c r="AP41" s="602"/>
      <c r="AQ41" s="606"/>
      <c r="AR41" s="605" t="s">
        <v>17</v>
      </c>
      <c r="AS41" s="324"/>
      <c r="AT41" s="324"/>
      <c r="AU41" s="603"/>
      <c r="AV41" s="324"/>
      <c r="AW41" s="324"/>
      <c r="AX41" s="607"/>
      <c r="AY41" s="324"/>
      <c r="AZ41" s="324"/>
      <c r="BA41" s="39"/>
      <c r="BB41" s="39"/>
      <c r="BC41" s="11">
        <f>COUNTA(AR41:AZ41)</f>
        <v>1</v>
      </c>
      <c r="BD41" s="11">
        <f>COUNTA(AR41:AT43)</f>
        <v>1</v>
      </c>
      <c r="BE41" s="12">
        <f t="shared" ref="BE41:BF43" si="0">IF(BC41&gt;1,1,0)</f>
        <v>0</v>
      </c>
      <c r="BF41" s="12">
        <f t="shared" si="0"/>
        <v>0</v>
      </c>
      <c r="BG41">
        <f>SUM(BE41:BF43)</f>
        <v>0</v>
      </c>
      <c r="CY41" s="145">
        <v>0</v>
      </c>
      <c r="CZ41" s="145">
        <v>0</v>
      </c>
    </row>
    <row r="42" spans="1:104" ht="15" customHeight="1" x14ac:dyDescent="0.25">
      <c r="A42" s="39"/>
      <c r="B42" s="39"/>
      <c r="C42" s="40"/>
      <c r="D42" s="40"/>
      <c r="E42" s="40"/>
      <c r="F42" s="40"/>
      <c r="G42" s="40"/>
      <c r="H42" s="40"/>
      <c r="I42" s="40"/>
      <c r="J42" s="40"/>
      <c r="K42" s="40"/>
      <c r="L42" s="40"/>
      <c r="M42" s="40"/>
      <c r="N42" s="40"/>
      <c r="O42" s="40"/>
      <c r="P42" s="39"/>
      <c r="Q42" s="597" t="s">
        <v>117</v>
      </c>
      <c r="R42" s="597"/>
      <c r="S42" s="597"/>
      <c r="T42" s="598"/>
      <c r="U42" s="599" t="s">
        <v>751</v>
      </c>
      <c r="V42" s="600"/>
      <c r="W42" s="600"/>
      <c r="X42" s="600"/>
      <c r="Y42" s="600"/>
      <c r="Z42" s="600"/>
      <c r="AA42" s="600"/>
      <c r="AB42" s="600"/>
      <c r="AC42" s="600"/>
      <c r="AD42" s="600"/>
      <c r="AE42" s="600"/>
      <c r="AF42" s="600"/>
      <c r="AG42" s="600"/>
      <c r="AH42" s="600"/>
      <c r="AI42" s="600"/>
      <c r="AJ42" s="600"/>
      <c r="AK42" s="601"/>
      <c r="AL42" s="39"/>
      <c r="AM42" s="39"/>
      <c r="AN42" s="602" t="s">
        <v>117</v>
      </c>
      <c r="AO42" s="602"/>
      <c r="AP42" s="602"/>
      <c r="AQ42" s="602"/>
      <c r="AR42" s="605"/>
      <c r="AS42" s="324"/>
      <c r="AT42" s="324"/>
      <c r="AU42" s="605" t="s">
        <v>17</v>
      </c>
      <c r="AV42" s="324"/>
      <c r="AW42" s="324"/>
      <c r="AX42" s="603"/>
      <c r="AY42" s="324"/>
      <c r="AZ42" s="324"/>
      <c r="BA42" s="39"/>
      <c r="BB42" s="39"/>
      <c r="BC42" s="11">
        <f>COUNTA(AR42:AZ42)</f>
        <v>1</v>
      </c>
      <c r="BD42" s="11">
        <f>COUNTA(AU41:AW43)</f>
        <v>1</v>
      </c>
      <c r="BE42" s="12">
        <f t="shared" si="0"/>
        <v>0</v>
      </c>
      <c r="BF42" s="12">
        <f t="shared" si="0"/>
        <v>0</v>
      </c>
      <c r="CY42" s="145">
        <v>0</v>
      </c>
      <c r="CZ42" s="145">
        <v>0</v>
      </c>
    </row>
    <row r="43" spans="1:104" ht="15" customHeight="1" x14ac:dyDescent="0.25">
      <c r="A43" s="39"/>
      <c r="B43" s="39"/>
      <c r="C43" s="40"/>
      <c r="D43" s="40"/>
      <c r="E43" s="40"/>
      <c r="F43" s="40"/>
      <c r="G43" s="40"/>
      <c r="H43" s="40"/>
      <c r="I43" s="40"/>
      <c r="J43" s="40"/>
      <c r="K43" s="40"/>
      <c r="L43" s="40"/>
      <c r="M43" s="40"/>
      <c r="N43" s="40"/>
      <c r="O43" s="40"/>
      <c r="P43" s="40"/>
      <c r="Q43" s="597" t="s">
        <v>118</v>
      </c>
      <c r="R43" s="597"/>
      <c r="S43" s="597"/>
      <c r="T43" s="598"/>
      <c r="U43" s="599" t="s">
        <v>752</v>
      </c>
      <c r="V43" s="600"/>
      <c r="W43" s="600"/>
      <c r="X43" s="600"/>
      <c r="Y43" s="600"/>
      <c r="Z43" s="600"/>
      <c r="AA43" s="600"/>
      <c r="AB43" s="600"/>
      <c r="AC43" s="600"/>
      <c r="AD43" s="600"/>
      <c r="AE43" s="600"/>
      <c r="AF43" s="600"/>
      <c r="AG43" s="600"/>
      <c r="AH43" s="600"/>
      <c r="AI43" s="600"/>
      <c r="AJ43" s="600"/>
      <c r="AK43" s="601"/>
      <c r="AL43" s="39"/>
      <c r="AM43" s="39"/>
      <c r="AN43" s="602" t="s">
        <v>118</v>
      </c>
      <c r="AO43" s="602"/>
      <c r="AP43" s="602"/>
      <c r="AQ43" s="602"/>
      <c r="AR43" s="603"/>
      <c r="AS43" s="324"/>
      <c r="AT43" s="324"/>
      <c r="AU43" s="604"/>
      <c r="AV43" s="324"/>
      <c r="AW43" s="324"/>
      <c r="AX43" s="605" t="s">
        <v>17</v>
      </c>
      <c r="AY43" s="324"/>
      <c r="AZ43" s="324"/>
      <c r="BA43" s="39"/>
      <c r="BB43" s="39"/>
      <c r="BC43" s="11">
        <f>COUNTA(AR43:AZ43)</f>
        <v>1</v>
      </c>
      <c r="BD43" s="11">
        <f>COUNTA(AX41:AZ43)</f>
        <v>1</v>
      </c>
      <c r="BE43" s="12">
        <f t="shared" si="0"/>
        <v>0</v>
      </c>
      <c r="BF43" s="12">
        <f t="shared" si="0"/>
        <v>0</v>
      </c>
      <c r="CY43" s="145">
        <v>0</v>
      </c>
      <c r="CZ43" s="145">
        <v>0</v>
      </c>
    </row>
    <row r="44" spans="1:104" ht="15" customHeight="1" x14ac:dyDescent="0.25">
      <c r="A44" s="39"/>
      <c r="B44" s="39"/>
      <c r="C44" s="39"/>
      <c r="D44" s="39"/>
      <c r="E44" s="39"/>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25" t="str">
        <f>IF(BG41&gt;0,"Solo se permite una 'X' por Fila y Columna","")</f>
        <v/>
      </c>
      <c r="AS44" s="325"/>
      <c r="AT44" s="325"/>
      <c r="AU44" s="325"/>
      <c r="AV44" s="325"/>
      <c r="AW44" s="325"/>
      <c r="AX44" s="325"/>
      <c r="AY44" s="325"/>
      <c r="AZ44" s="325"/>
      <c r="BA44" s="39"/>
      <c r="BB44" s="39"/>
      <c r="BC44" s="11"/>
      <c r="BD44" s="11"/>
      <c r="CY44" s="145">
        <v>0</v>
      </c>
      <c r="CZ44" s="145">
        <v>0</v>
      </c>
    </row>
    <row r="45" spans="1:104" ht="15" customHeight="1" x14ac:dyDescent="0.25">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26"/>
      <c r="AS45" s="326"/>
      <c r="AT45" s="326"/>
      <c r="AU45" s="326"/>
      <c r="AV45" s="326"/>
      <c r="AW45" s="326"/>
      <c r="AX45" s="326"/>
      <c r="AY45" s="326"/>
      <c r="AZ45" s="326"/>
      <c r="BA45" s="39"/>
      <c r="BB45" s="39"/>
      <c r="BC45" s="11"/>
      <c r="BD45" s="11"/>
      <c r="CY45" s="145">
        <v>0</v>
      </c>
      <c r="CZ45" s="145">
        <v>0</v>
      </c>
    </row>
    <row r="46" spans="1:104" ht="15" customHeight="1" x14ac:dyDescent="0.25">
      <c r="A46" s="39"/>
      <c r="B46" s="39"/>
      <c r="C46" s="335" t="s">
        <v>311</v>
      </c>
      <c r="D46" s="328"/>
      <c r="E46" s="328"/>
      <c r="F46" s="328"/>
      <c r="G46" s="328"/>
      <c r="H46" s="328"/>
      <c r="I46" s="328"/>
      <c r="J46" s="328"/>
      <c r="K46" s="328"/>
      <c r="L46" s="328"/>
      <c r="M46" s="328"/>
      <c r="N46" s="328"/>
      <c r="O46" s="328"/>
      <c r="P46" s="329"/>
      <c r="Q46" s="43"/>
      <c r="R46" s="42"/>
      <c r="S46" s="42"/>
      <c r="T46" s="42"/>
      <c r="U46" s="42"/>
      <c r="V46" s="42"/>
      <c r="W46" s="42"/>
      <c r="X46" s="42"/>
      <c r="Y46" s="42"/>
      <c r="Z46" s="42"/>
      <c r="AA46" s="42"/>
      <c r="AB46" s="42"/>
      <c r="AC46" s="42"/>
      <c r="AD46" s="42"/>
      <c r="AE46" s="42"/>
      <c r="AF46" s="42"/>
      <c r="AG46" s="42"/>
      <c r="AH46" s="42"/>
      <c r="AI46" s="42"/>
      <c r="AJ46" s="42"/>
      <c r="AK46" s="42"/>
      <c r="AL46" s="42"/>
      <c r="AM46" s="42"/>
      <c r="AN46" s="42"/>
      <c r="AO46" s="42"/>
      <c r="AP46" s="42"/>
      <c r="AQ46" s="42"/>
      <c r="AR46" s="42"/>
      <c r="AS46" s="42"/>
      <c r="AT46" s="42"/>
      <c r="AU46" s="42"/>
      <c r="AV46" s="42"/>
      <c r="AW46" s="42"/>
      <c r="AX46" s="42"/>
      <c r="AY46" s="42"/>
      <c r="AZ46" s="42"/>
      <c r="BA46" s="39"/>
      <c r="BB46" s="39"/>
      <c r="BC46" s="11"/>
      <c r="BD46" s="11"/>
      <c r="CY46" s="145">
        <v>0</v>
      </c>
      <c r="CZ46" s="145">
        <v>0</v>
      </c>
    </row>
    <row r="47" spans="1:104" ht="15" customHeight="1" x14ac:dyDescent="0.25">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c r="AS47" s="39"/>
      <c r="AT47" s="39"/>
      <c r="AU47" s="39"/>
      <c r="AV47" s="39"/>
      <c r="AW47" s="39"/>
      <c r="AX47" s="39"/>
      <c r="AY47" s="39"/>
      <c r="AZ47" s="39"/>
      <c r="BA47" s="39"/>
      <c r="BB47" s="39"/>
      <c r="BC47" s="11"/>
      <c r="BD47" s="11"/>
      <c r="CY47" s="145">
        <v>0</v>
      </c>
      <c r="CZ47" s="145">
        <v>0</v>
      </c>
    </row>
    <row r="48" spans="1:104" ht="15" customHeight="1" x14ac:dyDescent="0.25">
      <c r="A48" s="39"/>
      <c r="B48" s="39"/>
      <c r="C48" s="423" t="s">
        <v>120</v>
      </c>
      <c r="D48" s="424"/>
      <c r="E48" s="424"/>
      <c r="F48" s="424"/>
      <c r="G48" s="424"/>
      <c r="H48" s="424"/>
      <c r="I48" s="424"/>
      <c r="J48" s="424"/>
      <c r="K48" s="424"/>
      <c r="L48" s="424"/>
      <c r="M48" s="424"/>
      <c r="N48" s="424"/>
      <c r="O48" s="424"/>
      <c r="P48" s="424"/>
      <c r="Q48" s="424"/>
      <c r="R48" s="424"/>
      <c r="S48" s="424"/>
      <c r="T48" s="424"/>
      <c r="U48" s="589" t="s">
        <v>722</v>
      </c>
      <c r="V48" s="590"/>
      <c r="W48" s="590"/>
      <c r="X48" s="590"/>
      <c r="Y48" s="590"/>
      <c r="Z48" s="590"/>
      <c r="AA48" s="590"/>
      <c r="AB48" s="590"/>
      <c r="AC48" s="590"/>
      <c r="AD48" s="590"/>
      <c r="AE48" s="590"/>
      <c r="AF48" s="590"/>
      <c r="AG48" s="590"/>
      <c r="AH48" s="590"/>
      <c r="AI48" s="590"/>
      <c r="AJ48" s="590"/>
      <c r="AK48" s="590"/>
      <c r="AL48" s="590"/>
      <c r="AM48" s="590"/>
      <c r="AN48" s="590"/>
      <c r="AO48" s="590"/>
      <c r="AP48" s="590"/>
      <c r="AQ48" s="590"/>
      <c r="AR48" s="590"/>
      <c r="AS48" s="590"/>
      <c r="AT48" s="590"/>
      <c r="AU48" s="590"/>
      <c r="AV48" s="590"/>
      <c r="AW48" s="590"/>
      <c r="AX48" s="590"/>
      <c r="AY48" s="590"/>
      <c r="AZ48" s="591"/>
      <c r="BA48" s="39"/>
      <c r="BB48" s="39"/>
      <c r="BC48" s="11"/>
      <c r="BD48" s="11"/>
      <c r="CY48" s="145">
        <v>0</v>
      </c>
      <c r="CZ48" s="145">
        <v>0</v>
      </c>
    </row>
    <row r="49" spans="1:104" ht="15" customHeight="1" x14ac:dyDescent="0.25">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c r="AS49" s="39"/>
      <c r="AT49" s="39"/>
      <c r="AU49" s="39"/>
      <c r="AV49" s="39"/>
      <c r="AW49" s="39"/>
      <c r="AX49" s="39"/>
      <c r="AY49" s="39"/>
      <c r="AZ49" s="39"/>
      <c r="BA49" s="39"/>
      <c r="BB49" s="39"/>
      <c r="BC49" s="11"/>
      <c r="BD49" s="11"/>
      <c r="CY49" s="145">
        <v>0</v>
      </c>
      <c r="CZ49" s="145">
        <v>0</v>
      </c>
    </row>
    <row r="50" spans="1:104" ht="15" customHeight="1" x14ac:dyDescent="0.25">
      <c r="A50" s="39"/>
      <c r="B50" s="39"/>
      <c r="C50" s="423" t="s">
        <v>121</v>
      </c>
      <c r="D50" s="424"/>
      <c r="E50" s="424"/>
      <c r="F50" s="424"/>
      <c r="G50" s="424"/>
      <c r="H50" s="424"/>
      <c r="I50" s="424"/>
      <c r="J50" s="424"/>
      <c r="K50" s="424"/>
      <c r="L50" s="424"/>
      <c r="M50" s="424"/>
      <c r="N50" s="424"/>
      <c r="O50" s="424"/>
      <c r="P50" s="424"/>
      <c r="Q50" s="592">
        <f>IF(AND(AX55&lt;&gt;"",AX61&lt;&gt;"",(AU54+AU63)=1),AX55*AX61,0)</f>
        <v>6.5000000000000009</v>
      </c>
      <c r="R50" s="592"/>
      <c r="S50" s="593"/>
      <c r="T50" s="92"/>
      <c r="U50" s="594" t="s">
        <v>122</v>
      </c>
      <c r="V50" s="595"/>
      <c r="W50" s="595"/>
      <c r="X50" s="595"/>
      <c r="Y50" s="595"/>
      <c r="Z50" s="595"/>
      <c r="AA50" s="595"/>
      <c r="AB50" s="595"/>
      <c r="AC50" s="595"/>
      <c r="AD50" s="595"/>
      <c r="AE50" s="595"/>
      <c r="AF50" s="595"/>
      <c r="AG50" s="595"/>
      <c r="AH50" s="595"/>
      <c r="AI50" s="595"/>
      <c r="AJ50" s="595"/>
      <c r="AK50" s="595"/>
      <c r="AL50" s="595"/>
      <c r="AM50" s="595"/>
      <c r="AN50" s="595"/>
      <c r="AO50" s="595"/>
      <c r="AP50" s="595"/>
      <c r="AQ50" s="595"/>
      <c r="AR50" s="596"/>
      <c r="AS50" s="39"/>
      <c r="AT50" s="513" t="s">
        <v>123</v>
      </c>
      <c r="AU50" s="514"/>
      <c r="AV50" s="514"/>
      <c r="AW50" s="514"/>
      <c r="AX50" s="514"/>
      <c r="AY50" s="514"/>
      <c r="AZ50" s="528"/>
      <c r="BA50" s="39"/>
      <c r="BB50" s="39"/>
      <c r="BC50" s="11"/>
      <c r="BD50" s="11"/>
      <c r="CY50" s="145">
        <v>0</v>
      </c>
      <c r="CZ50" s="145">
        <v>0</v>
      </c>
    </row>
    <row r="51" spans="1:104" ht="15" customHeight="1" x14ac:dyDescent="0.25">
      <c r="A51" s="39"/>
      <c r="B51" s="39"/>
      <c r="C51" s="423" t="s">
        <v>124</v>
      </c>
      <c r="D51" s="424"/>
      <c r="E51" s="424"/>
      <c r="F51" s="424"/>
      <c r="G51" s="424"/>
      <c r="H51" s="424"/>
      <c r="I51" s="424"/>
      <c r="J51" s="424"/>
      <c r="K51" s="424"/>
      <c r="L51" s="424"/>
      <c r="M51" s="424"/>
      <c r="N51" s="424"/>
      <c r="O51" s="424"/>
      <c r="P51" s="424"/>
      <c r="Q51" s="592">
        <f>IF(AND(AX64&lt;&gt;"",AX75&lt;&gt;"",(AU54+AU63)=1),AX64*AX75,0)</f>
        <v>2.5</v>
      </c>
      <c r="R51" s="592"/>
      <c r="S51" s="593"/>
      <c r="T51" s="39"/>
      <c r="U51" s="587">
        <v>1</v>
      </c>
      <c r="V51" s="588"/>
      <c r="W51" s="584" t="s">
        <v>125</v>
      </c>
      <c r="X51" s="584"/>
      <c r="Y51" s="584"/>
      <c r="Z51" s="584"/>
      <c r="AA51" s="585">
        <v>3</v>
      </c>
      <c r="AB51" s="586"/>
      <c r="AC51" s="587">
        <v>3</v>
      </c>
      <c r="AD51" s="588"/>
      <c r="AE51" s="584" t="s">
        <v>126</v>
      </c>
      <c r="AF51" s="584"/>
      <c r="AG51" s="584"/>
      <c r="AH51" s="584"/>
      <c r="AI51" s="585">
        <v>4.5</v>
      </c>
      <c r="AJ51" s="586"/>
      <c r="AK51" s="587">
        <v>4.5</v>
      </c>
      <c r="AL51" s="588"/>
      <c r="AM51" s="584" t="s">
        <v>127</v>
      </c>
      <c r="AN51" s="584"/>
      <c r="AO51" s="584"/>
      <c r="AP51" s="584"/>
      <c r="AQ51" s="585">
        <v>9</v>
      </c>
      <c r="AR51" s="586"/>
      <c r="AS51" s="39"/>
      <c r="AT51" s="517"/>
      <c r="AU51" s="518"/>
      <c r="AV51" s="518"/>
      <c r="AW51" s="518"/>
      <c r="AX51" s="518"/>
      <c r="AY51" s="518"/>
      <c r="AZ51" s="529"/>
      <c r="BA51" s="39"/>
      <c r="BB51" s="39"/>
      <c r="BC51" s="11"/>
      <c r="BD51" s="11"/>
      <c r="CY51" s="145">
        <v>0</v>
      </c>
      <c r="CZ51" s="145">
        <v>0</v>
      </c>
    </row>
    <row r="52" spans="1:104" ht="4.5" customHeight="1" x14ac:dyDescent="0.25">
      <c r="A52" s="39"/>
      <c r="B52" s="39"/>
      <c r="C52" s="91"/>
      <c r="D52" s="91"/>
      <c r="E52" s="91"/>
      <c r="F52" s="91"/>
      <c r="G52" s="91"/>
      <c r="H52" s="91"/>
      <c r="I52" s="91"/>
      <c r="J52" s="91"/>
      <c r="K52" s="91"/>
      <c r="L52" s="91"/>
      <c r="M52" s="91"/>
      <c r="N52" s="91"/>
      <c r="O52" s="91"/>
      <c r="P52" s="91"/>
      <c r="Q52" s="39"/>
      <c r="R52" s="39"/>
      <c r="S52" s="39"/>
      <c r="T52" s="39"/>
      <c r="U52" s="581"/>
      <c r="V52" s="581"/>
      <c r="W52" s="581"/>
      <c r="X52" s="581"/>
      <c r="Y52" s="581"/>
      <c r="Z52" s="581"/>
      <c r="AA52" s="581"/>
      <c r="AB52" s="581"/>
      <c r="AC52" s="582"/>
      <c r="AD52" s="582"/>
      <c r="AE52" s="582"/>
      <c r="AF52" s="582"/>
      <c r="AG52" s="582"/>
      <c r="AH52" s="582"/>
      <c r="AI52" s="582"/>
      <c r="AJ52" s="582"/>
      <c r="AK52" s="583"/>
      <c r="AL52" s="583"/>
      <c r="AM52" s="583"/>
      <c r="AN52" s="583"/>
      <c r="AO52" s="583"/>
      <c r="AP52" s="583"/>
      <c r="AQ52" s="583"/>
      <c r="AR52" s="583"/>
      <c r="AS52" s="39"/>
      <c r="AT52" s="20"/>
      <c r="AU52" s="20"/>
      <c r="AV52" s="20"/>
      <c r="AW52" s="20"/>
      <c r="AX52" s="20"/>
      <c r="AY52" s="20"/>
      <c r="AZ52" s="21"/>
      <c r="BA52" s="39"/>
      <c r="BB52" s="39"/>
      <c r="BC52" s="11"/>
      <c r="BD52" s="11"/>
      <c r="CY52" s="145">
        <v>0</v>
      </c>
      <c r="CZ52" s="145">
        <v>4</v>
      </c>
    </row>
    <row r="53" spans="1:104" ht="15" customHeight="1" x14ac:dyDescent="0.25">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c r="AS53" s="39"/>
      <c r="AT53" s="39"/>
      <c r="AU53" s="39"/>
      <c r="AV53" s="39"/>
      <c r="AW53" s="39"/>
      <c r="AX53" s="40"/>
      <c r="AY53" s="40"/>
      <c r="AZ53" s="89"/>
      <c r="BA53" s="39"/>
      <c r="BB53" s="39"/>
      <c r="BC53" s="11"/>
      <c r="BD53" s="11"/>
      <c r="CY53" s="145">
        <v>0</v>
      </c>
      <c r="CZ53" s="145">
        <v>0</v>
      </c>
    </row>
    <row r="54" spans="1:104" ht="15" customHeight="1" x14ac:dyDescent="0.25">
      <c r="A54" s="39"/>
      <c r="B54" s="39"/>
      <c r="C54" s="571" t="s">
        <v>121</v>
      </c>
      <c r="D54" s="571"/>
      <c r="E54" s="571"/>
      <c r="F54" s="571"/>
      <c r="G54" s="571"/>
      <c r="H54" s="571"/>
      <c r="I54" s="571"/>
      <c r="J54" s="571"/>
      <c r="K54" s="571"/>
      <c r="L54" s="571"/>
      <c r="M54" s="571"/>
      <c r="N54" s="571"/>
      <c r="O54" s="571"/>
      <c r="P54" s="571"/>
      <c r="Q54" s="571"/>
      <c r="R54" s="571"/>
      <c r="S54" s="571"/>
      <c r="T54" s="571"/>
      <c r="U54" s="571"/>
      <c r="V54" s="571"/>
      <c r="W54" s="571"/>
      <c r="X54" s="571"/>
      <c r="Y54" s="571"/>
      <c r="Z54" s="571"/>
      <c r="AA54" s="571"/>
      <c r="AB54" s="571"/>
      <c r="AC54" s="571"/>
      <c r="AD54" s="571"/>
      <c r="AE54" s="571"/>
      <c r="AF54" s="571"/>
      <c r="AG54" s="571"/>
      <c r="AH54" s="571"/>
      <c r="AI54" s="571"/>
      <c r="AJ54" s="571"/>
      <c r="AK54" s="571"/>
      <c r="AL54" s="571"/>
      <c r="AM54" s="571"/>
      <c r="AN54" s="571"/>
      <c r="AO54" s="572" t="s">
        <v>128</v>
      </c>
      <c r="AP54" s="572"/>
      <c r="AQ54" s="572"/>
      <c r="AR54" s="572"/>
      <c r="AS54" s="572"/>
      <c r="AT54" s="573"/>
      <c r="AU54" s="577">
        <v>0.5</v>
      </c>
      <c r="AV54" s="575"/>
      <c r="AW54" s="575"/>
      <c r="AX54" s="576" t="s">
        <v>129</v>
      </c>
      <c r="AY54" s="576"/>
      <c r="AZ54" s="576"/>
      <c r="BA54" s="39"/>
      <c r="BB54" s="39"/>
      <c r="BC54" s="11"/>
      <c r="BD54" s="11"/>
      <c r="CY54" s="145">
        <v>0</v>
      </c>
      <c r="CZ54" s="145">
        <v>0</v>
      </c>
    </row>
    <row r="55" spans="1:104" ht="15" customHeight="1" x14ac:dyDescent="0.25">
      <c r="A55" s="39"/>
      <c r="B55" s="39"/>
      <c r="C55" s="578" t="s">
        <v>524</v>
      </c>
      <c r="D55" s="579"/>
      <c r="E55" s="579"/>
      <c r="F55" s="579"/>
      <c r="G55" s="579"/>
      <c r="H55" s="579"/>
      <c r="I55" s="579"/>
      <c r="J55" s="579"/>
      <c r="K55" s="579"/>
      <c r="L55" s="579"/>
      <c r="M55" s="579"/>
      <c r="N55" s="579"/>
      <c r="O55" s="579"/>
      <c r="P55" s="579"/>
      <c r="Q55" s="579"/>
      <c r="R55" s="579"/>
      <c r="S55" s="579"/>
      <c r="T55" s="579"/>
      <c r="U55" s="579"/>
      <c r="V55" s="579"/>
      <c r="W55" s="579"/>
      <c r="X55" s="579"/>
      <c r="Y55" s="579"/>
      <c r="Z55" s="579"/>
      <c r="AA55" s="579"/>
      <c r="AB55" s="579"/>
      <c r="AC55" s="579"/>
      <c r="AD55" s="579"/>
      <c r="AE55" s="579"/>
      <c r="AF55" s="579"/>
      <c r="AG55" s="579"/>
      <c r="AH55" s="579"/>
      <c r="AI55" s="579"/>
      <c r="AJ55" s="579"/>
      <c r="AK55" s="579"/>
      <c r="AL55" s="579"/>
      <c r="AM55" s="579"/>
      <c r="AN55" s="579"/>
      <c r="AO55" s="579"/>
      <c r="AP55" s="579"/>
      <c r="AQ55" s="579"/>
      <c r="AR55" s="579"/>
      <c r="AS55" s="579"/>
      <c r="AT55" s="579"/>
      <c r="AU55" s="579"/>
      <c r="AV55" s="579"/>
      <c r="AW55" s="580"/>
      <c r="AX55" s="565">
        <f>IF(AND(AX56&lt;&gt;"",AX57&lt;&gt;""),SUM(AX56:AZ57)/2,"")</f>
        <v>2.166666666666667</v>
      </c>
      <c r="AY55" s="565"/>
      <c r="AZ55" s="565"/>
      <c r="BA55" s="39"/>
      <c r="BB55" s="39"/>
      <c r="BC55" s="11"/>
      <c r="BD55" s="11"/>
      <c r="CY55" s="145">
        <v>0</v>
      </c>
      <c r="CZ55" s="145">
        <v>0</v>
      </c>
    </row>
    <row r="56" spans="1:104" ht="15" customHeight="1" x14ac:dyDescent="0.25">
      <c r="A56" s="39"/>
      <c r="B56" s="39"/>
      <c r="C56" s="538" t="s">
        <v>525</v>
      </c>
      <c r="D56" s="539"/>
      <c r="E56" s="539"/>
      <c r="F56" s="539"/>
      <c r="G56" s="539"/>
      <c r="H56" s="539"/>
      <c r="I56" s="539"/>
      <c r="J56" s="539"/>
      <c r="K56" s="539"/>
      <c r="L56" s="539"/>
      <c r="M56" s="539"/>
      <c r="N56" s="539"/>
      <c r="O56" s="539"/>
      <c r="P56" s="539"/>
      <c r="Q56" s="539"/>
      <c r="R56" s="539"/>
      <c r="S56" s="539"/>
      <c r="T56" s="539"/>
      <c r="U56" s="539"/>
      <c r="V56" s="539"/>
      <c r="W56" s="539"/>
      <c r="X56" s="539"/>
      <c r="Y56" s="539"/>
      <c r="Z56" s="539"/>
      <c r="AA56" s="539"/>
      <c r="AB56" s="539"/>
      <c r="AC56" s="539"/>
      <c r="AD56" s="539"/>
      <c r="AE56" s="539"/>
      <c r="AF56" s="539"/>
      <c r="AG56" s="539"/>
      <c r="AH56" s="539"/>
      <c r="AI56" s="539"/>
      <c r="AJ56" s="539"/>
      <c r="AK56" s="539"/>
      <c r="AL56" s="539"/>
      <c r="AM56" s="539"/>
      <c r="AN56" s="539"/>
      <c r="AO56" s="539"/>
      <c r="AP56" s="539"/>
      <c r="AQ56" s="539"/>
      <c r="AR56" s="539"/>
      <c r="AS56" s="539"/>
      <c r="AT56" s="539"/>
      <c r="AU56" s="539"/>
      <c r="AV56" s="539"/>
      <c r="AW56" s="539"/>
      <c r="AX56" s="540">
        <v>2</v>
      </c>
      <c r="AY56" s="540"/>
      <c r="AZ56" s="540"/>
      <c r="BA56" s="39"/>
      <c r="BB56" s="39"/>
      <c r="BC56" s="11"/>
      <c r="BD56" s="11"/>
      <c r="CY56" s="145">
        <v>0</v>
      </c>
      <c r="CZ56" s="145">
        <v>0</v>
      </c>
    </row>
    <row r="57" spans="1:104" ht="15" customHeight="1" x14ac:dyDescent="0.25">
      <c r="A57" s="39"/>
      <c r="B57" s="39"/>
      <c r="C57" s="538" t="s">
        <v>526</v>
      </c>
      <c r="D57" s="539"/>
      <c r="E57" s="539"/>
      <c r="F57" s="539"/>
      <c r="G57" s="539"/>
      <c r="H57" s="539"/>
      <c r="I57" s="539"/>
      <c r="J57" s="539"/>
      <c r="K57" s="539"/>
      <c r="L57" s="539"/>
      <c r="M57" s="539"/>
      <c r="N57" s="539"/>
      <c r="O57" s="539"/>
      <c r="P57" s="539"/>
      <c r="Q57" s="539"/>
      <c r="R57" s="539"/>
      <c r="S57" s="539"/>
      <c r="T57" s="539"/>
      <c r="U57" s="539"/>
      <c r="V57" s="539"/>
      <c r="W57" s="539"/>
      <c r="X57" s="539"/>
      <c r="Y57" s="539"/>
      <c r="Z57" s="539"/>
      <c r="AA57" s="539"/>
      <c r="AB57" s="539"/>
      <c r="AC57" s="539"/>
      <c r="AD57" s="539"/>
      <c r="AE57" s="539"/>
      <c r="AF57" s="539"/>
      <c r="AG57" s="539"/>
      <c r="AH57" s="539"/>
      <c r="AI57" s="539"/>
      <c r="AJ57" s="539"/>
      <c r="AK57" s="539"/>
      <c r="AL57" s="539"/>
      <c r="AM57" s="539"/>
      <c r="AN57" s="539"/>
      <c r="AO57" s="539"/>
      <c r="AP57" s="539"/>
      <c r="AQ57" s="539"/>
      <c r="AR57" s="539"/>
      <c r="AS57" s="539"/>
      <c r="AT57" s="539"/>
      <c r="AU57" s="539"/>
      <c r="AV57" s="539"/>
      <c r="AW57" s="539"/>
      <c r="AX57" s="564">
        <f>IF(AND(AX58&lt;&gt;"",AX59&lt;&gt;"",AX60&lt;&gt;""),(AX58+AX59+AX60)/3,"")</f>
        <v>2.3333333333333335</v>
      </c>
      <c r="AY57" s="564"/>
      <c r="AZ57" s="564"/>
      <c r="BA57" s="39"/>
      <c r="BB57" s="39"/>
      <c r="BC57" s="11"/>
      <c r="BD57" s="11"/>
      <c r="CY57" s="145">
        <v>0</v>
      </c>
      <c r="CZ57" s="145">
        <v>0</v>
      </c>
    </row>
    <row r="58" spans="1:104" ht="15" customHeight="1" x14ac:dyDescent="0.25">
      <c r="A58" s="39"/>
      <c r="B58" s="39"/>
      <c r="C58" s="555" t="s">
        <v>130</v>
      </c>
      <c r="D58" s="555"/>
      <c r="E58" s="555"/>
      <c r="F58" s="555"/>
      <c r="G58" s="555"/>
      <c r="H58" s="555"/>
      <c r="I58" s="555"/>
      <c r="J58" s="555"/>
      <c r="K58" s="555"/>
      <c r="L58" s="555"/>
      <c r="M58" s="555"/>
      <c r="N58" s="555"/>
      <c r="O58" s="555"/>
      <c r="P58" s="555"/>
      <c r="Q58" s="555"/>
      <c r="R58" s="555"/>
      <c r="S58" s="555"/>
      <c r="T58" s="555"/>
      <c r="U58" s="555"/>
      <c r="V58" s="555"/>
      <c r="W58" s="555"/>
      <c r="X58" s="555"/>
      <c r="Y58" s="555"/>
      <c r="Z58" s="555"/>
      <c r="AA58" s="555"/>
      <c r="AB58" s="555"/>
      <c r="AC58" s="555"/>
      <c r="AD58" s="555"/>
      <c r="AE58" s="555"/>
      <c r="AF58" s="555"/>
      <c r="AG58" s="555"/>
      <c r="AH58" s="555"/>
      <c r="AI58" s="555"/>
      <c r="AJ58" s="555"/>
      <c r="AK58" s="555"/>
      <c r="AL58" s="555"/>
      <c r="AM58" s="555"/>
      <c r="AN58" s="555"/>
      <c r="AO58" s="555"/>
      <c r="AP58" s="555"/>
      <c r="AQ58" s="555"/>
      <c r="AR58" s="555"/>
      <c r="AS58" s="555"/>
      <c r="AT58" s="555"/>
      <c r="AU58" s="555"/>
      <c r="AV58" s="555"/>
      <c r="AW58" s="555"/>
      <c r="AX58" s="540">
        <v>3</v>
      </c>
      <c r="AY58" s="540"/>
      <c r="AZ58" s="540"/>
      <c r="BA58" s="39"/>
      <c r="BB58" s="39"/>
      <c r="BC58" s="11"/>
      <c r="BD58" s="11"/>
      <c r="CY58" s="145">
        <v>0</v>
      </c>
      <c r="CZ58" s="145">
        <v>0</v>
      </c>
    </row>
    <row r="59" spans="1:104" ht="15" customHeight="1" x14ac:dyDescent="0.25">
      <c r="A59" s="39"/>
      <c r="B59" s="39"/>
      <c r="C59" s="555" t="s">
        <v>131</v>
      </c>
      <c r="D59" s="555"/>
      <c r="E59" s="555"/>
      <c r="F59" s="555"/>
      <c r="G59" s="555"/>
      <c r="H59" s="555"/>
      <c r="I59" s="555"/>
      <c r="J59" s="555"/>
      <c r="K59" s="555"/>
      <c r="L59" s="555"/>
      <c r="M59" s="555"/>
      <c r="N59" s="555"/>
      <c r="O59" s="555"/>
      <c r="P59" s="555"/>
      <c r="Q59" s="555"/>
      <c r="R59" s="555"/>
      <c r="S59" s="555"/>
      <c r="T59" s="555"/>
      <c r="U59" s="555"/>
      <c r="V59" s="555"/>
      <c r="W59" s="555"/>
      <c r="X59" s="555"/>
      <c r="Y59" s="555"/>
      <c r="Z59" s="555"/>
      <c r="AA59" s="555"/>
      <c r="AB59" s="555"/>
      <c r="AC59" s="555"/>
      <c r="AD59" s="555"/>
      <c r="AE59" s="555"/>
      <c r="AF59" s="555"/>
      <c r="AG59" s="555"/>
      <c r="AH59" s="555"/>
      <c r="AI59" s="555"/>
      <c r="AJ59" s="555"/>
      <c r="AK59" s="555"/>
      <c r="AL59" s="555"/>
      <c r="AM59" s="555"/>
      <c r="AN59" s="555"/>
      <c r="AO59" s="555"/>
      <c r="AP59" s="555"/>
      <c r="AQ59" s="555"/>
      <c r="AR59" s="555"/>
      <c r="AS59" s="555"/>
      <c r="AT59" s="555"/>
      <c r="AU59" s="555"/>
      <c r="AV59" s="555"/>
      <c r="AW59" s="555"/>
      <c r="AX59" s="540">
        <v>1</v>
      </c>
      <c r="AY59" s="540"/>
      <c r="AZ59" s="540"/>
      <c r="BA59" s="39"/>
      <c r="BB59" s="39"/>
      <c r="BC59" s="11"/>
      <c r="BD59" s="11"/>
      <c r="CY59" s="145">
        <v>0</v>
      </c>
      <c r="CZ59" s="145">
        <v>0</v>
      </c>
    </row>
    <row r="60" spans="1:104" ht="15" customHeight="1" x14ac:dyDescent="0.25">
      <c r="A60" s="39"/>
      <c r="B60" s="39"/>
      <c r="C60" s="555" t="s">
        <v>132</v>
      </c>
      <c r="D60" s="555"/>
      <c r="E60" s="555"/>
      <c r="F60" s="555"/>
      <c r="G60" s="555"/>
      <c r="H60" s="555"/>
      <c r="I60" s="555"/>
      <c r="J60" s="555"/>
      <c r="K60" s="555"/>
      <c r="L60" s="555"/>
      <c r="M60" s="555"/>
      <c r="N60" s="555"/>
      <c r="O60" s="555"/>
      <c r="P60" s="555"/>
      <c r="Q60" s="555"/>
      <c r="R60" s="555"/>
      <c r="S60" s="555"/>
      <c r="T60" s="555"/>
      <c r="U60" s="555"/>
      <c r="V60" s="555"/>
      <c r="W60" s="555"/>
      <c r="X60" s="555"/>
      <c r="Y60" s="555"/>
      <c r="Z60" s="555"/>
      <c r="AA60" s="555"/>
      <c r="AB60" s="555"/>
      <c r="AC60" s="555"/>
      <c r="AD60" s="555"/>
      <c r="AE60" s="555"/>
      <c r="AF60" s="555"/>
      <c r="AG60" s="555"/>
      <c r="AH60" s="555"/>
      <c r="AI60" s="555"/>
      <c r="AJ60" s="555"/>
      <c r="AK60" s="555"/>
      <c r="AL60" s="555"/>
      <c r="AM60" s="555"/>
      <c r="AN60" s="555"/>
      <c r="AO60" s="555"/>
      <c r="AP60" s="555"/>
      <c r="AQ60" s="555"/>
      <c r="AR60" s="555"/>
      <c r="AS60" s="555"/>
      <c r="AT60" s="555"/>
      <c r="AU60" s="555"/>
      <c r="AV60" s="555"/>
      <c r="AW60" s="555"/>
      <c r="AX60" s="540">
        <v>3</v>
      </c>
      <c r="AY60" s="540"/>
      <c r="AZ60" s="540"/>
      <c r="BA60" s="39"/>
      <c r="BB60" s="39"/>
      <c r="BC60" s="11"/>
      <c r="BD60" s="11"/>
      <c r="CY60" s="145">
        <v>0</v>
      </c>
      <c r="CZ60" s="145">
        <v>0</v>
      </c>
    </row>
    <row r="61" spans="1:104" ht="15" customHeight="1" x14ac:dyDescent="0.25">
      <c r="A61" s="39"/>
      <c r="B61" s="39"/>
      <c r="C61" s="566" t="s">
        <v>133</v>
      </c>
      <c r="D61" s="567"/>
      <c r="E61" s="567"/>
      <c r="F61" s="567"/>
      <c r="G61" s="567"/>
      <c r="H61" s="567"/>
      <c r="I61" s="567"/>
      <c r="J61" s="567"/>
      <c r="K61" s="567"/>
      <c r="L61" s="567"/>
      <c r="M61" s="567"/>
      <c r="N61" s="567"/>
      <c r="O61" s="567"/>
      <c r="P61" s="567"/>
      <c r="Q61" s="567"/>
      <c r="R61" s="567"/>
      <c r="S61" s="567"/>
      <c r="T61" s="567"/>
      <c r="U61" s="567"/>
      <c r="V61" s="567"/>
      <c r="W61" s="567"/>
      <c r="X61" s="567"/>
      <c r="Y61" s="567"/>
      <c r="Z61" s="567"/>
      <c r="AA61" s="567"/>
      <c r="AB61" s="567"/>
      <c r="AC61" s="567"/>
      <c r="AD61" s="567"/>
      <c r="AE61" s="567"/>
      <c r="AF61" s="567"/>
      <c r="AG61" s="567"/>
      <c r="AH61" s="567"/>
      <c r="AI61" s="567"/>
      <c r="AJ61" s="567"/>
      <c r="AK61" s="567"/>
      <c r="AL61" s="567"/>
      <c r="AM61" s="567"/>
      <c r="AN61" s="567"/>
      <c r="AO61" s="567"/>
      <c r="AP61" s="567"/>
      <c r="AQ61" s="567"/>
      <c r="AR61" s="567"/>
      <c r="AS61" s="567"/>
      <c r="AT61" s="567"/>
      <c r="AU61" s="567"/>
      <c r="AV61" s="567"/>
      <c r="AW61" s="568"/>
      <c r="AX61" s="569">
        <v>3</v>
      </c>
      <c r="AY61" s="569"/>
      <c r="AZ61" s="569"/>
      <c r="BA61" s="39"/>
      <c r="BB61" s="39"/>
      <c r="BC61" s="11"/>
      <c r="BD61" s="11"/>
      <c r="CY61" s="145">
        <v>0</v>
      </c>
      <c r="CZ61" s="145">
        <v>0</v>
      </c>
    </row>
    <row r="62" spans="1:104" ht="15" customHeight="1" x14ac:dyDescent="0.25">
      <c r="A62" s="39"/>
      <c r="B62" s="39"/>
      <c r="C62" s="570" t="s">
        <v>134</v>
      </c>
      <c r="D62" s="570"/>
      <c r="E62" s="570"/>
      <c r="F62" s="570"/>
      <c r="G62" s="570"/>
      <c r="H62" s="570"/>
      <c r="I62" s="570"/>
      <c r="J62" s="570"/>
      <c r="K62" s="570"/>
      <c r="L62" s="570"/>
      <c r="M62" s="570"/>
      <c r="N62" s="570"/>
      <c r="O62" s="570"/>
      <c r="P62" s="570"/>
      <c r="Q62" s="570"/>
      <c r="R62" s="570"/>
      <c r="S62" s="570"/>
      <c r="T62" s="570"/>
      <c r="U62" s="570"/>
      <c r="V62" s="570"/>
      <c r="W62" s="570"/>
      <c r="X62" s="570"/>
      <c r="Y62" s="570"/>
      <c r="Z62" s="570"/>
      <c r="AA62" s="570"/>
      <c r="AB62" s="570"/>
      <c r="AC62" s="570"/>
      <c r="AD62" s="570"/>
      <c r="AE62" s="570"/>
      <c r="AF62" s="570"/>
      <c r="AG62" s="570"/>
      <c r="AH62" s="570"/>
      <c r="AI62" s="570"/>
      <c r="AJ62" s="570"/>
      <c r="AK62" s="570"/>
      <c r="AL62" s="570"/>
      <c r="AM62" s="570"/>
      <c r="AN62" s="570"/>
      <c r="AO62" s="570"/>
      <c r="AP62" s="570"/>
      <c r="AQ62" s="570"/>
      <c r="AR62" s="570"/>
      <c r="AS62" s="570"/>
      <c r="AT62" s="570"/>
      <c r="AU62" s="570"/>
      <c r="AV62" s="570"/>
      <c r="AW62" s="570"/>
      <c r="AX62" s="570"/>
      <c r="AY62" s="570"/>
      <c r="AZ62" s="570"/>
      <c r="BA62" s="39"/>
      <c r="BB62" s="39"/>
      <c r="BC62" s="11"/>
      <c r="BD62" s="11"/>
      <c r="CY62" s="145">
        <v>0</v>
      </c>
      <c r="CZ62" s="145">
        <v>0</v>
      </c>
    </row>
    <row r="63" spans="1:104" ht="15" customHeight="1" x14ac:dyDescent="0.25">
      <c r="A63" s="39"/>
      <c r="B63" s="39"/>
      <c r="C63" s="571" t="s">
        <v>124</v>
      </c>
      <c r="D63" s="571"/>
      <c r="E63" s="571"/>
      <c r="F63" s="571"/>
      <c r="G63" s="571"/>
      <c r="H63" s="571"/>
      <c r="I63" s="571"/>
      <c r="J63" s="571"/>
      <c r="K63" s="571"/>
      <c r="L63" s="571"/>
      <c r="M63" s="571"/>
      <c r="N63" s="571"/>
      <c r="O63" s="571"/>
      <c r="P63" s="571"/>
      <c r="Q63" s="571"/>
      <c r="R63" s="571"/>
      <c r="S63" s="571"/>
      <c r="T63" s="571"/>
      <c r="U63" s="571"/>
      <c r="V63" s="571"/>
      <c r="W63" s="571"/>
      <c r="X63" s="571"/>
      <c r="Y63" s="571"/>
      <c r="Z63" s="571"/>
      <c r="AA63" s="571"/>
      <c r="AB63" s="571"/>
      <c r="AC63" s="571"/>
      <c r="AD63" s="571"/>
      <c r="AE63" s="571"/>
      <c r="AF63" s="571"/>
      <c r="AG63" s="571"/>
      <c r="AH63" s="571"/>
      <c r="AI63" s="571"/>
      <c r="AJ63" s="571"/>
      <c r="AK63" s="571"/>
      <c r="AL63" s="571"/>
      <c r="AM63" s="571"/>
      <c r="AN63" s="571"/>
      <c r="AO63" s="572" t="s">
        <v>128</v>
      </c>
      <c r="AP63" s="572"/>
      <c r="AQ63" s="572"/>
      <c r="AR63" s="572"/>
      <c r="AS63" s="572"/>
      <c r="AT63" s="573"/>
      <c r="AU63" s="574">
        <v>0.5</v>
      </c>
      <c r="AV63" s="575"/>
      <c r="AW63" s="575"/>
      <c r="AX63" s="576" t="s">
        <v>129</v>
      </c>
      <c r="AY63" s="576"/>
      <c r="AZ63" s="576"/>
      <c r="BA63" s="39"/>
      <c r="BB63" s="39"/>
      <c r="BC63" s="11"/>
      <c r="BD63" s="11"/>
      <c r="CY63" s="145">
        <v>0</v>
      </c>
      <c r="CZ63" s="145">
        <v>0</v>
      </c>
    </row>
    <row r="64" spans="1:104" ht="15" customHeight="1" x14ac:dyDescent="0.25">
      <c r="A64" s="39"/>
      <c r="B64" s="39"/>
      <c r="C64" s="541" t="s">
        <v>527</v>
      </c>
      <c r="D64" s="542"/>
      <c r="E64" s="542"/>
      <c r="F64" s="542"/>
      <c r="G64" s="542"/>
      <c r="H64" s="542"/>
      <c r="I64" s="542"/>
      <c r="J64" s="542"/>
      <c r="K64" s="542"/>
      <c r="L64" s="542"/>
      <c r="M64" s="542"/>
      <c r="N64" s="542"/>
      <c r="O64" s="542"/>
      <c r="P64" s="542"/>
      <c r="Q64" s="542"/>
      <c r="R64" s="542"/>
      <c r="S64" s="542"/>
      <c r="T64" s="542"/>
      <c r="U64" s="542"/>
      <c r="V64" s="542"/>
      <c r="W64" s="542"/>
      <c r="X64" s="542"/>
      <c r="Y64" s="542"/>
      <c r="Z64" s="542"/>
      <c r="AA64" s="542"/>
      <c r="AB64" s="542"/>
      <c r="AC64" s="542"/>
      <c r="AD64" s="542"/>
      <c r="AE64" s="542"/>
      <c r="AF64" s="542"/>
      <c r="AG64" s="542"/>
      <c r="AH64" s="542"/>
      <c r="AI64" s="542"/>
      <c r="AJ64" s="542"/>
      <c r="AK64" s="542"/>
      <c r="AL64" s="542"/>
      <c r="AM64" s="542"/>
      <c r="AN64" s="542"/>
      <c r="AO64" s="542"/>
      <c r="AP64" s="542"/>
      <c r="AQ64" s="542"/>
      <c r="AR64" s="542"/>
      <c r="AS64" s="542"/>
      <c r="AT64" s="542"/>
      <c r="AU64" s="542"/>
      <c r="AV64" s="542"/>
      <c r="AW64" s="543"/>
      <c r="AX64" s="565">
        <f>IF(AND(AX65&lt;&gt;"",AX69&lt;&gt;"",AX73&lt;&gt;"",AX74&lt;&gt;""),(AX65+AX69+AX73+AX74)/4,"")</f>
        <v>1.6666666666666667</v>
      </c>
      <c r="AY64" s="565"/>
      <c r="AZ64" s="565"/>
      <c r="BA64" s="39"/>
      <c r="BB64" s="39"/>
      <c r="BC64" s="11"/>
      <c r="BD64" s="11"/>
      <c r="CY64" s="145">
        <v>0</v>
      </c>
      <c r="CZ64" s="145">
        <v>0</v>
      </c>
    </row>
    <row r="65" spans="1:104" ht="15" customHeight="1" x14ac:dyDescent="0.25">
      <c r="A65" s="39"/>
      <c r="B65" s="39"/>
      <c r="C65" s="561" t="s">
        <v>135</v>
      </c>
      <c r="D65" s="562"/>
      <c r="E65" s="562"/>
      <c r="F65" s="562"/>
      <c r="G65" s="562"/>
      <c r="H65" s="562"/>
      <c r="I65" s="562"/>
      <c r="J65" s="562"/>
      <c r="K65" s="562"/>
      <c r="L65" s="562"/>
      <c r="M65" s="562"/>
      <c r="N65" s="562"/>
      <c r="O65" s="562"/>
      <c r="P65" s="562"/>
      <c r="Q65" s="562"/>
      <c r="R65" s="562"/>
      <c r="S65" s="562"/>
      <c r="T65" s="562"/>
      <c r="U65" s="562"/>
      <c r="V65" s="562"/>
      <c r="W65" s="562"/>
      <c r="X65" s="562"/>
      <c r="Y65" s="562"/>
      <c r="Z65" s="562"/>
      <c r="AA65" s="562"/>
      <c r="AB65" s="562"/>
      <c r="AC65" s="562"/>
      <c r="AD65" s="562"/>
      <c r="AE65" s="562"/>
      <c r="AF65" s="562"/>
      <c r="AG65" s="562"/>
      <c r="AH65" s="562"/>
      <c r="AI65" s="562"/>
      <c r="AJ65" s="562"/>
      <c r="AK65" s="562"/>
      <c r="AL65" s="562"/>
      <c r="AM65" s="562"/>
      <c r="AN65" s="562"/>
      <c r="AO65" s="562"/>
      <c r="AP65" s="562"/>
      <c r="AQ65" s="562"/>
      <c r="AR65" s="562"/>
      <c r="AS65" s="562"/>
      <c r="AT65" s="562"/>
      <c r="AU65" s="562"/>
      <c r="AV65" s="562"/>
      <c r="AW65" s="563"/>
      <c r="AX65" s="564">
        <f>IF(AND(AX66&lt;&gt;"",AX67&lt;&gt;"",AX68&lt;&gt;""),(AX66+AX67+AX68)/3,"")</f>
        <v>1.6666666666666667</v>
      </c>
      <c r="AY65" s="564"/>
      <c r="AZ65" s="564"/>
      <c r="BA65" s="39"/>
      <c r="BB65" s="39"/>
      <c r="BC65" s="11"/>
      <c r="BD65" s="11"/>
      <c r="CY65" s="145">
        <v>0</v>
      </c>
      <c r="CZ65" s="145">
        <v>0</v>
      </c>
    </row>
    <row r="66" spans="1:104" ht="15" customHeight="1" x14ac:dyDescent="0.25">
      <c r="A66" s="39"/>
      <c r="B66" s="39"/>
      <c r="C66" s="555" t="s">
        <v>136</v>
      </c>
      <c r="D66" s="555"/>
      <c r="E66" s="555"/>
      <c r="F66" s="555"/>
      <c r="G66" s="555"/>
      <c r="H66" s="555"/>
      <c r="I66" s="555"/>
      <c r="J66" s="555"/>
      <c r="K66" s="555"/>
      <c r="L66" s="555"/>
      <c r="M66" s="555"/>
      <c r="N66" s="555"/>
      <c r="O66" s="555"/>
      <c r="P66" s="555"/>
      <c r="Q66" s="555"/>
      <c r="R66" s="555"/>
      <c r="S66" s="555"/>
      <c r="T66" s="555"/>
      <c r="U66" s="555"/>
      <c r="V66" s="555"/>
      <c r="W66" s="555"/>
      <c r="X66" s="555"/>
      <c r="Y66" s="555"/>
      <c r="Z66" s="555"/>
      <c r="AA66" s="555"/>
      <c r="AB66" s="555"/>
      <c r="AC66" s="555"/>
      <c r="AD66" s="555"/>
      <c r="AE66" s="555"/>
      <c r="AF66" s="555"/>
      <c r="AG66" s="555"/>
      <c r="AH66" s="555"/>
      <c r="AI66" s="555"/>
      <c r="AJ66" s="555"/>
      <c r="AK66" s="555"/>
      <c r="AL66" s="555"/>
      <c r="AM66" s="555"/>
      <c r="AN66" s="555"/>
      <c r="AO66" s="555"/>
      <c r="AP66" s="555"/>
      <c r="AQ66" s="555"/>
      <c r="AR66" s="555"/>
      <c r="AS66" s="555"/>
      <c r="AT66" s="555"/>
      <c r="AU66" s="555"/>
      <c r="AV66" s="555"/>
      <c r="AW66" s="555"/>
      <c r="AX66" s="540">
        <v>1</v>
      </c>
      <c r="AY66" s="540"/>
      <c r="AZ66" s="540"/>
      <c r="BA66" s="39"/>
      <c r="BB66" s="39"/>
      <c r="BC66" s="11"/>
      <c r="BD66" s="11"/>
      <c r="CY66" s="145">
        <v>0</v>
      </c>
      <c r="CZ66" s="145">
        <v>0</v>
      </c>
    </row>
    <row r="67" spans="1:104" ht="15" customHeight="1" x14ac:dyDescent="0.25">
      <c r="A67" s="39"/>
      <c r="B67" s="39"/>
      <c r="C67" s="555" t="s">
        <v>137</v>
      </c>
      <c r="D67" s="555"/>
      <c r="E67" s="555"/>
      <c r="F67" s="555"/>
      <c r="G67" s="555"/>
      <c r="H67" s="555"/>
      <c r="I67" s="555"/>
      <c r="J67" s="555"/>
      <c r="K67" s="555"/>
      <c r="L67" s="555"/>
      <c r="M67" s="555"/>
      <c r="N67" s="555"/>
      <c r="O67" s="555"/>
      <c r="P67" s="555"/>
      <c r="Q67" s="555"/>
      <c r="R67" s="555"/>
      <c r="S67" s="555"/>
      <c r="T67" s="555"/>
      <c r="U67" s="555"/>
      <c r="V67" s="555"/>
      <c r="W67" s="555"/>
      <c r="X67" s="555"/>
      <c r="Y67" s="555"/>
      <c r="Z67" s="555"/>
      <c r="AA67" s="555"/>
      <c r="AB67" s="555"/>
      <c r="AC67" s="555"/>
      <c r="AD67" s="555"/>
      <c r="AE67" s="555"/>
      <c r="AF67" s="555"/>
      <c r="AG67" s="555"/>
      <c r="AH67" s="555"/>
      <c r="AI67" s="555"/>
      <c r="AJ67" s="555"/>
      <c r="AK67" s="555"/>
      <c r="AL67" s="555"/>
      <c r="AM67" s="555"/>
      <c r="AN67" s="555"/>
      <c r="AO67" s="555"/>
      <c r="AP67" s="555"/>
      <c r="AQ67" s="555"/>
      <c r="AR67" s="555"/>
      <c r="AS67" s="555"/>
      <c r="AT67" s="555"/>
      <c r="AU67" s="555"/>
      <c r="AV67" s="555"/>
      <c r="AW67" s="555"/>
      <c r="AX67" s="540">
        <v>2</v>
      </c>
      <c r="AY67" s="540"/>
      <c r="AZ67" s="540"/>
      <c r="BA67" s="39"/>
      <c r="BB67" s="39"/>
      <c r="BC67" s="11"/>
      <c r="BD67" s="11"/>
      <c r="CY67" s="145">
        <v>0</v>
      </c>
      <c r="CZ67" s="145">
        <v>0</v>
      </c>
    </row>
    <row r="68" spans="1:104" ht="15" customHeight="1" x14ac:dyDescent="0.25">
      <c r="A68" s="39"/>
      <c r="B68" s="39"/>
      <c r="C68" s="560" t="s">
        <v>138</v>
      </c>
      <c r="D68" s="560"/>
      <c r="E68" s="560"/>
      <c r="F68" s="560"/>
      <c r="G68" s="560"/>
      <c r="H68" s="560"/>
      <c r="I68" s="560"/>
      <c r="J68" s="560"/>
      <c r="K68" s="560"/>
      <c r="L68" s="560"/>
      <c r="M68" s="560"/>
      <c r="N68" s="560"/>
      <c r="O68" s="560"/>
      <c r="P68" s="560"/>
      <c r="Q68" s="560"/>
      <c r="R68" s="560"/>
      <c r="S68" s="560"/>
      <c r="T68" s="560"/>
      <c r="U68" s="560"/>
      <c r="V68" s="560"/>
      <c r="W68" s="560"/>
      <c r="X68" s="560"/>
      <c r="Y68" s="560"/>
      <c r="Z68" s="560"/>
      <c r="AA68" s="560"/>
      <c r="AB68" s="560"/>
      <c r="AC68" s="560"/>
      <c r="AD68" s="560"/>
      <c r="AE68" s="560"/>
      <c r="AF68" s="560"/>
      <c r="AG68" s="560"/>
      <c r="AH68" s="560"/>
      <c r="AI68" s="560"/>
      <c r="AJ68" s="560"/>
      <c r="AK68" s="560"/>
      <c r="AL68" s="560"/>
      <c r="AM68" s="560"/>
      <c r="AN68" s="560"/>
      <c r="AO68" s="560"/>
      <c r="AP68" s="560"/>
      <c r="AQ68" s="560"/>
      <c r="AR68" s="560"/>
      <c r="AS68" s="560"/>
      <c r="AT68" s="560"/>
      <c r="AU68" s="560"/>
      <c r="AV68" s="560"/>
      <c r="AW68" s="560"/>
      <c r="AX68" s="540">
        <v>2</v>
      </c>
      <c r="AY68" s="540"/>
      <c r="AZ68" s="540"/>
      <c r="BA68" s="39"/>
      <c r="BB68" s="39"/>
      <c r="BC68" s="11"/>
      <c r="BD68" s="11"/>
      <c r="CY68" s="145">
        <v>0</v>
      </c>
      <c r="CZ68" s="145">
        <v>0</v>
      </c>
    </row>
    <row r="69" spans="1:104" ht="15" customHeight="1" x14ac:dyDescent="0.25">
      <c r="A69" s="39"/>
      <c r="B69" s="39"/>
      <c r="C69" s="561" t="s">
        <v>139</v>
      </c>
      <c r="D69" s="562"/>
      <c r="E69" s="562"/>
      <c r="F69" s="562"/>
      <c r="G69" s="562"/>
      <c r="H69" s="562"/>
      <c r="I69" s="562"/>
      <c r="J69" s="562"/>
      <c r="K69" s="562"/>
      <c r="L69" s="562"/>
      <c r="M69" s="562"/>
      <c r="N69" s="562"/>
      <c r="O69" s="562"/>
      <c r="P69" s="562"/>
      <c r="Q69" s="562"/>
      <c r="R69" s="562"/>
      <c r="S69" s="562"/>
      <c r="T69" s="562"/>
      <c r="U69" s="562"/>
      <c r="V69" s="562"/>
      <c r="W69" s="562"/>
      <c r="X69" s="562"/>
      <c r="Y69" s="562"/>
      <c r="Z69" s="562"/>
      <c r="AA69" s="562"/>
      <c r="AB69" s="562"/>
      <c r="AC69" s="562"/>
      <c r="AD69" s="562"/>
      <c r="AE69" s="562"/>
      <c r="AF69" s="562"/>
      <c r="AG69" s="562"/>
      <c r="AH69" s="562"/>
      <c r="AI69" s="562"/>
      <c r="AJ69" s="562"/>
      <c r="AK69" s="562"/>
      <c r="AL69" s="562"/>
      <c r="AM69" s="562"/>
      <c r="AN69" s="562"/>
      <c r="AO69" s="562"/>
      <c r="AP69" s="562"/>
      <c r="AQ69" s="562"/>
      <c r="AR69" s="562"/>
      <c r="AS69" s="562"/>
      <c r="AT69" s="562"/>
      <c r="AU69" s="562"/>
      <c r="AV69" s="562"/>
      <c r="AW69" s="563"/>
      <c r="AX69" s="564">
        <f>IF(AND(AX70&lt;&gt;"",AX71&lt;&gt;"",AX72&lt;&gt;""),(AX70+AX71+AX72)/3,"")</f>
        <v>2</v>
      </c>
      <c r="AY69" s="564"/>
      <c r="AZ69" s="564"/>
      <c r="BA69" s="39"/>
      <c r="BB69" s="39"/>
      <c r="BC69" s="11"/>
      <c r="BD69" s="11"/>
      <c r="CY69" s="145">
        <v>0</v>
      </c>
      <c r="CZ69" s="145">
        <v>0</v>
      </c>
    </row>
    <row r="70" spans="1:104" ht="15" customHeight="1" x14ac:dyDescent="0.25">
      <c r="A70" s="39"/>
      <c r="B70" s="39"/>
      <c r="C70" s="555" t="s">
        <v>140</v>
      </c>
      <c r="D70" s="555"/>
      <c r="E70" s="555"/>
      <c r="F70" s="555"/>
      <c r="G70" s="555"/>
      <c r="H70" s="555"/>
      <c r="I70" s="555"/>
      <c r="J70" s="555"/>
      <c r="K70" s="555"/>
      <c r="L70" s="555"/>
      <c r="M70" s="555"/>
      <c r="N70" s="555"/>
      <c r="O70" s="555"/>
      <c r="P70" s="555"/>
      <c r="Q70" s="555"/>
      <c r="R70" s="555"/>
      <c r="S70" s="555"/>
      <c r="T70" s="555"/>
      <c r="U70" s="555"/>
      <c r="V70" s="555"/>
      <c r="W70" s="555"/>
      <c r="X70" s="555"/>
      <c r="Y70" s="555"/>
      <c r="Z70" s="555"/>
      <c r="AA70" s="555"/>
      <c r="AB70" s="555"/>
      <c r="AC70" s="555"/>
      <c r="AD70" s="555"/>
      <c r="AE70" s="555"/>
      <c r="AF70" s="555"/>
      <c r="AG70" s="555"/>
      <c r="AH70" s="555"/>
      <c r="AI70" s="555"/>
      <c r="AJ70" s="555"/>
      <c r="AK70" s="555"/>
      <c r="AL70" s="555"/>
      <c r="AM70" s="555"/>
      <c r="AN70" s="555"/>
      <c r="AO70" s="555"/>
      <c r="AP70" s="555"/>
      <c r="AQ70" s="555"/>
      <c r="AR70" s="555"/>
      <c r="AS70" s="555"/>
      <c r="AT70" s="555"/>
      <c r="AU70" s="555"/>
      <c r="AV70" s="555"/>
      <c r="AW70" s="555"/>
      <c r="AX70" s="540">
        <v>2</v>
      </c>
      <c r="AY70" s="540"/>
      <c r="AZ70" s="540"/>
      <c r="BA70" s="39"/>
      <c r="BB70" s="39"/>
      <c r="BC70" s="11"/>
      <c r="BD70" s="11"/>
      <c r="CY70" s="145">
        <v>0</v>
      </c>
      <c r="CZ70" s="145">
        <v>0</v>
      </c>
    </row>
    <row r="71" spans="1:104" ht="15" customHeight="1" x14ac:dyDescent="0.25">
      <c r="A71" s="39"/>
      <c r="B71" s="39"/>
      <c r="C71" s="555" t="s">
        <v>141</v>
      </c>
      <c r="D71" s="555"/>
      <c r="E71" s="555"/>
      <c r="F71" s="555"/>
      <c r="G71" s="555"/>
      <c r="H71" s="555"/>
      <c r="I71" s="555"/>
      <c r="J71" s="555"/>
      <c r="K71" s="555"/>
      <c r="L71" s="555"/>
      <c r="M71" s="555"/>
      <c r="N71" s="555"/>
      <c r="O71" s="555"/>
      <c r="P71" s="555"/>
      <c r="Q71" s="555"/>
      <c r="R71" s="555"/>
      <c r="S71" s="555"/>
      <c r="T71" s="555"/>
      <c r="U71" s="555"/>
      <c r="V71" s="555"/>
      <c r="W71" s="555"/>
      <c r="X71" s="555"/>
      <c r="Y71" s="555"/>
      <c r="Z71" s="555"/>
      <c r="AA71" s="555"/>
      <c r="AB71" s="555"/>
      <c r="AC71" s="555"/>
      <c r="AD71" s="555"/>
      <c r="AE71" s="555"/>
      <c r="AF71" s="555"/>
      <c r="AG71" s="555"/>
      <c r="AH71" s="555"/>
      <c r="AI71" s="555"/>
      <c r="AJ71" s="555"/>
      <c r="AK71" s="555"/>
      <c r="AL71" s="555"/>
      <c r="AM71" s="555"/>
      <c r="AN71" s="555"/>
      <c r="AO71" s="555"/>
      <c r="AP71" s="555"/>
      <c r="AQ71" s="555"/>
      <c r="AR71" s="555"/>
      <c r="AS71" s="555"/>
      <c r="AT71" s="555"/>
      <c r="AU71" s="555"/>
      <c r="AV71" s="555"/>
      <c r="AW71" s="555"/>
      <c r="AX71" s="540">
        <v>2</v>
      </c>
      <c r="AY71" s="540"/>
      <c r="AZ71" s="540"/>
      <c r="BA71" s="39"/>
      <c r="BB71" s="39"/>
      <c r="BC71" s="11"/>
      <c r="BD71" s="11"/>
      <c r="CY71" s="145">
        <v>0</v>
      </c>
      <c r="CZ71" s="145">
        <v>0</v>
      </c>
    </row>
    <row r="72" spans="1:104" ht="15" customHeight="1" x14ac:dyDescent="0.25">
      <c r="A72" s="39"/>
      <c r="B72" s="39"/>
      <c r="C72" s="556" t="s">
        <v>523</v>
      </c>
      <c r="D72" s="555"/>
      <c r="E72" s="555"/>
      <c r="F72" s="555"/>
      <c r="G72" s="555"/>
      <c r="H72" s="555"/>
      <c r="I72" s="555"/>
      <c r="J72" s="555"/>
      <c r="K72" s="555"/>
      <c r="L72" s="555"/>
      <c r="M72" s="555"/>
      <c r="N72" s="555"/>
      <c r="O72" s="555"/>
      <c r="P72" s="555"/>
      <c r="Q72" s="555"/>
      <c r="R72" s="555"/>
      <c r="S72" s="555"/>
      <c r="T72" s="555"/>
      <c r="U72" s="555"/>
      <c r="V72" s="555"/>
      <c r="W72" s="555"/>
      <c r="X72" s="555"/>
      <c r="Y72" s="555"/>
      <c r="Z72" s="555"/>
      <c r="AA72" s="555"/>
      <c r="AB72" s="555"/>
      <c r="AC72" s="555"/>
      <c r="AD72" s="555"/>
      <c r="AE72" s="555"/>
      <c r="AF72" s="555"/>
      <c r="AG72" s="555"/>
      <c r="AH72" s="555"/>
      <c r="AI72" s="555"/>
      <c r="AJ72" s="555"/>
      <c r="AK72" s="555"/>
      <c r="AL72" s="555"/>
      <c r="AM72" s="555"/>
      <c r="AN72" s="555"/>
      <c r="AO72" s="555"/>
      <c r="AP72" s="555"/>
      <c r="AQ72" s="555"/>
      <c r="AR72" s="555"/>
      <c r="AS72" s="555"/>
      <c r="AT72" s="555"/>
      <c r="AU72" s="555"/>
      <c r="AV72" s="555"/>
      <c r="AW72" s="555"/>
      <c r="AX72" s="540">
        <v>2</v>
      </c>
      <c r="AY72" s="540"/>
      <c r="AZ72" s="540"/>
      <c r="BA72" s="39"/>
      <c r="BB72" s="39"/>
      <c r="BC72" s="11"/>
      <c r="BD72" s="11"/>
      <c r="CY72" s="145">
        <v>0</v>
      </c>
      <c r="CZ72" s="145">
        <v>0</v>
      </c>
    </row>
    <row r="73" spans="1:104" ht="15" customHeight="1" x14ac:dyDescent="0.25">
      <c r="A73" s="39"/>
      <c r="B73" s="39"/>
      <c r="C73" s="538" t="s">
        <v>528</v>
      </c>
      <c r="D73" s="539"/>
      <c r="E73" s="539"/>
      <c r="F73" s="539"/>
      <c r="G73" s="539"/>
      <c r="H73" s="539"/>
      <c r="I73" s="539"/>
      <c r="J73" s="539"/>
      <c r="K73" s="539"/>
      <c r="L73" s="539"/>
      <c r="M73" s="539"/>
      <c r="N73" s="539"/>
      <c r="O73" s="539"/>
      <c r="P73" s="539"/>
      <c r="Q73" s="539"/>
      <c r="R73" s="539"/>
      <c r="S73" s="539"/>
      <c r="T73" s="539"/>
      <c r="U73" s="539"/>
      <c r="V73" s="539"/>
      <c r="W73" s="539"/>
      <c r="X73" s="539"/>
      <c r="Y73" s="539"/>
      <c r="Z73" s="539"/>
      <c r="AA73" s="539"/>
      <c r="AB73" s="539"/>
      <c r="AC73" s="539"/>
      <c r="AD73" s="539"/>
      <c r="AE73" s="539"/>
      <c r="AF73" s="539"/>
      <c r="AG73" s="539"/>
      <c r="AH73" s="539"/>
      <c r="AI73" s="539"/>
      <c r="AJ73" s="539"/>
      <c r="AK73" s="539"/>
      <c r="AL73" s="539"/>
      <c r="AM73" s="539"/>
      <c r="AN73" s="539"/>
      <c r="AO73" s="539"/>
      <c r="AP73" s="539"/>
      <c r="AQ73" s="539"/>
      <c r="AR73" s="539"/>
      <c r="AS73" s="539"/>
      <c r="AT73" s="539"/>
      <c r="AU73" s="539"/>
      <c r="AV73" s="539"/>
      <c r="AW73" s="539"/>
      <c r="AX73" s="540">
        <v>1</v>
      </c>
      <c r="AY73" s="540"/>
      <c r="AZ73" s="540"/>
      <c r="BA73" s="39"/>
      <c r="BB73" s="39"/>
      <c r="BC73" s="11"/>
      <c r="BD73" s="11"/>
      <c r="CY73" s="145">
        <v>0</v>
      </c>
      <c r="CZ73" s="145">
        <v>0</v>
      </c>
    </row>
    <row r="74" spans="1:104" ht="15" customHeight="1" x14ac:dyDescent="0.25">
      <c r="A74" s="39"/>
      <c r="B74" s="39"/>
      <c r="C74" s="538" t="s">
        <v>529</v>
      </c>
      <c r="D74" s="539"/>
      <c r="E74" s="539"/>
      <c r="F74" s="539"/>
      <c r="G74" s="539"/>
      <c r="H74" s="539"/>
      <c r="I74" s="539"/>
      <c r="J74" s="539"/>
      <c r="K74" s="539"/>
      <c r="L74" s="539"/>
      <c r="M74" s="539"/>
      <c r="N74" s="539"/>
      <c r="O74" s="539"/>
      <c r="P74" s="539"/>
      <c r="Q74" s="539"/>
      <c r="R74" s="539"/>
      <c r="S74" s="539"/>
      <c r="T74" s="539"/>
      <c r="U74" s="539"/>
      <c r="V74" s="539"/>
      <c r="W74" s="539"/>
      <c r="X74" s="539"/>
      <c r="Y74" s="539"/>
      <c r="Z74" s="539"/>
      <c r="AA74" s="539"/>
      <c r="AB74" s="539"/>
      <c r="AC74" s="539"/>
      <c r="AD74" s="539"/>
      <c r="AE74" s="539"/>
      <c r="AF74" s="539"/>
      <c r="AG74" s="539"/>
      <c r="AH74" s="539"/>
      <c r="AI74" s="539"/>
      <c r="AJ74" s="539"/>
      <c r="AK74" s="539"/>
      <c r="AL74" s="539"/>
      <c r="AM74" s="539"/>
      <c r="AN74" s="539"/>
      <c r="AO74" s="539"/>
      <c r="AP74" s="539"/>
      <c r="AQ74" s="539"/>
      <c r="AR74" s="539"/>
      <c r="AS74" s="539"/>
      <c r="AT74" s="539"/>
      <c r="AU74" s="539"/>
      <c r="AV74" s="539"/>
      <c r="AW74" s="539"/>
      <c r="AX74" s="540">
        <v>2</v>
      </c>
      <c r="AY74" s="540"/>
      <c r="AZ74" s="540"/>
      <c r="BA74" s="39"/>
      <c r="BB74" s="39"/>
      <c r="BC74" s="11"/>
      <c r="BD74" s="11"/>
      <c r="CY74" s="145">
        <v>0</v>
      </c>
      <c r="CZ74" s="145">
        <v>0</v>
      </c>
    </row>
    <row r="75" spans="1:104" ht="15" customHeight="1" x14ac:dyDescent="0.25">
      <c r="A75" s="39"/>
      <c r="B75" s="39"/>
      <c r="C75" s="541" t="s">
        <v>142</v>
      </c>
      <c r="D75" s="542"/>
      <c r="E75" s="542"/>
      <c r="F75" s="542"/>
      <c r="G75" s="542"/>
      <c r="H75" s="542"/>
      <c r="I75" s="542"/>
      <c r="J75" s="542"/>
      <c r="K75" s="542"/>
      <c r="L75" s="542"/>
      <c r="M75" s="542"/>
      <c r="N75" s="542"/>
      <c r="O75" s="542"/>
      <c r="P75" s="542"/>
      <c r="Q75" s="542"/>
      <c r="R75" s="542"/>
      <c r="S75" s="542"/>
      <c r="T75" s="542"/>
      <c r="U75" s="542"/>
      <c r="V75" s="542"/>
      <c r="W75" s="542"/>
      <c r="X75" s="542"/>
      <c r="Y75" s="542"/>
      <c r="Z75" s="542"/>
      <c r="AA75" s="542"/>
      <c r="AB75" s="542"/>
      <c r="AC75" s="542"/>
      <c r="AD75" s="542"/>
      <c r="AE75" s="542"/>
      <c r="AF75" s="542"/>
      <c r="AG75" s="542"/>
      <c r="AH75" s="542"/>
      <c r="AI75" s="542"/>
      <c r="AJ75" s="542"/>
      <c r="AK75" s="542"/>
      <c r="AL75" s="542"/>
      <c r="AM75" s="542"/>
      <c r="AN75" s="542"/>
      <c r="AO75" s="542"/>
      <c r="AP75" s="542"/>
      <c r="AQ75" s="542"/>
      <c r="AR75" s="542"/>
      <c r="AS75" s="542"/>
      <c r="AT75" s="542"/>
      <c r="AU75" s="542"/>
      <c r="AV75" s="542"/>
      <c r="AW75" s="543"/>
      <c r="AX75" s="544">
        <f>IF(AND(AX76&lt;&gt;"",AX77&lt;&gt;""),SUM(AX76+AX77)/2,"")</f>
        <v>1.5</v>
      </c>
      <c r="AY75" s="545"/>
      <c r="AZ75" s="546"/>
      <c r="BA75" s="39"/>
      <c r="BB75" s="39"/>
      <c r="BC75" s="11"/>
      <c r="BD75" s="11"/>
      <c r="CY75" s="145">
        <v>0</v>
      </c>
      <c r="CZ75" s="145">
        <v>0</v>
      </c>
    </row>
    <row r="76" spans="1:104" ht="15" customHeight="1" x14ac:dyDescent="0.25">
      <c r="A76" s="39"/>
      <c r="B76" s="39"/>
      <c r="C76" s="538" t="s">
        <v>522</v>
      </c>
      <c r="D76" s="539"/>
      <c r="E76" s="539"/>
      <c r="F76" s="539"/>
      <c r="G76" s="539"/>
      <c r="H76" s="539"/>
      <c r="I76" s="539"/>
      <c r="J76" s="539"/>
      <c r="K76" s="539"/>
      <c r="L76" s="539"/>
      <c r="M76" s="539"/>
      <c r="N76" s="539"/>
      <c r="O76" s="539"/>
      <c r="P76" s="539"/>
      <c r="Q76" s="539"/>
      <c r="R76" s="539"/>
      <c r="S76" s="539"/>
      <c r="T76" s="539"/>
      <c r="U76" s="539"/>
      <c r="V76" s="539"/>
      <c r="W76" s="539"/>
      <c r="X76" s="539"/>
      <c r="Y76" s="539"/>
      <c r="Z76" s="539"/>
      <c r="AA76" s="539"/>
      <c r="AB76" s="539"/>
      <c r="AC76" s="539"/>
      <c r="AD76" s="539"/>
      <c r="AE76" s="539"/>
      <c r="AF76" s="539"/>
      <c r="AG76" s="539"/>
      <c r="AH76" s="539"/>
      <c r="AI76" s="539"/>
      <c r="AJ76" s="539"/>
      <c r="AK76" s="539"/>
      <c r="AL76" s="539"/>
      <c r="AM76" s="539"/>
      <c r="AN76" s="539"/>
      <c r="AO76" s="539"/>
      <c r="AP76" s="539"/>
      <c r="AQ76" s="539"/>
      <c r="AR76" s="539"/>
      <c r="AS76" s="539"/>
      <c r="AT76" s="539"/>
      <c r="AU76" s="539"/>
      <c r="AV76" s="539"/>
      <c r="AW76" s="539"/>
      <c r="AX76" s="540">
        <v>1</v>
      </c>
      <c r="AY76" s="540"/>
      <c r="AZ76" s="540"/>
      <c r="BA76" s="39"/>
      <c r="BB76" s="39"/>
      <c r="BC76" s="11"/>
      <c r="BD76" s="11"/>
      <c r="CY76" s="145">
        <v>0</v>
      </c>
      <c r="CZ76" s="145">
        <v>0</v>
      </c>
    </row>
    <row r="77" spans="1:104" ht="15" customHeight="1" x14ac:dyDescent="0.25">
      <c r="A77" s="39"/>
      <c r="B77" s="39"/>
      <c r="C77" s="557" t="s">
        <v>521</v>
      </c>
      <c r="D77" s="558"/>
      <c r="E77" s="558"/>
      <c r="F77" s="558"/>
      <c r="G77" s="558"/>
      <c r="H77" s="558"/>
      <c r="I77" s="558"/>
      <c r="J77" s="558"/>
      <c r="K77" s="558"/>
      <c r="L77" s="558"/>
      <c r="M77" s="558"/>
      <c r="N77" s="558"/>
      <c r="O77" s="558"/>
      <c r="P77" s="558"/>
      <c r="Q77" s="558"/>
      <c r="R77" s="558"/>
      <c r="S77" s="558"/>
      <c r="T77" s="558"/>
      <c r="U77" s="558"/>
      <c r="V77" s="558"/>
      <c r="W77" s="558"/>
      <c r="X77" s="558"/>
      <c r="Y77" s="558"/>
      <c r="Z77" s="558"/>
      <c r="AA77" s="558"/>
      <c r="AB77" s="558"/>
      <c r="AC77" s="558"/>
      <c r="AD77" s="558"/>
      <c r="AE77" s="558"/>
      <c r="AF77" s="558"/>
      <c r="AG77" s="558"/>
      <c r="AH77" s="558"/>
      <c r="AI77" s="558"/>
      <c r="AJ77" s="558"/>
      <c r="AK77" s="558"/>
      <c r="AL77" s="558"/>
      <c r="AM77" s="558"/>
      <c r="AN77" s="558"/>
      <c r="AO77" s="558"/>
      <c r="AP77" s="558"/>
      <c r="AQ77" s="558"/>
      <c r="AR77" s="558"/>
      <c r="AS77" s="558"/>
      <c r="AT77" s="558"/>
      <c r="AU77" s="558"/>
      <c r="AV77" s="558"/>
      <c r="AW77" s="558"/>
      <c r="AX77" s="559">
        <v>2</v>
      </c>
      <c r="AY77" s="559"/>
      <c r="AZ77" s="559"/>
      <c r="BA77" s="39"/>
      <c r="BB77" s="39"/>
      <c r="BC77" s="11"/>
      <c r="BD77" s="11"/>
      <c r="CY77" s="145">
        <v>0</v>
      </c>
      <c r="CZ77" s="145">
        <v>0</v>
      </c>
    </row>
    <row r="78" spans="1:104" ht="15" customHeight="1" x14ac:dyDescent="0.25">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c r="AA78" s="39"/>
      <c r="AB78" s="39"/>
      <c r="AC78" s="39"/>
      <c r="AD78" s="39"/>
      <c r="AE78" s="39"/>
      <c r="AF78" s="39"/>
      <c r="AG78" s="39"/>
      <c r="AH78" s="39"/>
      <c r="AI78" s="39"/>
      <c r="AJ78" s="39"/>
      <c r="AK78" s="39"/>
      <c r="AL78" s="39"/>
      <c r="AM78" s="39"/>
      <c r="AN78" s="39"/>
      <c r="AO78" s="39"/>
      <c r="AP78" s="39"/>
      <c r="AQ78" s="39"/>
      <c r="AR78" s="39"/>
      <c r="AS78" s="39"/>
      <c r="AT78" s="39"/>
      <c r="AU78" s="39"/>
      <c r="AV78" s="39"/>
      <c r="AW78" s="39"/>
      <c r="AX78" s="39"/>
      <c r="AY78" s="39"/>
      <c r="AZ78" s="39"/>
      <c r="BA78" s="39"/>
      <c r="BB78" s="39"/>
      <c r="BC78" s="11"/>
      <c r="BD78" s="11"/>
      <c r="CY78" s="145">
        <v>0</v>
      </c>
      <c r="CZ78" s="145">
        <v>0</v>
      </c>
    </row>
    <row r="79" spans="1:104" ht="15" customHeight="1" x14ac:dyDescent="0.25">
      <c r="A79" s="39"/>
      <c r="B79" s="39"/>
      <c r="C79" s="547" t="s">
        <v>143</v>
      </c>
      <c r="D79" s="548"/>
      <c r="E79" s="548"/>
      <c r="F79" s="548"/>
      <c r="G79" s="548"/>
      <c r="H79" s="548"/>
      <c r="I79" s="548"/>
      <c r="J79" s="548"/>
      <c r="K79" s="548"/>
      <c r="L79" s="548"/>
      <c r="M79" s="548"/>
      <c r="N79" s="548"/>
      <c r="O79" s="548"/>
      <c r="P79" s="548"/>
      <c r="Q79" s="548"/>
      <c r="R79" s="548"/>
      <c r="S79" s="548"/>
      <c r="T79" s="548"/>
      <c r="U79" s="548"/>
      <c r="V79" s="548"/>
      <c r="W79" s="548"/>
      <c r="X79" s="548"/>
      <c r="Y79" s="548"/>
      <c r="Z79" s="548"/>
      <c r="AA79" s="548"/>
      <c r="AB79" s="548"/>
      <c r="AC79" s="548"/>
      <c r="AD79" s="548"/>
      <c r="AE79" s="548"/>
      <c r="AF79" s="548"/>
      <c r="AG79" s="548"/>
      <c r="AH79" s="548"/>
      <c r="AI79" s="548"/>
      <c r="AJ79" s="548"/>
      <c r="AK79" s="548"/>
      <c r="AL79" s="548"/>
      <c r="AM79" s="548"/>
      <c r="AN79" s="548"/>
      <c r="AO79" s="548"/>
      <c r="AP79" s="548"/>
      <c r="AQ79" s="548"/>
      <c r="AR79" s="548"/>
      <c r="AS79" s="548"/>
      <c r="AT79" s="548"/>
      <c r="AU79" s="548"/>
      <c r="AV79" s="548"/>
      <c r="AW79" s="548"/>
      <c r="AX79" s="549">
        <f>IF(AND(Q50&lt;&gt;0,Q51&lt;&gt;0),Q50*AU54+Q51*AU63,0)</f>
        <v>4.5</v>
      </c>
      <c r="AY79" s="549"/>
      <c r="AZ79" s="550"/>
      <c r="BA79" s="39"/>
      <c r="BB79" s="39"/>
      <c r="BC79" s="11"/>
      <c r="BD79" s="11"/>
      <c r="CY79" s="145">
        <v>0</v>
      </c>
      <c r="CZ79" s="145">
        <v>0</v>
      </c>
    </row>
    <row r="80" spans="1:104" ht="15" customHeight="1" x14ac:dyDescent="0.25">
      <c r="A80" s="39"/>
      <c r="B80" s="39"/>
      <c r="C80" s="39"/>
      <c r="D80" s="39"/>
      <c r="E80" s="39"/>
      <c r="F80" s="39"/>
      <c r="G80" s="39"/>
      <c r="H80" s="39"/>
      <c r="I80" s="39"/>
      <c r="J80" s="39"/>
      <c r="K80" s="39"/>
      <c r="L80" s="39"/>
      <c r="M80" s="39"/>
      <c r="N80" s="39"/>
      <c r="O80" s="39"/>
      <c r="P80" s="39"/>
      <c r="Q80" s="39"/>
      <c r="R80" s="39"/>
      <c r="S80" s="39"/>
      <c r="T80" s="39"/>
      <c r="U80" s="39"/>
      <c r="V80" s="39"/>
      <c r="W80" s="39"/>
      <c r="X80" s="39"/>
      <c r="Y80" s="39"/>
      <c r="Z80" s="39"/>
      <c r="AA80" s="39"/>
      <c r="AB80" s="39"/>
      <c r="AC80" s="39"/>
      <c r="AD80" s="39"/>
      <c r="AE80" s="39"/>
      <c r="AF80" s="39"/>
      <c r="AG80" s="39"/>
      <c r="AH80" s="39"/>
      <c r="AI80" s="39"/>
      <c r="AJ80" s="39"/>
      <c r="AK80" s="39"/>
      <c r="AL80" s="39"/>
      <c r="AM80" s="39"/>
      <c r="AN80" s="39"/>
      <c r="AO80" s="39"/>
      <c r="AP80" s="39"/>
      <c r="AQ80" s="39"/>
      <c r="AR80" s="39"/>
      <c r="AS80" s="39"/>
      <c r="AT80" s="39"/>
      <c r="AU80" s="39"/>
      <c r="AV80" s="39"/>
      <c r="AW80" s="39"/>
      <c r="AX80" s="39"/>
      <c r="AY80" s="39"/>
      <c r="AZ80" s="39"/>
      <c r="BA80" s="39"/>
      <c r="BB80" s="39"/>
      <c r="BC80" s="11"/>
      <c r="BD80" s="11"/>
      <c r="CY80" s="145">
        <v>0</v>
      </c>
      <c r="CZ80" s="145">
        <v>0</v>
      </c>
    </row>
    <row r="81" spans="1:104" ht="15" customHeight="1" x14ac:dyDescent="0.25">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39"/>
      <c r="AV81" s="39"/>
      <c r="AW81" s="39"/>
      <c r="AX81" s="39"/>
      <c r="AY81" s="39"/>
      <c r="AZ81" s="39"/>
      <c r="BA81" s="39"/>
      <c r="BB81" s="39"/>
      <c r="BC81" s="11"/>
      <c r="BD81" s="11"/>
      <c r="CY81" s="145"/>
      <c r="CZ81" s="145"/>
    </row>
    <row r="82" spans="1:104" ht="15" customHeight="1" x14ac:dyDescent="0.25">
      <c r="A82" s="39"/>
      <c r="B82" s="39"/>
      <c r="C82" s="327" t="s">
        <v>636</v>
      </c>
      <c r="D82" s="328"/>
      <c r="E82" s="328"/>
      <c r="F82" s="328"/>
      <c r="G82" s="328"/>
      <c r="H82" s="328"/>
      <c r="I82" s="328"/>
      <c r="J82" s="328"/>
      <c r="K82" s="328"/>
      <c r="L82" s="328"/>
      <c r="M82" s="328"/>
      <c r="N82" s="328"/>
      <c r="O82" s="328"/>
      <c r="P82" s="329"/>
      <c r="Q82" s="43"/>
      <c r="R82" s="42"/>
      <c r="S82" s="42"/>
      <c r="T82" s="42"/>
      <c r="U82" s="42"/>
      <c r="V82" s="42"/>
      <c r="W82" s="42"/>
      <c r="X82" s="42"/>
      <c r="Y82" s="42"/>
      <c r="Z82" s="42"/>
      <c r="AA82" s="42"/>
      <c r="AB82" s="42"/>
      <c r="AC82" s="42"/>
      <c r="AD82" s="42"/>
      <c r="AE82" s="42"/>
      <c r="AF82" s="42"/>
      <c r="AG82" s="42"/>
      <c r="AH82" s="42"/>
      <c r="AI82" s="42"/>
      <c r="AJ82" s="42"/>
      <c r="AK82" s="42"/>
      <c r="AL82" s="42"/>
      <c r="AM82" s="42"/>
      <c r="AN82" s="42"/>
      <c r="AO82" s="42"/>
      <c r="AP82" s="42"/>
      <c r="AQ82" s="42"/>
      <c r="AR82" s="42"/>
      <c r="AS82" s="42"/>
      <c r="AT82" s="42"/>
      <c r="AU82" s="42"/>
      <c r="AV82" s="42"/>
      <c r="AW82" s="42"/>
      <c r="AX82" s="42"/>
      <c r="AY82" s="42"/>
      <c r="AZ82" s="42"/>
      <c r="BA82" s="39"/>
      <c r="BB82" s="39"/>
      <c r="BC82" s="11"/>
      <c r="BD82" s="11"/>
      <c r="CY82" s="145"/>
      <c r="CZ82" s="145"/>
    </row>
    <row r="83" spans="1:104" ht="15" customHeight="1" x14ac:dyDescent="0.25">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AQ83" s="39"/>
      <c r="AR83" s="39"/>
      <c r="AS83" s="39"/>
      <c r="AT83" s="39"/>
      <c r="AU83" s="39"/>
      <c r="AV83" s="39"/>
      <c r="AW83" s="39"/>
      <c r="AX83" s="39"/>
      <c r="AY83" s="39"/>
      <c r="AZ83" s="39"/>
      <c r="BA83" s="39"/>
      <c r="BB83" s="39"/>
      <c r="BC83" s="11"/>
      <c r="BD83" s="11"/>
      <c r="CY83" s="145"/>
      <c r="CZ83" s="145"/>
    </row>
    <row r="84" spans="1:104" ht="215.25" customHeight="1" x14ac:dyDescent="0.25">
      <c r="A84" s="39"/>
      <c r="B84" s="39"/>
      <c r="C84" s="551" t="s">
        <v>846</v>
      </c>
      <c r="D84" s="1109"/>
      <c r="E84" s="1109"/>
      <c r="F84" s="1109"/>
      <c r="G84" s="1109"/>
      <c r="H84" s="1109"/>
      <c r="I84" s="1109"/>
      <c r="J84" s="1109"/>
      <c r="K84" s="1109"/>
      <c r="L84" s="1109"/>
      <c r="M84" s="1109"/>
      <c r="N84" s="1109"/>
      <c r="O84" s="1109"/>
      <c r="P84" s="1109"/>
      <c r="Q84" s="1109"/>
      <c r="R84" s="1109"/>
      <c r="S84" s="1109"/>
      <c r="T84" s="1109"/>
      <c r="U84" s="1109"/>
      <c r="V84" s="1109"/>
      <c r="W84" s="1109"/>
      <c r="X84" s="1109"/>
      <c r="Y84" s="1109"/>
      <c r="Z84" s="1109"/>
      <c r="AA84" s="1109"/>
      <c r="AB84" s="1109"/>
      <c r="AC84" s="1109"/>
      <c r="AD84" s="1109"/>
      <c r="AE84" s="1109"/>
      <c r="AF84" s="1109"/>
      <c r="AG84" s="1109"/>
      <c r="AH84" s="1109"/>
      <c r="AI84" s="1109"/>
      <c r="AJ84" s="1109"/>
      <c r="AK84" s="1109"/>
      <c r="AL84" s="1109"/>
      <c r="AM84" s="1109"/>
      <c r="AN84" s="1109"/>
      <c r="AO84" s="1109"/>
      <c r="AP84" s="1109"/>
      <c r="AQ84" s="1109"/>
      <c r="AR84" s="1109"/>
      <c r="AS84" s="1109"/>
      <c r="AT84" s="1109"/>
      <c r="AU84" s="1109"/>
      <c r="AV84" s="1109"/>
      <c r="AW84" s="1109"/>
      <c r="AX84" s="1109"/>
      <c r="AY84" s="1109"/>
      <c r="AZ84" s="1110"/>
      <c r="BA84" s="39"/>
      <c r="BB84" s="39"/>
      <c r="BC84" s="11"/>
      <c r="BD84" s="11"/>
      <c r="CY84" s="145">
        <v>0</v>
      </c>
      <c r="CZ84" s="145">
        <v>0</v>
      </c>
    </row>
    <row r="85" spans="1:104" ht="15" hidden="1" customHeight="1" x14ac:dyDescent="0.25">
      <c r="A85" s="39"/>
      <c r="B85" s="39"/>
      <c r="C85" s="552"/>
      <c r="D85" s="553"/>
      <c r="E85" s="553"/>
      <c r="F85" s="553"/>
      <c r="G85" s="553"/>
      <c r="H85" s="553"/>
      <c r="I85" s="553"/>
      <c r="J85" s="553"/>
      <c r="K85" s="553"/>
      <c r="L85" s="553"/>
      <c r="M85" s="553"/>
      <c r="N85" s="553"/>
      <c r="O85" s="553"/>
      <c r="P85" s="553"/>
      <c r="Q85" s="553"/>
      <c r="R85" s="553"/>
      <c r="S85" s="553"/>
      <c r="T85" s="553"/>
      <c r="U85" s="553"/>
      <c r="V85" s="553"/>
      <c r="W85" s="553"/>
      <c r="X85" s="553"/>
      <c r="Y85" s="553"/>
      <c r="Z85" s="553"/>
      <c r="AA85" s="553"/>
      <c r="AB85" s="553"/>
      <c r="AC85" s="553"/>
      <c r="AD85" s="553"/>
      <c r="AE85" s="553"/>
      <c r="AF85" s="553"/>
      <c r="AG85" s="553"/>
      <c r="AH85" s="553"/>
      <c r="AI85" s="553"/>
      <c r="AJ85" s="553"/>
      <c r="AK85" s="553"/>
      <c r="AL85" s="553"/>
      <c r="AM85" s="553"/>
      <c r="AN85" s="553"/>
      <c r="AO85" s="553"/>
      <c r="AP85" s="553"/>
      <c r="AQ85" s="553"/>
      <c r="AR85" s="553"/>
      <c r="AS85" s="553"/>
      <c r="AT85" s="553"/>
      <c r="AU85" s="553"/>
      <c r="AV85" s="553"/>
      <c r="AW85" s="553"/>
      <c r="AX85" s="553"/>
      <c r="AY85" s="553"/>
      <c r="AZ85" s="554"/>
      <c r="BA85" s="39"/>
      <c r="BB85" s="39"/>
      <c r="BC85" s="11"/>
      <c r="BD85" s="11"/>
      <c r="CY85" s="145">
        <v>0</v>
      </c>
      <c r="CZ85" s="145">
        <v>0</v>
      </c>
    </row>
    <row r="86" spans="1:104" ht="15" hidden="1" customHeight="1" x14ac:dyDescent="0.25">
      <c r="A86" s="39"/>
      <c r="B86" s="39"/>
      <c r="C86" s="552"/>
      <c r="D86" s="553"/>
      <c r="E86" s="553"/>
      <c r="F86" s="553"/>
      <c r="G86" s="553"/>
      <c r="H86" s="553"/>
      <c r="I86" s="553"/>
      <c r="J86" s="553"/>
      <c r="K86" s="553"/>
      <c r="L86" s="553"/>
      <c r="M86" s="553"/>
      <c r="N86" s="553"/>
      <c r="O86" s="553"/>
      <c r="P86" s="553"/>
      <c r="Q86" s="553"/>
      <c r="R86" s="553"/>
      <c r="S86" s="553"/>
      <c r="T86" s="553"/>
      <c r="U86" s="553"/>
      <c r="V86" s="553"/>
      <c r="W86" s="553"/>
      <c r="X86" s="553"/>
      <c r="Y86" s="553"/>
      <c r="Z86" s="553"/>
      <c r="AA86" s="553"/>
      <c r="AB86" s="553"/>
      <c r="AC86" s="553"/>
      <c r="AD86" s="553"/>
      <c r="AE86" s="553"/>
      <c r="AF86" s="553"/>
      <c r="AG86" s="553"/>
      <c r="AH86" s="553"/>
      <c r="AI86" s="553"/>
      <c r="AJ86" s="553"/>
      <c r="AK86" s="553"/>
      <c r="AL86" s="553"/>
      <c r="AM86" s="553"/>
      <c r="AN86" s="553"/>
      <c r="AO86" s="553"/>
      <c r="AP86" s="553"/>
      <c r="AQ86" s="553"/>
      <c r="AR86" s="553"/>
      <c r="AS86" s="553"/>
      <c r="AT86" s="553"/>
      <c r="AU86" s="553"/>
      <c r="AV86" s="553"/>
      <c r="AW86" s="553"/>
      <c r="AX86" s="553"/>
      <c r="AY86" s="553"/>
      <c r="AZ86" s="554"/>
      <c r="BA86" s="39"/>
      <c r="BB86" s="39"/>
      <c r="BC86" s="11"/>
      <c r="BD86" s="11"/>
      <c r="CY86" s="145">
        <v>0</v>
      </c>
      <c r="CZ86" s="145">
        <v>0</v>
      </c>
    </row>
    <row r="87" spans="1:104" ht="15" hidden="1" customHeight="1" x14ac:dyDescent="0.25">
      <c r="A87" s="39"/>
      <c r="B87" s="39"/>
      <c r="C87" s="552"/>
      <c r="D87" s="553"/>
      <c r="E87" s="553"/>
      <c r="F87" s="553"/>
      <c r="G87" s="553"/>
      <c r="H87" s="553"/>
      <c r="I87" s="553"/>
      <c r="J87" s="553"/>
      <c r="K87" s="553"/>
      <c r="L87" s="553"/>
      <c r="M87" s="553"/>
      <c r="N87" s="553"/>
      <c r="O87" s="553"/>
      <c r="P87" s="553"/>
      <c r="Q87" s="553"/>
      <c r="R87" s="553"/>
      <c r="S87" s="553"/>
      <c r="T87" s="553"/>
      <c r="U87" s="553"/>
      <c r="V87" s="553"/>
      <c r="W87" s="553"/>
      <c r="X87" s="553"/>
      <c r="Y87" s="553"/>
      <c r="Z87" s="553"/>
      <c r="AA87" s="553"/>
      <c r="AB87" s="553"/>
      <c r="AC87" s="553"/>
      <c r="AD87" s="553"/>
      <c r="AE87" s="553"/>
      <c r="AF87" s="553"/>
      <c r="AG87" s="553"/>
      <c r="AH87" s="553"/>
      <c r="AI87" s="553"/>
      <c r="AJ87" s="553"/>
      <c r="AK87" s="553"/>
      <c r="AL87" s="553"/>
      <c r="AM87" s="553"/>
      <c r="AN87" s="553"/>
      <c r="AO87" s="553"/>
      <c r="AP87" s="553"/>
      <c r="AQ87" s="553"/>
      <c r="AR87" s="553"/>
      <c r="AS87" s="553"/>
      <c r="AT87" s="553"/>
      <c r="AU87" s="553"/>
      <c r="AV87" s="553"/>
      <c r="AW87" s="553"/>
      <c r="AX87" s="553"/>
      <c r="AY87" s="553"/>
      <c r="AZ87" s="554"/>
      <c r="BA87" s="39"/>
      <c r="BB87" s="39"/>
      <c r="BC87" s="11"/>
      <c r="BD87" s="11"/>
      <c r="CY87" s="145">
        <v>0</v>
      </c>
      <c r="CZ87" s="145">
        <v>0</v>
      </c>
    </row>
    <row r="88" spans="1:104" ht="27" hidden="1" customHeight="1" x14ac:dyDescent="0.25">
      <c r="A88" s="39"/>
      <c r="B88" s="39"/>
      <c r="C88" s="535"/>
      <c r="D88" s="536"/>
      <c r="E88" s="536"/>
      <c r="F88" s="536"/>
      <c r="G88" s="536"/>
      <c r="H88" s="536"/>
      <c r="I88" s="536"/>
      <c r="J88" s="536"/>
      <c r="K88" s="536"/>
      <c r="L88" s="536"/>
      <c r="M88" s="536"/>
      <c r="N88" s="536"/>
      <c r="O88" s="536"/>
      <c r="P88" s="536"/>
      <c r="Q88" s="536"/>
      <c r="R88" s="536"/>
      <c r="S88" s="536"/>
      <c r="T88" s="536"/>
      <c r="U88" s="536"/>
      <c r="V88" s="536"/>
      <c r="W88" s="536"/>
      <c r="X88" s="536"/>
      <c r="Y88" s="536"/>
      <c r="Z88" s="536"/>
      <c r="AA88" s="536"/>
      <c r="AB88" s="536"/>
      <c r="AC88" s="536"/>
      <c r="AD88" s="536"/>
      <c r="AE88" s="536"/>
      <c r="AF88" s="536"/>
      <c r="AG88" s="536"/>
      <c r="AH88" s="536"/>
      <c r="AI88" s="536"/>
      <c r="AJ88" s="536"/>
      <c r="AK88" s="536"/>
      <c r="AL88" s="536"/>
      <c r="AM88" s="536"/>
      <c r="AN88" s="536"/>
      <c r="AO88" s="536"/>
      <c r="AP88" s="536"/>
      <c r="AQ88" s="536"/>
      <c r="AR88" s="536"/>
      <c r="AS88" s="536"/>
      <c r="AT88" s="536"/>
      <c r="AU88" s="536"/>
      <c r="AV88" s="536"/>
      <c r="AW88" s="536"/>
      <c r="AX88" s="536"/>
      <c r="AY88" s="536"/>
      <c r="AZ88" s="537"/>
      <c r="BA88" s="39"/>
      <c r="BB88" s="39"/>
      <c r="BC88" s="11"/>
      <c r="BD88" s="11"/>
      <c r="CY88" s="145">
        <v>0</v>
      </c>
      <c r="CZ88" s="145">
        <v>0</v>
      </c>
    </row>
    <row r="89" spans="1:104" ht="15" customHeight="1" x14ac:dyDescent="0.25">
      <c r="A89" s="39"/>
      <c r="B89" s="39"/>
      <c r="C89" s="332" t="s">
        <v>92</v>
      </c>
      <c r="D89" s="333"/>
      <c r="E89" s="333"/>
      <c r="F89" s="333"/>
      <c r="G89" s="333"/>
      <c r="H89" s="333"/>
      <c r="I89" s="333"/>
      <c r="J89" s="333"/>
      <c r="K89" s="333"/>
      <c r="L89" s="333"/>
      <c r="M89" s="333"/>
      <c r="N89" s="333"/>
      <c r="O89" s="333"/>
      <c r="P89" s="333"/>
      <c r="Q89" s="333"/>
      <c r="R89" s="333"/>
      <c r="S89" s="333"/>
      <c r="T89" s="333"/>
      <c r="U89" s="333"/>
      <c r="V89" s="333"/>
      <c r="W89" s="333"/>
      <c r="X89" s="333"/>
      <c r="Y89" s="333"/>
      <c r="Z89" s="333"/>
      <c r="AA89" s="333"/>
      <c r="AB89" s="333"/>
      <c r="AC89" s="333"/>
      <c r="AD89" s="333"/>
      <c r="AE89" s="333"/>
      <c r="AF89" s="333"/>
      <c r="AG89" s="333"/>
      <c r="AH89" s="333"/>
      <c r="AI89" s="333"/>
      <c r="AJ89" s="333"/>
      <c r="AK89" s="333"/>
      <c r="AL89" s="333"/>
      <c r="AM89" s="333"/>
      <c r="AN89" s="333"/>
      <c r="AO89" s="333"/>
      <c r="AP89" s="333"/>
      <c r="AQ89" s="333"/>
      <c r="AR89" s="333"/>
      <c r="AS89" s="333"/>
      <c r="AT89" s="333"/>
      <c r="AU89" s="333"/>
      <c r="AV89" s="334"/>
      <c r="AW89" s="330" t="s">
        <v>93</v>
      </c>
      <c r="AX89" s="331"/>
      <c r="AY89" s="330" t="s">
        <v>94</v>
      </c>
      <c r="AZ89" s="331"/>
      <c r="BA89" s="39"/>
      <c r="BB89" s="39"/>
      <c r="BC89" s="11"/>
      <c r="BD89" s="11"/>
      <c r="CY89" s="145">
        <v>0</v>
      </c>
      <c r="CZ89" s="145">
        <v>0</v>
      </c>
    </row>
    <row r="90" spans="1:104" ht="15" hidden="1" customHeight="1" x14ac:dyDescent="0.25">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c r="AA90" s="39"/>
      <c r="AB90" s="39"/>
      <c r="AC90" s="39"/>
      <c r="AD90" s="39"/>
      <c r="AE90" s="39"/>
      <c r="AF90" s="39"/>
      <c r="AG90" s="39"/>
      <c r="AH90" s="39"/>
      <c r="AI90" s="39"/>
      <c r="AJ90" s="39"/>
      <c r="AK90" s="39"/>
      <c r="AL90" s="39"/>
      <c r="AM90" s="39"/>
      <c r="AN90" s="39"/>
      <c r="AO90" s="39"/>
      <c r="AP90" s="39"/>
      <c r="AQ90" s="39"/>
      <c r="AR90" s="39"/>
      <c r="AS90" s="39"/>
      <c r="AT90" s="39"/>
      <c r="AU90" s="39"/>
      <c r="AV90" s="39"/>
      <c r="AW90" s="39"/>
      <c r="AX90" s="39"/>
      <c r="AY90" s="39"/>
      <c r="AZ90" s="39"/>
      <c r="BA90" s="39"/>
      <c r="BB90" s="39"/>
      <c r="BC90" s="11"/>
      <c r="BD90" s="11"/>
      <c r="CY90" s="145"/>
      <c r="CZ90" s="145"/>
    </row>
    <row r="91" spans="1:104" ht="15" hidden="1" customHeight="1" x14ac:dyDescent="0.25">
      <c r="A91" s="39"/>
      <c r="B91" s="39"/>
      <c r="C91" s="361" t="s">
        <v>635</v>
      </c>
      <c r="D91" s="362"/>
      <c r="E91" s="362"/>
      <c r="F91" s="362"/>
      <c r="G91" s="362"/>
      <c r="H91" s="362"/>
      <c r="I91" s="362"/>
      <c r="J91" s="362"/>
      <c r="K91" s="362"/>
      <c r="L91" s="362"/>
      <c r="M91" s="362"/>
      <c r="N91" s="362"/>
      <c r="O91" s="362"/>
      <c r="P91" s="362"/>
      <c r="Q91" s="362"/>
      <c r="R91" s="362"/>
      <c r="S91" s="362"/>
      <c r="T91" s="362"/>
      <c r="U91" s="362"/>
      <c r="V91" s="362"/>
      <c r="W91" s="362"/>
      <c r="X91" s="362"/>
      <c r="Y91" s="362"/>
      <c r="Z91" s="362"/>
      <c r="AA91" s="362"/>
      <c r="AB91" s="362"/>
      <c r="AC91" s="362"/>
      <c r="AD91" s="362"/>
      <c r="AE91" s="362"/>
      <c r="AF91" s="362"/>
      <c r="AG91" s="362"/>
      <c r="AH91" s="362"/>
      <c r="AI91" s="362"/>
      <c r="AJ91" s="362"/>
      <c r="AK91" s="362"/>
      <c r="AL91" s="362"/>
      <c r="AM91" s="362"/>
      <c r="AN91" s="362"/>
      <c r="AO91" s="362"/>
      <c r="AP91" s="362"/>
      <c r="AQ91" s="362"/>
      <c r="AR91" s="362"/>
      <c r="AS91" s="362"/>
      <c r="AT91" s="362"/>
      <c r="AU91" s="362"/>
      <c r="AV91" s="362"/>
      <c r="AW91" s="362"/>
      <c r="AX91" s="362"/>
      <c r="AY91" s="362"/>
      <c r="AZ91" s="363"/>
      <c r="BA91" s="39"/>
      <c r="BB91" s="39"/>
      <c r="BC91" s="11"/>
      <c r="BD91" s="11"/>
      <c r="CY91" s="145">
        <v>0</v>
      </c>
      <c r="CZ91" s="145">
        <v>0</v>
      </c>
    </row>
    <row r="92" spans="1:104" ht="15" hidden="1" customHeight="1" x14ac:dyDescent="0.25">
      <c r="A92" s="39"/>
      <c r="B92" s="39"/>
      <c r="C92" s="344"/>
      <c r="D92" s="345"/>
      <c r="E92" s="345"/>
      <c r="F92" s="345"/>
      <c r="G92" s="345"/>
      <c r="H92" s="345"/>
      <c r="I92" s="345"/>
      <c r="J92" s="345"/>
      <c r="K92" s="345"/>
      <c r="L92" s="345"/>
      <c r="M92" s="345"/>
      <c r="N92" s="345"/>
      <c r="O92" s="345"/>
      <c r="P92" s="345"/>
      <c r="Q92" s="345"/>
      <c r="R92" s="345"/>
      <c r="S92" s="345"/>
      <c r="T92" s="345"/>
      <c r="U92" s="345"/>
      <c r="V92" s="345"/>
      <c r="W92" s="345"/>
      <c r="X92" s="345"/>
      <c r="Y92" s="345"/>
      <c r="Z92" s="345"/>
      <c r="AA92" s="345"/>
      <c r="AB92" s="345"/>
      <c r="AC92" s="345"/>
      <c r="AD92" s="345"/>
      <c r="AE92" s="345"/>
      <c r="AF92" s="345"/>
      <c r="AG92" s="345"/>
      <c r="AH92" s="345"/>
      <c r="AI92" s="345"/>
      <c r="AJ92" s="345"/>
      <c r="AK92" s="345"/>
      <c r="AL92" s="345"/>
      <c r="AM92" s="345"/>
      <c r="AN92" s="345"/>
      <c r="AO92" s="345"/>
      <c r="AP92" s="345"/>
      <c r="AQ92" s="345"/>
      <c r="AR92" s="345"/>
      <c r="AS92" s="345"/>
      <c r="AT92" s="345"/>
      <c r="AU92" s="345"/>
      <c r="AV92" s="345"/>
      <c r="AW92" s="345"/>
      <c r="AX92" s="345"/>
      <c r="AY92" s="345"/>
      <c r="AZ92" s="346"/>
      <c r="BA92" s="39"/>
      <c r="BB92" s="39"/>
      <c r="BC92" s="11"/>
      <c r="BD92" s="11"/>
      <c r="CY92" s="145">
        <v>0</v>
      </c>
      <c r="CZ92" s="145">
        <v>0</v>
      </c>
    </row>
    <row r="93" spans="1:104" ht="15" hidden="1" customHeight="1" x14ac:dyDescent="0.25">
      <c r="A93" s="39"/>
      <c r="B93" s="39"/>
      <c r="C93" s="344"/>
      <c r="D93" s="345"/>
      <c r="E93" s="345"/>
      <c r="F93" s="345"/>
      <c r="G93" s="345"/>
      <c r="H93" s="345"/>
      <c r="I93" s="345"/>
      <c r="J93" s="345"/>
      <c r="K93" s="345"/>
      <c r="L93" s="345"/>
      <c r="M93" s="345"/>
      <c r="N93" s="345"/>
      <c r="O93" s="345"/>
      <c r="P93" s="345"/>
      <c r="Q93" s="345"/>
      <c r="R93" s="345"/>
      <c r="S93" s="345"/>
      <c r="T93" s="345"/>
      <c r="U93" s="345"/>
      <c r="V93" s="345"/>
      <c r="W93" s="345"/>
      <c r="X93" s="345"/>
      <c r="Y93" s="345"/>
      <c r="Z93" s="345"/>
      <c r="AA93" s="345"/>
      <c r="AB93" s="345"/>
      <c r="AC93" s="345"/>
      <c r="AD93" s="345"/>
      <c r="AE93" s="345"/>
      <c r="AF93" s="345"/>
      <c r="AG93" s="345"/>
      <c r="AH93" s="345"/>
      <c r="AI93" s="345"/>
      <c r="AJ93" s="345"/>
      <c r="AK93" s="345"/>
      <c r="AL93" s="345"/>
      <c r="AM93" s="345"/>
      <c r="AN93" s="345"/>
      <c r="AO93" s="345"/>
      <c r="AP93" s="345"/>
      <c r="AQ93" s="345"/>
      <c r="AR93" s="345"/>
      <c r="AS93" s="345"/>
      <c r="AT93" s="345"/>
      <c r="AU93" s="345"/>
      <c r="AV93" s="345"/>
      <c r="AW93" s="345"/>
      <c r="AX93" s="345"/>
      <c r="AY93" s="345"/>
      <c r="AZ93" s="346"/>
      <c r="BA93" s="39"/>
      <c r="BB93" s="39"/>
      <c r="BC93" s="11"/>
      <c r="BD93" s="11"/>
      <c r="CY93" s="145">
        <v>0</v>
      </c>
      <c r="CZ93" s="145">
        <v>0</v>
      </c>
    </row>
    <row r="94" spans="1:104" ht="15" hidden="1" customHeight="1" x14ac:dyDescent="0.25">
      <c r="A94" s="39"/>
      <c r="B94" s="39"/>
      <c r="C94" s="347"/>
      <c r="D94" s="348"/>
      <c r="E94" s="348"/>
      <c r="F94" s="348"/>
      <c r="G94" s="348"/>
      <c r="H94" s="348"/>
      <c r="I94" s="348"/>
      <c r="J94" s="348"/>
      <c r="K94" s="348"/>
      <c r="L94" s="348"/>
      <c r="M94" s="348"/>
      <c r="N94" s="348"/>
      <c r="O94" s="348"/>
      <c r="P94" s="348"/>
      <c r="Q94" s="348"/>
      <c r="R94" s="348"/>
      <c r="S94" s="348"/>
      <c r="T94" s="348"/>
      <c r="U94" s="348"/>
      <c r="V94" s="348"/>
      <c r="W94" s="348"/>
      <c r="X94" s="348"/>
      <c r="Y94" s="348"/>
      <c r="Z94" s="348"/>
      <c r="AA94" s="348"/>
      <c r="AB94" s="348"/>
      <c r="AC94" s="348"/>
      <c r="AD94" s="348"/>
      <c r="AE94" s="348"/>
      <c r="AF94" s="348"/>
      <c r="AG94" s="348"/>
      <c r="AH94" s="348"/>
      <c r="AI94" s="348"/>
      <c r="AJ94" s="348"/>
      <c r="AK94" s="348"/>
      <c r="AL94" s="348"/>
      <c r="AM94" s="348"/>
      <c r="AN94" s="348"/>
      <c r="AO94" s="348"/>
      <c r="AP94" s="348"/>
      <c r="AQ94" s="348"/>
      <c r="AR94" s="348"/>
      <c r="AS94" s="348"/>
      <c r="AT94" s="348"/>
      <c r="AU94" s="348"/>
      <c r="AV94" s="348"/>
      <c r="AW94" s="348"/>
      <c r="AX94" s="348"/>
      <c r="AY94" s="348"/>
      <c r="AZ94" s="349"/>
      <c r="BA94" s="39"/>
      <c r="BB94" s="39"/>
      <c r="BC94" s="11"/>
      <c r="BD94" s="11"/>
      <c r="CY94" s="145">
        <v>0</v>
      </c>
      <c r="CZ94" s="145">
        <v>0</v>
      </c>
    </row>
    <row r="95" spans="1:104" ht="15" customHeight="1" x14ac:dyDescent="0.25">
      <c r="A95" s="39"/>
      <c r="B95" s="39"/>
      <c r="C95" s="39"/>
      <c r="D95" s="39"/>
      <c r="E95" s="39"/>
      <c r="F95" s="39"/>
      <c r="G95" s="39"/>
      <c r="H95" s="39"/>
      <c r="I95" s="39"/>
      <c r="J95" s="39"/>
      <c r="K95" s="39"/>
      <c r="L95" s="39"/>
      <c r="M95" s="39"/>
      <c r="N95" s="39"/>
      <c r="O95" s="39"/>
      <c r="P95" s="39"/>
      <c r="Q95" s="39"/>
      <c r="R95" s="39"/>
      <c r="S95" s="39"/>
      <c r="T95" s="39"/>
      <c r="U95" s="39"/>
      <c r="V95" s="39"/>
      <c r="W95" s="39"/>
      <c r="X95" s="39"/>
      <c r="Y95" s="39"/>
      <c r="Z95" s="39"/>
      <c r="AA95" s="39"/>
      <c r="AB95" s="39"/>
      <c r="AC95" s="39"/>
      <c r="AD95" s="39"/>
      <c r="AE95" s="39"/>
      <c r="AF95" s="39"/>
      <c r="AG95" s="39"/>
      <c r="AH95" s="39"/>
      <c r="AI95" s="39"/>
      <c r="AJ95" s="39"/>
      <c r="AK95" s="39"/>
      <c r="AL95" s="39"/>
      <c r="AM95" s="39"/>
      <c r="AN95" s="39"/>
      <c r="AO95" s="39"/>
      <c r="AP95" s="39"/>
      <c r="AQ95" s="39"/>
      <c r="AR95" s="39"/>
      <c r="AS95" s="39"/>
      <c r="AT95" s="39"/>
      <c r="AU95" s="39"/>
      <c r="AV95" s="39"/>
      <c r="AW95" s="39"/>
      <c r="AX95" s="39"/>
      <c r="AY95" s="39"/>
      <c r="AZ95" s="39"/>
      <c r="BA95" s="39"/>
      <c r="BB95" s="39"/>
      <c r="BC95" s="11"/>
      <c r="BD95" s="11"/>
      <c r="CY95" s="145">
        <v>0</v>
      </c>
      <c r="CZ95" s="145">
        <v>0</v>
      </c>
    </row>
    <row r="96" spans="1:104" ht="15" customHeight="1" x14ac:dyDescent="0.25">
      <c r="A96" s="39"/>
      <c r="B96" s="39"/>
      <c r="C96" s="39"/>
      <c r="D96" s="39"/>
      <c r="E96" s="39"/>
      <c r="F96" s="39"/>
      <c r="G96" s="39"/>
      <c r="H96" s="39"/>
      <c r="I96" s="39"/>
      <c r="J96" s="39"/>
      <c r="K96" s="39"/>
      <c r="L96" s="39"/>
      <c r="M96" s="39"/>
      <c r="N96" s="39"/>
      <c r="O96" s="39"/>
      <c r="P96" s="39"/>
      <c r="Q96" s="39"/>
      <c r="R96" s="39"/>
      <c r="S96" s="39"/>
      <c r="T96" s="39"/>
      <c r="U96" s="39"/>
      <c r="V96" s="39"/>
      <c r="W96" s="39"/>
      <c r="X96" s="39"/>
      <c r="Y96" s="39"/>
      <c r="Z96" s="39"/>
      <c r="AA96" s="39"/>
      <c r="AB96" s="39"/>
      <c r="AC96" s="39"/>
      <c r="AD96" s="39"/>
      <c r="AE96" s="39"/>
      <c r="AF96" s="39"/>
      <c r="AG96" s="39"/>
      <c r="AH96" s="39"/>
      <c r="AI96" s="39"/>
      <c r="AJ96" s="39"/>
      <c r="AK96" s="39"/>
      <c r="AL96" s="39"/>
      <c r="AM96" s="39"/>
      <c r="AN96" s="39"/>
      <c r="AO96" s="39"/>
      <c r="AP96" s="39"/>
      <c r="AQ96" s="39"/>
      <c r="AR96" s="39"/>
      <c r="AS96" s="39"/>
      <c r="AT96" s="39"/>
      <c r="AU96" s="39"/>
      <c r="AV96" s="39"/>
      <c r="AW96" s="39"/>
      <c r="AX96" s="39"/>
      <c r="AY96" s="39"/>
      <c r="AZ96" s="39"/>
      <c r="BA96" s="39"/>
      <c r="BB96" s="39"/>
      <c r="BC96" s="11"/>
      <c r="BD96" s="11"/>
      <c r="CY96" s="145">
        <v>0</v>
      </c>
      <c r="CZ96" s="145">
        <v>0</v>
      </c>
    </row>
    <row r="97" spans="1:104" ht="15" customHeight="1" x14ac:dyDescent="0.25">
      <c r="A97" s="39"/>
      <c r="B97" s="39"/>
      <c r="C97" s="335" t="s">
        <v>144</v>
      </c>
      <c r="D97" s="328"/>
      <c r="E97" s="328"/>
      <c r="F97" s="328"/>
      <c r="G97" s="328"/>
      <c r="H97" s="328"/>
      <c r="I97" s="328"/>
      <c r="J97" s="328"/>
      <c r="K97" s="328"/>
      <c r="L97" s="328"/>
      <c r="M97" s="328"/>
      <c r="N97" s="328"/>
      <c r="O97" s="328"/>
      <c r="P97" s="329"/>
      <c r="Q97" s="43"/>
      <c r="R97" s="42"/>
      <c r="S97" s="42"/>
      <c r="T97" s="42"/>
      <c r="U97" s="42"/>
      <c r="V97" s="42"/>
      <c r="W97" s="42"/>
      <c r="X97" s="42"/>
      <c r="Y97" s="42"/>
      <c r="Z97" s="42"/>
      <c r="AA97" s="42"/>
      <c r="AB97" s="42"/>
      <c r="AC97" s="42"/>
      <c r="AD97" s="42"/>
      <c r="AE97" s="42"/>
      <c r="AF97" s="42"/>
      <c r="AG97" s="42"/>
      <c r="AH97" s="42"/>
      <c r="AI97" s="42"/>
      <c r="AJ97" s="42"/>
      <c r="AK97" s="42"/>
      <c r="AL97" s="42"/>
      <c r="AM97" s="42"/>
      <c r="AN97" s="42"/>
      <c r="AO97" s="42"/>
      <c r="AP97" s="42"/>
      <c r="AQ97" s="42"/>
      <c r="AR97" s="42"/>
      <c r="AS97" s="42"/>
      <c r="AT97" s="42"/>
      <c r="AU97" s="42"/>
      <c r="AV97" s="42"/>
      <c r="AW97" s="42"/>
      <c r="AX97" s="42"/>
      <c r="AY97" s="42"/>
      <c r="AZ97" s="42"/>
      <c r="BA97" s="39"/>
      <c r="BB97" s="39"/>
      <c r="BC97" s="11"/>
      <c r="BD97" s="11"/>
      <c r="CY97" s="145">
        <v>0</v>
      </c>
      <c r="CZ97" s="145">
        <v>0</v>
      </c>
    </row>
    <row r="98" spans="1:104" ht="15" customHeight="1" x14ac:dyDescent="0.25">
      <c r="A98" s="39"/>
      <c r="B98" s="39"/>
      <c r="C98" s="39"/>
      <c r="D98" s="39"/>
      <c r="E98" s="39"/>
      <c r="F98" s="39"/>
      <c r="G98" s="39"/>
      <c r="H98" s="39"/>
      <c r="I98" s="39"/>
      <c r="J98" s="39"/>
      <c r="K98" s="39"/>
      <c r="L98" s="39"/>
      <c r="M98" s="39"/>
      <c r="N98" s="39"/>
      <c r="O98" s="39"/>
      <c r="P98" s="39"/>
      <c r="Q98" s="39"/>
      <c r="R98" s="39"/>
      <c r="S98" s="39"/>
      <c r="T98" s="39"/>
      <c r="U98" s="39"/>
      <c r="V98" s="39"/>
      <c r="W98" s="39"/>
      <c r="X98" s="39"/>
      <c r="Y98" s="39"/>
      <c r="Z98" s="39"/>
      <c r="AA98" s="39"/>
      <c r="AB98" s="39"/>
      <c r="AC98" s="39"/>
      <c r="AD98" s="39"/>
      <c r="AE98" s="39"/>
      <c r="AF98" s="39"/>
      <c r="AG98" s="39"/>
      <c r="AH98" s="39"/>
      <c r="AI98" s="39"/>
      <c r="AJ98" s="39"/>
      <c r="AK98" s="39"/>
      <c r="AL98" s="39"/>
      <c r="AM98" s="39"/>
      <c r="AN98" s="39"/>
      <c r="AO98" s="39"/>
      <c r="AP98" s="39"/>
      <c r="AQ98" s="39"/>
      <c r="AR98" s="39"/>
      <c r="AS98" s="39"/>
      <c r="AT98" s="39"/>
      <c r="AU98" s="39"/>
      <c r="AV98" s="39"/>
      <c r="AW98" s="39"/>
      <c r="AX98" s="39"/>
      <c r="AY98" s="39"/>
      <c r="AZ98" s="39"/>
      <c r="BA98" s="39"/>
      <c r="BB98" s="39"/>
      <c r="BC98" s="11"/>
      <c r="BD98" s="11"/>
      <c r="CY98" s="145">
        <v>0</v>
      </c>
      <c r="CZ98" s="145">
        <v>0</v>
      </c>
    </row>
    <row r="99" spans="1:104" ht="15" customHeight="1" x14ac:dyDescent="0.25">
      <c r="A99" s="39"/>
      <c r="B99" s="39"/>
      <c r="C99" s="423" t="s">
        <v>145</v>
      </c>
      <c r="D99" s="424"/>
      <c r="E99" s="424"/>
      <c r="F99" s="424"/>
      <c r="G99" s="424"/>
      <c r="H99" s="424"/>
      <c r="I99" s="424"/>
      <c r="J99" s="424"/>
      <c r="K99" s="424"/>
      <c r="L99" s="424"/>
      <c r="M99" s="424"/>
      <c r="N99" s="424"/>
      <c r="O99" s="424"/>
      <c r="P99" s="424"/>
      <c r="Q99" s="424"/>
      <c r="R99" s="424"/>
      <c r="S99" s="424"/>
      <c r="T99" s="424"/>
      <c r="U99" s="424"/>
      <c r="V99" s="424"/>
      <c r="W99" s="383" t="s">
        <v>4</v>
      </c>
      <c r="X99" s="383"/>
      <c r="Y99" s="383"/>
      <c r="Z99" s="383"/>
      <c r="AA99" s="383"/>
      <c r="AB99" s="383"/>
      <c r="AC99" s="383"/>
      <c r="AD99" s="383"/>
      <c r="AE99" s="383"/>
      <c r="AF99" s="383"/>
      <c r="AG99" s="383"/>
      <c r="AH99" s="383"/>
      <c r="AI99" s="383"/>
      <c r="AJ99" s="383"/>
      <c r="AK99" s="383"/>
      <c r="AL99" s="383"/>
      <c r="AM99" s="383"/>
      <c r="AN99" s="383"/>
      <c r="AO99" s="383"/>
      <c r="AP99" s="383"/>
      <c r="AQ99" s="384"/>
      <c r="AR99" s="533"/>
      <c r="AS99" s="533"/>
      <c r="AT99" s="533"/>
      <c r="AU99" s="533"/>
      <c r="AV99" s="533"/>
      <c r="AW99" s="533"/>
      <c r="AX99" s="533"/>
      <c r="AY99" s="533"/>
      <c r="AZ99" s="534"/>
      <c r="BA99" s="39"/>
      <c r="BB99" s="39"/>
      <c r="BC99" s="11"/>
      <c r="BD99" s="11"/>
      <c r="CY99" s="145">
        <v>0</v>
      </c>
      <c r="CZ99" s="145">
        <v>0</v>
      </c>
    </row>
    <row r="100" spans="1:104" ht="15" customHeight="1" x14ac:dyDescent="0.25">
      <c r="A100" s="39"/>
      <c r="B100" s="39"/>
      <c r="C100" s="423" t="s">
        <v>146</v>
      </c>
      <c r="D100" s="424"/>
      <c r="E100" s="424"/>
      <c r="F100" s="424"/>
      <c r="G100" s="424"/>
      <c r="H100" s="424"/>
      <c r="I100" s="424"/>
      <c r="J100" s="424"/>
      <c r="K100" s="424"/>
      <c r="L100" s="424"/>
      <c r="M100" s="424"/>
      <c r="N100" s="424"/>
      <c r="O100" s="424"/>
      <c r="P100" s="424"/>
      <c r="Q100" s="424"/>
      <c r="R100" s="424"/>
      <c r="S100" s="424"/>
      <c r="T100" s="424"/>
      <c r="U100" s="424"/>
      <c r="V100" s="424"/>
      <c r="W100" s="383" t="s">
        <v>13</v>
      </c>
      <c r="X100" s="383"/>
      <c r="Y100" s="383"/>
      <c r="Z100" s="383"/>
      <c r="AA100" s="383"/>
      <c r="AB100" s="383"/>
      <c r="AC100" s="383"/>
      <c r="AD100" s="383"/>
      <c r="AE100" s="383"/>
      <c r="AF100" s="383"/>
      <c r="AG100" s="383"/>
      <c r="AH100" s="383"/>
      <c r="AI100" s="383"/>
      <c r="AJ100" s="383"/>
      <c r="AK100" s="383"/>
      <c r="AL100" s="383"/>
      <c r="AM100" s="383"/>
      <c r="AN100" s="383"/>
      <c r="AO100" s="383"/>
      <c r="AP100" s="383"/>
      <c r="AQ100" s="384"/>
      <c r="AR100" s="533"/>
      <c r="AS100" s="533"/>
      <c r="AT100" s="533"/>
      <c r="AU100" s="533"/>
      <c r="AV100" s="533"/>
      <c r="AW100" s="533"/>
      <c r="AX100" s="533"/>
      <c r="AY100" s="533"/>
      <c r="AZ100" s="534"/>
      <c r="BA100" s="39"/>
      <c r="BB100" s="39"/>
      <c r="BC100" s="11"/>
      <c r="BD100" s="11"/>
      <c r="CY100" s="145">
        <v>0</v>
      </c>
      <c r="CZ100" s="145">
        <v>0</v>
      </c>
    </row>
    <row r="101" spans="1:104" ht="15" customHeight="1" x14ac:dyDescent="0.25">
      <c r="A101" s="39"/>
      <c r="B101" s="39"/>
      <c r="C101" s="39"/>
      <c r="D101" s="39"/>
      <c r="E101" s="39"/>
      <c r="F101" s="39"/>
      <c r="G101" s="39"/>
      <c r="H101" s="39"/>
      <c r="I101" s="39"/>
      <c r="J101" s="39"/>
      <c r="K101" s="39"/>
      <c r="L101" s="39"/>
      <c r="M101" s="39"/>
      <c r="N101" s="39"/>
      <c r="O101" s="39"/>
      <c r="P101" s="39"/>
      <c r="Q101" s="39"/>
      <c r="R101" s="39"/>
      <c r="S101" s="39"/>
      <c r="T101" s="39"/>
      <c r="U101" s="39"/>
      <c r="V101" s="39"/>
      <c r="W101" s="39"/>
      <c r="X101" s="39"/>
      <c r="Y101" s="39"/>
      <c r="Z101" s="39"/>
      <c r="AA101" s="39"/>
      <c r="AB101" s="39"/>
      <c r="AC101" s="39"/>
      <c r="AD101" s="39"/>
      <c r="AE101" s="39"/>
      <c r="AF101" s="39"/>
      <c r="AG101" s="39"/>
      <c r="AH101" s="39"/>
      <c r="AI101" s="39"/>
      <c r="AJ101" s="39"/>
      <c r="AK101" s="39"/>
      <c r="AL101" s="39"/>
      <c r="AM101" s="39"/>
      <c r="AN101" s="39"/>
      <c r="AO101" s="39"/>
      <c r="AP101" s="39"/>
      <c r="AQ101" s="39"/>
      <c r="AR101" s="39"/>
      <c r="AS101" s="39"/>
      <c r="AT101" s="39"/>
      <c r="AU101" s="39"/>
      <c r="AV101" s="39"/>
      <c r="AW101" s="39"/>
      <c r="AX101" s="39"/>
      <c r="AY101" s="39"/>
      <c r="AZ101" s="39"/>
      <c r="BA101" s="39"/>
      <c r="BB101" s="39"/>
      <c r="BC101" s="11"/>
      <c r="BD101" s="11"/>
      <c r="CY101" s="145">
        <v>0</v>
      </c>
      <c r="CZ101" s="145">
        <v>0</v>
      </c>
    </row>
    <row r="102" spans="1:104" ht="15" customHeight="1" x14ac:dyDescent="0.25">
      <c r="A102" s="39"/>
      <c r="B102" s="39"/>
      <c r="C102" s="513" t="s">
        <v>147</v>
      </c>
      <c r="D102" s="514"/>
      <c r="E102" s="514"/>
      <c r="F102" s="514"/>
      <c r="G102" s="514"/>
      <c r="H102" s="514"/>
      <c r="I102" s="514"/>
      <c r="J102" s="514"/>
      <c r="K102" s="514"/>
      <c r="L102" s="514"/>
      <c r="M102" s="514"/>
      <c r="N102" s="514"/>
      <c r="O102" s="514"/>
      <c r="P102" s="514"/>
      <c r="Q102" s="514"/>
      <c r="R102" s="514"/>
      <c r="S102" s="514"/>
      <c r="T102" s="514"/>
      <c r="U102" s="514"/>
      <c r="V102" s="514"/>
      <c r="W102" s="514"/>
      <c r="X102" s="514"/>
      <c r="Y102" s="514"/>
      <c r="Z102" s="514"/>
      <c r="AA102" s="514"/>
      <c r="AB102" s="514"/>
      <c r="AC102" s="514"/>
      <c r="AD102" s="514"/>
      <c r="AE102" s="514"/>
      <c r="AF102" s="514"/>
      <c r="AG102" s="514"/>
      <c r="AH102" s="514"/>
      <c r="AI102" s="514"/>
      <c r="AJ102" s="514"/>
      <c r="AK102" s="514"/>
      <c r="AL102" s="514"/>
      <c r="AM102" s="514"/>
      <c r="AN102" s="514"/>
      <c r="AO102" s="514"/>
      <c r="AP102" s="514"/>
      <c r="AQ102" s="514"/>
      <c r="AR102" s="22"/>
      <c r="AS102" s="22"/>
      <c r="AT102" s="22"/>
      <c r="AU102" s="22"/>
      <c r="AV102" s="22"/>
      <c r="AW102" s="22"/>
      <c r="AX102" s="22"/>
      <c r="AY102" s="22"/>
      <c r="AZ102" s="23"/>
      <c r="BA102" s="39"/>
      <c r="BB102" s="39"/>
      <c r="BC102" s="11"/>
      <c r="BD102" s="11"/>
      <c r="CY102" s="145">
        <v>1</v>
      </c>
      <c r="CZ102" s="145">
        <v>1</v>
      </c>
    </row>
    <row r="103" spans="1:104" ht="15" customHeight="1" x14ac:dyDescent="0.25">
      <c r="A103" s="39"/>
      <c r="B103" s="39"/>
      <c r="C103" s="515"/>
      <c r="D103" s="516"/>
      <c r="E103" s="516"/>
      <c r="F103" s="516"/>
      <c r="G103" s="516"/>
      <c r="H103" s="516"/>
      <c r="I103" s="516"/>
      <c r="J103" s="516"/>
      <c r="K103" s="516"/>
      <c r="L103" s="516"/>
      <c r="M103" s="516"/>
      <c r="N103" s="516"/>
      <c r="O103" s="516"/>
      <c r="P103" s="516"/>
      <c r="Q103" s="516"/>
      <c r="R103" s="516"/>
      <c r="S103" s="516"/>
      <c r="T103" s="516"/>
      <c r="U103" s="516"/>
      <c r="V103" s="516"/>
      <c r="W103" s="516"/>
      <c r="X103" s="516"/>
      <c r="Y103" s="516"/>
      <c r="Z103" s="516"/>
      <c r="AA103" s="516"/>
      <c r="AB103" s="516"/>
      <c r="AC103" s="516"/>
      <c r="AD103" s="516"/>
      <c r="AE103" s="516"/>
      <c r="AF103" s="516"/>
      <c r="AG103" s="516"/>
      <c r="AH103" s="516"/>
      <c r="AI103" s="516"/>
      <c r="AJ103" s="516"/>
      <c r="AK103" s="516"/>
      <c r="AL103" s="516"/>
      <c r="AM103" s="516"/>
      <c r="AN103" s="516"/>
      <c r="AO103" s="516"/>
      <c r="AP103" s="516"/>
      <c r="AQ103" s="516"/>
      <c r="AR103" s="24"/>
      <c r="AS103" s="24"/>
      <c r="AT103" s="24"/>
      <c r="AU103" s="24"/>
      <c r="AV103" s="24"/>
      <c r="AW103" s="24"/>
      <c r="AX103" s="24"/>
      <c r="AY103" s="24"/>
      <c r="AZ103" s="25"/>
      <c r="BA103" s="39"/>
      <c r="BB103" s="39"/>
      <c r="BC103" s="11"/>
      <c r="BD103" s="11"/>
      <c r="CY103" s="145">
        <v>1</v>
      </c>
      <c r="CZ103" s="145">
        <v>1</v>
      </c>
    </row>
    <row r="104" spans="1:104" ht="15" customHeight="1" x14ac:dyDescent="0.25">
      <c r="A104" s="39"/>
      <c r="B104" s="39"/>
      <c r="C104" s="517"/>
      <c r="D104" s="518"/>
      <c r="E104" s="518"/>
      <c r="F104" s="518"/>
      <c r="G104" s="518"/>
      <c r="H104" s="518"/>
      <c r="I104" s="518"/>
      <c r="J104" s="518"/>
      <c r="K104" s="518"/>
      <c r="L104" s="518"/>
      <c r="M104" s="518"/>
      <c r="N104" s="518"/>
      <c r="O104" s="518"/>
      <c r="P104" s="518"/>
      <c r="Q104" s="518"/>
      <c r="R104" s="518"/>
      <c r="S104" s="518"/>
      <c r="T104" s="518"/>
      <c r="U104" s="518"/>
      <c r="V104" s="518"/>
      <c r="W104" s="518"/>
      <c r="X104" s="518"/>
      <c r="Y104" s="518"/>
      <c r="Z104" s="518"/>
      <c r="AA104" s="518"/>
      <c r="AB104" s="518"/>
      <c r="AC104" s="518"/>
      <c r="AD104" s="518"/>
      <c r="AE104" s="518"/>
      <c r="AF104" s="518"/>
      <c r="AG104" s="518"/>
      <c r="AH104" s="518"/>
      <c r="AI104" s="518"/>
      <c r="AJ104" s="518"/>
      <c r="AK104" s="518"/>
      <c r="AL104" s="518"/>
      <c r="AM104" s="518"/>
      <c r="AN104" s="518"/>
      <c r="AO104" s="518"/>
      <c r="AP104" s="518"/>
      <c r="AQ104" s="518"/>
      <c r="AR104" s="26"/>
      <c r="AS104" s="26"/>
      <c r="AT104" s="26"/>
      <c r="AU104" s="26"/>
      <c r="AV104" s="26"/>
      <c r="AW104" s="26"/>
      <c r="AX104" s="26"/>
      <c r="AY104" s="26"/>
      <c r="AZ104" s="27"/>
      <c r="BA104" s="39"/>
      <c r="BB104" s="39"/>
      <c r="BC104" s="519" t="s">
        <v>539</v>
      </c>
      <c r="BD104" s="519"/>
      <c r="BE104" s="519"/>
      <c r="BF104" s="519"/>
      <c r="CY104" s="145">
        <v>1</v>
      </c>
      <c r="CZ104" s="145">
        <v>1</v>
      </c>
    </row>
    <row r="105" spans="1:104" ht="15" customHeight="1" x14ac:dyDescent="0.25">
      <c r="A105" s="39"/>
      <c r="B105" s="39"/>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c r="AA105" s="40"/>
      <c r="AB105" s="40"/>
      <c r="AC105" s="40"/>
      <c r="AD105" s="40"/>
      <c r="AE105" s="40"/>
      <c r="AF105" s="40"/>
      <c r="AG105" s="40"/>
      <c r="AH105" s="40"/>
      <c r="AI105" s="40"/>
      <c r="AJ105" s="40"/>
      <c r="AK105" s="40"/>
      <c r="AL105" s="40"/>
      <c r="AM105" s="40"/>
      <c r="AN105" s="40"/>
      <c r="AO105" s="40"/>
      <c r="AP105" s="40"/>
      <c r="AQ105" s="40"/>
      <c r="AR105" s="40"/>
      <c r="AS105" s="40"/>
      <c r="AT105" s="40"/>
      <c r="AU105" s="40"/>
      <c r="AV105" s="40"/>
      <c r="AW105" s="40"/>
      <c r="AX105" s="40"/>
      <c r="AY105" s="40"/>
      <c r="AZ105" s="40"/>
      <c r="BA105" s="39"/>
      <c r="BB105" s="39"/>
      <c r="BC105" s="520"/>
      <c r="BD105" s="520"/>
      <c r="BE105" s="520"/>
      <c r="BF105" s="520"/>
      <c r="CY105" s="145">
        <v>1</v>
      </c>
      <c r="CZ105" s="145">
        <v>1</v>
      </c>
    </row>
    <row r="106" spans="1:104" ht="15" customHeight="1" x14ac:dyDescent="0.25">
      <c r="A106" s="39"/>
      <c r="B106" s="39"/>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c r="AA106" s="40"/>
      <c r="AB106" s="40"/>
      <c r="AC106" s="40"/>
      <c r="AD106" s="40"/>
      <c r="AE106" s="40"/>
      <c r="AF106" s="40"/>
      <c r="AG106" s="40"/>
      <c r="AH106" s="40"/>
      <c r="AI106" s="40"/>
      <c r="AJ106" s="40"/>
      <c r="AK106" s="40"/>
      <c r="AL106" s="40"/>
      <c r="AM106" s="40"/>
      <c r="AN106" s="40"/>
      <c r="AO106" s="40"/>
      <c r="AP106" s="40"/>
      <c r="AQ106" s="40"/>
      <c r="AR106" s="40"/>
      <c r="AS106" s="40"/>
      <c r="AT106" s="40"/>
      <c r="AU106" s="40"/>
      <c r="AV106" s="40"/>
      <c r="AW106" s="40"/>
      <c r="AX106" s="40"/>
      <c r="AY106" s="40"/>
      <c r="AZ106" s="40"/>
      <c r="BA106" s="39"/>
      <c r="BB106" s="39"/>
      <c r="BC106" s="28" t="s">
        <v>82</v>
      </c>
      <c r="BD106" s="28" t="s">
        <v>148</v>
      </c>
      <c r="BE106" s="28"/>
      <c r="BF106" s="28"/>
      <c r="CY106" s="145">
        <v>0</v>
      </c>
      <c r="CZ106" s="145">
        <v>1</v>
      </c>
    </row>
    <row r="107" spans="1:104" ht="15" customHeight="1" x14ac:dyDescent="0.25">
      <c r="A107" s="39"/>
      <c r="B107" s="39"/>
      <c r="C107" s="335" t="s">
        <v>64</v>
      </c>
      <c r="D107" s="328"/>
      <c r="E107" s="328"/>
      <c r="F107" s="328"/>
      <c r="G107" s="328"/>
      <c r="H107" s="328"/>
      <c r="I107" s="328"/>
      <c r="J107" s="328"/>
      <c r="K107" s="328"/>
      <c r="L107" s="328"/>
      <c r="M107" s="328"/>
      <c r="N107" s="328"/>
      <c r="O107" s="328"/>
      <c r="P107" s="329"/>
      <c r="Q107" s="43"/>
      <c r="R107" s="42"/>
      <c r="S107" s="42"/>
      <c r="T107" s="42"/>
      <c r="U107" s="42"/>
      <c r="V107" s="42"/>
      <c r="W107" s="42"/>
      <c r="X107" s="42"/>
      <c r="Y107" s="42"/>
      <c r="Z107" s="42"/>
      <c r="AA107" s="42"/>
      <c r="AB107" s="42"/>
      <c r="AC107" s="42"/>
      <c r="AD107" s="42"/>
      <c r="AE107" s="42"/>
      <c r="AF107" s="42"/>
      <c r="AG107" s="42"/>
      <c r="AH107" s="42"/>
      <c r="AI107" s="42"/>
      <c r="AJ107" s="42"/>
      <c r="AK107" s="42"/>
      <c r="AL107" s="42"/>
      <c r="AM107" s="42"/>
      <c r="AN107" s="42"/>
      <c r="AO107" s="42"/>
      <c r="AP107" s="42"/>
      <c r="AQ107" s="42"/>
      <c r="AR107" s="42"/>
      <c r="AS107" s="42"/>
      <c r="AT107" s="42"/>
      <c r="AU107" s="42"/>
      <c r="AV107" s="42"/>
      <c r="AW107" s="42"/>
      <c r="AX107" s="42"/>
      <c r="AY107" s="42"/>
      <c r="AZ107" s="80"/>
      <c r="BA107" s="39"/>
      <c r="BB107" s="39"/>
      <c r="BC107" s="11">
        <v>1</v>
      </c>
      <c r="BD107" s="30">
        <v>0</v>
      </c>
      <c r="BF107" s="30"/>
      <c r="CY107" s="145">
        <v>0</v>
      </c>
      <c r="CZ107" s="145">
        <v>1</v>
      </c>
    </row>
    <row r="108" spans="1:104" ht="15" customHeight="1" x14ac:dyDescent="0.25">
      <c r="A108" s="39"/>
      <c r="B108" s="39"/>
      <c r="C108" s="39"/>
      <c r="D108" s="39"/>
      <c r="E108" s="39"/>
      <c r="F108" s="39"/>
      <c r="G108" s="39"/>
      <c r="H108" s="39"/>
      <c r="I108" s="39"/>
      <c r="J108" s="39"/>
      <c r="K108" s="39"/>
      <c r="L108" s="39"/>
      <c r="M108" s="39"/>
      <c r="N108" s="39"/>
      <c r="O108" s="39"/>
      <c r="P108" s="39"/>
      <c r="Q108" s="39"/>
      <c r="R108" s="39"/>
      <c r="S108" s="39"/>
      <c r="T108" s="39"/>
      <c r="U108" s="39"/>
      <c r="V108" s="39"/>
      <c r="W108" s="39"/>
      <c r="X108" s="39"/>
      <c r="Y108" s="39"/>
      <c r="Z108" s="39"/>
      <c r="AA108" s="39"/>
      <c r="AB108" s="39"/>
      <c r="AC108" s="39"/>
      <c r="AD108" s="39"/>
      <c r="AE108" s="39"/>
      <c r="AF108" s="39"/>
      <c r="AG108" s="39"/>
      <c r="AH108" s="39"/>
      <c r="AI108" s="39"/>
      <c r="AJ108" s="39"/>
      <c r="AK108" s="39"/>
      <c r="AL108" s="39"/>
      <c r="AM108" s="39"/>
      <c r="AN108" s="39"/>
      <c r="AO108" s="39"/>
      <c r="AP108" s="39"/>
      <c r="AQ108" s="39"/>
      <c r="AR108" s="39"/>
      <c r="AS108" s="39"/>
      <c r="AT108" s="39"/>
      <c r="AU108" s="39"/>
      <c r="AV108" s="39"/>
      <c r="AW108" s="39"/>
      <c r="AX108" s="39"/>
      <c r="AY108" s="39"/>
      <c r="AZ108" s="39"/>
      <c r="BA108" s="39"/>
      <c r="BB108" s="39"/>
      <c r="BC108" s="11">
        <v>1</v>
      </c>
      <c r="BD108" s="30">
        <v>0</v>
      </c>
      <c r="BF108" s="30"/>
      <c r="CY108" s="145">
        <v>0</v>
      </c>
      <c r="CZ108" s="145">
        <v>1</v>
      </c>
    </row>
    <row r="109" spans="1:104" ht="15" customHeight="1" x14ac:dyDescent="0.25">
      <c r="A109" s="39"/>
      <c r="B109" s="39"/>
      <c r="C109" s="343" t="s">
        <v>2</v>
      </c>
      <c r="D109" s="343"/>
      <c r="E109" s="343"/>
      <c r="F109" s="343"/>
      <c r="G109" s="343"/>
      <c r="H109" s="343"/>
      <c r="I109" s="343"/>
      <c r="J109" s="343"/>
      <c r="K109" s="343"/>
      <c r="L109" s="343"/>
      <c r="M109" s="343"/>
      <c r="N109" s="343"/>
      <c r="O109" s="343"/>
      <c r="P109" s="343"/>
      <c r="Q109" s="343"/>
      <c r="R109" s="343"/>
      <c r="S109" s="343"/>
      <c r="T109" s="343"/>
      <c r="U109" s="343"/>
      <c r="V109" s="343"/>
      <c r="W109" s="343" t="s">
        <v>149</v>
      </c>
      <c r="X109" s="343"/>
      <c r="Y109" s="343"/>
      <c r="Z109" s="521" t="s">
        <v>150</v>
      </c>
      <c r="AA109" s="522"/>
      <c r="AB109" s="522"/>
      <c r="AC109" s="522"/>
      <c r="AD109" s="522"/>
      <c r="AE109" s="522"/>
      <c r="AF109" s="522"/>
      <c r="AG109" s="522"/>
      <c r="AH109" s="522"/>
      <c r="AI109" s="522"/>
      <c r="AJ109" s="522"/>
      <c r="AK109" s="522"/>
      <c r="AL109" s="522"/>
      <c r="AM109" s="522"/>
      <c r="AN109" s="522"/>
      <c r="AO109" s="522"/>
      <c r="AP109" s="522"/>
      <c r="AQ109" s="522"/>
      <c r="AR109" s="523"/>
      <c r="AS109" s="527" t="s">
        <v>540</v>
      </c>
      <c r="AT109" s="514"/>
      <c r="AU109" s="514"/>
      <c r="AV109" s="528"/>
      <c r="AW109" s="351" t="s">
        <v>151</v>
      </c>
      <c r="AX109" s="351"/>
      <c r="AY109" s="351"/>
      <c r="AZ109" s="351"/>
      <c r="BA109" s="39"/>
      <c r="BB109" s="39"/>
      <c r="BC109" s="11">
        <v>1</v>
      </c>
      <c r="BD109" s="30">
        <v>0</v>
      </c>
      <c r="BF109" s="30"/>
      <c r="CY109" s="145">
        <v>0</v>
      </c>
      <c r="CZ109" s="145">
        <v>1</v>
      </c>
    </row>
    <row r="110" spans="1:104" ht="15" customHeight="1" x14ac:dyDescent="0.25">
      <c r="A110" s="39"/>
      <c r="B110" s="39"/>
      <c r="C110" s="343"/>
      <c r="D110" s="343"/>
      <c r="E110" s="343"/>
      <c r="F110" s="343"/>
      <c r="G110" s="343"/>
      <c r="H110" s="343"/>
      <c r="I110" s="343"/>
      <c r="J110" s="343"/>
      <c r="K110" s="343"/>
      <c r="L110" s="343"/>
      <c r="M110" s="343"/>
      <c r="N110" s="343"/>
      <c r="O110" s="343"/>
      <c r="P110" s="343"/>
      <c r="Q110" s="343"/>
      <c r="R110" s="343"/>
      <c r="S110" s="343"/>
      <c r="T110" s="343"/>
      <c r="U110" s="343"/>
      <c r="V110" s="343"/>
      <c r="W110" s="343"/>
      <c r="X110" s="343"/>
      <c r="Y110" s="343"/>
      <c r="Z110" s="524"/>
      <c r="AA110" s="525"/>
      <c r="AB110" s="525"/>
      <c r="AC110" s="525"/>
      <c r="AD110" s="525"/>
      <c r="AE110" s="525"/>
      <c r="AF110" s="525"/>
      <c r="AG110" s="525"/>
      <c r="AH110" s="525"/>
      <c r="AI110" s="525"/>
      <c r="AJ110" s="525"/>
      <c r="AK110" s="525"/>
      <c r="AL110" s="525"/>
      <c r="AM110" s="525"/>
      <c r="AN110" s="525"/>
      <c r="AO110" s="525"/>
      <c r="AP110" s="525"/>
      <c r="AQ110" s="525"/>
      <c r="AR110" s="526"/>
      <c r="AS110" s="517"/>
      <c r="AT110" s="518"/>
      <c r="AU110" s="518"/>
      <c r="AV110" s="529"/>
      <c r="AW110" s="351"/>
      <c r="AX110" s="351"/>
      <c r="AY110" s="351"/>
      <c r="AZ110" s="351"/>
      <c r="BA110" s="39"/>
      <c r="BB110" s="39"/>
      <c r="BC110" s="11">
        <v>1</v>
      </c>
      <c r="BD110" s="30">
        <v>0</v>
      </c>
      <c r="BF110" s="30"/>
      <c r="CY110" s="145">
        <v>0</v>
      </c>
      <c r="CZ110" s="145">
        <v>1</v>
      </c>
    </row>
    <row r="111" spans="1:104" ht="15" customHeight="1" x14ac:dyDescent="0.25">
      <c r="A111" s="39"/>
      <c r="B111" s="39"/>
      <c r="C111" s="317" t="s">
        <v>11</v>
      </c>
      <c r="D111" s="317"/>
      <c r="E111" s="317"/>
      <c r="F111" s="317"/>
      <c r="G111" s="317"/>
      <c r="H111" s="317"/>
      <c r="I111" s="317"/>
      <c r="J111" s="317"/>
      <c r="K111" s="317"/>
      <c r="L111" s="317"/>
      <c r="M111" s="317"/>
      <c r="N111" s="317"/>
      <c r="O111" s="317"/>
      <c r="P111" s="317"/>
      <c r="Q111" s="317"/>
      <c r="R111" s="317"/>
      <c r="S111" s="317"/>
      <c r="T111" s="317"/>
      <c r="U111" s="317"/>
      <c r="V111" s="317"/>
      <c r="W111" s="324"/>
      <c r="X111" s="324"/>
      <c r="Y111" s="324"/>
      <c r="Z111" s="352"/>
      <c r="AA111" s="353"/>
      <c r="AB111" s="353"/>
      <c r="AC111" s="353"/>
      <c r="AD111" s="353"/>
      <c r="AE111" s="353"/>
      <c r="AF111" s="353"/>
      <c r="AG111" s="353"/>
      <c r="AH111" s="353"/>
      <c r="AI111" s="353"/>
      <c r="AJ111" s="353"/>
      <c r="AK111" s="353"/>
      <c r="AL111" s="353"/>
      <c r="AM111" s="353"/>
      <c r="AN111" s="353"/>
      <c r="AO111" s="353"/>
      <c r="AP111" s="353"/>
      <c r="AQ111" s="353"/>
      <c r="AR111" s="354"/>
      <c r="AS111" s="530"/>
      <c r="AT111" s="356"/>
      <c r="AU111" s="356"/>
      <c r="AV111" s="357"/>
      <c r="AW111" s="358"/>
      <c r="AX111" s="358"/>
      <c r="AY111" s="358"/>
      <c r="AZ111" s="358"/>
      <c r="BA111" s="39"/>
      <c r="BB111" s="39"/>
      <c r="BC111" s="11">
        <v>1</v>
      </c>
      <c r="BD111" s="30">
        <v>0</v>
      </c>
      <c r="BF111" s="30"/>
      <c r="CY111" s="145">
        <v>0</v>
      </c>
      <c r="CZ111" s="145">
        <v>1</v>
      </c>
    </row>
    <row r="112" spans="1:104" ht="15" customHeight="1" x14ac:dyDescent="0.25">
      <c r="A112" s="39"/>
      <c r="B112" s="39"/>
      <c r="C112" s="317" t="s">
        <v>19</v>
      </c>
      <c r="D112" s="317"/>
      <c r="E112" s="317"/>
      <c r="F112" s="317"/>
      <c r="G112" s="317"/>
      <c r="H112" s="317"/>
      <c r="I112" s="317"/>
      <c r="J112" s="317"/>
      <c r="K112" s="317"/>
      <c r="L112" s="317"/>
      <c r="M112" s="317"/>
      <c r="N112" s="317"/>
      <c r="O112" s="317"/>
      <c r="P112" s="317"/>
      <c r="Q112" s="317"/>
      <c r="R112" s="317"/>
      <c r="S112" s="317"/>
      <c r="T112" s="317"/>
      <c r="U112" s="317"/>
      <c r="V112" s="317"/>
      <c r="W112" s="324"/>
      <c r="X112" s="324"/>
      <c r="Y112" s="324"/>
      <c r="Z112" s="352"/>
      <c r="AA112" s="353"/>
      <c r="AB112" s="353"/>
      <c r="AC112" s="353"/>
      <c r="AD112" s="353"/>
      <c r="AE112" s="353"/>
      <c r="AF112" s="353"/>
      <c r="AG112" s="353"/>
      <c r="AH112" s="353"/>
      <c r="AI112" s="353"/>
      <c r="AJ112" s="353"/>
      <c r="AK112" s="353"/>
      <c r="AL112" s="353"/>
      <c r="AM112" s="353"/>
      <c r="AN112" s="353"/>
      <c r="AO112" s="353"/>
      <c r="AP112" s="353"/>
      <c r="AQ112" s="353"/>
      <c r="AR112" s="354"/>
      <c r="AS112" s="530"/>
      <c r="AT112" s="356"/>
      <c r="AU112" s="356"/>
      <c r="AV112" s="357"/>
      <c r="AW112" s="358"/>
      <c r="AX112" s="358"/>
      <c r="AY112" s="358"/>
      <c r="AZ112" s="358"/>
      <c r="BA112" s="39"/>
      <c r="BB112" s="39"/>
      <c r="BC112" s="11">
        <v>1</v>
      </c>
      <c r="BD112" s="30">
        <v>0</v>
      </c>
      <c r="BF112" s="30"/>
      <c r="CY112" s="145">
        <v>0</v>
      </c>
      <c r="CZ112" s="145">
        <v>1</v>
      </c>
    </row>
    <row r="113" spans="1:104" ht="33.75" customHeight="1" x14ac:dyDescent="0.25">
      <c r="A113" s="39"/>
      <c r="B113" s="39"/>
      <c r="C113" s="531" t="s">
        <v>637</v>
      </c>
      <c r="D113" s="317"/>
      <c r="E113" s="317"/>
      <c r="F113" s="317"/>
      <c r="G113" s="317"/>
      <c r="H113" s="317"/>
      <c r="I113" s="317"/>
      <c r="J113" s="317"/>
      <c r="K113" s="317"/>
      <c r="L113" s="317"/>
      <c r="M113" s="317"/>
      <c r="N113" s="317"/>
      <c r="O113" s="317"/>
      <c r="P113" s="317"/>
      <c r="Q113" s="317"/>
      <c r="R113" s="317"/>
      <c r="S113" s="317"/>
      <c r="T113" s="317"/>
      <c r="U113" s="317"/>
      <c r="V113" s="317"/>
      <c r="W113" s="324" t="s">
        <v>12</v>
      </c>
      <c r="X113" s="324"/>
      <c r="Y113" s="324"/>
      <c r="Z113" s="532" t="s">
        <v>753</v>
      </c>
      <c r="AA113" s="353"/>
      <c r="AB113" s="353"/>
      <c r="AC113" s="353"/>
      <c r="AD113" s="353"/>
      <c r="AE113" s="353"/>
      <c r="AF113" s="353"/>
      <c r="AG113" s="353"/>
      <c r="AH113" s="353"/>
      <c r="AI113" s="353"/>
      <c r="AJ113" s="353"/>
      <c r="AK113" s="353"/>
      <c r="AL113" s="353"/>
      <c r="AM113" s="353"/>
      <c r="AN113" s="353"/>
      <c r="AO113" s="353"/>
      <c r="AP113" s="353"/>
      <c r="AQ113" s="353"/>
      <c r="AR113" s="354"/>
      <c r="AS113" s="530" t="s">
        <v>12</v>
      </c>
      <c r="AT113" s="356"/>
      <c r="AU113" s="356"/>
      <c r="AV113" s="357"/>
      <c r="AW113" s="358">
        <v>32</v>
      </c>
      <c r="AX113" s="358"/>
      <c r="AY113" s="358"/>
      <c r="AZ113" s="358"/>
      <c r="BA113" s="39"/>
      <c r="BB113" s="39"/>
      <c r="BC113" s="11">
        <v>1</v>
      </c>
      <c r="BD113" s="30">
        <v>0</v>
      </c>
      <c r="BF113" s="30"/>
      <c r="CY113" s="145">
        <v>0</v>
      </c>
      <c r="CZ113" s="145">
        <v>1</v>
      </c>
    </row>
    <row r="114" spans="1:104" ht="15" customHeight="1" x14ac:dyDescent="0.25">
      <c r="A114" s="39"/>
      <c r="B114" s="39"/>
      <c r="C114" s="698" t="s">
        <v>596</v>
      </c>
      <c r="D114" s="699"/>
      <c r="E114" s="699"/>
      <c r="F114" s="699"/>
      <c r="G114" s="699"/>
      <c r="H114" s="699"/>
      <c r="I114" s="699"/>
      <c r="J114" s="699"/>
      <c r="K114" s="699"/>
      <c r="L114" s="699"/>
      <c r="M114" s="699"/>
      <c r="N114" s="699"/>
      <c r="O114" s="699"/>
      <c r="P114" s="699"/>
      <c r="Q114" s="699"/>
      <c r="R114" s="699"/>
      <c r="S114" s="699"/>
      <c r="T114" s="699"/>
      <c r="U114" s="699"/>
      <c r="V114" s="700"/>
      <c r="W114" s="324"/>
      <c r="X114" s="324"/>
      <c r="Y114" s="324"/>
      <c r="Z114" s="352"/>
      <c r="AA114" s="353"/>
      <c r="AB114" s="353"/>
      <c r="AC114" s="353"/>
      <c r="AD114" s="353"/>
      <c r="AE114" s="353"/>
      <c r="AF114" s="353"/>
      <c r="AG114" s="353"/>
      <c r="AH114" s="353"/>
      <c r="AI114" s="353"/>
      <c r="AJ114" s="353"/>
      <c r="AK114" s="353"/>
      <c r="AL114" s="353"/>
      <c r="AM114" s="353"/>
      <c r="AN114" s="353"/>
      <c r="AO114" s="353"/>
      <c r="AP114" s="353"/>
      <c r="AQ114" s="353"/>
      <c r="AR114" s="354"/>
      <c r="AS114" s="530"/>
      <c r="AT114" s="356"/>
      <c r="AU114" s="356"/>
      <c r="AV114" s="357"/>
      <c r="AW114" s="358"/>
      <c r="AX114" s="358"/>
      <c r="AY114" s="358"/>
      <c r="AZ114" s="358"/>
      <c r="BA114" s="39"/>
      <c r="BB114" s="39"/>
      <c r="BC114" s="11">
        <v>1</v>
      </c>
      <c r="BD114" s="30">
        <v>0</v>
      </c>
      <c r="BF114" s="30"/>
      <c r="CY114" s="145">
        <v>0</v>
      </c>
      <c r="CZ114" s="145">
        <v>1</v>
      </c>
    </row>
    <row r="115" spans="1:104" ht="15" customHeight="1" x14ac:dyDescent="0.25">
      <c r="A115" s="39"/>
      <c r="B115" s="39"/>
      <c r="C115" s="378" t="s">
        <v>33</v>
      </c>
      <c r="D115" s="379"/>
      <c r="E115" s="379"/>
      <c r="F115" s="379"/>
      <c r="G115" s="379"/>
      <c r="H115" s="379"/>
      <c r="I115" s="379"/>
      <c r="J115" s="379"/>
      <c r="K115" s="379"/>
      <c r="L115" s="379"/>
      <c r="M115" s="379"/>
      <c r="N115" s="379"/>
      <c r="O115" s="379"/>
      <c r="P115" s="379"/>
      <c r="Q115" s="379"/>
      <c r="R115" s="379"/>
      <c r="S115" s="379"/>
      <c r="T115" s="379"/>
      <c r="U115" s="379"/>
      <c r="V115" s="705"/>
      <c r="W115" s="324"/>
      <c r="X115" s="324"/>
      <c r="Y115" s="324"/>
      <c r="Z115" s="352"/>
      <c r="AA115" s="353"/>
      <c r="AB115" s="353"/>
      <c r="AC115" s="353"/>
      <c r="AD115" s="353"/>
      <c r="AE115" s="353"/>
      <c r="AF115" s="353"/>
      <c r="AG115" s="353"/>
      <c r="AH115" s="353"/>
      <c r="AI115" s="353"/>
      <c r="AJ115" s="353"/>
      <c r="AK115" s="353"/>
      <c r="AL115" s="353"/>
      <c r="AM115" s="353"/>
      <c r="AN115" s="353"/>
      <c r="AO115" s="353"/>
      <c r="AP115" s="353"/>
      <c r="AQ115" s="353"/>
      <c r="AR115" s="354"/>
      <c r="AS115" s="355"/>
      <c r="AT115" s="356"/>
      <c r="AU115" s="356"/>
      <c r="AV115" s="357"/>
      <c r="AW115" s="358"/>
      <c r="AX115" s="358"/>
      <c r="AY115" s="358"/>
      <c r="AZ115" s="358"/>
      <c r="BA115" s="39"/>
      <c r="BB115" s="39"/>
      <c r="BC115" s="11">
        <v>1</v>
      </c>
      <c r="BD115" s="30">
        <v>0</v>
      </c>
      <c r="BF115" s="30"/>
      <c r="CY115" s="145">
        <v>0</v>
      </c>
      <c r="CZ115" s="145">
        <v>1</v>
      </c>
    </row>
    <row r="116" spans="1:104" ht="15" customHeight="1" x14ac:dyDescent="0.25">
      <c r="A116" s="39"/>
      <c r="B116" s="39"/>
      <c r="C116" s="531" t="s">
        <v>583</v>
      </c>
      <c r="D116" s="317"/>
      <c r="E116" s="317"/>
      <c r="F116" s="317"/>
      <c r="G116" s="317"/>
      <c r="H116" s="317"/>
      <c r="I116" s="317"/>
      <c r="J116" s="317"/>
      <c r="K116" s="317"/>
      <c r="L116" s="317"/>
      <c r="M116" s="317"/>
      <c r="N116" s="317"/>
      <c r="O116" s="317"/>
      <c r="P116" s="317"/>
      <c r="Q116" s="317"/>
      <c r="R116" s="317"/>
      <c r="S116" s="317"/>
      <c r="T116" s="317"/>
      <c r="U116" s="317"/>
      <c r="V116" s="317"/>
      <c r="W116" s="324"/>
      <c r="X116" s="324"/>
      <c r="Y116" s="324"/>
      <c r="Z116" s="352"/>
      <c r="AA116" s="353"/>
      <c r="AB116" s="353"/>
      <c r="AC116" s="353"/>
      <c r="AD116" s="353"/>
      <c r="AE116" s="353"/>
      <c r="AF116" s="353"/>
      <c r="AG116" s="353"/>
      <c r="AH116" s="353"/>
      <c r="AI116" s="353"/>
      <c r="AJ116" s="353"/>
      <c r="AK116" s="353"/>
      <c r="AL116" s="353"/>
      <c r="AM116" s="353"/>
      <c r="AN116" s="353"/>
      <c r="AO116" s="353"/>
      <c r="AP116" s="353"/>
      <c r="AQ116" s="353"/>
      <c r="AR116" s="354"/>
      <c r="AS116" s="355"/>
      <c r="AT116" s="356"/>
      <c r="AU116" s="356"/>
      <c r="AV116" s="357"/>
      <c r="AW116" s="358"/>
      <c r="AX116" s="358"/>
      <c r="AY116" s="358"/>
      <c r="AZ116" s="358"/>
      <c r="BA116" s="39"/>
      <c r="BB116" s="39"/>
      <c r="BC116" s="11">
        <v>1</v>
      </c>
      <c r="BD116" s="30">
        <v>0</v>
      </c>
      <c r="BF116" s="30"/>
      <c r="CY116" s="145">
        <v>0</v>
      </c>
      <c r="CZ116" s="145">
        <v>1</v>
      </c>
    </row>
    <row r="117" spans="1:104" ht="15" customHeight="1" x14ac:dyDescent="0.25">
      <c r="A117" s="39"/>
      <c r="B117" s="41"/>
      <c r="C117" s="688" t="s">
        <v>152</v>
      </c>
      <c r="D117" s="688"/>
      <c r="E117" s="688"/>
      <c r="F117" s="688"/>
      <c r="G117" s="688"/>
      <c r="H117" s="688"/>
      <c r="I117" s="688"/>
      <c r="J117" s="688"/>
      <c r="K117" s="688"/>
      <c r="L117" s="688"/>
      <c r="M117" s="688"/>
      <c r="N117" s="688"/>
      <c r="O117" s="688"/>
      <c r="P117" s="688"/>
      <c r="Q117" s="688"/>
      <c r="R117" s="688"/>
      <c r="S117" s="688"/>
      <c r="T117" s="688"/>
      <c r="U117" s="688"/>
      <c r="V117" s="688"/>
      <c r="W117" s="688"/>
      <c r="X117" s="688"/>
      <c r="Y117" s="688"/>
      <c r="Z117" s="688"/>
      <c r="AA117" s="688"/>
      <c r="AB117" s="688"/>
      <c r="AC117" s="688"/>
      <c r="AD117" s="688"/>
      <c r="AE117" s="688"/>
      <c r="AF117" s="688"/>
      <c r="AG117" s="688"/>
      <c r="AH117" s="688"/>
      <c r="AI117" s="688"/>
      <c r="AJ117" s="688"/>
      <c r="AK117" s="688"/>
      <c r="AL117" s="688"/>
      <c r="AM117" s="688"/>
      <c r="AN117" s="688"/>
      <c r="AO117" s="688"/>
      <c r="AP117" s="688"/>
      <c r="AQ117" s="688"/>
      <c r="AR117" s="688"/>
      <c r="AS117" s="688"/>
      <c r="AT117" s="688"/>
      <c r="AU117" s="688"/>
      <c r="AV117" s="688"/>
      <c r="AW117" s="689">
        <f>SUM(AW111:AZ116)</f>
        <v>32</v>
      </c>
      <c r="AX117" s="689"/>
      <c r="AY117" s="689"/>
      <c r="AZ117" s="689"/>
      <c r="BA117" s="39"/>
      <c r="BB117" s="39"/>
      <c r="BC117" s="11">
        <v>1</v>
      </c>
      <c r="BD117" s="30">
        <v>0</v>
      </c>
      <c r="BF117" s="30"/>
      <c r="CY117" s="145">
        <v>0</v>
      </c>
      <c r="CZ117" s="145">
        <v>1</v>
      </c>
    </row>
    <row r="118" spans="1:104" ht="15" customHeight="1" x14ac:dyDescent="0.25">
      <c r="A118" s="39"/>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39"/>
      <c r="BB118" s="39"/>
      <c r="BC118" s="11">
        <v>1</v>
      </c>
      <c r="BD118" s="30">
        <v>0</v>
      </c>
      <c r="BF118" s="30"/>
      <c r="CY118" s="145">
        <v>0</v>
      </c>
      <c r="CZ118" s="145">
        <v>1</v>
      </c>
    </row>
    <row r="119" spans="1:104" ht="15" customHeight="1" x14ac:dyDescent="0.25">
      <c r="A119" s="39"/>
      <c r="B119" s="41"/>
      <c r="C119" s="373" t="s">
        <v>153</v>
      </c>
      <c r="D119" s="373"/>
      <c r="E119" s="373"/>
      <c r="F119" s="373"/>
      <c r="G119" s="373"/>
      <c r="H119" s="373"/>
      <c r="I119" s="373"/>
      <c r="J119" s="373"/>
      <c r="K119" s="373"/>
      <c r="L119" s="373"/>
      <c r="M119" s="373"/>
      <c r="N119" s="373"/>
      <c r="O119" s="373"/>
      <c r="P119" s="373"/>
      <c r="Q119" s="373"/>
      <c r="R119" s="373"/>
      <c r="S119" s="373"/>
      <c r="T119" s="373"/>
      <c r="U119" s="373"/>
      <c r="V119" s="373"/>
      <c r="W119" s="373"/>
      <c r="X119" s="373"/>
      <c r="Y119" s="373"/>
      <c r="Z119" s="373"/>
      <c r="AA119" s="373"/>
      <c r="AB119" s="373"/>
      <c r="AC119" s="373"/>
      <c r="AD119" s="373"/>
      <c r="AE119" s="373"/>
      <c r="AF119" s="373"/>
      <c r="AG119" s="373"/>
      <c r="AH119" s="373"/>
      <c r="AI119" s="373"/>
      <c r="AJ119" s="373"/>
      <c r="AK119" s="373"/>
      <c r="AL119" s="373"/>
      <c r="AM119" s="373"/>
      <c r="AN119" s="373"/>
      <c r="AO119" s="373"/>
      <c r="AP119" s="373"/>
      <c r="AQ119" s="373"/>
      <c r="AR119" s="373"/>
      <c r="AS119" s="373"/>
      <c r="AT119" s="373"/>
      <c r="AU119" s="373"/>
      <c r="AV119" s="373"/>
      <c r="AW119" s="373"/>
      <c r="AX119" s="373"/>
      <c r="AY119" s="373"/>
      <c r="AZ119" s="373"/>
      <c r="BA119" s="39"/>
      <c r="BB119" s="39"/>
      <c r="BC119" s="11">
        <v>1</v>
      </c>
      <c r="BD119" s="30">
        <v>0</v>
      </c>
      <c r="BF119" s="30"/>
      <c r="CY119" s="145">
        <v>0</v>
      </c>
      <c r="CZ119" s="145">
        <v>1</v>
      </c>
    </row>
    <row r="120" spans="1:104" ht="15" customHeight="1" x14ac:dyDescent="0.25">
      <c r="A120" s="39"/>
      <c r="B120" s="41"/>
      <c r="C120" s="373"/>
      <c r="D120" s="373"/>
      <c r="E120" s="373"/>
      <c r="F120" s="373"/>
      <c r="G120" s="373"/>
      <c r="H120" s="373"/>
      <c r="I120" s="373"/>
      <c r="J120" s="373"/>
      <c r="K120" s="373"/>
      <c r="L120" s="373"/>
      <c r="M120" s="373"/>
      <c r="N120" s="373"/>
      <c r="O120" s="373"/>
      <c r="P120" s="373"/>
      <c r="Q120" s="373"/>
      <c r="R120" s="373"/>
      <c r="S120" s="373"/>
      <c r="T120" s="373"/>
      <c r="U120" s="373"/>
      <c r="V120" s="373"/>
      <c r="W120" s="373"/>
      <c r="X120" s="373"/>
      <c r="Y120" s="373"/>
      <c r="Z120" s="373"/>
      <c r="AA120" s="373"/>
      <c r="AB120" s="373"/>
      <c r="AC120" s="373"/>
      <c r="AD120" s="373"/>
      <c r="AE120" s="373"/>
      <c r="AF120" s="373"/>
      <c r="AG120" s="373"/>
      <c r="AH120" s="373"/>
      <c r="AI120" s="373"/>
      <c r="AJ120" s="373"/>
      <c r="AK120" s="373"/>
      <c r="AL120" s="373"/>
      <c r="AM120" s="373"/>
      <c r="AN120" s="373"/>
      <c r="AO120" s="373"/>
      <c r="AP120" s="373"/>
      <c r="AQ120" s="373"/>
      <c r="AR120" s="373"/>
      <c r="AS120" s="373"/>
      <c r="AT120" s="373"/>
      <c r="AU120" s="373"/>
      <c r="AV120" s="373"/>
      <c r="AW120" s="373"/>
      <c r="AX120" s="373"/>
      <c r="AY120" s="373"/>
      <c r="AZ120" s="373"/>
      <c r="BA120" s="39"/>
      <c r="BB120" s="39"/>
      <c r="BC120" s="11">
        <v>1</v>
      </c>
      <c r="BD120" s="30">
        <v>0</v>
      </c>
      <c r="BF120" s="30"/>
      <c r="CY120" s="145">
        <v>0</v>
      </c>
      <c r="CZ120" s="145">
        <v>1</v>
      </c>
    </row>
    <row r="121" spans="1:104" ht="15" customHeight="1" x14ac:dyDescent="0.25">
      <c r="A121" s="39"/>
      <c r="B121" s="41"/>
      <c r="C121" s="93"/>
      <c r="D121" s="93"/>
      <c r="E121" s="93"/>
      <c r="F121" s="93"/>
      <c r="G121" s="93"/>
      <c r="H121" s="93"/>
      <c r="I121" s="93"/>
      <c r="J121" s="93"/>
      <c r="K121" s="93"/>
      <c r="L121" s="93"/>
      <c r="M121" s="93"/>
      <c r="N121" s="93"/>
      <c r="O121" s="93"/>
      <c r="P121" s="93"/>
      <c r="Q121" s="93"/>
      <c r="R121" s="93"/>
      <c r="S121" s="93"/>
      <c r="T121" s="93"/>
      <c r="U121" s="93"/>
      <c r="V121" s="93"/>
      <c r="W121" s="93"/>
      <c r="X121" s="93"/>
      <c r="Y121" s="93"/>
      <c r="Z121" s="93"/>
      <c r="AA121" s="93"/>
      <c r="AB121" s="93"/>
      <c r="AC121" s="93"/>
      <c r="AD121" s="93"/>
      <c r="AE121" s="93"/>
      <c r="AF121" s="93"/>
      <c r="AG121" s="93"/>
      <c r="AH121" s="93"/>
      <c r="AI121" s="93"/>
      <c r="AJ121" s="93"/>
      <c r="AK121" s="93"/>
      <c r="AL121" s="93"/>
      <c r="AM121" s="93"/>
      <c r="AN121" s="93"/>
      <c r="AO121" s="93"/>
      <c r="AP121" s="93"/>
      <c r="AQ121" s="93"/>
      <c r="AR121" s="93"/>
      <c r="AS121" s="93"/>
      <c r="AT121" s="93"/>
      <c r="AU121" s="93"/>
      <c r="AV121" s="93"/>
      <c r="AW121" s="93"/>
      <c r="AX121" s="93"/>
      <c r="AY121" s="93"/>
      <c r="AZ121" s="93"/>
      <c r="BA121" s="39"/>
      <c r="BB121" s="39"/>
      <c r="BC121" s="11">
        <v>1</v>
      </c>
      <c r="BD121" s="30">
        <v>0</v>
      </c>
      <c r="BF121" s="30"/>
      <c r="CY121" s="145">
        <v>0</v>
      </c>
      <c r="CZ121" s="145">
        <v>1</v>
      </c>
    </row>
    <row r="122" spans="1:104" ht="15" customHeight="1" x14ac:dyDescent="0.25">
      <c r="A122" s="39"/>
      <c r="B122" s="41"/>
      <c r="C122" s="423" t="s">
        <v>154</v>
      </c>
      <c r="D122" s="424"/>
      <c r="E122" s="424"/>
      <c r="F122" s="424"/>
      <c r="G122" s="424"/>
      <c r="H122" s="424"/>
      <c r="I122" s="424"/>
      <c r="J122" s="424"/>
      <c r="K122" s="424"/>
      <c r="L122" s="424"/>
      <c r="M122" s="424"/>
      <c r="N122" s="424"/>
      <c r="O122" s="424"/>
      <c r="P122" s="424"/>
      <c r="Q122" s="424"/>
      <c r="R122" s="424"/>
      <c r="S122" s="424"/>
      <c r="T122" s="424"/>
      <c r="U122" s="424"/>
      <c r="V122" s="424"/>
      <c r="W122" s="353" t="s">
        <v>20</v>
      </c>
      <c r="X122" s="432"/>
      <c r="Y122" s="660"/>
      <c r="Z122" s="680"/>
      <c r="AA122" s="681"/>
      <c r="AB122" s="681"/>
      <c r="AC122" s="681"/>
      <c r="AD122" s="681"/>
      <c r="AE122" s="681"/>
      <c r="AF122" s="681"/>
      <c r="AG122" s="681"/>
      <c r="AH122" s="681"/>
      <c r="AI122" s="681"/>
      <c r="AJ122" s="681"/>
      <c r="AK122" s="681"/>
      <c r="AL122" s="681"/>
      <c r="AM122" s="681"/>
      <c r="AN122" s="681"/>
      <c r="AO122" s="681"/>
      <c r="AP122" s="681"/>
      <c r="AQ122" s="681"/>
      <c r="AR122" s="681"/>
      <c r="AS122" s="681"/>
      <c r="AT122" s="681"/>
      <c r="AU122" s="681"/>
      <c r="AV122" s="681"/>
      <c r="AW122" s="681"/>
      <c r="AX122" s="681"/>
      <c r="AY122" s="681"/>
      <c r="AZ122" s="681"/>
      <c r="BA122" s="39"/>
      <c r="BB122" s="39"/>
      <c r="BC122" s="11">
        <v>1</v>
      </c>
      <c r="BD122" s="30">
        <v>0</v>
      </c>
      <c r="BF122" s="30"/>
      <c r="CY122" s="145">
        <v>0</v>
      </c>
      <c r="CZ122" s="145">
        <v>1</v>
      </c>
    </row>
    <row r="123" spans="1:104" ht="15" customHeight="1" x14ac:dyDescent="0.25">
      <c r="A123" s="39"/>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39"/>
      <c r="BB123" s="39"/>
      <c r="BC123" s="11">
        <v>1</v>
      </c>
      <c r="BD123" s="30">
        <v>0</v>
      </c>
      <c r="BF123" s="30"/>
      <c r="CY123" s="145">
        <v>0</v>
      </c>
      <c r="CZ123" s="145">
        <v>1</v>
      </c>
    </row>
    <row r="124" spans="1:104" ht="15" hidden="1" customHeight="1" x14ac:dyDescent="0.25">
      <c r="A124" s="39"/>
      <c r="B124" s="41"/>
      <c r="C124" s="365" t="s">
        <v>585</v>
      </c>
      <c r="D124" s="362"/>
      <c r="E124" s="362"/>
      <c r="F124" s="362"/>
      <c r="G124" s="362"/>
      <c r="H124" s="362"/>
      <c r="I124" s="362"/>
      <c r="J124" s="362"/>
      <c r="K124" s="362"/>
      <c r="L124" s="362"/>
      <c r="M124" s="362"/>
      <c r="N124" s="362"/>
      <c r="O124" s="362"/>
      <c r="P124" s="362"/>
      <c r="Q124" s="362"/>
      <c r="R124" s="362"/>
      <c r="S124" s="362"/>
      <c r="T124" s="362"/>
      <c r="U124" s="362"/>
      <c r="V124" s="362"/>
      <c r="W124" s="362"/>
      <c r="X124" s="362"/>
      <c r="Y124" s="362"/>
      <c r="Z124" s="362"/>
      <c r="AA124" s="362"/>
      <c r="AB124" s="362"/>
      <c r="AC124" s="362"/>
      <c r="AD124" s="362"/>
      <c r="AE124" s="362"/>
      <c r="AF124" s="362"/>
      <c r="AG124" s="362"/>
      <c r="AH124" s="362"/>
      <c r="AI124" s="362"/>
      <c r="AJ124" s="362"/>
      <c r="AK124" s="362"/>
      <c r="AL124" s="362"/>
      <c r="AM124" s="362"/>
      <c r="AN124" s="362"/>
      <c r="AO124" s="362"/>
      <c r="AP124" s="362"/>
      <c r="AQ124" s="362"/>
      <c r="AR124" s="362"/>
      <c r="AS124" s="362"/>
      <c r="AT124" s="362"/>
      <c r="AU124" s="362"/>
      <c r="AV124" s="362"/>
      <c r="AW124" s="362"/>
      <c r="AX124" s="362"/>
      <c r="AY124" s="362"/>
      <c r="AZ124" s="363"/>
      <c r="BA124" s="39"/>
      <c r="BB124" s="39"/>
      <c r="BC124" s="11">
        <v>0</v>
      </c>
      <c r="BD124" s="30">
        <v>0</v>
      </c>
      <c r="BF124" s="30"/>
      <c r="CY124" s="145">
        <v>0</v>
      </c>
      <c r="CZ124" s="145">
        <v>1</v>
      </c>
    </row>
    <row r="125" spans="1:104" ht="15" hidden="1" customHeight="1" x14ac:dyDescent="0.25">
      <c r="A125" s="39"/>
      <c r="B125" s="41"/>
      <c r="C125" s="344"/>
      <c r="D125" s="345"/>
      <c r="E125" s="345"/>
      <c r="F125" s="345"/>
      <c r="G125" s="345"/>
      <c r="H125" s="345"/>
      <c r="I125" s="345"/>
      <c r="J125" s="345"/>
      <c r="K125" s="345"/>
      <c r="L125" s="345"/>
      <c r="M125" s="345"/>
      <c r="N125" s="345"/>
      <c r="O125" s="345"/>
      <c r="P125" s="345"/>
      <c r="Q125" s="345"/>
      <c r="R125" s="345"/>
      <c r="S125" s="345"/>
      <c r="T125" s="345"/>
      <c r="U125" s="345"/>
      <c r="V125" s="345"/>
      <c r="W125" s="345"/>
      <c r="X125" s="345"/>
      <c r="Y125" s="345"/>
      <c r="Z125" s="345"/>
      <c r="AA125" s="345"/>
      <c r="AB125" s="345"/>
      <c r="AC125" s="345"/>
      <c r="AD125" s="345"/>
      <c r="AE125" s="345"/>
      <c r="AF125" s="345"/>
      <c r="AG125" s="345"/>
      <c r="AH125" s="345"/>
      <c r="AI125" s="345"/>
      <c r="AJ125" s="345"/>
      <c r="AK125" s="345"/>
      <c r="AL125" s="345"/>
      <c r="AM125" s="345"/>
      <c r="AN125" s="345"/>
      <c r="AO125" s="345"/>
      <c r="AP125" s="345"/>
      <c r="AQ125" s="345"/>
      <c r="AR125" s="345"/>
      <c r="AS125" s="345"/>
      <c r="AT125" s="345"/>
      <c r="AU125" s="345"/>
      <c r="AV125" s="345"/>
      <c r="AW125" s="345"/>
      <c r="AX125" s="345"/>
      <c r="AY125" s="345"/>
      <c r="AZ125" s="346"/>
      <c r="BA125" s="39"/>
      <c r="BB125" s="39"/>
      <c r="BC125" s="11">
        <v>0</v>
      </c>
      <c r="BD125" s="30">
        <v>0</v>
      </c>
      <c r="BF125" s="30"/>
      <c r="CY125" s="145">
        <v>0</v>
      </c>
      <c r="CZ125" s="145">
        <v>1</v>
      </c>
    </row>
    <row r="126" spans="1:104" ht="15" hidden="1" customHeight="1" x14ac:dyDescent="0.25">
      <c r="A126" s="39"/>
      <c r="B126" s="41"/>
      <c r="C126" s="344"/>
      <c r="D126" s="345"/>
      <c r="E126" s="345"/>
      <c r="F126" s="345"/>
      <c r="G126" s="345"/>
      <c r="H126" s="345"/>
      <c r="I126" s="345"/>
      <c r="J126" s="345"/>
      <c r="K126" s="345"/>
      <c r="L126" s="345"/>
      <c r="M126" s="345"/>
      <c r="N126" s="345"/>
      <c r="O126" s="345"/>
      <c r="P126" s="345"/>
      <c r="Q126" s="345"/>
      <c r="R126" s="345"/>
      <c r="S126" s="345"/>
      <c r="T126" s="345"/>
      <c r="U126" s="345"/>
      <c r="V126" s="345"/>
      <c r="W126" s="345"/>
      <c r="X126" s="345"/>
      <c r="Y126" s="345"/>
      <c r="Z126" s="345"/>
      <c r="AA126" s="345"/>
      <c r="AB126" s="345"/>
      <c r="AC126" s="345"/>
      <c r="AD126" s="345"/>
      <c r="AE126" s="345"/>
      <c r="AF126" s="345"/>
      <c r="AG126" s="345"/>
      <c r="AH126" s="345"/>
      <c r="AI126" s="345"/>
      <c r="AJ126" s="345"/>
      <c r="AK126" s="345"/>
      <c r="AL126" s="345"/>
      <c r="AM126" s="345"/>
      <c r="AN126" s="345"/>
      <c r="AO126" s="345"/>
      <c r="AP126" s="345"/>
      <c r="AQ126" s="345"/>
      <c r="AR126" s="345"/>
      <c r="AS126" s="345"/>
      <c r="AT126" s="345"/>
      <c r="AU126" s="345"/>
      <c r="AV126" s="345"/>
      <c r="AW126" s="345"/>
      <c r="AX126" s="345"/>
      <c r="AY126" s="345"/>
      <c r="AZ126" s="346"/>
      <c r="BA126" s="39"/>
      <c r="BB126" s="39"/>
      <c r="BC126" s="11">
        <v>0</v>
      </c>
      <c r="BD126" s="30">
        <v>0</v>
      </c>
      <c r="BF126" s="30"/>
      <c r="CY126" s="145">
        <v>0</v>
      </c>
      <c r="CZ126" s="145">
        <v>1</v>
      </c>
    </row>
    <row r="127" spans="1:104" ht="15" hidden="1" customHeight="1" x14ac:dyDescent="0.25">
      <c r="A127" s="39"/>
      <c r="B127" s="41"/>
      <c r="C127" s="347"/>
      <c r="D127" s="348"/>
      <c r="E127" s="348"/>
      <c r="F127" s="348"/>
      <c r="G127" s="348"/>
      <c r="H127" s="348"/>
      <c r="I127" s="348"/>
      <c r="J127" s="348"/>
      <c r="K127" s="348"/>
      <c r="L127" s="348"/>
      <c r="M127" s="348"/>
      <c r="N127" s="348"/>
      <c r="O127" s="348"/>
      <c r="P127" s="348"/>
      <c r="Q127" s="348"/>
      <c r="R127" s="348"/>
      <c r="S127" s="348"/>
      <c r="T127" s="348"/>
      <c r="U127" s="348"/>
      <c r="V127" s="348"/>
      <c r="W127" s="348"/>
      <c r="X127" s="348"/>
      <c r="Y127" s="348"/>
      <c r="Z127" s="348"/>
      <c r="AA127" s="348"/>
      <c r="AB127" s="348"/>
      <c r="AC127" s="348"/>
      <c r="AD127" s="348"/>
      <c r="AE127" s="348"/>
      <c r="AF127" s="348"/>
      <c r="AG127" s="348"/>
      <c r="AH127" s="348"/>
      <c r="AI127" s="348"/>
      <c r="AJ127" s="348"/>
      <c r="AK127" s="348"/>
      <c r="AL127" s="348"/>
      <c r="AM127" s="348"/>
      <c r="AN127" s="348"/>
      <c r="AO127" s="348"/>
      <c r="AP127" s="348"/>
      <c r="AQ127" s="348"/>
      <c r="AR127" s="348"/>
      <c r="AS127" s="348"/>
      <c r="AT127" s="348"/>
      <c r="AU127" s="348"/>
      <c r="AV127" s="348"/>
      <c r="AW127" s="348"/>
      <c r="AX127" s="348"/>
      <c r="AY127" s="348"/>
      <c r="AZ127" s="349"/>
      <c r="BA127" s="39"/>
      <c r="BB127" s="39"/>
      <c r="BC127" s="11">
        <v>0</v>
      </c>
      <c r="BD127" s="30">
        <v>0</v>
      </c>
      <c r="BF127" s="30"/>
      <c r="CY127" s="145">
        <v>0</v>
      </c>
      <c r="CZ127" s="145">
        <v>1</v>
      </c>
    </row>
    <row r="128" spans="1:104" ht="15" hidden="1" customHeight="1" x14ac:dyDescent="0.25">
      <c r="A128" s="39"/>
      <c r="B128" s="41"/>
      <c r="C128" s="41"/>
      <c r="D128" s="41"/>
      <c r="E128" s="41"/>
      <c r="F128" s="41"/>
      <c r="G128" s="41"/>
      <c r="H128" s="41"/>
      <c r="I128" s="41"/>
      <c r="J128" s="41"/>
      <c r="K128" s="41"/>
      <c r="L128" s="41"/>
      <c r="M128" s="41"/>
      <c r="N128" s="41"/>
      <c r="O128" s="41"/>
      <c r="P128" s="41"/>
      <c r="Q128" s="41"/>
      <c r="R128" s="41"/>
      <c r="S128" s="41"/>
      <c r="T128" s="41"/>
      <c r="U128" s="41"/>
      <c r="V128" s="41"/>
      <c r="W128" s="41"/>
      <c r="X128" s="41"/>
      <c r="Y128" s="41"/>
      <c r="Z128" s="41"/>
      <c r="AA128" s="41"/>
      <c r="AB128" s="41"/>
      <c r="AC128" s="41"/>
      <c r="AD128" s="41"/>
      <c r="AE128" s="41"/>
      <c r="AF128" s="41"/>
      <c r="AG128" s="41"/>
      <c r="AH128" s="41"/>
      <c r="AI128" s="41"/>
      <c r="AJ128" s="41"/>
      <c r="AK128" s="41"/>
      <c r="AL128" s="41"/>
      <c r="AM128" s="41"/>
      <c r="AN128" s="41"/>
      <c r="AO128" s="41"/>
      <c r="AP128" s="41"/>
      <c r="AQ128" s="41"/>
      <c r="AR128" s="41"/>
      <c r="AS128" s="41"/>
      <c r="AT128" s="41"/>
      <c r="AU128" s="41"/>
      <c r="AV128" s="41"/>
      <c r="AW128" s="41"/>
      <c r="AX128" s="41"/>
      <c r="AY128" s="41"/>
      <c r="AZ128" s="41"/>
      <c r="BA128" s="39"/>
      <c r="BB128" s="39"/>
      <c r="BC128" s="11">
        <v>0</v>
      </c>
      <c r="BD128" s="30">
        <v>0</v>
      </c>
      <c r="BF128" s="30"/>
      <c r="CY128" s="145">
        <v>0</v>
      </c>
      <c r="CZ128" s="145">
        <v>1</v>
      </c>
    </row>
    <row r="129" spans="1:104" ht="15" hidden="1" customHeight="1" x14ac:dyDescent="0.25">
      <c r="A129" s="39"/>
      <c r="B129" s="41"/>
      <c r="C129" s="41"/>
      <c r="D129" s="41"/>
      <c r="E129" s="41"/>
      <c r="F129" s="41"/>
      <c r="G129" s="41"/>
      <c r="H129" s="41"/>
      <c r="I129" s="41"/>
      <c r="J129" s="41"/>
      <c r="K129" s="41"/>
      <c r="L129" s="41"/>
      <c r="M129" s="41"/>
      <c r="N129" s="41"/>
      <c r="O129" s="41"/>
      <c r="P129" s="41"/>
      <c r="Q129" s="41"/>
      <c r="R129" s="41"/>
      <c r="S129" s="41"/>
      <c r="T129" s="41"/>
      <c r="U129" s="41"/>
      <c r="V129" s="41"/>
      <c r="W129" s="41"/>
      <c r="X129" s="41"/>
      <c r="Y129" s="41"/>
      <c r="Z129" s="41"/>
      <c r="AA129" s="41"/>
      <c r="AB129" s="41"/>
      <c r="AC129" s="41"/>
      <c r="AD129" s="41"/>
      <c r="AE129" s="41"/>
      <c r="AF129" s="41"/>
      <c r="AG129" s="41"/>
      <c r="AH129" s="41"/>
      <c r="AI129" s="41"/>
      <c r="AJ129" s="41"/>
      <c r="AK129" s="41"/>
      <c r="AL129" s="41"/>
      <c r="AM129" s="41"/>
      <c r="AN129" s="41"/>
      <c r="AO129" s="41"/>
      <c r="AP129" s="41"/>
      <c r="AQ129" s="41"/>
      <c r="AR129" s="41"/>
      <c r="AS129" s="41"/>
      <c r="AT129" s="41"/>
      <c r="AU129" s="41"/>
      <c r="AV129" s="41"/>
      <c r="AW129" s="41"/>
      <c r="AX129" s="41"/>
      <c r="AY129" s="41"/>
      <c r="AZ129" s="41"/>
      <c r="BA129" s="39"/>
      <c r="BB129" s="39"/>
      <c r="BC129" s="11">
        <v>0</v>
      </c>
      <c r="BD129" s="30">
        <v>0</v>
      </c>
      <c r="BF129" s="30"/>
      <c r="CY129" s="145">
        <v>0</v>
      </c>
      <c r="CZ129" s="145">
        <v>0</v>
      </c>
    </row>
    <row r="130" spans="1:104" ht="15" hidden="1" customHeight="1" x14ac:dyDescent="0.25">
      <c r="A130" s="39"/>
      <c r="B130" s="41"/>
      <c r="C130" s="335" t="s">
        <v>65</v>
      </c>
      <c r="D130" s="328"/>
      <c r="E130" s="328"/>
      <c r="F130" s="328"/>
      <c r="G130" s="328"/>
      <c r="H130" s="328"/>
      <c r="I130" s="328"/>
      <c r="J130" s="328"/>
      <c r="K130" s="328"/>
      <c r="L130" s="328"/>
      <c r="M130" s="328"/>
      <c r="N130" s="328"/>
      <c r="O130" s="328"/>
      <c r="P130" s="329"/>
      <c r="Q130" s="43"/>
      <c r="R130" s="42"/>
      <c r="S130" s="42"/>
      <c r="T130" s="42"/>
      <c r="U130" s="42"/>
      <c r="V130" s="42"/>
      <c r="W130" s="42"/>
      <c r="X130" s="42"/>
      <c r="Y130" s="42"/>
      <c r="Z130" s="42"/>
      <c r="AA130" s="42"/>
      <c r="AB130" s="42"/>
      <c r="AC130" s="42"/>
      <c r="AD130" s="42"/>
      <c r="AE130" s="42"/>
      <c r="AF130" s="42"/>
      <c r="AG130" s="42"/>
      <c r="AH130" s="42"/>
      <c r="AI130" s="42"/>
      <c r="AJ130" s="42"/>
      <c r="AK130" s="42"/>
      <c r="AL130" s="42"/>
      <c r="AM130" s="42"/>
      <c r="AN130" s="42"/>
      <c r="AO130" s="42"/>
      <c r="AP130" s="42"/>
      <c r="AQ130" s="42"/>
      <c r="AR130" s="42"/>
      <c r="AS130" s="42"/>
      <c r="AT130" s="42"/>
      <c r="AU130" s="42"/>
      <c r="AV130" s="42"/>
      <c r="AW130" s="42"/>
      <c r="AX130" s="42"/>
      <c r="AY130" s="42"/>
      <c r="AZ130" s="80"/>
      <c r="BA130" s="39"/>
      <c r="BB130" s="39"/>
      <c r="BC130" s="11">
        <v>0</v>
      </c>
      <c r="BD130" s="11">
        <v>1</v>
      </c>
      <c r="BF130" s="30"/>
      <c r="CY130" s="145">
        <v>1</v>
      </c>
      <c r="CZ130" s="145">
        <v>0</v>
      </c>
    </row>
    <row r="131" spans="1:104" ht="15" hidden="1" customHeight="1" x14ac:dyDescent="0.25">
      <c r="A131" s="39"/>
      <c r="B131" s="41"/>
      <c r="C131" s="39"/>
      <c r="D131" s="39"/>
      <c r="E131" s="39"/>
      <c r="F131" s="39"/>
      <c r="G131" s="39"/>
      <c r="H131" s="39"/>
      <c r="I131" s="39"/>
      <c r="J131" s="39"/>
      <c r="K131" s="39"/>
      <c r="L131" s="39"/>
      <c r="M131" s="39"/>
      <c r="N131" s="39"/>
      <c r="O131" s="39"/>
      <c r="P131" s="39"/>
      <c r="Q131" s="39"/>
      <c r="R131" s="39"/>
      <c r="S131" s="39"/>
      <c r="T131" s="39"/>
      <c r="U131" s="39"/>
      <c r="V131" s="39"/>
      <c r="W131" s="39"/>
      <c r="X131" s="39"/>
      <c r="Y131" s="39"/>
      <c r="Z131" s="39"/>
      <c r="AA131" s="39"/>
      <c r="AB131" s="39"/>
      <c r="AC131" s="39"/>
      <c r="AD131" s="39"/>
      <c r="AE131" s="39"/>
      <c r="AF131" s="39"/>
      <c r="AG131" s="39"/>
      <c r="AH131" s="39"/>
      <c r="AI131" s="39"/>
      <c r="AJ131" s="39"/>
      <c r="AK131" s="39"/>
      <c r="AL131" s="39"/>
      <c r="AM131" s="39"/>
      <c r="AN131" s="39"/>
      <c r="AO131" s="39"/>
      <c r="AP131" s="39"/>
      <c r="AQ131" s="39"/>
      <c r="AR131" s="39"/>
      <c r="AS131" s="39"/>
      <c r="AT131" s="39"/>
      <c r="AU131" s="39"/>
      <c r="AV131" s="39"/>
      <c r="AW131" s="39"/>
      <c r="AX131" s="39"/>
      <c r="AY131" s="39"/>
      <c r="AZ131" s="39"/>
      <c r="BA131" s="39"/>
      <c r="BB131" s="39"/>
      <c r="BC131" s="11">
        <v>0</v>
      </c>
      <c r="BD131" s="11">
        <v>1</v>
      </c>
      <c r="BF131" s="30"/>
      <c r="CY131" s="145">
        <v>1</v>
      </c>
      <c r="CZ131" s="145">
        <v>0</v>
      </c>
    </row>
    <row r="132" spans="1:104" ht="15" hidden="1" customHeight="1" x14ac:dyDescent="0.25">
      <c r="A132" s="39"/>
      <c r="B132" s="41"/>
      <c r="C132" s="341" t="s">
        <v>673</v>
      </c>
      <c r="D132" s="342"/>
      <c r="E132" s="342"/>
      <c r="F132" s="342"/>
      <c r="G132" s="342"/>
      <c r="H132" s="342"/>
      <c r="I132" s="342"/>
      <c r="J132" s="342"/>
      <c r="K132" s="342"/>
      <c r="L132" s="342"/>
      <c r="M132" s="342"/>
      <c r="N132" s="342"/>
      <c r="O132" s="342"/>
      <c r="P132" s="342"/>
      <c r="Q132" s="342"/>
      <c r="R132" s="342"/>
      <c r="S132" s="342"/>
      <c r="T132" s="342"/>
      <c r="U132" s="342"/>
      <c r="V132" s="342"/>
      <c r="W132" s="342"/>
      <c r="X132" s="342"/>
      <c r="Y132" s="342"/>
      <c r="Z132" s="342"/>
      <c r="AA132" s="342"/>
      <c r="AB132" s="342"/>
      <c r="AC132" s="342"/>
      <c r="AD132" s="342"/>
      <c r="AE132" s="342"/>
      <c r="AF132" s="342"/>
      <c r="AG132" s="342"/>
      <c r="AH132" s="342"/>
      <c r="AI132" s="342"/>
      <c r="AJ132" s="342"/>
      <c r="AK132" s="342"/>
      <c r="AL132" s="342"/>
      <c r="AM132" s="342"/>
      <c r="AN132" s="342"/>
      <c r="AO132" s="342"/>
      <c r="AP132" s="342"/>
      <c r="AQ132" s="342"/>
      <c r="AR132" s="342"/>
      <c r="AS132" s="342"/>
      <c r="AT132" s="342"/>
      <c r="AU132" s="342"/>
      <c r="AV132" s="342"/>
      <c r="AW132" s="342"/>
      <c r="AX132" s="342"/>
      <c r="AY132" s="342"/>
      <c r="AZ132" s="342"/>
      <c r="BA132" s="39"/>
      <c r="BB132" s="39"/>
      <c r="BC132" s="11">
        <v>0</v>
      </c>
      <c r="BD132" s="11">
        <v>1</v>
      </c>
      <c r="BF132" s="30"/>
      <c r="CY132" s="145">
        <v>1</v>
      </c>
      <c r="CZ132" s="145">
        <v>1</v>
      </c>
    </row>
    <row r="133" spans="1:104" ht="15" hidden="1" customHeight="1" x14ac:dyDescent="0.25">
      <c r="A133" s="39"/>
      <c r="B133" s="41"/>
      <c r="C133" s="39"/>
      <c r="D133" s="39"/>
      <c r="E133" s="39"/>
      <c r="F133" s="39"/>
      <c r="G133" s="39"/>
      <c r="H133" s="39"/>
      <c r="I133" s="39"/>
      <c r="J133" s="39"/>
      <c r="K133" s="39"/>
      <c r="L133" s="39"/>
      <c r="M133" s="39"/>
      <c r="N133" s="39"/>
      <c r="O133" s="39"/>
      <c r="P133" s="39"/>
      <c r="Q133" s="39"/>
      <c r="R133" s="39"/>
      <c r="S133" s="39"/>
      <c r="T133" s="39"/>
      <c r="U133" s="39"/>
      <c r="V133" s="39"/>
      <c r="W133" s="39"/>
      <c r="X133" s="39"/>
      <c r="Y133" s="39"/>
      <c r="Z133" s="39"/>
      <c r="AA133" s="39"/>
      <c r="AB133" s="39"/>
      <c r="AC133" s="39"/>
      <c r="AD133" s="39"/>
      <c r="AE133" s="39"/>
      <c r="AF133" s="39"/>
      <c r="AG133" s="39"/>
      <c r="AH133" s="39"/>
      <c r="AI133" s="39"/>
      <c r="AJ133" s="39"/>
      <c r="AK133" s="39"/>
      <c r="AL133" s="39"/>
      <c r="AM133" s="39"/>
      <c r="AN133" s="39"/>
      <c r="AO133" s="39"/>
      <c r="AP133" s="39"/>
      <c r="AQ133" s="39"/>
      <c r="AR133" s="39"/>
      <c r="AS133" s="39"/>
      <c r="AT133" s="39"/>
      <c r="AU133" s="39"/>
      <c r="AV133" s="39"/>
      <c r="AW133" s="39"/>
      <c r="AX133" s="39"/>
      <c r="AY133" s="39"/>
      <c r="AZ133" s="39"/>
      <c r="BA133" s="39"/>
      <c r="BB133" s="39"/>
      <c r="BC133" s="11">
        <v>0</v>
      </c>
      <c r="BD133" s="11">
        <v>1</v>
      </c>
      <c r="BF133" s="30"/>
      <c r="CY133" s="145">
        <v>1</v>
      </c>
      <c r="CZ133" s="145">
        <v>1</v>
      </c>
    </row>
    <row r="134" spans="1:104" ht="15" hidden="1" customHeight="1" x14ac:dyDescent="0.25">
      <c r="A134" s="39"/>
      <c r="B134" s="41"/>
      <c r="C134" s="343" t="s">
        <v>2</v>
      </c>
      <c r="D134" s="343"/>
      <c r="E134" s="343"/>
      <c r="F134" s="343"/>
      <c r="G134" s="343"/>
      <c r="H134" s="343"/>
      <c r="I134" s="343"/>
      <c r="J134" s="343"/>
      <c r="K134" s="343"/>
      <c r="L134" s="343"/>
      <c r="M134" s="343"/>
      <c r="N134" s="343"/>
      <c r="O134" s="343"/>
      <c r="P134" s="343"/>
      <c r="Q134" s="343"/>
      <c r="R134" s="343"/>
      <c r="S134" s="343"/>
      <c r="T134" s="343"/>
      <c r="U134" s="343"/>
      <c r="V134" s="343"/>
      <c r="W134" s="343"/>
      <c r="X134" s="343"/>
      <c r="Y134" s="343"/>
      <c r="Z134" s="343"/>
      <c r="AA134" s="343"/>
      <c r="AB134" s="343"/>
      <c r="AC134" s="343"/>
      <c r="AD134" s="343"/>
      <c r="AE134" s="343"/>
      <c r="AF134" s="343"/>
      <c r="AG134" s="343"/>
      <c r="AH134" s="343"/>
      <c r="AI134" s="343"/>
      <c r="AJ134" s="343"/>
      <c r="AK134" s="343"/>
      <c r="AL134" s="343"/>
      <c r="AM134" s="343"/>
      <c r="AN134" s="343"/>
      <c r="AO134" s="343"/>
      <c r="AP134" s="343"/>
      <c r="AQ134" s="343"/>
      <c r="AR134" s="343"/>
      <c r="AS134" s="343"/>
      <c r="AT134" s="343"/>
      <c r="AU134" s="343"/>
      <c r="AV134" s="343"/>
      <c r="AW134" s="351" t="s">
        <v>155</v>
      </c>
      <c r="AX134" s="351"/>
      <c r="AY134" s="351"/>
      <c r="AZ134" s="351"/>
      <c r="BA134" s="39"/>
      <c r="BB134" s="39"/>
      <c r="BC134" s="11">
        <v>0</v>
      </c>
      <c r="BD134" s="11">
        <v>1</v>
      </c>
      <c r="BF134" s="30"/>
      <c r="BO134" s="31"/>
      <c r="CY134" s="145">
        <v>1</v>
      </c>
      <c r="CZ134" s="145">
        <v>0</v>
      </c>
    </row>
    <row r="135" spans="1:104" ht="15" hidden="1" customHeight="1" x14ac:dyDescent="0.25">
      <c r="A135" s="39"/>
      <c r="B135" s="41"/>
      <c r="C135" s="343"/>
      <c r="D135" s="343"/>
      <c r="E135" s="343"/>
      <c r="F135" s="343"/>
      <c r="G135" s="343"/>
      <c r="H135" s="343"/>
      <c r="I135" s="343"/>
      <c r="J135" s="343"/>
      <c r="K135" s="343"/>
      <c r="L135" s="343"/>
      <c r="M135" s="343"/>
      <c r="N135" s="343"/>
      <c r="O135" s="343"/>
      <c r="P135" s="343"/>
      <c r="Q135" s="343"/>
      <c r="R135" s="343"/>
      <c r="S135" s="343"/>
      <c r="T135" s="343"/>
      <c r="U135" s="343"/>
      <c r="V135" s="343"/>
      <c r="W135" s="343"/>
      <c r="X135" s="343"/>
      <c r="Y135" s="343"/>
      <c r="Z135" s="343"/>
      <c r="AA135" s="343"/>
      <c r="AB135" s="343"/>
      <c r="AC135" s="343"/>
      <c r="AD135" s="343"/>
      <c r="AE135" s="343"/>
      <c r="AF135" s="343"/>
      <c r="AG135" s="343"/>
      <c r="AH135" s="343"/>
      <c r="AI135" s="343"/>
      <c r="AJ135" s="343"/>
      <c r="AK135" s="343"/>
      <c r="AL135" s="343"/>
      <c r="AM135" s="343"/>
      <c r="AN135" s="343"/>
      <c r="AO135" s="343"/>
      <c r="AP135" s="343"/>
      <c r="AQ135" s="343"/>
      <c r="AR135" s="343"/>
      <c r="AS135" s="343"/>
      <c r="AT135" s="343"/>
      <c r="AU135" s="343"/>
      <c r="AV135" s="343"/>
      <c r="AW135" s="351"/>
      <c r="AX135" s="351"/>
      <c r="AY135" s="351"/>
      <c r="AZ135" s="351"/>
      <c r="BA135" s="39"/>
      <c r="BB135" s="39"/>
      <c r="BC135" s="11">
        <v>0</v>
      </c>
      <c r="BD135" s="11">
        <v>1</v>
      </c>
      <c r="BF135" s="30"/>
      <c r="CY135" s="145">
        <v>1</v>
      </c>
      <c r="CZ135" s="145">
        <v>0</v>
      </c>
    </row>
    <row r="136" spans="1:104" ht="15" hidden="1" customHeight="1" x14ac:dyDescent="0.25">
      <c r="A136" s="39"/>
      <c r="B136" s="41"/>
      <c r="C136" s="317" t="s">
        <v>156</v>
      </c>
      <c r="D136" s="317"/>
      <c r="E136" s="317"/>
      <c r="F136" s="317"/>
      <c r="G136" s="317"/>
      <c r="H136" s="317"/>
      <c r="I136" s="317"/>
      <c r="J136" s="317"/>
      <c r="K136" s="317"/>
      <c r="L136" s="317"/>
      <c r="M136" s="317"/>
      <c r="N136" s="317"/>
      <c r="O136" s="317"/>
      <c r="P136" s="317"/>
      <c r="Q136" s="317"/>
      <c r="R136" s="317"/>
      <c r="S136" s="317"/>
      <c r="T136" s="317"/>
      <c r="U136" s="317"/>
      <c r="V136" s="317"/>
      <c r="W136" s="317"/>
      <c r="X136" s="317"/>
      <c r="Y136" s="317"/>
      <c r="Z136" s="317"/>
      <c r="AA136" s="317"/>
      <c r="AB136" s="317"/>
      <c r="AC136" s="317"/>
      <c r="AD136" s="317"/>
      <c r="AE136" s="317"/>
      <c r="AF136" s="317"/>
      <c r="AG136" s="317"/>
      <c r="AH136" s="317"/>
      <c r="AI136" s="317"/>
      <c r="AJ136" s="317"/>
      <c r="AK136" s="317"/>
      <c r="AL136" s="317"/>
      <c r="AM136" s="317"/>
      <c r="AN136" s="317"/>
      <c r="AO136" s="317"/>
      <c r="AP136" s="317"/>
      <c r="AQ136" s="317"/>
      <c r="AR136" s="317"/>
      <c r="AS136" s="317"/>
      <c r="AT136" s="317"/>
      <c r="AU136" s="317"/>
      <c r="AV136" s="317"/>
      <c r="AW136" s="358"/>
      <c r="AX136" s="358"/>
      <c r="AY136" s="358"/>
      <c r="AZ136" s="358"/>
      <c r="BA136" s="39"/>
      <c r="BB136" s="39"/>
      <c r="BC136" s="11">
        <v>0</v>
      </c>
      <c r="BD136" s="11">
        <v>1</v>
      </c>
      <c r="BF136" s="30"/>
      <c r="CY136" s="145">
        <v>1</v>
      </c>
      <c r="CZ136" s="145">
        <v>0</v>
      </c>
    </row>
    <row r="137" spans="1:104" ht="15" hidden="1" customHeight="1" x14ac:dyDescent="0.25">
      <c r="A137" s="39"/>
      <c r="B137" s="41"/>
      <c r="C137" s="688" t="s">
        <v>152</v>
      </c>
      <c r="D137" s="688"/>
      <c r="E137" s="688"/>
      <c r="F137" s="688"/>
      <c r="G137" s="688"/>
      <c r="H137" s="688"/>
      <c r="I137" s="688"/>
      <c r="J137" s="688"/>
      <c r="K137" s="688"/>
      <c r="L137" s="688"/>
      <c r="M137" s="688"/>
      <c r="N137" s="688"/>
      <c r="O137" s="688"/>
      <c r="P137" s="688"/>
      <c r="Q137" s="688"/>
      <c r="R137" s="688"/>
      <c r="S137" s="688"/>
      <c r="T137" s="688"/>
      <c r="U137" s="688"/>
      <c r="V137" s="688"/>
      <c r="W137" s="688"/>
      <c r="X137" s="688"/>
      <c r="Y137" s="688"/>
      <c r="Z137" s="688"/>
      <c r="AA137" s="688"/>
      <c r="AB137" s="688"/>
      <c r="AC137" s="688"/>
      <c r="AD137" s="688"/>
      <c r="AE137" s="688"/>
      <c r="AF137" s="688"/>
      <c r="AG137" s="688"/>
      <c r="AH137" s="688"/>
      <c r="AI137" s="688"/>
      <c r="AJ137" s="688"/>
      <c r="AK137" s="688"/>
      <c r="AL137" s="688"/>
      <c r="AM137" s="688"/>
      <c r="AN137" s="688"/>
      <c r="AO137" s="688"/>
      <c r="AP137" s="688"/>
      <c r="AQ137" s="688"/>
      <c r="AR137" s="688"/>
      <c r="AS137" s="688"/>
      <c r="AT137" s="688"/>
      <c r="AU137" s="688"/>
      <c r="AV137" s="688"/>
      <c r="AW137" s="689">
        <f>SUM(AW136:AZ136)</f>
        <v>0</v>
      </c>
      <c r="AX137" s="689"/>
      <c r="AY137" s="689"/>
      <c r="AZ137" s="689"/>
      <c r="BA137" s="39"/>
      <c r="BB137" s="39"/>
      <c r="BC137" s="11">
        <v>0</v>
      </c>
      <c r="BD137" s="11">
        <v>1</v>
      </c>
      <c r="BF137" s="30"/>
      <c r="CY137" s="145">
        <v>1</v>
      </c>
      <c r="CZ137" s="145">
        <v>0</v>
      </c>
    </row>
    <row r="138" spans="1:104" ht="15" hidden="1" customHeight="1" x14ac:dyDescent="0.25">
      <c r="A138" s="39"/>
      <c r="B138" s="41"/>
      <c r="C138" s="41"/>
      <c r="D138" s="41"/>
      <c r="E138" s="41"/>
      <c r="F138" s="41"/>
      <c r="G138" s="41"/>
      <c r="H138" s="41"/>
      <c r="I138" s="41"/>
      <c r="J138" s="41"/>
      <c r="K138" s="41"/>
      <c r="L138" s="41"/>
      <c r="M138" s="41"/>
      <c r="N138" s="41"/>
      <c r="O138" s="41"/>
      <c r="P138" s="41"/>
      <c r="Q138" s="41"/>
      <c r="R138" s="41"/>
      <c r="S138" s="41"/>
      <c r="T138" s="41"/>
      <c r="U138" s="41"/>
      <c r="V138" s="41"/>
      <c r="W138" s="41"/>
      <c r="X138" s="41"/>
      <c r="Y138" s="41"/>
      <c r="Z138" s="41"/>
      <c r="AA138" s="41"/>
      <c r="AB138" s="41"/>
      <c r="AC138" s="41"/>
      <c r="AD138" s="41"/>
      <c r="AE138" s="41"/>
      <c r="AF138" s="41"/>
      <c r="AG138" s="41"/>
      <c r="AH138" s="41"/>
      <c r="AI138" s="41"/>
      <c r="AJ138" s="41"/>
      <c r="AK138" s="41"/>
      <c r="AL138" s="41"/>
      <c r="AM138" s="41"/>
      <c r="AN138" s="41"/>
      <c r="AO138" s="41"/>
      <c r="AP138" s="41"/>
      <c r="AQ138" s="41"/>
      <c r="AR138" s="41"/>
      <c r="AS138" s="41"/>
      <c r="AT138" s="41"/>
      <c r="AU138" s="41"/>
      <c r="AV138" s="41"/>
      <c r="AW138" s="41"/>
      <c r="AX138" s="41"/>
      <c r="AY138" s="41"/>
      <c r="AZ138" s="41"/>
      <c r="BA138" s="39"/>
      <c r="BB138" s="39"/>
      <c r="BC138" s="11">
        <v>0</v>
      </c>
      <c r="BD138" s="11">
        <v>1</v>
      </c>
      <c r="BF138" s="30"/>
      <c r="CY138" s="145">
        <v>1</v>
      </c>
      <c r="CZ138" s="145">
        <v>0</v>
      </c>
    </row>
    <row r="139" spans="1:104" ht="15" customHeight="1" x14ac:dyDescent="0.25">
      <c r="A139" s="39"/>
      <c r="B139" s="39"/>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0"/>
      <c r="AK139" s="90"/>
      <c r="AL139" s="90"/>
      <c r="AM139" s="90"/>
      <c r="AN139" s="90"/>
      <c r="AO139" s="90"/>
      <c r="AP139" s="90"/>
      <c r="AQ139" s="90"/>
      <c r="AR139" s="90"/>
      <c r="AS139" s="90"/>
      <c r="AT139" s="90"/>
      <c r="AU139" s="90"/>
      <c r="AV139" s="90"/>
      <c r="AW139" s="90"/>
      <c r="AX139" s="90"/>
      <c r="AY139" s="90"/>
      <c r="AZ139" s="90"/>
      <c r="BA139" s="39"/>
      <c r="BB139" s="39"/>
      <c r="BC139" s="11">
        <v>1</v>
      </c>
      <c r="BD139" s="11">
        <v>1</v>
      </c>
      <c r="BF139" s="30"/>
      <c r="CY139" s="145">
        <v>1</v>
      </c>
      <c r="CZ139" s="145">
        <v>1</v>
      </c>
    </row>
    <row r="140" spans="1:104" ht="15" customHeight="1" x14ac:dyDescent="0.25">
      <c r="A140" s="39"/>
      <c r="B140" s="39"/>
      <c r="C140" s="335" t="s">
        <v>157</v>
      </c>
      <c r="D140" s="328"/>
      <c r="E140" s="328"/>
      <c r="F140" s="328"/>
      <c r="G140" s="328"/>
      <c r="H140" s="328"/>
      <c r="I140" s="328"/>
      <c r="J140" s="328"/>
      <c r="K140" s="328"/>
      <c r="L140" s="328"/>
      <c r="M140" s="328"/>
      <c r="N140" s="328"/>
      <c r="O140" s="328"/>
      <c r="P140" s="329"/>
      <c r="Q140" s="43"/>
      <c r="R140" s="42"/>
      <c r="S140" s="42"/>
      <c r="T140" s="42"/>
      <c r="U140" s="42"/>
      <c r="V140" s="42"/>
      <c r="W140" s="42"/>
      <c r="X140" s="42"/>
      <c r="Y140" s="42"/>
      <c r="Z140" s="42"/>
      <c r="AA140" s="42"/>
      <c r="AB140" s="42"/>
      <c r="AC140" s="42"/>
      <c r="AD140" s="42"/>
      <c r="AE140" s="42"/>
      <c r="AF140" s="42"/>
      <c r="AG140" s="42"/>
      <c r="AH140" s="42"/>
      <c r="AI140" s="42"/>
      <c r="AJ140" s="42"/>
      <c r="AK140" s="42"/>
      <c r="AL140" s="42"/>
      <c r="AM140" s="42"/>
      <c r="AN140" s="42"/>
      <c r="AO140" s="42"/>
      <c r="AP140" s="42"/>
      <c r="AQ140" s="42"/>
      <c r="AR140" s="42"/>
      <c r="AS140" s="42"/>
      <c r="AT140" s="42"/>
      <c r="AU140" s="42"/>
      <c r="AV140" s="42"/>
      <c r="AW140" s="42"/>
      <c r="AX140" s="42"/>
      <c r="AY140" s="42"/>
      <c r="AZ140" s="42"/>
      <c r="BA140" s="39"/>
      <c r="BB140" s="39"/>
      <c r="BC140" s="11">
        <v>1</v>
      </c>
      <c r="BD140" s="11">
        <v>0</v>
      </c>
      <c r="BF140" s="32"/>
      <c r="CY140" s="145">
        <v>0</v>
      </c>
      <c r="CZ140" s="145">
        <v>1</v>
      </c>
    </row>
    <row r="141" spans="1:104" ht="15" customHeight="1" x14ac:dyDescent="0.25">
      <c r="A141" s="39"/>
      <c r="B141" s="39"/>
      <c r="C141" s="39"/>
      <c r="D141" s="39"/>
      <c r="E141" s="39"/>
      <c r="F141" s="39"/>
      <c r="G141" s="39"/>
      <c r="H141" s="39"/>
      <c r="I141" s="39"/>
      <c r="J141" s="39"/>
      <c r="K141" s="39"/>
      <c r="L141" s="39"/>
      <c r="M141" s="39"/>
      <c r="N141" s="39"/>
      <c r="O141" s="39"/>
      <c r="P141" s="39"/>
      <c r="Q141" s="39"/>
      <c r="R141" s="39"/>
      <c r="S141" s="39"/>
      <c r="T141" s="39"/>
      <c r="U141" s="39"/>
      <c r="V141" s="39"/>
      <c r="W141" s="39"/>
      <c r="X141" s="39"/>
      <c r="Y141" s="39"/>
      <c r="Z141" s="39"/>
      <c r="AA141" s="39"/>
      <c r="AB141" s="39"/>
      <c r="AC141" s="39"/>
      <c r="AD141" s="39"/>
      <c r="AE141" s="39"/>
      <c r="AF141" s="39"/>
      <c r="AG141" s="39"/>
      <c r="AH141" s="39"/>
      <c r="AI141" s="39"/>
      <c r="AJ141" s="39"/>
      <c r="AK141" s="39"/>
      <c r="AL141" s="39"/>
      <c r="AM141" s="39"/>
      <c r="AN141" s="39"/>
      <c r="AO141" s="39"/>
      <c r="AP141" s="39"/>
      <c r="AQ141" s="39"/>
      <c r="AR141" s="39"/>
      <c r="AS141" s="39"/>
      <c r="AT141" s="39"/>
      <c r="AU141" s="39"/>
      <c r="AV141" s="39"/>
      <c r="AW141" s="39"/>
      <c r="AX141" s="39"/>
      <c r="AY141" s="39"/>
      <c r="AZ141" s="39"/>
      <c r="BA141" s="39"/>
      <c r="BB141" s="39"/>
      <c r="BC141" s="11">
        <v>1</v>
      </c>
      <c r="BD141" s="11">
        <v>0</v>
      </c>
      <c r="BF141" s="32"/>
      <c r="CY141" s="145">
        <v>0</v>
      </c>
      <c r="CZ141" s="145">
        <v>1</v>
      </c>
    </row>
    <row r="142" spans="1:104" ht="15" customHeight="1" x14ac:dyDescent="0.25">
      <c r="A142" s="39"/>
      <c r="B142" s="39"/>
      <c r="C142" s="696" t="s">
        <v>158</v>
      </c>
      <c r="D142" s="696"/>
      <c r="E142" s="696"/>
      <c r="F142" s="696"/>
      <c r="G142" s="696"/>
      <c r="H142" s="696"/>
      <c r="I142" s="696"/>
      <c r="J142" s="696"/>
      <c r="K142" s="696"/>
      <c r="L142" s="696"/>
      <c r="M142" s="696"/>
      <c r="N142" s="696"/>
      <c r="O142" s="696"/>
      <c r="P142" s="696"/>
      <c r="Q142" s="696"/>
      <c r="R142" s="696"/>
      <c r="S142" s="696"/>
      <c r="T142" s="696"/>
      <c r="U142" s="696"/>
      <c r="V142" s="696"/>
      <c r="W142" s="696"/>
      <c r="X142" s="696"/>
      <c r="Y142" s="696"/>
      <c r="Z142" s="696"/>
      <c r="AA142" s="696"/>
      <c r="AB142" s="696"/>
      <c r="AC142" s="696"/>
      <c r="AD142" s="696"/>
      <c r="AE142" s="696"/>
      <c r="AF142" s="696"/>
      <c r="AG142" s="696"/>
      <c r="AH142" s="696"/>
      <c r="AI142" s="696"/>
      <c r="AJ142" s="696"/>
      <c r="AK142" s="696"/>
      <c r="AL142" s="696"/>
      <c r="AM142" s="696"/>
      <c r="AN142" s="696"/>
      <c r="AO142" s="696"/>
      <c r="AP142" s="696"/>
      <c r="AQ142" s="696"/>
      <c r="AR142" s="696"/>
      <c r="AS142" s="696"/>
      <c r="AT142" s="696"/>
      <c r="AU142" s="696"/>
      <c r="AV142" s="696"/>
      <c r="AW142" s="696"/>
      <c r="AX142" s="696"/>
      <c r="AY142" s="696"/>
      <c r="AZ142" s="696"/>
      <c r="BA142" s="39"/>
      <c r="BB142" s="39"/>
      <c r="BC142" s="11">
        <v>1</v>
      </c>
      <c r="BD142" s="11">
        <v>0</v>
      </c>
      <c r="BF142" s="32"/>
      <c r="CY142" s="145">
        <v>0</v>
      </c>
      <c r="CZ142" s="145">
        <v>1</v>
      </c>
    </row>
    <row r="143" spans="1:104" ht="15" customHeight="1" x14ac:dyDescent="0.25">
      <c r="A143" s="39"/>
      <c r="B143" s="39"/>
      <c r="C143" s="39"/>
      <c r="D143" s="39"/>
      <c r="E143" s="39"/>
      <c r="F143" s="39"/>
      <c r="G143" s="39"/>
      <c r="H143" s="39"/>
      <c r="I143" s="39"/>
      <c r="J143" s="39"/>
      <c r="K143" s="39"/>
      <c r="L143" s="39"/>
      <c r="M143" s="39"/>
      <c r="N143" s="39"/>
      <c r="O143" s="39"/>
      <c r="P143" s="39"/>
      <c r="Q143" s="39"/>
      <c r="R143" s="39"/>
      <c r="S143" s="39"/>
      <c r="T143" s="39"/>
      <c r="U143" s="39"/>
      <c r="V143" s="39"/>
      <c r="W143" s="39"/>
      <c r="X143" s="39"/>
      <c r="Y143" s="39"/>
      <c r="Z143" s="39"/>
      <c r="AA143" s="39"/>
      <c r="AB143" s="39"/>
      <c r="AC143" s="39"/>
      <c r="AD143" s="39"/>
      <c r="AE143" s="39"/>
      <c r="AF143" s="39"/>
      <c r="AG143" s="39"/>
      <c r="AH143" s="39"/>
      <c r="AI143" s="39"/>
      <c r="AJ143" s="39"/>
      <c r="AK143" s="39"/>
      <c r="AL143" s="39"/>
      <c r="AM143" s="39"/>
      <c r="AN143" s="39"/>
      <c r="AO143" s="39"/>
      <c r="AP143" s="39"/>
      <c r="AQ143" s="39"/>
      <c r="AR143" s="39"/>
      <c r="AS143" s="39"/>
      <c r="AT143" s="39"/>
      <c r="AU143" s="39"/>
      <c r="AV143" s="39"/>
      <c r="AW143" s="39"/>
      <c r="AX143" s="39"/>
      <c r="AY143" s="39"/>
      <c r="AZ143" s="94">
        <v>0</v>
      </c>
      <c r="BA143" s="39"/>
      <c r="BB143" s="39"/>
      <c r="BC143" s="11">
        <v>1</v>
      </c>
      <c r="BD143" s="11">
        <v>0</v>
      </c>
      <c r="BF143" s="32"/>
      <c r="CY143" s="145">
        <v>0</v>
      </c>
      <c r="CZ143" s="145">
        <v>1</v>
      </c>
    </row>
    <row r="144" spans="1:104" ht="15" customHeight="1" x14ac:dyDescent="0.25">
      <c r="A144" s="39"/>
      <c r="B144" s="39"/>
      <c r="C144" s="697" t="s">
        <v>159</v>
      </c>
      <c r="D144" s="697"/>
      <c r="E144" s="697"/>
      <c r="F144" s="370" t="s">
        <v>160</v>
      </c>
      <c r="G144" s="370"/>
      <c r="H144" s="370"/>
      <c r="I144" s="370"/>
      <c r="J144" s="370"/>
      <c r="K144" s="370"/>
      <c r="L144" s="370"/>
      <c r="M144" s="370"/>
      <c r="N144" s="370"/>
      <c r="O144" s="370"/>
      <c r="P144" s="370"/>
      <c r="Q144" s="370"/>
      <c r="R144" s="370"/>
      <c r="S144" s="370"/>
      <c r="T144" s="370"/>
      <c r="U144" s="370"/>
      <c r="V144" s="370"/>
      <c r="W144" s="370"/>
      <c r="X144" s="370"/>
      <c r="Y144" s="370"/>
      <c r="Z144" s="370"/>
      <c r="AA144" s="370"/>
      <c r="AB144" s="370"/>
      <c r="AC144" s="370"/>
      <c r="AD144" s="370"/>
      <c r="AE144" s="370"/>
      <c r="AF144" s="370"/>
      <c r="AG144" s="370"/>
      <c r="AH144" s="370"/>
      <c r="AI144" s="370"/>
      <c r="AJ144" s="370"/>
      <c r="AK144" s="370"/>
      <c r="AL144" s="370"/>
      <c r="AM144" s="370"/>
      <c r="AN144" s="370"/>
      <c r="AO144" s="370"/>
      <c r="AP144" s="370"/>
      <c r="AQ144" s="370"/>
      <c r="AR144" s="370"/>
      <c r="AS144" s="370"/>
      <c r="AT144" s="370"/>
      <c r="AU144" s="370"/>
      <c r="AV144" s="370"/>
      <c r="AW144" s="370"/>
      <c r="AX144" s="370"/>
      <c r="AY144" s="370"/>
      <c r="AZ144" s="370"/>
      <c r="BA144" s="39"/>
      <c r="BB144" s="39"/>
      <c r="BC144" s="11">
        <v>1</v>
      </c>
      <c r="BD144" s="11">
        <v>0</v>
      </c>
      <c r="BF144" s="32"/>
      <c r="CY144" s="145">
        <v>0</v>
      </c>
      <c r="CZ144" s="145">
        <v>1</v>
      </c>
    </row>
    <row r="145" spans="1:104" ht="15" customHeight="1" x14ac:dyDescent="0.25">
      <c r="A145" s="39"/>
      <c r="B145" s="39"/>
      <c r="C145" s="324"/>
      <c r="D145" s="324"/>
      <c r="E145" s="324"/>
      <c r="F145" s="702"/>
      <c r="G145" s="702"/>
      <c r="H145" s="702"/>
      <c r="I145" s="702"/>
      <c r="J145" s="702"/>
      <c r="K145" s="702"/>
      <c r="L145" s="702"/>
      <c r="M145" s="702"/>
      <c r="N145" s="702"/>
      <c r="O145" s="702"/>
      <c r="P145" s="702"/>
      <c r="Q145" s="702"/>
      <c r="R145" s="702"/>
      <c r="S145" s="702"/>
      <c r="T145" s="702"/>
      <c r="U145" s="702"/>
      <c r="V145" s="702"/>
      <c r="W145" s="702"/>
      <c r="X145" s="702"/>
      <c r="Y145" s="702"/>
      <c r="Z145" s="702"/>
      <c r="AA145" s="702"/>
      <c r="AB145" s="702"/>
      <c r="AC145" s="702"/>
      <c r="AD145" s="702"/>
      <c r="AE145" s="702"/>
      <c r="AF145" s="702"/>
      <c r="AG145" s="702"/>
      <c r="AH145" s="702"/>
      <c r="AI145" s="702"/>
      <c r="AJ145" s="702"/>
      <c r="AK145" s="702"/>
      <c r="AL145" s="702"/>
      <c r="AM145" s="702"/>
      <c r="AN145" s="702"/>
      <c r="AO145" s="702"/>
      <c r="AP145" s="702"/>
      <c r="AQ145" s="702"/>
      <c r="AR145" s="702"/>
      <c r="AS145" s="702"/>
      <c r="AT145" s="702"/>
      <c r="AU145" s="702"/>
      <c r="AV145" s="702"/>
      <c r="AW145" s="702"/>
      <c r="AX145" s="702"/>
      <c r="AY145" s="702"/>
      <c r="AZ145" s="702"/>
      <c r="BA145" s="39"/>
      <c r="BB145" s="39"/>
      <c r="BC145" s="11">
        <v>1</v>
      </c>
      <c r="BD145" s="11">
        <v>0</v>
      </c>
      <c r="BF145" s="32"/>
      <c r="CY145" s="145">
        <v>0</v>
      </c>
      <c r="CZ145" s="145">
        <v>1</v>
      </c>
    </row>
    <row r="146" spans="1:104" ht="15" customHeight="1" x14ac:dyDescent="0.25">
      <c r="A146" s="39"/>
      <c r="B146" s="39"/>
      <c r="C146" s="703"/>
      <c r="D146" s="703"/>
      <c r="E146" s="703"/>
      <c r="F146" s="704"/>
      <c r="G146" s="704"/>
      <c r="H146" s="704"/>
      <c r="I146" s="704"/>
      <c r="J146" s="704"/>
      <c r="K146" s="704"/>
      <c r="L146" s="704"/>
      <c r="M146" s="704"/>
      <c r="N146" s="704"/>
      <c r="O146" s="704"/>
      <c r="P146" s="704"/>
      <c r="Q146" s="704"/>
      <c r="R146" s="704"/>
      <c r="S146" s="704"/>
      <c r="T146" s="704"/>
      <c r="U146" s="704"/>
      <c r="V146" s="704"/>
      <c r="W146" s="704"/>
      <c r="X146" s="704"/>
      <c r="Y146" s="704"/>
      <c r="Z146" s="704"/>
      <c r="AA146" s="704"/>
      <c r="AB146" s="704"/>
      <c r="AC146" s="704"/>
      <c r="AD146" s="704"/>
      <c r="AE146" s="704"/>
      <c r="AF146" s="704"/>
      <c r="AG146" s="704"/>
      <c r="AH146" s="704"/>
      <c r="AI146" s="704"/>
      <c r="AJ146" s="704"/>
      <c r="AK146" s="704"/>
      <c r="AL146" s="704"/>
      <c r="AM146" s="704"/>
      <c r="AN146" s="704"/>
      <c r="AO146" s="704"/>
      <c r="AP146" s="704"/>
      <c r="AQ146" s="704"/>
      <c r="AR146" s="704"/>
      <c r="AS146" s="704"/>
      <c r="AT146" s="704"/>
      <c r="AU146" s="704"/>
      <c r="AV146" s="704"/>
      <c r="AW146" s="704"/>
      <c r="AX146" s="704"/>
      <c r="AY146" s="704"/>
      <c r="AZ146" s="704"/>
      <c r="BA146" s="39"/>
      <c r="BB146" s="39"/>
      <c r="BC146" s="11">
        <v>1</v>
      </c>
      <c r="BD146" s="11">
        <v>0</v>
      </c>
      <c r="BF146" s="32"/>
      <c r="CY146" s="145">
        <v>0</v>
      </c>
      <c r="CZ146" s="145">
        <v>1</v>
      </c>
    </row>
    <row r="147" spans="1:104" ht="15" customHeight="1" x14ac:dyDescent="0.25">
      <c r="A147" s="39"/>
      <c r="B147" s="39"/>
      <c r="C147" s="324"/>
      <c r="D147" s="324"/>
      <c r="E147" s="324"/>
      <c r="F147" s="702"/>
      <c r="G147" s="702"/>
      <c r="H147" s="702"/>
      <c r="I147" s="702"/>
      <c r="J147" s="702"/>
      <c r="K147" s="702"/>
      <c r="L147" s="702"/>
      <c r="M147" s="702"/>
      <c r="N147" s="702"/>
      <c r="O147" s="702"/>
      <c r="P147" s="702"/>
      <c r="Q147" s="702"/>
      <c r="R147" s="702"/>
      <c r="S147" s="702"/>
      <c r="T147" s="702"/>
      <c r="U147" s="702"/>
      <c r="V147" s="702"/>
      <c r="W147" s="702"/>
      <c r="X147" s="702"/>
      <c r="Y147" s="702"/>
      <c r="Z147" s="702"/>
      <c r="AA147" s="702"/>
      <c r="AB147" s="702"/>
      <c r="AC147" s="702"/>
      <c r="AD147" s="702"/>
      <c r="AE147" s="702"/>
      <c r="AF147" s="702"/>
      <c r="AG147" s="702"/>
      <c r="AH147" s="702"/>
      <c r="AI147" s="702"/>
      <c r="AJ147" s="702"/>
      <c r="AK147" s="702"/>
      <c r="AL147" s="702"/>
      <c r="AM147" s="702"/>
      <c r="AN147" s="702"/>
      <c r="AO147" s="702"/>
      <c r="AP147" s="702"/>
      <c r="AQ147" s="702"/>
      <c r="AR147" s="702"/>
      <c r="AS147" s="702"/>
      <c r="AT147" s="702"/>
      <c r="AU147" s="702"/>
      <c r="AV147" s="702"/>
      <c r="AW147" s="702"/>
      <c r="AX147" s="702"/>
      <c r="AY147" s="702"/>
      <c r="AZ147" s="702"/>
      <c r="BA147" s="39"/>
      <c r="BB147" s="39"/>
      <c r="BC147" s="11">
        <v>1</v>
      </c>
      <c r="BD147" s="11">
        <v>0</v>
      </c>
      <c r="BF147" s="32"/>
      <c r="CY147" s="145">
        <v>0</v>
      </c>
      <c r="CZ147" s="145">
        <v>1</v>
      </c>
    </row>
    <row r="148" spans="1:104" ht="15" customHeight="1" x14ac:dyDescent="0.25">
      <c r="A148" s="39"/>
      <c r="B148" s="39"/>
      <c r="C148" s="332" t="s">
        <v>92</v>
      </c>
      <c r="D148" s="333"/>
      <c r="E148" s="333"/>
      <c r="F148" s="333"/>
      <c r="G148" s="333"/>
      <c r="H148" s="333"/>
      <c r="I148" s="333"/>
      <c r="J148" s="333"/>
      <c r="K148" s="333"/>
      <c r="L148" s="333"/>
      <c r="M148" s="333"/>
      <c r="N148" s="333"/>
      <c r="O148" s="333"/>
      <c r="P148" s="333"/>
      <c r="Q148" s="333"/>
      <c r="R148" s="333"/>
      <c r="S148" s="333"/>
      <c r="T148" s="333"/>
      <c r="U148" s="333"/>
      <c r="V148" s="333"/>
      <c r="W148" s="333"/>
      <c r="X148" s="333"/>
      <c r="Y148" s="333"/>
      <c r="Z148" s="333"/>
      <c r="AA148" s="333"/>
      <c r="AB148" s="333"/>
      <c r="AC148" s="333"/>
      <c r="AD148" s="333"/>
      <c r="AE148" s="333"/>
      <c r="AF148" s="333"/>
      <c r="AG148" s="333"/>
      <c r="AH148" s="333"/>
      <c r="AI148" s="333"/>
      <c r="AJ148" s="333"/>
      <c r="AK148" s="333"/>
      <c r="AL148" s="333"/>
      <c r="AM148" s="333"/>
      <c r="AN148" s="333"/>
      <c r="AO148" s="333"/>
      <c r="AP148" s="333"/>
      <c r="AQ148" s="333"/>
      <c r="AR148" s="333"/>
      <c r="AS148" s="333"/>
      <c r="AT148" s="333"/>
      <c r="AU148" s="333"/>
      <c r="AV148" s="334"/>
      <c r="AW148" s="330" t="s">
        <v>93</v>
      </c>
      <c r="AX148" s="331"/>
      <c r="AY148" s="330" t="s">
        <v>94</v>
      </c>
      <c r="AZ148" s="331"/>
      <c r="BA148" s="39"/>
      <c r="BB148" s="39"/>
      <c r="BC148" s="11">
        <v>1</v>
      </c>
      <c r="BD148" s="11">
        <v>0</v>
      </c>
      <c r="BF148" s="32"/>
      <c r="CY148" s="145">
        <v>1</v>
      </c>
      <c r="CZ148" s="145">
        <v>1</v>
      </c>
    </row>
    <row r="149" spans="1:104" ht="15" hidden="1" customHeight="1" x14ac:dyDescent="0.25">
      <c r="A149" s="39"/>
      <c r="B149" s="39"/>
      <c r="C149" s="39"/>
      <c r="D149" s="39"/>
      <c r="E149" s="39"/>
      <c r="F149" s="39"/>
      <c r="G149" s="39"/>
      <c r="H149" s="39"/>
      <c r="I149" s="39"/>
      <c r="J149" s="39"/>
      <c r="K149" s="39"/>
      <c r="L149" s="39"/>
      <c r="M149" s="39"/>
      <c r="N149" s="39"/>
      <c r="O149" s="39"/>
      <c r="P149" s="39"/>
      <c r="Q149" s="39"/>
      <c r="R149" s="39"/>
      <c r="S149" s="39"/>
      <c r="T149" s="39"/>
      <c r="U149" s="39"/>
      <c r="V149" s="39"/>
      <c r="W149" s="39"/>
      <c r="X149" s="39"/>
      <c r="Y149" s="39"/>
      <c r="Z149" s="39"/>
      <c r="AA149" s="39"/>
      <c r="AB149" s="39"/>
      <c r="AC149" s="39"/>
      <c r="AD149" s="39"/>
      <c r="AE149" s="39"/>
      <c r="AF149" s="39"/>
      <c r="AG149" s="39"/>
      <c r="AH149" s="39"/>
      <c r="AI149" s="39"/>
      <c r="AJ149" s="39"/>
      <c r="AK149" s="39"/>
      <c r="AL149" s="39"/>
      <c r="AM149" s="39"/>
      <c r="AN149" s="39"/>
      <c r="AO149" s="39"/>
      <c r="AP149" s="39"/>
      <c r="AQ149" s="39"/>
      <c r="AR149" s="39"/>
      <c r="AS149" s="39"/>
      <c r="AT149" s="39"/>
      <c r="AU149" s="39"/>
      <c r="AV149" s="39"/>
      <c r="AW149" s="39"/>
      <c r="AX149" s="39"/>
      <c r="AY149" s="39"/>
      <c r="AZ149" s="39"/>
      <c r="BA149" s="41"/>
      <c r="BB149" s="39"/>
      <c r="BC149" s="11">
        <v>0</v>
      </c>
      <c r="BD149" s="11">
        <v>0</v>
      </c>
      <c r="BF149" s="32"/>
      <c r="CY149" s="145">
        <v>0</v>
      </c>
      <c r="CZ149" s="145">
        <v>1</v>
      </c>
    </row>
    <row r="150" spans="1:104" ht="15" hidden="1" customHeight="1" x14ac:dyDescent="0.25">
      <c r="A150" s="39"/>
      <c r="B150" s="39"/>
      <c r="C150" s="365" t="s">
        <v>586</v>
      </c>
      <c r="D150" s="362"/>
      <c r="E150" s="362"/>
      <c r="F150" s="362"/>
      <c r="G150" s="362"/>
      <c r="H150" s="362"/>
      <c r="I150" s="362"/>
      <c r="J150" s="362"/>
      <c r="K150" s="362"/>
      <c r="L150" s="362"/>
      <c r="M150" s="362"/>
      <c r="N150" s="362"/>
      <c r="O150" s="362"/>
      <c r="P150" s="362"/>
      <c r="Q150" s="362"/>
      <c r="R150" s="362"/>
      <c r="S150" s="362"/>
      <c r="T150" s="362"/>
      <c r="U150" s="362"/>
      <c r="V150" s="362"/>
      <c r="W150" s="362"/>
      <c r="X150" s="362"/>
      <c r="Y150" s="362"/>
      <c r="Z150" s="362"/>
      <c r="AA150" s="362"/>
      <c r="AB150" s="362"/>
      <c r="AC150" s="362"/>
      <c r="AD150" s="362"/>
      <c r="AE150" s="362"/>
      <c r="AF150" s="362"/>
      <c r="AG150" s="362"/>
      <c r="AH150" s="362"/>
      <c r="AI150" s="362"/>
      <c r="AJ150" s="362"/>
      <c r="AK150" s="362"/>
      <c r="AL150" s="362"/>
      <c r="AM150" s="362"/>
      <c r="AN150" s="362"/>
      <c r="AO150" s="362"/>
      <c r="AP150" s="362"/>
      <c r="AQ150" s="362"/>
      <c r="AR150" s="362"/>
      <c r="AS150" s="362"/>
      <c r="AT150" s="362"/>
      <c r="AU150" s="362"/>
      <c r="AV150" s="362"/>
      <c r="AW150" s="362"/>
      <c r="AX150" s="362"/>
      <c r="AY150" s="362"/>
      <c r="AZ150" s="363"/>
      <c r="BA150" s="41"/>
      <c r="BB150" s="39"/>
      <c r="BC150" s="11">
        <v>0</v>
      </c>
      <c r="BD150" s="11">
        <v>0</v>
      </c>
      <c r="BF150" s="32"/>
      <c r="CY150" s="145">
        <v>0</v>
      </c>
      <c r="CZ150" s="145">
        <v>1</v>
      </c>
    </row>
    <row r="151" spans="1:104" ht="15" hidden="1" customHeight="1" x14ac:dyDescent="0.25">
      <c r="A151" s="39"/>
      <c r="B151" s="39"/>
      <c r="C151" s="344"/>
      <c r="D151" s="345"/>
      <c r="E151" s="345"/>
      <c r="F151" s="345"/>
      <c r="G151" s="345"/>
      <c r="H151" s="345"/>
      <c r="I151" s="345"/>
      <c r="J151" s="345"/>
      <c r="K151" s="345"/>
      <c r="L151" s="345"/>
      <c r="M151" s="345"/>
      <c r="N151" s="345"/>
      <c r="O151" s="345"/>
      <c r="P151" s="345"/>
      <c r="Q151" s="345"/>
      <c r="R151" s="345"/>
      <c r="S151" s="345"/>
      <c r="T151" s="345"/>
      <c r="U151" s="345"/>
      <c r="V151" s="345"/>
      <c r="W151" s="345"/>
      <c r="X151" s="345"/>
      <c r="Y151" s="345"/>
      <c r="Z151" s="345"/>
      <c r="AA151" s="345"/>
      <c r="AB151" s="345"/>
      <c r="AC151" s="345"/>
      <c r="AD151" s="345"/>
      <c r="AE151" s="345"/>
      <c r="AF151" s="345"/>
      <c r="AG151" s="345"/>
      <c r="AH151" s="345"/>
      <c r="AI151" s="345"/>
      <c r="AJ151" s="345"/>
      <c r="AK151" s="345"/>
      <c r="AL151" s="345"/>
      <c r="AM151" s="345"/>
      <c r="AN151" s="345"/>
      <c r="AO151" s="345"/>
      <c r="AP151" s="345"/>
      <c r="AQ151" s="345"/>
      <c r="AR151" s="345"/>
      <c r="AS151" s="345"/>
      <c r="AT151" s="345"/>
      <c r="AU151" s="345"/>
      <c r="AV151" s="345"/>
      <c r="AW151" s="345"/>
      <c r="AX151" s="345"/>
      <c r="AY151" s="345"/>
      <c r="AZ151" s="346"/>
      <c r="BA151" s="41"/>
      <c r="BB151" s="39"/>
      <c r="BC151" s="11">
        <v>0</v>
      </c>
      <c r="BD151" s="11">
        <v>0</v>
      </c>
      <c r="BF151" s="32"/>
      <c r="CY151" s="145">
        <v>0</v>
      </c>
      <c r="CZ151" s="145">
        <v>1</v>
      </c>
    </row>
    <row r="152" spans="1:104" ht="15" hidden="1" customHeight="1" x14ac:dyDescent="0.25">
      <c r="A152" s="39"/>
      <c r="B152" s="39"/>
      <c r="C152" s="344"/>
      <c r="D152" s="345"/>
      <c r="E152" s="345"/>
      <c r="F152" s="345"/>
      <c r="G152" s="345"/>
      <c r="H152" s="345"/>
      <c r="I152" s="345"/>
      <c r="J152" s="345"/>
      <c r="K152" s="345"/>
      <c r="L152" s="345"/>
      <c r="M152" s="345"/>
      <c r="N152" s="345"/>
      <c r="O152" s="345"/>
      <c r="P152" s="345"/>
      <c r="Q152" s="345"/>
      <c r="R152" s="345"/>
      <c r="S152" s="345"/>
      <c r="T152" s="345"/>
      <c r="U152" s="345"/>
      <c r="V152" s="345"/>
      <c r="W152" s="345"/>
      <c r="X152" s="345"/>
      <c r="Y152" s="345"/>
      <c r="Z152" s="345"/>
      <c r="AA152" s="345"/>
      <c r="AB152" s="345"/>
      <c r="AC152" s="345"/>
      <c r="AD152" s="345"/>
      <c r="AE152" s="345"/>
      <c r="AF152" s="345"/>
      <c r="AG152" s="345"/>
      <c r="AH152" s="345"/>
      <c r="AI152" s="345"/>
      <c r="AJ152" s="345"/>
      <c r="AK152" s="345"/>
      <c r="AL152" s="345"/>
      <c r="AM152" s="345"/>
      <c r="AN152" s="345"/>
      <c r="AO152" s="345"/>
      <c r="AP152" s="345"/>
      <c r="AQ152" s="345"/>
      <c r="AR152" s="345"/>
      <c r="AS152" s="345"/>
      <c r="AT152" s="345"/>
      <c r="AU152" s="345"/>
      <c r="AV152" s="345"/>
      <c r="AW152" s="345"/>
      <c r="AX152" s="345"/>
      <c r="AY152" s="345"/>
      <c r="AZ152" s="346"/>
      <c r="BA152" s="41"/>
      <c r="BB152" s="39"/>
      <c r="BC152" s="11">
        <v>0</v>
      </c>
      <c r="BD152" s="11">
        <v>0</v>
      </c>
      <c r="BF152" s="32"/>
      <c r="CY152" s="145">
        <v>0</v>
      </c>
      <c r="CZ152" s="145">
        <v>1</v>
      </c>
    </row>
    <row r="153" spans="1:104" ht="15" hidden="1" customHeight="1" x14ac:dyDescent="0.25">
      <c r="A153" s="39"/>
      <c r="B153" s="39"/>
      <c r="C153" s="347"/>
      <c r="D153" s="348"/>
      <c r="E153" s="348"/>
      <c r="F153" s="348"/>
      <c r="G153" s="348"/>
      <c r="H153" s="348"/>
      <c r="I153" s="348"/>
      <c r="J153" s="348"/>
      <c r="K153" s="348"/>
      <c r="L153" s="348"/>
      <c r="M153" s="348"/>
      <c r="N153" s="348"/>
      <c r="O153" s="348"/>
      <c r="P153" s="348"/>
      <c r="Q153" s="348"/>
      <c r="R153" s="348"/>
      <c r="S153" s="348"/>
      <c r="T153" s="348"/>
      <c r="U153" s="348"/>
      <c r="V153" s="348"/>
      <c r="W153" s="348"/>
      <c r="X153" s="348"/>
      <c r="Y153" s="348"/>
      <c r="Z153" s="348"/>
      <c r="AA153" s="348"/>
      <c r="AB153" s="348"/>
      <c r="AC153" s="348"/>
      <c r="AD153" s="348"/>
      <c r="AE153" s="348"/>
      <c r="AF153" s="348"/>
      <c r="AG153" s="348"/>
      <c r="AH153" s="348"/>
      <c r="AI153" s="348"/>
      <c r="AJ153" s="348"/>
      <c r="AK153" s="348"/>
      <c r="AL153" s="348"/>
      <c r="AM153" s="348"/>
      <c r="AN153" s="348"/>
      <c r="AO153" s="348"/>
      <c r="AP153" s="348"/>
      <c r="AQ153" s="348"/>
      <c r="AR153" s="348"/>
      <c r="AS153" s="348"/>
      <c r="AT153" s="348"/>
      <c r="AU153" s="348"/>
      <c r="AV153" s="348"/>
      <c r="AW153" s="348"/>
      <c r="AX153" s="348"/>
      <c r="AY153" s="348"/>
      <c r="AZ153" s="349"/>
      <c r="BA153" s="41"/>
      <c r="BB153" s="39"/>
      <c r="BC153" s="11">
        <v>0</v>
      </c>
      <c r="BD153" s="11">
        <v>0</v>
      </c>
      <c r="BF153" s="32"/>
      <c r="CY153" s="145">
        <v>0</v>
      </c>
      <c r="CZ153" s="145">
        <v>1</v>
      </c>
    </row>
    <row r="154" spans="1:104" ht="15" customHeight="1" x14ac:dyDescent="0.25">
      <c r="A154" s="39"/>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41"/>
      <c r="BB154" s="39"/>
      <c r="BC154" s="11">
        <v>1</v>
      </c>
      <c r="BD154" s="11">
        <v>0</v>
      </c>
      <c r="BF154" s="32"/>
      <c r="CY154" s="145">
        <v>0</v>
      </c>
      <c r="CZ154" s="145">
        <v>1</v>
      </c>
    </row>
    <row r="155" spans="1:104" ht="15" customHeight="1" x14ac:dyDescent="0.25">
      <c r="A155" s="39"/>
      <c r="B155" s="39"/>
      <c r="C155" s="41"/>
      <c r="D155" s="41"/>
      <c r="E155" s="41"/>
      <c r="F155" s="41"/>
      <c r="G155" s="41"/>
      <c r="H155" s="41"/>
      <c r="I155" s="41"/>
      <c r="J155" s="41"/>
      <c r="K155" s="41"/>
      <c r="L155" s="41"/>
      <c r="M155" s="41"/>
      <c r="N155" s="41"/>
      <c r="O155" s="41"/>
      <c r="P155" s="41"/>
      <c r="Q155" s="41"/>
      <c r="R155" s="41"/>
      <c r="S155" s="41"/>
      <c r="T155" s="41"/>
      <c r="U155" s="41"/>
      <c r="V155" s="41"/>
      <c r="W155" s="41"/>
      <c r="X155" s="41"/>
      <c r="Y155" s="41"/>
      <c r="Z155" s="41"/>
      <c r="AA155" s="41"/>
      <c r="AB155" s="41"/>
      <c r="AC155" s="41"/>
      <c r="AD155" s="41"/>
      <c r="AE155" s="41"/>
      <c r="AF155" s="41"/>
      <c r="AG155" s="41"/>
      <c r="AH155" s="41"/>
      <c r="AI155" s="41"/>
      <c r="AJ155" s="41"/>
      <c r="AK155" s="41"/>
      <c r="AL155" s="41"/>
      <c r="AM155" s="41"/>
      <c r="AN155" s="41"/>
      <c r="AO155" s="41"/>
      <c r="AP155" s="41"/>
      <c r="AQ155" s="41"/>
      <c r="AR155" s="41"/>
      <c r="AS155" s="41"/>
      <c r="AT155" s="41"/>
      <c r="AU155" s="41"/>
      <c r="AV155" s="41"/>
      <c r="AW155" s="41"/>
      <c r="AX155" s="41"/>
      <c r="AY155" s="41"/>
      <c r="AZ155" s="39"/>
      <c r="BA155" s="39"/>
      <c r="BB155" s="39"/>
      <c r="BC155" s="11">
        <v>1</v>
      </c>
      <c r="BD155" s="11">
        <v>0</v>
      </c>
      <c r="CY155" s="145">
        <v>0</v>
      </c>
      <c r="CZ155" s="145">
        <v>0</v>
      </c>
    </row>
    <row r="156" spans="1:104" ht="15" customHeight="1" x14ac:dyDescent="0.25">
      <c r="A156" s="39"/>
      <c r="B156" s="39"/>
      <c r="C156" s="335" t="s">
        <v>164</v>
      </c>
      <c r="D156" s="328"/>
      <c r="E156" s="328"/>
      <c r="F156" s="328"/>
      <c r="G156" s="328"/>
      <c r="H156" s="328"/>
      <c r="I156" s="328"/>
      <c r="J156" s="328"/>
      <c r="K156" s="328"/>
      <c r="L156" s="328"/>
      <c r="M156" s="328"/>
      <c r="N156" s="328"/>
      <c r="O156" s="328"/>
      <c r="P156" s="329"/>
      <c r="Q156" s="43"/>
      <c r="R156" s="42"/>
      <c r="S156" s="42"/>
      <c r="T156" s="42"/>
      <c r="U156" s="42"/>
      <c r="V156" s="42"/>
      <c r="W156" s="42"/>
      <c r="X156" s="42"/>
      <c r="Y156" s="42"/>
      <c r="Z156" s="42"/>
      <c r="AA156" s="42"/>
      <c r="AB156" s="42"/>
      <c r="AC156" s="42"/>
      <c r="AD156" s="42"/>
      <c r="AE156" s="42"/>
      <c r="AF156" s="42"/>
      <c r="AG156" s="42"/>
      <c r="AH156" s="42"/>
      <c r="AI156" s="42"/>
      <c r="AJ156" s="42"/>
      <c r="AK156" s="42"/>
      <c r="AL156" s="42"/>
      <c r="AM156" s="42"/>
      <c r="AN156" s="42"/>
      <c r="AO156" s="42"/>
      <c r="AP156" s="42"/>
      <c r="AQ156" s="42"/>
      <c r="AR156" s="42"/>
      <c r="AS156" s="42"/>
      <c r="AT156" s="42"/>
      <c r="AU156" s="42"/>
      <c r="AV156" s="42"/>
      <c r="AW156" s="42"/>
      <c r="AX156" s="42"/>
      <c r="AY156" s="80"/>
      <c r="AZ156" s="29">
        <f>APPG!H57</f>
        <v>0</v>
      </c>
      <c r="BA156" s="39"/>
      <c r="BB156" s="39"/>
      <c r="BC156" s="11">
        <v>1</v>
      </c>
      <c r="BD156" s="11">
        <v>1</v>
      </c>
      <c r="CY156" s="145">
        <v>0</v>
      </c>
      <c r="CZ156" s="145">
        <v>0</v>
      </c>
    </row>
    <row r="157" spans="1:104" ht="15" customHeight="1" x14ac:dyDescent="0.25">
      <c r="A157" s="39"/>
      <c r="B157" s="39"/>
      <c r="C157" s="39"/>
      <c r="D157" s="39"/>
      <c r="E157" s="39"/>
      <c r="F157" s="39"/>
      <c r="G157" s="39"/>
      <c r="H157" s="39"/>
      <c r="I157" s="39"/>
      <c r="J157" s="39"/>
      <c r="K157" s="39"/>
      <c r="L157" s="39"/>
      <c r="M157" s="39"/>
      <c r="N157" s="39"/>
      <c r="O157" s="39"/>
      <c r="P157" s="39"/>
      <c r="Q157" s="39"/>
      <c r="R157" s="39"/>
      <c r="S157" s="39"/>
      <c r="T157" s="39"/>
      <c r="U157" s="39"/>
      <c r="V157" s="39"/>
      <c r="W157" s="39"/>
      <c r="X157" s="39"/>
      <c r="Y157" s="39"/>
      <c r="Z157" s="39"/>
      <c r="AA157" s="39"/>
      <c r="AB157" s="39"/>
      <c r="AC157" s="39"/>
      <c r="AD157" s="39"/>
      <c r="AE157" s="39"/>
      <c r="AF157" s="39"/>
      <c r="AG157" s="39"/>
      <c r="AH157" s="39"/>
      <c r="AI157" s="39"/>
      <c r="AJ157" s="39"/>
      <c r="AK157" s="39"/>
      <c r="AL157" s="39"/>
      <c r="AM157" s="39"/>
      <c r="AN157" s="39"/>
      <c r="AO157" s="39"/>
      <c r="AP157" s="39"/>
      <c r="AQ157" s="39"/>
      <c r="AR157" s="39"/>
      <c r="AS157" s="39"/>
      <c r="AT157" s="39"/>
      <c r="AU157" s="39"/>
      <c r="AV157" s="39"/>
      <c r="AW157" s="39"/>
      <c r="AX157" s="39"/>
      <c r="AY157" s="39"/>
      <c r="AZ157" s="39"/>
      <c r="BA157" s="39"/>
      <c r="BB157" s="39"/>
      <c r="BC157" s="11">
        <v>1</v>
      </c>
      <c r="BD157" s="11">
        <v>1</v>
      </c>
      <c r="CY157" s="145">
        <v>0</v>
      </c>
      <c r="CZ157" s="145">
        <v>0</v>
      </c>
    </row>
    <row r="158" spans="1:104" ht="15" customHeight="1" x14ac:dyDescent="0.25">
      <c r="A158" s="39"/>
      <c r="B158" s="39"/>
      <c r="C158" s="336" t="s">
        <v>165</v>
      </c>
      <c r="D158" s="336"/>
      <c r="E158" s="336"/>
      <c r="F158" s="336"/>
      <c r="G158" s="336"/>
      <c r="H158" s="336"/>
      <c r="I158" s="336"/>
      <c r="J158" s="336"/>
      <c r="K158" s="336"/>
      <c r="L158" s="336"/>
      <c r="M158" s="336"/>
      <c r="N158" s="336"/>
      <c r="O158" s="336"/>
      <c r="P158" s="336"/>
      <c r="Q158" s="336"/>
      <c r="R158" s="336"/>
      <c r="S158" s="336"/>
      <c r="T158" s="336"/>
      <c r="U158" s="336"/>
      <c r="V158" s="336"/>
      <c r="W158" s="336"/>
      <c r="X158" s="336"/>
      <c r="Y158" s="336"/>
      <c r="Z158" s="336"/>
      <c r="AA158" s="39"/>
      <c r="AB158" s="195"/>
      <c r="AC158" s="337" t="s">
        <v>166</v>
      </c>
      <c r="AD158" s="337"/>
      <c r="AE158" s="337"/>
      <c r="AF158" s="337"/>
      <c r="AG158" s="337"/>
      <c r="AH158" s="337"/>
      <c r="AI158" s="337"/>
      <c r="AJ158" s="337"/>
      <c r="AK158" s="337"/>
      <c r="AL158" s="337"/>
      <c r="AM158" s="337"/>
      <c r="AN158" s="337"/>
      <c r="AO158" s="337"/>
      <c r="AP158" s="337"/>
      <c r="AQ158" s="337"/>
      <c r="AR158" s="337"/>
      <c r="AS158" s="337"/>
      <c r="AT158" s="337"/>
      <c r="AU158" s="337"/>
      <c r="AV158" s="337"/>
      <c r="AW158" s="337"/>
      <c r="AX158" s="337"/>
      <c r="AY158" s="337"/>
      <c r="AZ158" s="337"/>
      <c r="BA158" s="39"/>
      <c r="BB158" s="39"/>
      <c r="BC158" s="11">
        <v>1</v>
      </c>
      <c r="BD158" s="11">
        <v>1</v>
      </c>
      <c r="CY158" s="145">
        <v>0</v>
      </c>
      <c r="CZ158" s="145">
        <v>0</v>
      </c>
    </row>
    <row r="159" spans="1:104" ht="15" customHeight="1" x14ac:dyDescent="0.25">
      <c r="A159" s="39"/>
      <c r="B159" s="39"/>
      <c r="C159" s="336"/>
      <c r="D159" s="336"/>
      <c r="E159" s="336"/>
      <c r="F159" s="336"/>
      <c r="G159" s="336"/>
      <c r="H159" s="336"/>
      <c r="I159" s="336"/>
      <c r="J159" s="336"/>
      <c r="K159" s="336"/>
      <c r="L159" s="336"/>
      <c r="M159" s="336"/>
      <c r="N159" s="336"/>
      <c r="O159" s="336"/>
      <c r="P159" s="336"/>
      <c r="Q159" s="336"/>
      <c r="R159" s="336"/>
      <c r="S159" s="336"/>
      <c r="T159" s="336"/>
      <c r="U159" s="336"/>
      <c r="V159" s="336"/>
      <c r="W159" s="336"/>
      <c r="X159" s="336"/>
      <c r="Y159" s="336"/>
      <c r="Z159" s="336"/>
      <c r="AA159" s="39"/>
      <c r="AB159" s="195"/>
      <c r="AC159" s="337"/>
      <c r="AD159" s="337"/>
      <c r="AE159" s="337"/>
      <c r="AF159" s="337"/>
      <c r="AG159" s="337"/>
      <c r="AH159" s="337"/>
      <c r="AI159" s="337"/>
      <c r="AJ159" s="337"/>
      <c r="AK159" s="337"/>
      <c r="AL159" s="337"/>
      <c r="AM159" s="337"/>
      <c r="AN159" s="337"/>
      <c r="AO159" s="337"/>
      <c r="AP159" s="337"/>
      <c r="AQ159" s="337"/>
      <c r="AR159" s="337"/>
      <c r="AS159" s="337"/>
      <c r="AT159" s="337"/>
      <c r="AU159" s="337"/>
      <c r="AV159" s="337"/>
      <c r="AW159" s="337"/>
      <c r="AX159" s="337"/>
      <c r="AY159" s="337"/>
      <c r="AZ159" s="337"/>
      <c r="BA159" s="39"/>
      <c r="BB159" s="39"/>
      <c r="BC159" s="11">
        <v>1</v>
      </c>
      <c r="BD159" s="11">
        <v>1</v>
      </c>
      <c r="CY159" s="145">
        <v>0</v>
      </c>
      <c r="CZ159" s="145">
        <v>0</v>
      </c>
    </row>
    <row r="160" spans="1:104" ht="15" customHeight="1" x14ac:dyDescent="0.25">
      <c r="A160" s="39"/>
      <c r="B160" s="39"/>
      <c r="C160" s="39"/>
      <c r="D160" s="39"/>
      <c r="E160" s="39"/>
      <c r="F160" s="39"/>
      <c r="G160" s="39"/>
      <c r="H160" s="39"/>
      <c r="I160" s="39"/>
      <c r="J160" s="39"/>
      <c r="K160" s="39"/>
      <c r="L160" s="39"/>
      <c r="M160" s="39"/>
      <c r="N160" s="39"/>
      <c r="O160" s="39"/>
      <c r="P160" s="39"/>
      <c r="Q160" s="39"/>
      <c r="R160" s="39"/>
      <c r="S160" s="39"/>
      <c r="T160" s="39"/>
      <c r="U160" s="39"/>
      <c r="V160" s="39"/>
      <c r="W160" s="39"/>
      <c r="X160" s="39"/>
      <c r="Y160" s="39"/>
      <c r="Z160" s="39"/>
      <c r="AA160" s="39"/>
      <c r="AB160" s="39"/>
      <c r="AC160" s="39"/>
      <c r="AD160" s="39"/>
      <c r="AE160" s="39"/>
      <c r="AF160" s="39"/>
      <c r="AG160" s="39"/>
      <c r="AH160" s="39"/>
      <c r="AI160" s="39"/>
      <c r="AJ160" s="39"/>
      <c r="AK160" s="39"/>
      <c r="AL160" s="39"/>
      <c r="AM160" s="39"/>
      <c r="AN160" s="39"/>
      <c r="AO160" s="39"/>
      <c r="AP160" s="39"/>
      <c r="AQ160" s="39"/>
      <c r="AR160" s="39"/>
      <c r="AS160" s="39"/>
      <c r="AT160" s="39"/>
      <c r="AU160" s="39"/>
      <c r="AV160" s="39"/>
      <c r="AW160" s="39"/>
      <c r="AX160" s="39"/>
      <c r="AY160" s="39"/>
      <c r="AZ160" s="39"/>
      <c r="BA160" s="39"/>
      <c r="BB160" s="39"/>
      <c r="BC160" s="11">
        <v>1</v>
      </c>
      <c r="BD160" s="11">
        <v>1</v>
      </c>
      <c r="CY160" s="145">
        <v>0</v>
      </c>
      <c r="CZ160" s="145">
        <v>0</v>
      </c>
    </row>
    <row r="161" spans="1:104" ht="15" customHeight="1" x14ac:dyDescent="0.25">
      <c r="A161" s="39"/>
      <c r="B161" s="39"/>
      <c r="C161" s="338" t="s">
        <v>581</v>
      </c>
      <c r="D161" s="339"/>
      <c r="E161" s="339"/>
      <c r="F161" s="339"/>
      <c r="G161" s="339"/>
      <c r="H161" s="339"/>
      <c r="I161" s="339"/>
      <c r="J161" s="339"/>
      <c r="K161" s="339"/>
      <c r="L161" s="339"/>
      <c r="M161" s="339"/>
      <c r="N161" s="339"/>
      <c r="O161" s="339"/>
      <c r="P161" s="339"/>
      <c r="Q161" s="339"/>
      <c r="R161" s="340"/>
      <c r="S161" s="39"/>
      <c r="T161" s="338" t="s">
        <v>46</v>
      </c>
      <c r="U161" s="339"/>
      <c r="V161" s="339"/>
      <c r="W161" s="339"/>
      <c r="X161" s="339"/>
      <c r="Y161" s="339"/>
      <c r="Z161" s="339"/>
      <c r="AA161" s="339"/>
      <c r="AB161" s="339"/>
      <c r="AC161" s="339"/>
      <c r="AD161" s="339"/>
      <c r="AE161" s="339"/>
      <c r="AF161" s="339"/>
      <c r="AG161" s="339"/>
      <c r="AH161" s="339"/>
      <c r="AI161" s="340"/>
      <c r="AJ161" s="39"/>
      <c r="AK161" s="338" t="s">
        <v>582</v>
      </c>
      <c r="AL161" s="339"/>
      <c r="AM161" s="339"/>
      <c r="AN161" s="339"/>
      <c r="AO161" s="339"/>
      <c r="AP161" s="339"/>
      <c r="AQ161" s="339"/>
      <c r="AR161" s="339"/>
      <c r="AS161" s="339"/>
      <c r="AT161" s="339"/>
      <c r="AU161" s="339"/>
      <c r="AV161" s="339"/>
      <c r="AW161" s="339"/>
      <c r="AX161" s="339"/>
      <c r="AY161" s="339"/>
      <c r="AZ161" s="340"/>
      <c r="BA161" s="39"/>
      <c r="BB161" s="39"/>
      <c r="BC161" s="11">
        <v>1</v>
      </c>
      <c r="BD161" s="11">
        <v>1</v>
      </c>
      <c r="CY161" s="145">
        <v>0</v>
      </c>
      <c r="CZ161" s="145">
        <v>0</v>
      </c>
    </row>
    <row r="162" spans="1:104" ht="15" customHeight="1" x14ac:dyDescent="0.25">
      <c r="A162" s="39"/>
      <c r="B162" s="39"/>
      <c r="C162" s="87"/>
      <c r="D162" s="81"/>
      <c r="E162" s="81"/>
      <c r="F162" s="81"/>
      <c r="G162" s="81"/>
      <c r="H162" s="81"/>
      <c r="I162" s="81"/>
      <c r="J162" s="81"/>
      <c r="K162" s="81"/>
      <c r="L162" s="81"/>
      <c r="M162" s="81"/>
      <c r="N162" s="81"/>
      <c r="O162" s="81"/>
      <c r="P162" s="81"/>
      <c r="Q162" s="81"/>
      <c r="R162" s="82"/>
      <c r="S162" s="39"/>
      <c r="T162" s="87"/>
      <c r="U162" s="81"/>
      <c r="V162" s="81"/>
      <c r="W162" s="81"/>
      <c r="X162" s="81"/>
      <c r="Y162" s="81"/>
      <c r="Z162" s="81"/>
      <c r="AA162" s="81"/>
      <c r="AB162" s="81"/>
      <c r="AC162" s="81"/>
      <c r="AD162" s="81"/>
      <c r="AE162" s="81"/>
      <c r="AF162" s="81"/>
      <c r="AG162" s="81"/>
      <c r="AH162" s="81"/>
      <c r="AI162" s="82"/>
      <c r="AJ162" s="39"/>
      <c r="AK162" s="87"/>
      <c r="AL162" s="81"/>
      <c r="AM162" s="81"/>
      <c r="AN162" s="81"/>
      <c r="AO162" s="81"/>
      <c r="AP162" s="81"/>
      <c r="AQ162" s="81"/>
      <c r="AR162" s="81"/>
      <c r="AS162" s="81"/>
      <c r="AT162" s="81"/>
      <c r="AU162" s="81"/>
      <c r="AV162" s="81"/>
      <c r="AW162" s="81"/>
      <c r="AX162" s="81"/>
      <c r="AY162" s="81"/>
      <c r="AZ162" s="82"/>
      <c r="BA162" s="39"/>
      <c r="BB162" s="39"/>
      <c r="BC162" s="11">
        <v>1</v>
      </c>
      <c r="BD162" s="11">
        <v>1</v>
      </c>
      <c r="CY162" s="145">
        <v>0</v>
      </c>
      <c r="CZ162" s="145">
        <v>0</v>
      </c>
    </row>
    <row r="163" spans="1:104" ht="15" customHeight="1" x14ac:dyDescent="0.25">
      <c r="A163" s="39"/>
      <c r="B163" s="39"/>
      <c r="C163" s="88"/>
      <c r="D163" s="214"/>
      <c r="E163" s="40"/>
      <c r="F163" s="83" t="s">
        <v>167</v>
      </c>
      <c r="G163" s="40"/>
      <c r="H163" s="40"/>
      <c r="I163" s="40"/>
      <c r="J163" s="40"/>
      <c r="K163" s="40"/>
      <c r="L163" s="40"/>
      <c r="M163" s="40"/>
      <c r="N163" s="40"/>
      <c r="O163" s="40"/>
      <c r="P163" s="40"/>
      <c r="Q163" s="40"/>
      <c r="R163" s="84"/>
      <c r="S163" s="39"/>
      <c r="T163" s="88"/>
      <c r="U163" s="214"/>
      <c r="V163" s="40"/>
      <c r="W163" s="83" t="s">
        <v>168</v>
      </c>
      <c r="X163" s="40"/>
      <c r="Y163" s="40"/>
      <c r="Z163" s="40"/>
      <c r="AA163" s="40"/>
      <c r="AB163" s="40"/>
      <c r="AC163" s="40"/>
      <c r="AD163" s="40"/>
      <c r="AE163" s="40"/>
      <c r="AF163" s="40"/>
      <c r="AG163" s="40"/>
      <c r="AH163" s="40"/>
      <c r="AI163" s="84"/>
      <c r="AJ163" s="39"/>
      <c r="AK163" s="88"/>
      <c r="AL163" s="214"/>
      <c r="AM163" s="40"/>
      <c r="AN163" s="202" t="s">
        <v>549</v>
      </c>
      <c r="AO163" s="40"/>
      <c r="AP163" s="40"/>
      <c r="AQ163" s="40"/>
      <c r="AR163" s="40"/>
      <c r="AS163" s="40"/>
      <c r="AT163" s="40"/>
      <c r="AU163" s="40"/>
      <c r="AV163" s="40"/>
      <c r="AW163" s="40"/>
      <c r="AX163" s="40"/>
      <c r="AY163" s="40"/>
      <c r="AZ163" s="84"/>
      <c r="BA163" s="39"/>
      <c r="BB163" s="39"/>
      <c r="BC163" s="11">
        <v>1</v>
      </c>
      <c r="BD163" s="11">
        <v>1</v>
      </c>
      <c r="CY163" s="145">
        <v>0</v>
      </c>
      <c r="CZ163" s="145">
        <v>0</v>
      </c>
    </row>
    <row r="164" spans="1:104" ht="15" customHeight="1" x14ac:dyDescent="0.25">
      <c r="A164" s="39"/>
      <c r="B164" s="39"/>
      <c r="C164" s="88"/>
      <c r="D164" s="214"/>
      <c r="E164" s="40"/>
      <c r="F164" s="83" t="s">
        <v>169</v>
      </c>
      <c r="G164" s="40"/>
      <c r="H164" s="40"/>
      <c r="I164" s="40"/>
      <c r="J164" s="40"/>
      <c r="K164" s="40"/>
      <c r="L164" s="40"/>
      <c r="M164" s="40"/>
      <c r="N164" s="40"/>
      <c r="O164" s="40"/>
      <c r="P164" s="40"/>
      <c r="Q164" s="40"/>
      <c r="R164" s="84"/>
      <c r="S164" s="39"/>
      <c r="T164" s="88"/>
      <c r="U164" s="214"/>
      <c r="V164" s="40"/>
      <c r="W164" s="83" t="s">
        <v>170</v>
      </c>
      <c r="X164" s="40"/>
      <c r="Y164" s="40"/>
      <c r="Z164" s="40"/>
      <c r="AA164" s="40"/>
      <c r="AB164" s="40"/>
      <c r="AC164" s="40"/>
      <c r="AD164" s="40"/>
      <c r="AE164" s="40"/>
      <c r="AF164" s="40"/>
      <c r="AG164" s="40"/>
      <c r="AH164" s="40"/>
      <c r="AI164" s="84"/>
      <c r="AJ164" s="39"/>
      <c r="AK164" s="88"/>
      <c r="AL164" s="214"/>
      <c r="AM164" s="40"/>
      <c r="AN164" s="202" t="s">
        <v>550</v>
      </c>
      <c r="AO164" s="40"/>
      <c r="AP164" s="40"/>
      <c r="AQ164" s="40"/>
      <c r="AR164" s="40"/>
      <c r="AS164" s="40"/>
      <c r="AT164" s="40"/>
      <c r="AU164" s="40"/>
      <c r="AV164" s="40"/>
      <c r="AW164" s="40"/>
      <c r="AX164" s="40"/>
      <c r="AY164" s="40"/>
      <c r="AZ164" s="84"/>
      <c r="BA164" s="39"/>
      <c r="BB164" s="39"/>
      <c r="BC164" s="11">
        <v>1</v>
      </c>
      <c r="BD164" s="11">
        <v>1</v>
      </c>
      <c r="CY164" s="145">
        <v>0</v>
      </c>
      <c r="CZ164" s="145">
        <v>0</v>
      </c>
    </row>
    <row r="165" spans="1:104" ht="15" customHeight="1" x14ac:dyDescent="0.25">
      <c r="A165" s="39"/>
      <c r="B165" s="39"/>
      <c r="C165" s="88"/>
      <c r="D165" s="232" t="s">
        <v>727</v>
      </c>
      <c r="E165" s="40"/>
      <c r="F165" s="83" t="s">
        <v>171</v>
      </c>
      <c r="G165" s="40"/>
      <c r="H165" s="40"/>
      <c r="I165" s="40"/>
      <c r="J165" s="40"/>
      <c r="K165" s="40"/>
      <c r="L165" s="40"/>
      <c r="M165" s="40"/>
      <c r="N165" s="40"/>
      <c r="O165" s="40"/>
      <c r="P165" s="40"/>
      <c r="Q165" s="40"/>
      <c r="R165" s="84"/>
      <c r="S165" s="39"/>
      <c r="T165" s="88"/>
      <c r="U165" s="233" t="s">
        <v>727</v>
      </c>
      <c r="V165" s="40"/>
      <c r="W165" s="83" t="s">
        <v>171</v>
      </c>
      <c r="X165" s="40"/>
      <c r="Y165" s="40"/>
      <c r="Z165" s="40"/>
      <c r="AA165" s="40"/>
      <c r="AB165" s="40"/>
      <c r="AC165" s="40"/>
      <c r="AD165" s="40"/>
      <c r="AE165" s="40"/>
      <c r="AF165" s="40"/>
      <c r="AG165" s="40"/>
      <c r="AH165" s="40"/>
      <c r="AI165" s="84"/>
      <c r="AJ165" s="39"/>
      <c r="AK165" s="88"/>
      <c r="AL165" s="233" t="s">
        <v>727</v>
      </c>
      <c r="AM165" s="40"/>
      <c r="AN165" s="83" t="s">
        <v>171</v>
      </c>
      <c r="AO165" s="40"/>
      <c r="AP165" s="40"/>
      <c r="AQ165" s="40"/>
      <c r="AR165" s="40"/>
      <c r="AS165" s="40"/>
      <c r="AT165" s="40"/>
      <c r="AU165" s="40"/>
      <c r="AV165" s="40"/>
      <c r="AW165" s="40"/>
      <c r="AX165" s="40"/>
      <c r="AY165" s="40"/>
      <c r="AZ165" s="84"/>
      <c r="BA165" s="39"/>
      <c r="BB165" s="39"/>
      <c r="BC165" s="11">
        <v>1</v>
      </c>
      <c r="BD165" s="11">
        <v>1</v>
      </c>
      <c r="CY165" s="145">
        <v>0</v>
      </c>
      <c r="CZ165" s="145">
        <v>0</v>
      </c>
    </row>
    <row r="166" spans="1:104" ht="15" customHeight="1" x14ac:dyDescent="0.25">
      <c r="A166" s="39"/>
      <c r="B166" s="39"/>
      <c r="C166" s="89"/>
      <c r="D166" s="85"/>
      <c r="E166" s="85"/>
      <c r="F166" s="85"/>
      <c r="G166" s="85"/>
      <c r="H166" s="85"/>
      <c r="I166" s="85"/>
      <c r="J166" s="85"/>
      <c r="K166" s="85"/>
      <c r="L166" s="85"/>
      <c r="M166" s="85"/>
      <c r="N166" s="85"/>
      <c r="O166" s="85"/>
      <c r="P166" s="85"/>
      <c r="Q166" s="85"/>
      <c r="R166" s="86"/>
      <c r="S166" s="39"/>
      <c r="T166" s="89"/>
      <c r="U166" s="85"/>
      <c r="V166" s="85"/>
      <c r="W166" s="85"/>
      <c r="X166" s="85"/>
      <c r="Y166" s="85"/>
      <c r="Z166" s="85"/>
      <c r="AA166" s="85"/>
      <c r="AB166" s="85"/>
      <c r="AC166" s="85"/>
      <c r="AD166" s="85"/>
      <c r="AE166" s="85"/>
      <c r="AF166" s="85"/>
      <c r="AG166" s="85"/>
      <c r="AH166" s="85"/>
      <c r="AI166" s="86"/>
      <c r="AJ166" s="39"/>
      <c r="AK166" s="89"/>
      <c r="AL166" s="85"/>
      <c r="AM166" s="85"/>
      <c r="AN166" s="85"/>
      <c r="AO166" s="85"/>
      <c r="AP166" s="85"/>
      <c r="AQ166" s="85"/>
      <c r="AR166" s="85"/>
      <c r="AS166" s="85"/>
      <c r="AT166" s="85"/>
      <c r="AU166" s="85"/>
      <c r="AV166" s="85"/>
      <c r="AW166" s="85"/>
      <c r="AX166" s="85"/>
      <c r="AY166" s="85"/>
      <c r="AZ166" s="86"/>
      <c r="BA166" s="39"/>
      <c r="BB166" s="39"/>
      <c r="BC166" s="11">
        <v>1</v>
      </c>
      <c r="BD166" s="11">
        <v>1</v>
      </c>
      <c r="CY166" s="145">
        <v>0</v>
      </c>
      <c r="CZ166" s="145">
        <v>0</v>
      </c>
    </row>
    <row r="167" spans="1:104" ht="15" customHeight="1" x14ac:dyDescent="0.25">
      <c r="A167" s="39"/>
      <c r="B167" s="39"/>
      <c r="C167" s="41"/>
      <c r="D167" s="41"/>
      <c r="E167" s="41"/>
      <c r="F167" s="41"/>
      <c r="G167" s="41"/>
      <c r="H167" s="41"/>
      <c r="I167" s="41"/>
      <c r="J167" s="41"/>
      <c r="K167" s="41"/>
      <c r="L167" s="41"/>
      <c r="M167" s="41"/>
      <c r="N167" s="41"/>
      <c r="O167" s="41"/>
      <c r="P167" s="41"/>
      <c r="Q167" s="41"/>
      <c r="R167" s="41"/>
      <c r="S167" s="41"/>
      <c r="T167" s="41"/>
      <c r="U167" s="41"/>
      <c r="V167" s="41"/>
      <c r="W167" s="41"/>
      <c r="X167" s="41"/>
      <c r="Y167" s="41"/>
      <c r="Z167" s="41"/>
      <c r="AA167" s="41"/>
      <c r="AB167" s="41"/>
      <c r="AC167" s="41"/>
      <c r="AD167" s="41"/>
      <c r="AE167" s="41"/>
      <c r="AF167" s="41"/>
      <c r="AG167" s="41"/>
      <c r="AH167" s="41"/>
      <c r="AI167" s="41"/>
      <c r="AJ167" s="41"/>
      <c r="AK167" s="41"/>
      <c r="AL167" s="41"/>
      <c r="AM167" s="41"/>
      <c r="AN167" s="41"/>
      <c r="AO167" s="41"/>
      <c r="AP167" s="41"/>
      <c r="AQ167" s="41"/>
      <c r="AR167" s="41"/>
      <c r="AS167" s="41"/>
      <c r="AT167" s="41"/>
      <c r="AU167" s="41"/>
      <c r="AV167" s="41"/>
      <c r="AW167" s="41"/>
      <c r="AX167" s="41"/>
      <c r="AY167" s="41"/>
      <c r="AZ167" s="39"/>
      <c r="BA167" s="39"/>
      <c r="BB167" s="39"/>
      <c r="BC167" s="11">
        <v>1</v>
      </c>
      <c r="BD167" s="11">
        <v>1</v>
      </c>
      <c r="CY167" s="145">
        <v>0</v>
      </c>
      <c r="CZ167" s="145">
        <v>0</v>
      </c>
    </row>
    <row r="168" spans="1:104" ht="15" customHeight="1" x14ac:dyDescent="0.25">
      <c r="A168" s="39"/>
      <c r="B168" s="39"/>
      <c r="C168" s="41"/>
      <c r="D168" s="41"/>
      <c r="E168" s="41"/>
      <c r="F168" s="41"/>
      <c r="G168" s="41"/>
      <c r="H168" s="41"/>
      <c r="I168" s="41"/>
      <c r="J168" s="41"/>
      <c r="K168" s="41"/>
      <c r="L168" s="41"/>
      <c r="M168" s="41"/>
      <c r="N168" s="41"/>
      <c r="O168" s="41"/>
      <c r="P168" s="41"/>
      <c r="Q168" s="41"/>
      <c r="R168" s="41"/>
      <c r="S168" s="41"/>
      <c r="T168" s="41"/>
      <c r="U168" s="41"/>
      <c r="V168" s="41"/>
      <c r="W168" s="41"/>
      <c r="X168" s="41"/>
      <c r="Y168" s="41"/>
      <c r="Z168" s="41"/>
      <c r="AA168" s="41"/>
      <c r="AB168" s="41"/>
      <c r="AC168" s="41"/>
      <c r="AD168" s="41"/>
      <c r="AE168" s="41"/>
      <c r="AF168" s="41"/>
      <c r="AG168" s="41"/>
      <c r="AH168" s="41"/>
      <c r="AI168" s="41"/>
      <c r="AJ168" s="41"/>
      <c r="AK168" s="41"/>
      <c r="AL168" s="41"/>
      <c r="AM168" s="41"/>
      <c r="AN168" s="41"/>
      <c r="AO168" s="41"/>
      <c r="AP168" s="41"/>
      <c r="AQ168" s="41"/>
      <c r="AR168" s="41"/>
      <c r="AS168" s="41"/>
      <c r="AT168" s="41"/>
      <c r="AU168" s="41"/>
      <c r="AV168" s="41"/>
      <c r="AW168" s="41"/>
      <c r="AX168" s="41"/>
      <c r="AY168" s="41"/>
      <c r="AZ168" s="39"/>
      <c r="BA168" s="39"/>
      <c r="BB168" s="39"/>
      <c r="BC168" s="11">
        <v>1</v>
      </c>
      <c r="BD168" s="11">
        <v>1</v>
      </c>
      <c r="CY168" s="145">
        <v>0</v>
      </c>
      <c r="CZ168" s="145">
        <v>0</v>
      </c>
    </row>
    <row r="169" spans="1:104" ht="15" customHeight="1" x14ac:dyDescent="0.25">
      <c r="A169" s="39"/>
      <c r="B169" s="39"/>
      <c r="C169" s="335" t="s">
        <v>74</v>
      </c>
      <c r="D169" s="328"/>
      <c r="E169" s="328"/>
      <c r="F169" s="328"/>
      <c r="G169" s="328"/>
      <c r="H169" s="328"/>
      <c r="I169" s="328"/>
      <c r="J169" s="328"/>
      <c r="K169" s="328"/>
      <c r="L169" s="328"/>
      <c r="M169" s="328"/>
      <c r="N169" s="328"/>
      <c r="O169" s="328"/>
      <c r="P169" s="329"/>
      <c r="Q169" s="43"/>
      <c r="R169" s="42"/>
      <c r="S169" s="42"/>
      <c r="T169" s="42"/>
      <c r="U169" s="42"/>
      <c r="V169" s="42"/>
      <c r="W169" s="42"/>
      <c r="X169" s="42"/>
      <c r="Y169" s="42"/>
      <c r="Z169" s="42"/>
      <c r="AA169" s="42"/>
      <c r="AB169" s="42"/>
      <c r="AC169" s="42"/>
      <c r="AD169" s="42"/>
      <c r="AE169" s="42"/>
      <c r="AF169" s="42"/>
      <c r="AG169" s="42"/>
      <c r="AH169" s="42"/>
      <c r="AI169" s="42"/>
      <c r="AJ169" s="42"/>
      <c r="AK169" s="42"/>
      <c r="AL169" s="42"/>
      <c r="AM169" s="42"/>
      <c r="AN169" s="42"/>
      <c r="AO169" s="42"/>
      <c r="AP169" s="42"/>
      <c r="AQ169" s="42"/>
      <c r="AR169" s="42"/>
      <c r="AS169" s="42"/>
      <c r="AT169" s="42"/>
      <c r="AU169" s="42"/>
      <c r="AV169" s="42"/>
      <c r="AW169" s="42"/>
      <c r="AX169" s="42"/>
      <c r="AY169" s="80"/>
      <c r="AZ169" s="80"/>
      <c r="BA169" s="39"/>
      <c r="BB169" s="39"/>
      <c r="BC169" s="11">
        <v>1</v>
      </c>
      <c r="BD169" s="11">
        <v>1</v>
      </c>
      <c r="CY169" s="145">
        <v>0</v>
      </c>
      <c r="CZ169" s="145">
        <v>0</v>
      </c>
    </row>
    <row r="170" spans="1:104" ht="15" customHeight="1" x14ac:dyDescent="0.25">
      <c r="A170" s="39"/>
      <c r="B170" s="39"/>
      <c r="C170" s="41"/>
      <c r="D170" s="41"/>
      <c r="E170" s="41"/>
      <c r="F170" s="41"/>
      <c r="G170" s="41"/>
      <c r="H170" s="41"/>
      <c r="I170" s="41"/>
      <c r="J170" s="41"/>
      <c r="K170" s="41"/>
      <c r="L170" s="41"/>
      <c r="M170" s="41"/>
      <c r="N170" s="41"/>
      <c r="O170" s="41"/>
      <c r="P170" s="41"/>
      <c r="Q170" s="41"/>
      <c r="R170" s="41"/>
      <c r="S170" s="41"/>
      <c r="T170" s="41"/>
      <c r="U170" s="41"/>
      <c r="V170" s="41"/>
      <c r="W170" s="41"/>
      <c r="X170" s="41"/>
      <c r="Y170" s="41"/>
      <c r="Z170" s="41"/>
      <c r="AA170" s="41"/>
      <c r="AB170" s="41"/>
      <c r="AC170" s="41"/>
      <c r="AD170" s="41"/>
      <c r="AE170" s="41"/>
      <c r="AF170" s="41"/>
      <c r="AG170" s="41"/>
      <c r="AH170" s="41"/>
      <c r="AI170" s="41"/>
      <c r="AJ170" s="41"/>
      <c r="AK170" s="41"/>
      <c r="AL170" s="41"/>
      <c r="AM170" s="41"/>
      <c r="AN170" s="41"/>
      <c r="AO170" s="41"/>
      <c r="AP170" s="41"/>
      <c r="AQ170" s="41"/>
      <c r="AR170" s="41"/>
      <c r="AS170" s="41"/>
      <c r="AT170" s="41"/>
      <c r="AU170" s="41"/>
      <c r="AV170" s="41"/>
      <c r="AW170" s="41"/>
      <c r="AX170" s="41"/>
      <c r="AY170" s="41"/>
      <c r="AZ170" s="39"/>
      <c r="BA170" s="39"/>
      <c r="BB170" s="39"/>
      <c r="BC170" s="11">
        <v>1</v>
      </c>
      <c r="BD170" s="11">
        <v>1</v>
      </c>
      <c r="CY170" s="145">
        <v>0</v>
      </c>
      <c r="CZ170" s="145">
        <v>0</v>
      </c>
    </row>
    <row r="171" spans="1:104" ht="15" customHeight="1" x14ac:dyDescent="0.25">
      <c r="A171" s="39"/>
      <c r="B171" s="39"/>
      <c r="C171" s="430" t="s">
        <v>530</v>
      </c>
      <c r="D171" s="431"/>
      <c r="E171" s="431"/>
      <c r="F171" s="431"/>
      <c r="G171" s="431"/>
      <c r="H171" s="431"/>
      <c r="I171" s="431"/>
      <c r="J171" s="431"/>
      <c r="K171" s="431"/>
      <c r="L171" s="431"/>
      <c r="M171" s="431"/>
      <c r="N171" s="431"/>
      <c r="O171" s="431"/>
      <c r="P171" s="431"/>
      <c r="Q171" s="431"/>
      <c r="R171" s="431"/>
      <c r="S171" s="431"/>
      <c r="T171" s="353" t="s">
        <v>12</v>
      </c>
      <c r="U171" s="432"/>
      <c r="V171" s="432"/>
      <c r="W171" s="350" t="s">
        <v>172</v>
      </c>
      <c r="X171" s="350"/>
      <c r="Y171" s="350"/>
      <c r="Z171" s="350"/>
      <c r="AA171" s="350"/>
      <c r="AB171" s="350"/>
      <c r="AC171" s="350"/>
      <c r="AD171" s="350"/>
      <c r="AE171" s="350"/>
      <c r="AF171" s="350"/>
      <c r="AG171" s="350"/>
      <c r="AH171" s="350"/>
      <c r="AI171" s="350"/>
      <c r="AJ171" s="350"/>
      <c r="AK171" s="433"/>
      <c r="AL171" s="434"/>
      <c r="AM171" s="434"/>
      <c r="AN171" s="434"/>
      <c r="AO171" s="434"/>
      <c r="AP171" s="434"/>
      <c r="AQ171" s="434"/>
      <c r="AR171" s="434"/>
      <c r="AS171" s="434"/>
      <c r="AT171" s="434"/>
      <c r="AU171" s="434"/>
      <c r="AV171" s="434"/>
      <c r="AW171" s="434"/>
      <c r="AX171" s="434"/>
      <c r="AY171" s="434"/>
      <c r="AZ171" s="435"/>
      <c r="BA171" s="39"/>
      <c r="BB171" s="39"/>
      <c r="BC171" s="11">
        <v>1</v>
      </c>
      <c r="BD171" s="11">
        <v>1</v>
      </c>
      <c r="CY171" s="145">
        <v>0</v>
      </c>
      <c r="CZ171" s="145">
        <v>0</v>
      </c>
    </row>
    <row r="172" spans="1:104" ht="15" customHeight="1" x14ac:dyDescent="0.25">
      <c r="A172" s="39"/>
      <c r="B172" s="39"/>
      <c r="C172" s="423" t="s">
        <v>173</v>
      </c>
      <c r="D172" s="424"/>
      <c r="E172" s="424"/>
      <c r="F172" s="424"/>
      <c r="G172" s="424"/>
      <c r="H172" s="424"/>
      <c r="I172" s="424"/>
      <c r="J172" s="424"/>
      <c r="K172" s="424"/>
      <c r="L172" s="424"/>
      <c r="M172" s="424"/>
      <c r="N172" s="424"/>
      <c r="O172" s="424"/>
      <c r="P172" s="424"/>
      <c r="Q172" s="424"/>
      <c r="R172" s="424"/>
      <c r="S172" s="424"/>
      <c r="T172" s="364"/>
      <c r="U172" s="353"/>
      <c r="V172" s="353"/>
      <c r="W172" s="353"/>
      <c r="X172" s="353"/>
      <c r="Y172" s="353"/>
      <c r="Z172" s="353"/>
      <c r="AA172" s="353"/>
      <c r="AB172" s="353"/>
      <c r="AC172" s="353"/>
      <c r="AD172" s="353"/>
      <c r="AE172" s="353"/>
      <c r="AF172" s="353"/>
      <c r="AG172" s="353"/>
      <c r="AH172" s="353"/>
      <c r="AI172" s="350" t="s">
        <v>162</v>
      </c>
      <c r="AJ172" s="350"/>
      <c r="AK172" s="409"/>
      <c r="AL172" s="410"/>
      <c r="AM172" s="410"/>
      <c r="AN172" s="410"/>
      <c r="AO172" s="410"/>
      <c r="AP172" s="410"/>
      <c r="AQ172" s="410"/>
      <c r="AR172" s="410"/>
      <c r="AS172" s="410"/>
      <c r="AT172" s="410"/>
      <c r="AU172" s="410"/>
      <c r="AV172" s="410"/>
      <c r="AW172" s="410"/>
      <c r="AX172" s="410"/>
      <c r="AY172" s="410"/>
      <c r="AZ172" s="411"/>
      <c r="BA172" s="39"/>
      <c r="BB172" s="39"/>
      <c r="BC172" s="11">
        <v>1</v>
      </c>
      <c r="BD172" s="11">
        <v>1</v>
      </c>
      <c r="CY172" s="145">
        <v>0</v>
      </c>
      <c r="CZ172" s="145">
        <v>0</v>
      </c>
    </row>
    <row r="173" spans="1:104" ht="15" customHeight="1" x14ac:dyDescent="0.25">
      <c r="A173" s="39"/>
      <c r="B173" s="39"/>
      <c r="C173" s="423" t="s">
        <v>174</v>
      </c>
      <c r="D173" s="424"/>
      <c r="E173" s="424"/>
      <c r="F173" s="424"/>
      <c r="G173" s="424"/>
      <c r="H173" s="424"/>
      <c r="I173" s="424"/>
      <c r="J173" s="424"/>
      <c r="K173" s="424"/>
      <c r="L173" s="424"/>
      <c r="M173" s="424"/>
      <c r="N173" s="424"/>
      <c r="O173" s="424"/>
      <c r="P173" s="424"/>
      <c r="Q173" s="424"/>
      <c r="R173" s="424"/>
      <c r="S173" s="424"/>
      <c r="T173" s="364"/>
      <c r="U173" s="353"/>
      <c r="V173" s="353"/>
      <c r="W173" s="353"/>
      <c r="X173" s="353"/>
      <c r="Y173" s="353"/>
      <c r="Z173" s="353"/>
      <c r="AA173" s="353"/>
      <c r="AB173" s="353"/>
      <c r="AC173" s="353"/>
      <c r="AD173" s="353"/>
      <c r="AE173" s="353"/>
      <c r="AF173" s="353"/>
      <c r="AG173" s="353"/>
      <c r="AH173" s="353"/>
      <c r="AI173" s="350" t="s">
        <v>162</v>
      </c>
      <c r="AJ173" s="350"/>
      <c r="AK173" s="409"/>
      <c r="AL173" s="410"/>
      <c r="AM173" s="410"/>
      <c r="AN173" s="410"/>
      <c r="AO173" s="410"/>
      <c r="AP173" s="410"/>
      <c r="AQ173" s="410"/>
      <c r="AR173" s="410"/>
      <c r="AS173" s="410"/>
      <c r="AT173" s="410"/>
      <c r="AU173" s="410"/>
      <c r="AV173" s="410"/>
      <c r="AW173" s="410"/>
      <c r="AX173" s="410"/>
      <c r="AY173" s="410"/>
      <c r="AZ173" s="411"/>
      <c r="BA173" s="39"/>
      <c r="BB173" s="39"/>
      <c r="BC173" s="11">
        <v>1</v>
      </c>
      <c r="BD173" s="11">
        <v>1</v>
      </c>
      <c r="CY173" s="145">
        <v>0</v>
      </c>
      <c r="CZ173" s="145">
        <v>0</v>
      </c>
    </row>
    <row r="174" spans="1:104" ht="15" hidden="1" customHeight="1" x14ac:dyDescent="0.25">
      <c r="A174" s="39"/>
      <c r="B174" s="39"/>
      <c r="C174" s="39"/>
      <c r="D174" s="39"/>
      <c r="E174" s="39"/>
      <c r="F174" s="39"/>
      <c r="G174" s="39"/>
      <c r="H174" s="39"/>
      <c r="I174" s="39"/>
      <c r="J174" s="39"/>
      <c r="K174" s="39"/>
      <c r="L174" s="39"/>
      <c r="M174" s="39"/>
      <c r="N174" s="39"/>
      <c r="O174" s="39"/>
      <c r="P174" s="39"/>
      <c r="Q174" s="39"/>
      <c r="R174" s="39"/>
      <c r="S174" s="39"/>
      <c r="T174" s="39"/>
      <c r="U174" s="39"/>
      <c r="V174" s="39"/>
      <c r="W174" s="39"/>
      <c r="X174" s="39"/>
      <c r="Y174" s="39"/>
      <c r="Z174" s="39"/>
      <c r="AA174" s="39"/>
      <c r="AB174" s="39"/>
      <c r="AC174" s="39"/>
      <c r="AD174" s="39"/>
      <c r="AE174" s="39"/>
      <c r="AF174" s="39"/>
      <c r="AG174" s="39"/>
      <c r="AH174" s="39"/>
      <c r="AI174" s="39"/>
      <c r="AJ174" s="39"/>
      <c r="AK174" s="39"/>
      <c r="AL174" s="39"/>
      <c r="AM174" s="39"/>
      <c r="AN174" s="39"/>
      <c r="AO174" s="39"/>
      <c r="AP174" s="39"/>
      <c r="AQ174" s="39"/>
      <c r="AR174" s="39"/>
      <c r="AS174" s="39"/>
      <c r="AT174" s="39"/>
      <c r="AU174" s="39"/>
      <c r="AV174" s="39"/>
      <c r="AW174" s="39"/>
      <c r="AX174" s="39"/>
      <c r="AY174" s="39"/>
      <c r="AZ174" s="39"/>
      <c r="BA174" s="39"/>
      <c r="BB174" s="39"/>
      <c r="BC174" s="11">
        <v>0</v>
      </c>
      <c r="BD174" s="11">
        <v>0</v>
      </c>
      <c r="CY174" s="145">
        <v>0</v>
      </c>
      <c r="CZ174" s="145">
        <v>0</v>
      </c>
    </row>
    <row r="175" spans="1:104" ht="15" hidden="1" customHeight="1" x14ac:dyDescent="0.25">
      <c r="A175" s="39"/>
      <c r="B175" s="39"/>
      <c r="C175" s="365" t="s">
        <v>587</v>
      </c>
      <c r="D175" s="362"/>
      <c r="E175" s="362"/>
      <c r="F175" s="362"/>
      <c r="G175" s="362"/>
      <c r="H175" s="362"/>
      <c r="I175" s="362"/>
      <c r="J175" s="362"/>
      <c r="K175" s="362"/>
      <c r="L175" s="362"/>
      <c r="M175" s="362"/>
      <c r="N175" s="362"/>
      <c r="O175" s="362"/>
      <c r="P175" s="362"/>
      <c r="Q175" s="362"/>
      <c r="R175" s="362"/>
      <c r="S175" s="362"/>
      <c r="T175" s="362"/>
      <c r="U175" s="362"/>
      <c r="V175" s="362"/>
      <c r="W175" s="362"/>
      <c r="X175" s="362"/>
      <c r="Y175" s="362"/>
      <c r="Z175" s="362"/>
      <c r="AA175" s="362"/>
      <c r="AB175" s="362"/>
      <c r="AC175" s="362"/>
      <c r="AD175" s="362"/>
      <c r="AE175" s="362"/>
      <c r="AF175" s="362"/>
      <c r="AG175" s="362"/>
      <c r="AH175" s="362"/>
      <c r="AI175" s="362"/>
      <c r="AJ175" s="362"/>
      <c r="AK175" s="362"/>
      <c r="AL175" s="362"/>
      <c r="AM175" s="362"/>
      <c r="AN175" s="362"/>
      <c r="AO175" s="362"/>
      <c r="AP175" s="362"/>
      <c r="AQ175" s="362"/>
      <c r="AR175" s="362"/>
      <c r="AS175" s="362"/>
      <c r="AT175" s="362"/>
      <c r="AU175" s="362"/>
      <c r="AV175" s="362"/>
      <c r="AW175" s="362"/>
      <c r="AX175" s="362"/>
      <c r="AY175" s="362"/>
      <c r="AZ175" s="363"/>
      <c r="BA175" s="39"/>
      <c r="BB175" s="39"/>
      <c r="BC175" s="11">
        <v>0</v>
      </c>
      <c r="BD175" s="11">
        <v>0</v>
      </c>
      <c r="CY175" s="145">
        <v>0</v>
      </c>
      <c r="CZ175" s="145">
        <v>0</v>
      </c>
    </row>
    <row r="176" spans="1:104" ht="15" hidden="1" customHeight="1" x14ac:dyDescent="0.25">
      <c r="A176" s="39"/>
      <c r="B176" s="39"/>
      <c r="C176" s="344"/>
      <c r="D176" s="345"/>
      <c r="E176" s="345"/>
      <c r="F176" s="345"/>
      <c r="G176" s="345"/>
      <c r="H176" s="345"/>
      <c r="I176" s="345"/>
      <c r="J176" s="345"/>
      <c r="K176" s="345"/>
      <c r="L176" s="345"/>
      <c r="M176" s="345"/>
      <c r="N176" s="345"/>
      <c r="O176" s="345"/>
      <c r="P176" s="345"/>
      <c r="Q176" s="345"/>
      <c r="R176" s="345"/>
      <c r="S176" s="345"/>
      <c r="T176" s="345"/>
      <c r="U176" s="345"/>
      <c r="V176" s="345"/>
      <c r="W176" s="345"/>
      <c r="X176" s="345"/>
      <c r="Y176" s="345"/>
      <c r="Z176" s="345"/>
      <c r="AA176" s="345"/>
      <c r="AB176" s="345"/>
      <c r="AC176" s="345"/>
      <c r="AD176" s="345"/>
      <c r="AE176" s="345"/>
      <c r="AF176" s="345"/>
      <c r="AG176" s="345"/>
      <c r="AH176" s="345"/>
      <c r="AI176" s="345"/>
      <c r="AJ176" s="345"/>
      <c r="AK176" s="345"/>
      <c r="AL176" s="345"/>
      <c r="AM176" s="345"/>
      <c r="AN176" s="345"/>
      <c r="AO176" s="345"/>
      <c r="AP176" s="345"/>
      <c r="AQ176" s="345"/>
      <c r="AR176" s="345"/>
      <c r="AS176" s="345"/>
      <c r="AT176" s="345"/>
      <c r="AU176" s="345"/>
      <c r="AV176" s="345"/>
      <c r="AW176" s="345"/>
      <c r="AX176" s="345"/>
      <c r="AY176" s="345"/>
      <c r="AZ176" s="346"/>
      <c r="BA176" s="39"/>
      <c r="BB176" s="39"/>
      <c r="BC176" s="11">
        <v>0</v>
      </c>
      <c r="BD176" s="11">
        <v>0</v>
      </c>
      <c r="CY176" s="145">
        <v>0</v>
      </c>
      <c r="CZ176" s="145">
        <v>0</v>
      </c>
    </row>
    <row r="177" spans="1:104" ht="15" hidden="1" customHeight="1" x14ac:dyDescent="0.25">
      <c r="A177" s="39"/>
      <c r="B177" s="39"/>
      <c r="C177" s="344"/>
      <c r="D177" s="345"/>
      <c r="E177" s="345"/>
      <c r="F177" s="345"/>
      <c r="G177" s="345"/>
      <c r="H177" s="345"/>
      <c r="I177" s="345"/>
      <c r="J177" s="345"/>
      <c r="K177" s="345"/>
      <c r="L177" s="345"/>
      <c r="M177" s="345"/>
      <c r="N177" s="345"/>
      <c r="O177" s="345"/>
      <c r="P177" s="345"/>
      <c r="Q177" s="345"/>
      <c r="R177" s="345"/>
      <c r="S177" s="345"/>
      <c r="T177" s="345"/>
      <c r="U177" s="345"/>
      <c r="V177" s="345"/>
      <c r="W177" s="345"/>
      <c r="X177" s="345"/>
      <c r="Y177" s="345"/>
      <c r="Z177" s="345"/>
      <c r="AA177" s="345"/>
      <c r="AB177" s="345"/>
      <c r="AC177" s="345"/>
      <c r="AD177" s="345"/>
      <c r="AE177" s="345"/>
      <c r="AF177" s="345"/>
      <c r="AG177" s="345"/>
      <c r="AH177" s="345"/>
      <c r="AI177" s="345"/>
      <c r="AJ177" s="345"/>
      <c r="AK177" s="345"/>
      <c r="AL177" s="345"/>
      <c r="AM177" s="345"/>
      <c r="AN177" s="345"/>
      <c r="AO177" s="345"/>
      <c r="AP177" s="345"/>
      <c r="AQ177" s="345"/>
      <c r="AR177" s="345"/>
      <c r="AS177" s="345"/>
      <c r="AT177" s="345"/>
      <c r="AU177" s="345"/>
      <c r="AV177" s="345"/>
      <c r="AW177" s="345"/>
      <c r="AX177" s="345"/>
      <c r="AY177" s="345"/>
      <c r="AZ177" s="346"/>
      <c r="BA177" s="39"/>
      <c r="BB177" s="39"/>
      <c r="BC177" s="11">
        <v>0</v>
      </c>
      <c r="BD177" s="11">
        <v>0</v>
      </c>
      <c r="CY177" s="145">
        <v>0</v>
      </c>
      <c r="CZ177" s="145">
        <v>0</v>
      </c>
    </row>
    <row r="178" spans="1:104" ht="15" hidden="1" customHeight="1" x14ac:dyDescent="0.25">
      <c r="A178" s="39"/>
      <c r="B178" s="39"/>
      <c r="C178" s="347"/>
      <c r="D178" s="348"/>
      <c r="E178" s="348"/>
      <c r="F178" s="348"/>
      <c r="G178" s="348"/>
      <c r="H178" s="348"/>
      <c r="I178" s="348"/>
      <c r="J178" s="348"/>
      <c r="K178" s="348"/>
      <c r="L178" s="348"/>
      <c r="M178" s="348"/>
      <c r="N178" s="348"/>
      <c r="O178" s="348"/>
      <c r="P178" s="348"/>
      <c r="Q178" s="348"/>
      <c r="R178" s="348"/>
      <c r="S178" s="348"/>
      <c r="T178" s="348"/>
      <c r="U178" s="348"/>
      <c r="V178" s="348"/>
      <c r="W178" s="348"/>
      <c r="X178" s="348"/>
      <c r="Y178" s="348"/>
      <c r="Z178" s="348"/>
      <c r="AA178" s="348"/>
      <c r="AB178" s="348"/>
      <c r="AC178" s="348"/>
      <c r="AD178" s="348"/>
      <c r="AE178" s="348"/>
      <c r="AF178" s="348"/>
      <c r="AG178" s="348"/>
      <c r="AH178" s="348"/>
      <c r="AI178" s="348"/>
      <c r="AJ178" s="348"/>
      <c r="AK178" s="348"/>
      <c r="AL178" s="348"/>
      <c r="AM178" s="348"/>
      <c r="AN178" s="348"/>
      <c r="AO178" s="348"/>
      <c r="AP178" s="348"/>
      <c r="AQ178" s="348"/>
      <c r="AR178" s="348"/>
      <c r="AS178" s="348"/>
      <c r="AT178" s="348"/>
      <c r="AU178" s="348"/>
      <c r="AV178" s="348"/>
      <c r="AW178" s="348"/>
      <c r="AX178" s="348"/>
      <c r="AY178" s="348"/>
      <c r="AZ178" s="349"/>
      <c r="BA178" s="39"/>
      <c r="BB178" s="39"/>
      <c r="BC178" s="11">
        <v>0</v>
      </c>
      <c r="BD178" s="11">
        <v>0</v>
      </c>
      <c r="CY178" s="145">
        <v>0</v>
      </c>
      <c r="CZ178" s="145">
        <v>0</v>
      </c>
    </row>
    <row r="179" spans="1:104" ht="15" customHeight="1" x14ac:dyDescent="0.25">
      <c r="A179" s="39"/>
      <c r="B179" s="39"/>
      <c r="C179" s="39"/>
      <c r="D179" s="39"/>
      <c r="E179" s="39"/>
      <c r="F179" s="39"/>
      <c r="G179" s="39"/>
      <c r="H179" s="39"/>
      <c r="I179" s="39"/>
      <c r="J179" s="39"/>
      <c r="K179" s="39"/>
      <c r="L179" s="39"/>
      <c r="M179" s="39"/>
      <c r="N179" s="39"/>
      <c r="O179" s="39"/>
      <c r="P179" s="39"/>
      <c r="Q179" s="39"/>
      <c r="R179" s="39"/>
      <c r="S179" s="39"/>
      <c r="T179" s="39"/>
      <c r="U179" s="39"/>
      <c r="V179" s="39"/>
      <c r="W179" s="39"/>
      <c r="X179" s="39"/>
      <c r="Y179" s="39"/>
      <c r="Z179" s="39"/>
      <c r="AA179" s="39"/>
      <c r="AB179" s="39"/>
      <c r="AC179" s="39"/>
      <c r="AD179" s="39"/>
      <c r="AE179" s="39"/>
      <c r="AF179" s="39"/>
      <c r="AG179" s="39"/>
      <c r="AH179" s="39"/>
      <c r="AI179" s="39"/>
      <c r="AJ179" s="39"/>
      <c r="AK179" s="39"/>
      <c r="AL179" s="39"/>
      <c r="AM179" s="39"/>
      <c r="AN179" s="39"/>
      <c r="AO179" s="39"/>
      <c r="AP179" s="39"/>
      <c r="AQ179" s="39"/>
      <c r="AR179" s="39"/>
      <c r="AS179" s="39"/>
      <c r="AT179" s="39"/>
      <c r="AU179" s="39"/>
      <c r="AV179" s="39"/>
      <c r="AW179" s="39"/>
      <c r="AX179" s="39"/>
      <c r="AY179" s="39"/>
      <c r="AZ179" s="39"/>
      <c r="BA179" s="39"/>
      <c r="BB179" s="39"/>
      <c r="BC179" s="11">
        <v>1</v>
      </c>
      <c r="BD179" s="11">
        <v>1</v>
      </c>
      <c r="CY179" s="145">
        <v>0</v>
      </c>
      <c r="CZ179" s="145">
        <v>0</v>
      </c>
    </row>
    <row r="180" spans="1:104" ht="15" customHeight="1" x14ac:dyDescent="0.25">
      <c r="A180" s="39"/>
      <c r="B180" s="39"/>
      <c r="C180" s="39"/>
      <c r="D180" s="39"/>
      <c r="E180" s="39"/>
      <c r="F180" s="39"/>
      <c r="G180" s="39"/>
      <c r="H180" s="39"/>
      <c r="I180" s="39"/>
      <c r="J180" s="39"/>
      <c r="K180" s="39"/>
      <c r="L180" s="39"/>
      <c r="M180" s="39"/>
      <c r="N180" s="39"/>
      <c r="O180" s="39"/>
      <c r="P180" s="39"/>
      <c r="Q180" s="39"/>
      <c r="R180" s="39"/>
      <c r="S180" s="39"/>
      <c r="T180" s="39"/>
      <c r="U180" s="39"/>
      <c r="V180" s="39"/>
      <c r="W180" s="39"/>
      <c r="X180" s="39"/>
      <c r="Y180" s="39"/>
      <c r="Z180" s="39"/>
      <c r="AA180" s="39"/>
      <c r="AB180" s="39"/>
      <c r="AC180" s="39"/>
      <c r="AD180" s="39"/>
      <c r="AE180" s="39"/>
      <c r="AF180" s="39"/>
      <c r="AG180" s="39"/>
      <c r="AH180" s="39"/>
      <c r="AI180" s="39"/>
      <c r="AJ180" s="39"/>
      <c r="AK180" s="39"/>
      <c r="AL180" s="39"/>
      <c r="AM180" s="39"/>
      <c r="AN180" s="39"/>
      <c r="AO180" s="39"/>
      <c r="AP180" s="39"/>
      <c r="AQ180" s="39"/>
      <c r="AR180" s="39"/>
      <c r="AS180" s="39"/>
      <c r="AT180" s="39"/>
      <c r="AU180" s="39"/>
      <c r="AV180" s="39"/>
      <c r="AW180" s="39"/>
      <c r="AX180" s="39"/>
      <c r="AY180" s="39"/>
      <c r="AZ180" s="39"/>
      <c r="BA180" s="39"/>
      <c r="BB180" s="39"/>
      <c r="BC180" s="11">
        <v>1</v>
      </c>
      <c r="BD180" s="11">
        <v>1</v>
      </c>
      <c r="CY180" s="145">
        <v>0</v>
      </c>
      <c r="CZ180" s="145">
        <v>0</v>
      </c>
    </row>
    <row r="181" spans="1:104" ht="15" customHeight="1" x14ac:dyDescent="0.25">
      <c r="A181" s="39"/>
      <c r="B181" s="39"/>
      <c r="C181" s="335" t="s">
        <v>175</v>
      </c>
      <c r="D181" s="328"/>
      <c r="E181" s="328"/>
      <c r="F181" s="328"/>
      <c r="G181" s="328"/>
      <c r="H181" s="328"/>
      <c r="I181" s="328"/>
      <c r="J181" s="328"/>
      <c r="K181" s="328"/>
      <c r="L181" s="328"/>
      <c r="M181" s="328"/>
      <c r="N181" s="328"/>
      <c r="O181" s="328"/>
      <c r="P181" s="329"/>
      <c r="Q181" s="43"/>
      <c r="R181" s="42"/>
      <c r="S181" s="42"/>
      <c r="T181" s="42"/>
      <c r="U181" s="42"/>
      <c r="V181" s="42"/>
      <c r="W181" s="42"/>
      <c r="X181" s="42"/>
      <c r="Y181" s="42"/>
      <c r="Z181" s="42"/>
      <c r="AA181" s="42"/>
      <c r="AB181" s="42"/>
      <c r="AC181" s="42"/>
      <c r="AD181" s="42"/>
      <c r="AE181" s="42"/>
      <c r="AF181" s="42"/>
      <c r="AG181" s="42"/>
      <c r="AH181" s="42"/>
      <c r="AI181" s="42"/>
      <c r="AJ181" s="42"/>
      <c r="AK181" s="42"/>
      <c r="AL181" s="42"/>
      <c r="AM181" s="42"/>
      <c r="AN181" s="42"/>
      <c r="AO181" s="42"/>
      <c r="AP181" s="42"/>
      <c r="AQ181" s="42"/>
      <c r="AR181" s="42"/>
      <c r="AS181" s="42"/>
      <c r="AT181" s="42"/>
      <c r="AU181" s="42"/>
      <c r="AV181" s="42"/>
      <c r="AW181" s="42"/>
      <c r="AX181" s="42"/>
      <c r="AY181" s="42"/>
      <c r="AZ181" s="42"/>
      <c r="BA181" s="39"/>
      <c r="BB181" s="39"/>
      <c r="BC181" s="11">
        <v>1</v>
      </c>
      <c r="BD181" s="11">
        <v>1</v>
      </c>
      <c r="CY181" s="145">
        <v>1</v>
      </c>
      <c r="CZ181" s="145">
        <v>1</v>
      </c>
    </row>
    <row r="182" spans="1:104" ht="15" customHeight="1" x14ac:dyDescent="0.25">
      <c r="A182" s="39"/>
      <c r="B182" s="39"/>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c r="AA182" s="39"/>
      <c r="AB182" s="39"/>
      <c r="AC182" s="39"/>
      <c r="AD182" s="39"/>
      <c r="AE182" s="39"/>
      <c r="AF182" s="39"/>
      <c r="AG182" s="39"/>
      <c r="AH182" s="39"/>
      <c r="AI182" s="39"/>
      <c r="AJ182" s="39"/>
      <c r="AK182" s="39"/>
      <c r="AL182" s="39"/>
      <c r="AM182" s="39"/>
      <c r="AN182" s="39"/>
      <c r="AO182" s="39"/>
      <c r="AP182" s="39"/>
      <c r="AQ182" s="39"/>
      <c r="AR182" s="39"/>
      <c r="AS182" s="39"/>
      <c r="AT182" s="39"/>
      <c r="AU182" s="39"/>
      <c r="AV182" s="39"/>
      <c r="AW182" s="39"/>
      <c r="AX182" s="39"/>
      <c r="AY182" s="39"/>
      <c r="AZ182" s="39"/>
      <c r="BA182" s="39"/>
      <c r="BB182" s="39"/>
      <c r="BC182" s="11">
        <v>1</v>
      </c>
      <c r="BD182" s="11">
        <v>1</v>
      </c>
      <c r="CY182" s="145">
        <v>1</v>
      </c>
      <c r="CZ182" s="145">
        <v>1</v>
      </c>
    </row>
    <row r="183" spans="1:104" ht="15" customHeight="1" x14ac:dyDescent="0.25">
      <c r="A183" s="39"/>
      <c r="B183" s="39"/>
      <c r="C183" s="318" t="s">
        <v>176</v>
      </c>
      <c r="D183" s="319"/>
      <c r="E183" s="319"/>
      <c r="F183" s="319"/>
      <c r="G183" s="319"/>
      <c r="H183" s="319"/>
      <c r="I183" s="319"/>
      <c r="J183" s="319"/>
      <c r="K183" s="319"/>
      <c r="L183" s="319"/>
      <c r="M183" s="319"/>
      <c r="N183" s="319"/>
      <c r="O183" s="319"/>
      <c r="P183" s="319"/>
      <c r="Q183" s="319"/>
      <c r="R183" s="319"/>
      <c r="S183" s="319"/>
      <c r="T183" s="319"/>
      <c r="U183" s="319"/>
      <c r="V183" s="319"/>
      <c r="W183" s="319"/>
      <c r="X183" s="319"/>
      <c r="Y183" s="319"/>
      <c r="Z183" s="319"/>
      <c r="AA183" s="319"/>
      <c r="AB183" s="319"/>
      <c r="AC183" s="319"/>
      <c r="AD183" s="319"/>
      <c r="AE183" s="319"/>
      <c r="AF183" s="319"/>
      <c r="AG183" s="319"/>
      <c r="AH183" s="319"/>
      <c r="AI183" s="319"/>
      <c r="AJ183" s="319"/>
      <c r="AK183" s="319"/>
      <c r="AL183" s="319"/>
      <c r="AM183" s="319"/>
      <c r="AN183" s="319"/>
      <c r="AO183" s="319"/>
      <c r="AP183" s="319"/>
      <c r="AQ183" s="319"/>
      <c r="AR183" s="690"/>
      <c r="AS183" s="690"/>
      <c r="AT183" s="690"/>
      <c r="AU183" s="690"/>
      <c r="AV183" s="690"/>
      <c r="AW183" s="690"/>
      <c r="AX183" s="690"/>
      <c r="AY183" s="690"/>
      <c r="AZ183" s="691"/>
      <c r="BA183" s="39"/>
      <c r="BB183" s="39"/>
      <c r="BC183" s="11">
        <v>1</v>
      </c>
      <c r="BD183" s="11">
        <v>1</v>
      </c>
      <c r="CY183" s="145">
        <v>1</v>
      </c>
      <c r="CZ183" s="145">
        <v>1</v>
      </c>
    </row>
    <row r="184" spans="1:104" ht="15" customHeight="1" x14ac:dyDescent="0.25">
      <c r="A184" s="39"/>
      <c r="B184" s="39"/>
      <c r="C184" s="320"/>
      <c r="D184" s="321"/>
      <c r="E184" s="321"/>
      <c r="F184" s="321"/>
      <c r="G184" s="321"/>
      <c r="H184" s="321"/>
      <c r="I184" s="321"/>
      <c r="J184" s="321"/>
      <c r="K184" s="321"/>
      <c r="L184" s="321"/>
      <c r="M184" s="321"/>
      <c r="N184" s="321"/>
      <c r="O184" s="321"/>
      <c r="P184" s="321"/>
      <c r="Q184" s="321"/>
      <c r="R184" s="321"/>
      <c r="S184" s="321"/>
      <c r="T184" s="321"/>
      <c r="U184" s="321"/>
      <c r="V184" s="321"/>
      <c r="W184" s="321"/>
      <c r="X184" s="321"/>
      <c r="Y184" s="321"/>
      <c r="Z184" s="321"/>
      <c r="AA184" s="321"/>
      <c r="AB184" s="321"/>
      <c r="AC184" s="321"/>
      <c r="AD184" s="321"/>
      <c r="AE184" s="321"/>
      <c r="AF184" s="321"/>
      <c r="AG184" s="321"/>
      <c r="AH184" s="321"/>
      <c r="AI184" s="321"/>
      <c r="AJ184" s="321"/>
      <c r="AK184" s="321"/>
      <c r="AL184" s="321"/>
      <c r="AM184" s="321"/>
      <c r="AN184" s="321"/>
      <c r="AO184" s="321"/>
      <c r="AP184" s="321"/>
      <c r="AQ184" s="321"/>
      <c r="AR184" s="692"/>
      <c r="AS184" s="692"/>
      <c r="AT184" s="692"/>
      <c r="AU184" s="692"/>
      <c r="AV184" s="692"/>
      <c r="AW184" s="692"/>
      <c r="AX184" s="692"/>
      <c r="AY184" s="692"/>
      <c r="AZ184" s="693"/>
      <c r="BA184" s="39"/>
      <c r="BB184" s="39"/>
      <c r="BC184" s="11">
        <v>1</v>
      </c>
      <c r="BD184" s="11">
        <v>1</v>
      </c>
      <c r="CY184" s="145">
        <v>1</v>
      </c>
      <c r="CZ184" s="145">
        <v>1</v>
      </c>
    </row>
    <row r="185" spans="1:104" ht="15" customHeight="1" x14ac:dyDescent="0.25">
      <c r="A185" s="39"/>
      <c r="B185" s="39"/>
      <c r="C185" s="322"/>
      <c r="D185" s="323"/>
      <c r="E185" s="323"/>
      <c r="F185" s="323"/>
      <c r="G185" s="323"/>
      <c r="H185" s="323"/>
      <c r="I185" s="323"/>
      <c r="J185" s="323"/>
      <c r="K185" s="323"/>
      <c r="L185" s="323"/>
      <c r="M185" s="323"/>
      <c r="N185" s="323"/>
      <c r="O185" s="323"/>
      <c r="P185" s="323"/>
      <c r="Q185" s="323"/>
      <c r="R185" s="323"/>
      <c r="S185" s="323"/>
      <c r="T185" s="323"/>
      <c r="U185" s="323"/>
      <c r="V185" s="323"/>
      <c r="W185" s="323"/>
      <c r="X185" s="323"/>
      <c r="Y185" s="323"/>
      <c r="Z185" s="323"/>
      <c r="AA185" s="323"/>
      <c r="AB185" s="323"/>
      <c r="AC185" s="323"/>
      <c r="AD185" s="323"/>
      <c r="AE185" s="323"/>
      <c r="AF185" s="323"/>
      <c r="AG185" s="323"/>
      <c r="AH185" s="323"/>
      <c r="AI185" s="323"/>
      <c r="AJ185" s="323"/>
      <c r="AK185" s="323"/>
      <c r="AL185" s="323"/>
      <c r="AM185" s="323"/>
      <c r="AN185" s="323"/>
      <c r="AO185" s="323"/>
      <c r="AP185" s="323"/>
      <c r="AQ185" s="323"/>
      <c r="AR185" s="694"/>
      <c r="AS185" s="694"/>
      <c r="AT185" s="694"/>
      <c r="AU185" s="694"/>
      <c r="AV185" s="694"/>
      <c r="AW185" s="694"/>
      <c r="AX185" s="694"/>
      <c r="AY185" s="694"/>
      <c r="AZ185" s="695"/>
      <c r="BA185" s="39"/>
      <c r="BB185" s="39"/>
      <c r="BC185" s="11">
        <v>1</v>
      </c>
      <c r="BD185" s="11">
        <v>1</v>
      </c>
      <c r="CY185" s="145">
        <v>1</v>
      </c>
      <c r="CZ185" s="145">
        <v>1</v>
      </c>
    </row>
    <row r="186" spans="1:104" ht="15" customHeight="1" x14ac:dyDescent="0.25">
      <c r="A186" s="39"/>
      <c r="B186" s="39"/>
      <c r="C186" s="39"/>
      <c r="D186" s="39"/>
      <c r="E186" s="39"/>
      <c r="F186" s="39"/>
      <c r="G186" s="39"/>
      <c r="H186" s="39"/>
      <c r="I186" s="39"/>
      <c r="J186" s="39"/>
      <c r="K186" s="39"/>
      <c r="L186" s="39"/>
      <c r="M186" s="39"/>
      <c r="N186" s="39"/>
      <c r="O186" s="39"/>
      <c r="P186" s="39"/>
      <c r="Q186" s="39"/>
      <c r="R186" s="39"/>
      <c r="S186" s="39"/>
      <c r="T186" s="39"/>
      <c r="U186" s="39"/>
      <c r="V186" s="39"/>
      <c r="W186" s="39"/>
      <c r="X186" s="41"/>
      <c r="Y186" s="39"/>
      <c r="Z186" s="39"/>
      <c r="AA186" s="39"/>
      <c r="AB186" s="39"/>
      <c r="AC186" s="39"/>
      <c r="AD186" s="39"/>
      <c r="AE186" s="39"/>
      <c r="AF186" s="39"/>
      <c r="AG186" s="39"/>
      <c r="AH186" s="39"/>
      <c r="AI186" s="39"/>
      <c r="AJ186" s="39"/>
      <c r="AK186" s="39"/>
      <c r="AL186" s="39"/>
      <c r="AM186" s="39"/>
      <c r="AN186" s="39"/>
      <c r="AO186" s="39"/>
      <c r="AP186" s="39"/>
      <c r="AQ186" s="39"/>
      <c r="AR186" s="39"/>
      <c r="AS186" s="39"/>
      <c r="AT186" s="39"/>
      <c r="AU186" s="39"/>
      <c r="AV186" s="39"/>
      <c r="AW186" s="39"/>
      <c r="AX186" s="39"/>
      <c r="AY186" s="39"/>
      <c r="AZ186" s="39"/>
      <c r="BA186" s="39"/>
      <c r="BB186" s="39"/>
      <c r="BC186" s="11">
        <v>1</v>
      </c>
      <c r="BD186" s="11">
        <v>1</v>
      </c>
      <c r="CY186" s="145">
        <v>1</v>
      </c>
      <c r="CZ186" s="145">
        <v>1</v>
      </c>
    </row>
    <row r="187" spans="1:104" ht="15" customHeight="1" x14ac:dyDescent="0.25">
      <c r="A187" s="39"/>
      <c r="B187" s="39"/>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c r="AA187" s="39"/>
      <c r="AB187" s="39"/>
      <c r="AC187" s="39"/>
      <c r="AD187" s="39"/>
      <c r="AE187" s="39"/>
      <c r="AF187" s="39"/>
      <c r="AG187" s="39"/>
      <c r="AH187" s="39"/>
      <c r="AI187" s="39"/>
      <c r="AJ187" s="39"/>
      <c r="AK187" s="39"/>
      <c r="AL187" s="39"/>
      <c r="AM187" s="39"/>
      <c r="AN187" s="39"/>
      <c r="AO187" s="39"/>
      <c r="AP187" s="39"/>
      <c r="AQ187" s="39"/>
      <c r="AR187" s="39"/>
      <c r="AS187" s="39"/>
      <c r="AT187" s="39"/>
      <c r="AU187" s="39"/>
      <c r="AV187" s="39"/>
      <c r="AW187" s="39"/>
      <c r="AX187" s="39"/>
      <c r="AY187" s="39"/>
      <c r="AZ187" s="39"/>
      <c r="BA187" s="39"/>
      <c r="BB187" s="39"/>
      <c r="BC187" s="11">
        <v>1</v>
      </c>
      <c r="BD187" s="11">
        <v>1</v>
      </c>
      <c r="CY187" s="145">
        <v>1</v>
      </c>
      <c r="CZ187" s="145">
        <v>1</v>
      </c>
    </row>
    <row r="188" spans="1:104" ht="15" customHeight="1" x14ac:dyDescent="0.25">
      <c r="A188" s="39"/>
      <c r="B188" s="39"/>
      <c r="C188" s="335" t="s">
        <v>177</v>
      </c>
      <c r="D188" s="328"/>
      <c r="E188" s="328"/>
      <c r="F188" s="328"/>
      <c r="G188" s="328"/>
      <c r="H188" s="328"/>
      <c r="I188" s="328"/>
      <c r="J188" s="328"/>
      <c r="K188" s="328"/>
      <c r="L188" s="328"/>
      <c r="M188" s="328"/>
      <c r="N188" s="328"/>
      <c r="O188" s="328"/>
      <c r="P188" s="329"/>
      <c r="Q188" s="43"/>
      <c r="R188" s="42"/>
      <c r="S188" s="42"/>
      <c r="T188" s="42"/>
      <c r="U188" s="42"/>
      <c r="V188" s="42"/>
      <c r="W188" s="42"/>
      <c r="X188" s="42"/>
      <c r="Y188" s="42"/>
      <c r="Z188" s="42"/>
      <c r="AA188" s="42"/>
      <c r="AB188" s="42"/>
      <c r="AC188" s="42"/>
      <c r="AD188" s="42"/>
      <c r="AE188" s="42"/>
      <c r="AF188" s="42"/>
      <c r="AG188" s="42"/>
      <c r="AH188" s="42"/>
      <c r="AI188" s="42"/>
      <c r="AJ188" s="42"/>
      <c r="AK188" s="42"/>
      <c r="AL188" s="42"/>
      <c r="AM188" s="42"/>
      <c r="AN188" s="42"/>
      <c r="AO188" s="42"/>
      <c r="AP188" s="42"/>
      <c r="AQ188" s="42"/>
      <c r="AR188" s="42"/>
      <c r="AS188" s="42"/>
      <c r="AT188" s="42"/>
      <c r="AU188" s="42"/>
      <c r="AV188" s="42"/>
      <c r="AW188" s="42"/>
      <c r="AX188" s="42"/>
      <c r="AY188" s="42"/>
      <c r="AZ188" s="42"/>
      <c r="BA188" s="39"/>
      <c r="BB188" s="39"/>
      <c r="BC188" s="11">
        <v>1</v>
      </c>
      <c r="BD188" s="11">
        <v>0</v>
      </c>
      <c r="CY188" s="145">
        <v>0</v>
      </c>
      <c r="CZ188" s="145">
        <v>1</v>
      </c>
    </row>
    <row r="189" spans="1:104" ht="15" customHeight="1" x14ac:dyDescent="0.25">
      <c r="A189" s="39"/>
      <c r="B189" s="39"/>
      <c r="C189" s="39"/>
      <c r="D189" s="39"/>
      <c r="E189" s="39"/>
      <c r="F189" s="39"/>
      <c r="G189" s="39"/>
      <c r="H189" s="39"/>
      <c r="I189" s="39"/>
      <c r="J189" s="39"/>
      <c r="K189" s="39"/>
      <c r="L189" s="39"/>
      <c r="M189" s="39"/>
      <c r="N189" s="39"/>
      <c r="O189" s="39"/>
      <c r="P189" s="39"/>
      <c r="Q189" s="39"/>
      <c r="R189" s="39"/>
      <c r="S189" s="39"/>
      <c r="T189" s="39"/>
      <c r="U189" s="39"/>
      <c r="V189" s="39"/>
      <c r="W189" s="39"/>
      <c r="X189" s="39"/>
      <c r="Y189" s="39"/>
      <c r="Z189" s="39"/>
      <c r="AA189" s="39"/>
      <c r="AB189" s="39"/>
      <c r="AC189" s="39"/>
      <c r="AD189" s="39"/>
      <c r="AE189" s="39"/>
      <c r="AF189" s="39"/>
      <c r="AG189" s="39"/>
      <c r="AH189" s="39"/>
      <c r="AI189" s="39"/>
      <c r="AJ189" s="39"/>
      <c r="AK189" s="39"/>
      <c r="AL189" s="39"/>
      <c r="AM189" s="39"/>
      <c r="AN189" s="39"/>
      <c r="AO189" s="39"/>
      <c r="AP189" s="39"/>
      <c r="AQ189" s="39"/>
      <c r="AR189" s="39"/>
      <c r="AS189" s="39"/>
      <c r="AT189" s="39"/>
      <c r="AU189" s="39"/>
      <c r="AV189" s="39"/>
      <c r="AW189" s="39"/>
      <c r="AX189" s="39"/>
      <c r="AY189" s="39"/>
      <c r="AZ189" s="39"/>
      <c r="BA189" s="39"/>
      <c r="BB189" s="39"/>
      <c r="BC189" s="11">
        <v>1</v>
      </c>
      <c r="BD189" s="11">
        <v>0</v>
      </c>
      <c r="CY189" s="145">
        <v>0</v>
      </c>
      <c r="CZ189" s="145">
        <v>1</v>
      </c>
    </row>
    <row r="190" spans="1:104" ht="15" customHeight="1" x14ac:dyDescent="0.25">
      <c r="A190" s="39"/>
      <c r="B190" s="39"/>
      <c r="C190" s="343" t="s">
        <v>2</v>
      </c>
      <c r="D190" s="343"/>
      <c r="E190" s="343"/>
      <c r="F190" s="343"/>
      <c r="G190" s="343"/>
      <c r="H190" s="343"/>
      <c r="I190" s="343"/>
      <c r="J190" s="343"/>
      <c r="K190" s="343"/>
      <c r="L190" s="343"/>
      <c r="M190" s="343"/>
      <c r="N190" s="343"/>
      <c r="O190" s="343"/>
      <c r="P190" s="343"/>
      <c r="Q190" s="343"/>
      <c r="R190" s="343"/>
      <c r="S190" s="343"/>
      <c r="T190" s="343"/>
      <c r="U190" s="343"/>
      <c r="V190" s="343"/>
      <c r="W190" s="343"/>
      <c r="X190" s="343"/>
      <c r="Y190" s="343"/>
      <c r="Z190" s="343"/>
      <c r="AA190" s="343"/>
      <c r="AB190" s="343"/>
      <c r="AC190" s="343"/>
      <c r="AD190" s="343"/>
      <c r="AE190" s="351" t="s">
        <v>476</v>
      </c>
      <c r="AF190" s="343"/>
      <c r="AG190" s="343"/>
      <c r="AH190" s="343"/>
      <c r="AI190" s="343"/>
      <c r="AJ190" s="343"/>
      <c r="AK190" s="343"/>
      <c r="AL190" s="343"/>
      <c r="AM190" s="351" t="s">
        <v>178</v>
      </c>
      <c r="AN190" s="343"/>
      <c r="AO190" s="343"/>
      <c r="AP190" s="343"/>
      <c r="AQ190" s="343"/>
      <c r="AR190" s="343"/>
      <c r="AS190" s="343"/>
      <c r="AT190" s="343"/>
      <c r="AU190" s="351" t="s">
        <v>179</v>
      </c>
      <c r="AV190" s="343"/>
      <c r="AW190" s="343"/>
      <c r="AX190" s="343"/>
      <c r="AY190" s="343"/>
      <c r="AZ190" s="343"/>
      <c r="BA190" s="39"/>
      <c r="BB190" s="39"/>
      <c r="BC190" s="11">
        <v>1</v>
      </c>
      <c r="BD190" s="11">
        <v>0</v>
      </c>
      <c r="CY190" s="145">
        <v>0</v>
      </c>
      <c r="CZ190" s="145">
        <v>1</v>
      </c>
    </row>
    <row r="191" spans="1:104" ht="15" customHeight="1" x14ac:dyDescent="0.25">
      <c r="A191" s="39"/>
      <c r="B191" s="39"/>
      <c r="C191" s="343"/>
      <c r="D191" s="343"/>
      <c r="E191" s="343"/>
      <c r="F191" s="343"/>
      <c r="G191" s="343"/>
      <c r="H191" s="343"/>
      <c r="I191" s="343"/>
      <c r="J191" s="343"/>
      <c r="K191" s="343"/>
      <c r="L191" s="343"/>
      <c r="M191" s="343"/>
      <c r="N191" s="343"/>
      <c r="O191" s="343"/>
      <c r="P191" s="343"/>
      <c r="Q191" s="343"/>
      <c r="R191" s="343"/>
      <c r="S191" s="343"/>
      <c r="T191" s="343"/>
      <c r="U191" s="343"/>
      <c r="V191" s="343"/>
      <c r="W191" s="343"/>
      <c r="X191" s="343"/>
      <c r="Y191" s="343"/>
      <c r="Z191" s="343"/>
      <c r="AA191" s="343"/>
      <c r="AB191" s="343"/>
      <c r="AC191" s="343"/>
      <c r="AD191" s="343"/>
      <c r="AE191" s="343"/>
      <c r="AF191" s="343"/>
      <c r="AG191" s="343"/>
      <c r="AH191" s="343"/>
      <c r="AI191" s="343"/>
      <c r="AJ191" s="343"/>
      <c r="AK191" s="343"/>
      <c r="AL191" s="343"/>
      <c r="AM191" s="343"/>
      <c r="AN191" s="343"/>
      <c r="AO191" s="343"/>
      <c r="AP191" s="343"/>
      <c r="AQ191" s="343"/>
      <c r="AR191" s="343"/>
      <c r="AS191" s="343"/>
      <c r="AT191" s="343"/>
      <c r="AU191" s="343"/>
      <c r="AV191" s="343"/>
      <c r="AW191" s="343"/>
      <c r="AX191" s="343"/>
      <c r="AY191" s="343"/>
      <c r="AZ191" s="343"/>
      <c r="BA191" s="39"/>
      <c r="BB191" s="39"/>
      <c r="BC191" s="11">
        <v>1</v>
      </c>
      <c r="BD191" s="11">
        <v>0</v>
      </c>
      <c r="CY191" s="145">
        <v>0</v>
      </c>
      <c r="CZ191" s="145">
        <v>1</v>
      </c>
    </row>
    <row r="192" spans="1:104" ht="15" hidden="1" customHeight="1" x14ac:dyDescent="0.25">
      <c r="A192" s="39"/>
      <c r="B192" s="39"/>
      <c r="C192" s="317" t="s">
        <v>11</v>
      </c>
      <c r="D192" s="317"/>
      <c r="E192" s="317"/>
      <c r="F192" s="317"/>
      <c r="G192" s="317"/>
      <c r="H192" s="317"/>
      <c r="I192" s="317"/>
      <c r="J192" s="317"/>
      <c r="K192" s="317"/>
      <c r="L192" s="317"/>
      <c r="M192" s="317"/>
      <c r="N192" s="317"/>
      <c r="O192" s="317"/>
      <c r="P192" s="317"/>
      <c r="Q192" s="317"/>
      <c r="R192" s="317"/>
      <c r="S192" s="317"/>
      <c r="T192" s="317"/>
      <c r="U192" s="317"/>
      <c r="V192" s="317"/>
      <c r="W192" s="317"/>
      <c r="X192" s="317"/>
      <c r="Y192" s="317"/>
      <c r="Z192" s="317"/>
      <c r="AA192" s="317"/>
      <c r="AB192" s="317"/>
      <c r="AC192" s="317"/>
      <c r="AD192" s="317"/>
      <c r="AE192" s="324"/>
      <c r="AF192" s="324"/>
      <c r="AG192" s="324"/>
      <c r="AH192" s="324"/>
      <c r="AI192" s="324"/>
      <c r="AJ192" s="324"/>
      <c r="AK192" s="324"/>
      <c r="AL192" s="324"/>
      <c r="AM192" s="371" t="s">
        <v>91</v>
      </c>
      <c r="AN192" s="371"/>
      <c r="AO192" s="371"/>
      <c r="AP192" s="371"/>
      <c r="AQ192" s="371"/>
      <c r="AR192" s="371"/>
      <c r="AS192" s="371"/>
      <c r="AT192" s="371"/>
      <c r="AU192" s="324"/>
      <c r="AV192" s="324"/>
      <c r="AW192" s="324"/>
      <c r="AX192" s="324"/>
      <c r="AY192" s="324"/>
      <c r="AZ192" s="324"/>
      <c r="BA192" s="39"/>
      <c r="BB192" s="39"/>
      <c r="BC192" s="33">
        <f>IF(OR(UPPER(AS111)="SI",APPG!E86=1),1,0)</f>
        <v>0</v>
      </c>
      <c r="BD192" s="11">
        <v>0</v>
      </c>
      <c r="CY192" s="145">
        <f t="shared" ref="CY192:CY196" si="1">IF(BC192=1,0,1)</f>
        <v>1</v>
      </c>
      <c r="CZ192" s="145">
        <v>1</v>
      </c>
    </row>
    <row r="193" spans="1:128" ht="15" hidden="1" customHeight="1" x14ac:dyDescent="0.25">
      <c r="A193" s="39"/>
      <c r="B193" s="39"/>
      <c r="C193" s="317" t="s">
        <v>19</v>
      </c>
      <c r="D193" s="317"/>
      <c r="E193" s="317"/>
      <c r="F193" s="317"/>
      <c r="G193" s="317"/>
      <c r="H193" s="317"/>
      <c r="I193" s="317"/>
      <c r="J193" s="317"/>
      <c r="K193" s="317"/>
      <c r="L193" s="317"/>
      <c r="M193" s="317"/>
      <c r="N193" s="317"/>
      <c r="O193" s="317"/>
      <c r="P193" s="317"/>
      <c r="Q193" s="317"/>
      <c r="R193" s="317"/>
      <c r="S193" s="317"/>
      <c r="T193" s="317"/>
      <c r="U193" s="317"/>
      <c r="V193" s="317"/>
      <c r="W193" s="317"/>
      <c r="X193" s="317"/>
      <c r="Y193" s="317"/>
      <c r="Z193" s="317"/>
      <c r="AA193" s="317"/>
      <c r="AB193" s="317"/>
      <c r="AC193" s="317"/>
      <c r="AD193" s="317"/>
      <c r="AE193" s="324"/>
      <c r="AF193" s="324"/>
      <c r="AG193" s="324"/>
      <c r="AH193" s="324"/>
      <c r="AI193" s="324"/>
      <c r="AJ193" s="324"/>
      <c r="AK193" s="324"/>
      <c r="AL193" s="324"/>
      <c r="AM193" s="371" t="s">
        <v>91</v>
      </c>
      <c r="AN193" s="371"/>
      <c r="AO193" s="371"/>
      <c r="AP193" s="371"/>
      <c r="AQ193" s="371"/>
      <c r="AR193" s="371"/>
      <c r="AS193" s="371"/>
      <c r="AT193" s="371"/>
      <c r="AU193" s="324"/>
      <c r="AV193" s="324"/>
      <c r="AW193" s="324"/>
      <c r="AX193" s="324"/>
      <c r="AY193" s="324"/>
      <c r="AZ193" s="324"/>
      <c r="BA193" s="39"/>
      <c r="BB193" s="39"/>
      <c r="BC193" s="33">
        <f>IF(OR(UPPER(AS112)="SI",APPG!F87=1),1,0)</f>
        <v>0</v>
      </c>
      <c r="BD193" s="11">
        <v>0</v>
      </c>
      <c r="CY193" s="145">
        <f t="shared" si="1"/>
        <v>1</v>
      </c>
      <c r="CZ193" s="145">
        <v>1</v>
      </c>
    </row>
    <row r="194" spans="1:128" ht="15" customHeight="1" x14ac:dyDescent="0.25">
      <c r="A194" s="39"/>
      <c r="B194" s="39"/>
      <c r="C194" s="317" t="s">
        <v>29</v>
      </c>
      <c r="D194" s="317"/>
      <c r="E194" s="317"/>
      <c r="F194" s="317"/>
      <c r="G194" s="317"/>
      <c r="H194" s="317"/>
      <c r="I194" s="317"/>
      <c r="J194" s="317"/>
      <c r="K194" s="317"/>
      <c r="L194" s="317"/>
      <c r="M194" s="317"/>
      <c r="N194" s="317"/>
      <c r="O194" s="317"/>
      <c r="P194" s="317"/>
      <c r="Q194" s="317"/>
      <c r="R194" s="317"/>
      <c r="S194" s="317"/>
      <c r="T194" s="317"/>
      <c r="U194" s="317"/>
      <c r="V194" s="317"/>
      <c r="W194" s="317"/>
      <c r="X194" s="317"/>
      <c r="Y194" s="317"/>
      <c r="Z194" s="317"/>
      <c r="AA194" s="317"/>
      <c r="AB194" s="317"/>
      <c r="AC194" s="317"/>
      <c r="AD194" s="317"/>
      <c r="AE194" s="324">
        <v>3</v>
      </c>
      <c r="AF194" s="324"/>
      <c r="AG194" s="324"/>
      <c r="AH194" s="324"/>
      <c r="AI194" s="324"/>
      <c r="AJ194" s="324"/>
      <c r="AK194" s="324"/>
      <c r="AL194" s="324"/>
      <c r="AM194" s="371">
        <v>44597</v>
      </c>
      <c r="AN194" s="371"/>
      <c r="AO194" s="371"/>
      <c r="AP194" s="371"/>
      <c r="AQ194" s="371"/>
      <c r="AR194" s="371"/>
      <c r="AS194" s="371"/>
      <c r="AT194" s="371"/>
      <c r="AU194" s="324" t="s">
        <v>15</v>
      </c>
      <c r="AV194" s="324"/>
      <c r="AW194" s="324"/>
      <c r="AX194" s="324"/>
      <c r="AY194" s="324"/>
      <c r="AZ194" s="324"/>
      <c r="BA194" s="39"/>
      <c r="BB194" s="39"/>
      <c r="BC194" s="33">
        <f>IF(OR(UPPER(AS113)="SI",APPG!G88=1),1,0)</f>
        <v>1</v>
      </c>
      <c r="BD194" s="11">
        <v>0</v>
      </c>
      <c r="CY194" s="145">
        <f t="shared" si="1"/>
        <v>0</v>
      </c>
      <c r="CZ194" s="145">
        <v>1</v>
      </c>
    </row>
    <row r="195" spans="1:128" ht="15" hidden="1" customHeight="1" x14ac:dyDescent="0.25">
      <c r="A195" s="39"/>
      <c r="B195" s="39"/>
      <c r="C195" s="701" t="s">
        <v>596</v>
      </c>
      <c r="D195" s="317"/>
      <c r="E195" s="317"/>
      <c r="F195" s="317"/>
      <c r="G195" s="317"/>
      <c r="H195" s="317"/>
      <c r="I195" s="317"/>
      <c r="J195" s="317"/>
      <c r="K195" s="317"/>
      <c r="L195" s="317"/>
      <c r="M195" s="317"/>
      <c r="N195" s="317"/>
      <c r="O195" s="317"/>
      <c r="P195" s="317"/>
      <c r="Q195" s="317"/>
      <c r="R195" s="317"/>
      <c r="S195" s="317"/>
      <c r="T195" s="317"/>
      <c r="U195" s="317"/>
      <c r="V195" s="317"/>
      <c r="W195" s="317"/>
      <c r="X195" s="317"/>
      <c r="Y195" s="317"/>
      <c r="Z195" s="317"/>
      <c r="AA195" s="317"/>
      <c r="AB195" s="317"/>
      <c r="AC195" s="317"/>
      <c r="AD195" s="317"/>
      <c r="AE195" s="324"/>
      <c r="AF195" s="324"/>
      <c r="AG195" s="324"/>
      <c r="AH195" s="324"/>
      <c r="AI195" s="324"/>
      <c r="AJ195" s="324"/>
      <c r="AK195" s="324"/>
      <c r="AL195" s="324"/>
      <c r="AM195" s="371" t="s">
        <v>91</v>
      </c>
      <c r="AN195" s="371"/>
      <c r="AO195" s="371"/>
      <c r="AP195" s="371"/>
      <c r="AQ195" s="371"/>
      <c r="AR195" s="371"/>
      <c r="AS195" s="371"/>
      <c r="AT195" s="371"/>
      <c r="AU195" s="324"/>
      <c r="AV195" s="324"/>
      <c r="AW195" s="324"/>
      <c r="AX195" s="324"/>
      <c r="AY195" s="324"/>
      <c r="AZ195" s="324"/>
      <c r="BA195" s="39"/>
      <c r="BB195" s="39"/>
      <c r="BC195" s="33">
        <f>IF(OR(UPPER(AS114)="SI",APPG!G89=1),1,0)</f>
        <v>0</v>
      </c>
      <c r="BD195" s="11">
        <v>0</v>
      </c>
      <c r="CY195" s="145">
        <f t="shared" ref="CY195" si="2">IF(BC195=1,0,1)</f>
        <v>1</v>
      </c>
      <c r="CZ195" s="145">
        <v>1</v>
      </c>
    </row>
    <row r="196" spans="1:128" ht="15" hidden="1" customHeight="1" x14ac:dyDescent="0.25">
      <c r="A196" s="39"/>
      <c r="B196" s="39"/>
      <c r="C196" s="317" t="s">
        <v>33</v>
      </c>
      <c r="D196" s="317"/>
      <c r="E196" s="317"/>
      <c r="F196" s="317"/>
      <c r="G196" s="317"/>
      <c r="H196" s="317"/>
      <c r="I196" s="317"/>
      <c r="J196" s="317"/>
      <c r="K196" s="317"/>
      <c r="L196" s="317"/>
      <c r="M196" s="317"/>
      <c r="N196" s="317"/>
      <c r="O196" s="317"/>
      <c r="P196" s="317"/>
      <c r="Q196" s="317"/>
      <c r="R196" s="317"/>
      <c r="S196" s="317"/>
      <c r="T196" s="317"/>
      <c r="U196" s="317"/>
      <c r="V196" s="317"/>
      <c r="W196" s="317"/>
      <c r="X196" s="317"/>
      <c r="Y196" s="317"/>
      <c r="Z196" s="317"/>
      <c r="AA196" s="317"/>
      <c r="AB196" s="317"/>
      <c r="AC196" s="317"/>
      <c r="AD196" s="317"/>
      <c r="AE196" s="324"/>
      <c r="AF196" s="324"/>
      <c r="AG196" s="324"/>
      <c r="AH196" s="324"/>
      <c r="AI196" s="324"/>
      <c r="AJ196" s="324"/>
      <c r="AK196" s="324"/>
      <c r="AL196" s="324"/>
      <c r="AM196" s="371" t="s">
        <v>91</v>
      </c>
      <c r="AN196" s="371"/>
      <c r="AO196" s="371"/>
      <c r="AP196" s="371"/>
      <c r="AQ196" s="371"/>
      <c r="AR196" s="371"/>
      <c r="AS196" s="371"/>
      <c r="AT196" s="371"/>
      <c r="AU196" s="324"/>
      <c r="AV196" s="324"/>
      <c r="AW196" s="324"/>
      <c r="AX196" s="324"/>
      <c r="AY196" s="324"/>
      <c r="AZ196" s="324"/>
      <c r="BA196" s="39"/>
      <c r="BB196" s="39"/>
      <c r="BC196" s="33">
        <f>IF(OR(UPPER(AS115)="SI",APPG!G90=1),1,0)</f>
        <v>0</v>
      </c>
      <c r="BD196" s="11">
        <v>0</v>
      </c>
      <c r="CY196" s="145">
        <f t="shared" si="1"/>
        <v>1</v>
      </c>
      <c r="CZ196" s="145">
        <v>1</v>
      </c>
      <c r="DR196" s="4"/>
      <c r="DS196" s="4"/>
      <c r="DT196" s="4"/>
      <c r="DU196" s="4"/>
      <c r="DV196" s="4"/>
      <c r="DW196" s="4"/>
      <c r="DX196" s="4"/>
    </row>
    <row r="197" spans="1:128" ht="15" hidden="1" customHeight="1" x14ac:dyDescent="0.25">
      <c r="A197" s="39"/>
      <c r="B197" s="39"/>
      <c r="C197" s="687" t="s">
        <v>583</v>
      </c>
      <c r="D197" s="317"/>
      <c r="E197" s="317"/>
      <c r="F197" s="317"/>
      <c r="G197" s="317"/>
      <c r="H197" s="317"/>
      <c r="I197" s="317"/>
      <c r="J197" s="317"/>
      <c r="K197" s="317"/>
      <c r="L197" s="317"/>
      <c r="M197" s="317"/>
      <c r="N197" s="317"/>
      <c r="O197" s="317"/>
      <c r="P197" s="317"/>
      <c r="Q197" s="317"/>
      <c r="R197" s="317"/>
      <c r="S197" s="317"/>
      <c r="T197" s="317"/>
      <c r="U197" s="317"/>
      <c r="V197" s="317"/>
      <c r="W197" s="317"/>
      <c r="X197" s="317"/>
      <c r="Y197" s="317"/>
      <c r="Z197" s="317"/>
      <c r="AA197" s="317"/>
      <c r="AB197" s="317"/>
      <c r="AC197" s="317"/>
      <c r="AD197" s="317"/>
      <c r="AE197" s="324"/>
      <c r="AF197" s="324"/>
      <c r="AG197" s="324"/>
      <c r="AH197" s="324"/>
      <c r="AI197" s="324"/>
      <c r="AJ197" s="324"/>
      <c r="AK197" s="324"/>
      <c r="AL197" s="324"/>
      <c r="AM197" s="371" t="s">
        <v>91</v>
      </c>
      <c r="AN197" s="371"/>
      <c r="AO197" s="371"/>
      <c r="AP197" s="371"/>
      <c r="AQ197" s="371"/>
      <c r="AR197" s="371"/>
      <c r="AS197" s="371"/>
      <c r="AT197" s="371"/>
      <c r="AU197" s="324"/>
      <c r="AV197" s="324"/>
      <c r="AW197" s="324"/>
      <c r="AX197" s="324"/>
      <c r="AY197" s="324"/>
      <c r="AZ197" s="324"/>
      <c r="BA197" s="39"/>
      <c r="BB197" s="39"/>
      <c r="BC197" s="33">
        <f>IF(OR(UPPER(AS116)="SI",APPG!G92=1),1,0)</f>
        <v>0</v>
      </c>
      <c r="BD197" s="11">
        <v>0</v>
      </c>
      <c r="CY197" s="145">
        <f t="shared" ref="CY197" si="3">IF(BC197=1,0,1)</f>
        <v>1</v>
      </c>
      <c r="CZ197" s="145">
        <v>1</v>
      </c>
      <c r="DD197" s="4"/>
      <c r="DF197" s="34"/>
      <c r="DG197" s="34"/>
      <c r="DH197" s="34"/>
      <c r="DI197" s="34"/>
      <c r="DJ197" s="34"/>
      <c r="DK197" s="34"/>
      <c r="DL197" s="34"/>
      <c r="DM197" s="34"/>
      <c r="DN197" s="34"/>
      <c r="DO197" s="34"/>
      <c r="DP197" s="34"/>
      <c r="DQ197" s="34"/>
      <c r="DR197" s="34"/>
      <c r="DS197" s="34"/>
      <c r="DT197" s="34"/>
      <c r="DU197" s="34"/>
      <c r="DV197" s="34"/>
      <c r="DW197" s="34"/>
      <c r="DX197" s="34"/>
    </row>
    <row r="198" spans="1:128" ht="15" hidden="1" customHeight="1" x14ac:dyDescent="0.25">
      <c r="A198" s="39"/>
      <c r="B198" s="39"/>
      <c r="C198" s="39"/>
      <c r="D198" s="39"/>
      <c r="E198" s="39"/>
      <c r="F198" s="39"/>
      <c r="G198" s="39"/>
      <c r="H198" s="39"/>
      <c r="I198" s="39"/>
      <c r="J198" s="39"/>
      <c r="K198" s="39"/>
      <c r="L198" s="39"/>
      <c r="M198" s="39"/>
      <c r="N198" s="39"/>
      <c r="O198" s="39"/>
      <c r="P198" s="39"/>
      <c r="Q198" s="39"/>
      <c r="R198" s="39"/>
      <c r="S198" s="39"/>
      <c r="T198" s="39"/>
      <c r="U198" s="39"/>
      <c r="V198" s="39"/>
      <c r="W198" s="39"/>
      <c r="X198" s="39"/>
      <c r="Y198" s="39"/>
      <c r="Z198" s="39"/>
      <c r="AA198" s="39"/>
      <c r="AB198" s="39"/>
      <c r="AC198" s="39"/>
      <c r="AD198" s="39"/>
      <c r="AE198" s="39"/>
      <c r="AF198" s="39"/>
      <c r="AG198" s="39"/>
      <c r="AH198" s="39"/>
      <c r="AI198" s="39"/>
      <c r="AJ198" s="39"/>
      <c r="AK198" s="39"/>
      <c r="AL198" s="39"/>
      <c r="AM198" s="39"/>
      <c r="AN198" s="39"/>
      <c r="AO198" s="39"/>
      <c r="AP198" s="39"/>
      <c r="AQ198" s="39"/>
      <c r="AR198" s="39"/>
      <c r="AS198" s="39"/>
      <c r="AT198" s="39"/>
      <c r="AU198" s="39"/>
      <c r="AV198" s="39"/>
      <c r="AW198" s="39"/>
      <c r="AX198" s="39"/>
      <c r="AY198" s="39"/>
      <c r="AZ198" s="39"/>
      <c r="BA198" s="39"/>
      <c r="BB198" s="39"/>
      <c r="BC198" s="11">
        <v>0</v>
      </c>
      <c r="BD198" s="11">
        <v>0</v>
      </c>
      <c r="CY198" s="145">
        <v>0</v>
      </c>
      <c r="CZ198" s="145">
        <v>1</v>
      </c>
      <c r="DD198" s="4"/>
      <c r="DF198" s="34"/>
      <c r="DG198" s="34"/>
      <c r="DH198" s="34"/>
      <c r="DI198" s="34"/>
      <c r="DJ198" s="34"/>
      <c r="DK198" s="34"/>
      <c r="DL198" s="34"/>
      <c r="DM198" s="34"/>
      <c r="DN198" s="34"/>
      <c r="DO198" s="34"/>
      <c r="DP198" s="34"/>
      <c r="DQ198" s="34"/>
      <c r="DR198" s="34"/>
      <c r="DS198" s="34"/>
      <c r="DT198" s="34"/>
      <c r="DU198" s="34"/>
      <c r="DV198" s="34"/>
      <c r="DW198" s="34"/>
      <c r="DX198" s="34"/>
    </row>
    <row r="199" spans="1:128" ht="15" hidden="1" customHeight="1" x14ac:dyDescent="0.25">
      <c r="A199" s="39"/>
      <c r="B199" s="39"/>
      <c r="C199" s="365" t="s">
        <v>588</v>
      </c>
      <c r="D199" s="362"/>
      <c r="E199" s="362"/>
      <c r="F199" s="362"/>
      <c r="G199" s="362"/>
      <c r="H199" s="362"/>
      <c r="I199" s="362"/>
      <c r="J199" s="362"/>
      <c r="K199" s="362"/>
      <c r="L199" s="362"/>
      <c r="M199" s="362"/>
      <c r="N199" s="362"/>
      <c r="O199" s="362"/>
      <c r="P199" s="362"/>
      <c r="Q199" s="362"/>
      <c r="R199" s="362"/>
      <c r="S199" s="362"/>
      <c r="T199" s="362"/>
      <c r="U199" s="362"/>
      <c r="V199" s="362"/>
      <c r="W199" s="362"/>
      <c r="X199" s="362"/>
      <c r="Y199" s="362"/>
      <c r="Z199" s="362"/>
      <c r="AA199" s="362"/>
      <c r="AB199" s="362"/>
      <c r="AC199" s="362"/>
      <c r="AD199" s="362"/>
      <c r="AE199" s="362"/>
      <c r="AF199" s="362"/>
      <c r="AG199" s="362"/>
      <c r="AH199" s="362"/>
      <c r="AI199" s="362"/>
      <c r="AJ199" s="362"/>
      <c r="AK199" s="362"/>
      <c r="AL199" s="362"/>
      <c r="AM199" s="362"/>
      <c r="AN199" s="362"/>
      <c r="AO199" s="362"/>
      <c r="AP199" s="362"/>
      <c r="AQ199" s="362"/>
      <c r="AR199" s="362"/>
      <c r="AS199" s="362"/>
      <c r="AT199" s="362"/>
      <c r="AU199" s="362"/>
      <c r="AV199" s="362"/>
      <c r="AW199" s="362"/>
      <c r="AX199" s="362"/>
      <c r="AY199" s="362"/>
      <c r="AZ199" s="363"/>
      <c r="BA199" s="39"/>
      <c r="BB199" s="39"/>
      <c r="BC199" s="11">
        <v>0</v>
      </c>
      <c r="BD199" s="11">
        <v>0</v>
      </c>
      <c r="CY199" s="145">
        <v>0</v>
      </c>
      <c r="CZ199" s="145">
        <v>1</v>
      </c>
      <c r="DD199" s="4"/>
      <c r="DF199" s="34"/>
      <c r="DG199" s="34"/>
      <c r="DH199" s="34"/>
      <c r="DI199" s="34"/>
      <c r="DJ199" s="34"/>
      <c r="DK199" s="34"/>
      <c r="DL199" s="34"/>
      <c r="DM199" s="34"/>
      <c r="DN199" s="34"/>
      <c r="DO199" s="34"/>
      <c r="DP199" s="34"/>
      <c r="DQ199" s="34"/>
      <c r="DR199" s="34"/>
      <c r="DS199" s="34"/>
      <c r="DT199" s="34"/>
      <c r="DU199" s="34"/>
      <c r="DV199" s="34"/>
      <c r="DW199" s="34"/>
      <c r="DX199" s="34"/>
    </row>
    <row r="200" spans="1:128" ht="15" hidden="1" customHeight="1" x14ac:dyDescent="0.25">
      <c r="A200" s="39"/>
      <c r="B200" s="39"/>
      <c r="C200" s="344"/>
      <c r="D200" s="345"/>
      <c r="E200" s="345"/>
      <c r="F200" s="345"/>
      <c r="G200" s="345"/>
      <c r="H200" s="345"/>
      <c r="I200" s="345"/>
      <c r="J200" s="345"/>
      <c r="K200" s="345"/>
      <c r="L200" s="345"/>
      <c r="M200" s="345"/>
      <c r="N200" s="345"/>
      <c r="O200" s="345"/>
      <c r="P200" s="345"/>
      <c r="Q200" s="345"/>
      <c r="R200" s="345"/>
      <c r="S200" s="345"/>
      <c r="T200" s="345"/>
      <c r="U200" s="345"/>
      <c r="V200" s="345"/>
      <c r="W200" s="345"/>
      <c r="X200" s="345"/>
      <c r="Y200" s="345"/>
      <c r="Z200" s="345"/>
      <c r="AA200" s="345"/>
      <c r="AB200" s="345"/>
      <c r="AC200" s="345"/>
      <c r="AD200" s="345"/>
      <c r="AE200" s="345"/>
      <c r="AF200" s="345"/>
      <c r="AG200" s="345"/>
      <c r="AH200" s="345"/>
      <c r="AI200" s="345"/>
      <c r="AJ200" s="345"/>
      <c r="AK200" s="345"/>
      <c r="AL200" s="345"/>
      <c r="AM200" s="345"/>
      <c r="AN200" s="345"/>
      <c r="AO200" s="345"/>
      <c r="AP200" s="345"/>
      <c r="AQ200" s="345"/>
      <c r="AR200" s="345"/>
      <c r="AS200" s="345"/>
      <c r="AT200" s="345"/>
      <c r="AU200" s="345"/>
      <c r="AV200" s="345"/>
      <c r="AW200" s="345"/>
      <c r="AX200" s="345"/>
      <c r="AY200" s="345"/>
      <c r="AZ200" s="346"/>
      <c r="BA200" s="39"/>
      <c r="BB200" s="39"/>
      <c r="BC200" s="11">
        <v>0</v>
      </c>
      <c r="BD200" s="11">
        <v>0</v>
      </c>
      <c r="CY200" s="145">
        <v>0</v>
      </c>
      <c r="CZ200" s="145">
        <v>1</v>
      </c>
      <c r="DD200" s="4"/>
      <c r="DF200" s="34"/>
      <c r="DG200" s="34"/>
      <c r="DH200" s="34"/>
      <c r="DI200" s="34"/>
      <c r="DJ200" s="34"/>
      <c r="DK200" s="34"/>
      <c r="DL200" s="34"/>
      <c r="DM200" s="34"/>
      <c r="DN200" s="34"/>
      <c r="DO200" s="34"/>
      <c r="DP200" s="34"/>
      <c r="DQ200" s="34"/>
      <c r="DR200" s="34"/>
      <c r="DS200" s="34"/>
      <c r="DT200" s="34"/>
      <c r="DU200" s="34"/>
      <c r="DV200" s="34"/>
      <c r="DW200" s="34"/>
      <c r="DX200" s="34"/>
    </row>
    <row r="201" spans="1:128" ht="15" hidden="1" customHeight="1" x14ac:dyDescent="0.25">
      <c r="A201" s="39"/>
      <c r="B201" s="39"/>
      <c r="C201" s="344"/>
      <c r="D201" s="345"/>
      <c r="E201" s="345"/>
      <c r="F201" s="345"/>
      <c r="G201" s="345"/>
      <c r="H201" s="345"/>
      <c r="I201" s="345"/>
      <c r="J201" s="345"/>
      <c r="K201" s="345"/>
      <c r="L201" s="345"/>
      <c r="M201" s="345"/>
      <c r="N201" s="345"/>
      <c r="O201" s="345"/>
      <c r="P201" s="345"/>
      <c r="Q201" s="345"/>
      <c r="R201" s="345"/>
      <c r="S201" s="345"/>
      <c r="T201" s="345"/>
      <c r="U201" s="345"/>
      <c r="V201" s="345"/>
      <c r="W201" s="345"/>
      <c r="X201" s="345"/>
      <c r="Y201" s="345"/>
      <c r="Z201" s="345"/>
      <c r="AA201" s="345"/>
      <c r="AB201" s="345"/>
      <c r="AC201" s="345"/>
      <c r="AD201" s="345"/>
      <c r="AE201" s="345"/>
      <c r="AF201" s="345"/>
      <c r="AG201" s="345"/>
      <c r="AH201" s="345"/>
      <c r="AI201" s="345"/>
      <c r="AJ201" s="345"/>
      <c r="AK201" s="345"/>
      <c r="AL201" s="345"/>
      <c r="AM201" s="345"/>
      <c r="AN201" s="345"/>
      <c r="AO201" s="345"/>
      <c r="AP201" s="345"/>
      <c r="AQ201" s="345"/>
      <c r="AR201" s="345"/>
      <c r="AS201" s="345"/>
      <c r="AT201" s="345"/>
      <c r="AU201" s="345"/>
      <c r="AV201" s="345"/>
      <c r="AW201" s="345"/>
      <c r="AX201" s="345"/>
      <c r="AY201" s="345"/>
      <c r="AZ201" s="346"/>
      <c r="BA201" s="39"/>
      <c r="BB201" s="39"/>
      <c r="BC201" s="11">
        <v>0</v>
      </c>
      <c r="BD201" s="11">
        <v>0</v>
      </c>
      <c r="CY201" s="145">
        <v>0</v>
      </c>
      <c r="CZ201" s="145">
        <v>1</v>
      </c>
      <c r="DD201" s="4"/>
      <c r="DF201" s="34"/>
      <c r="DG201" s="34"/>
      <c r="DH201" s="34"/>
      <c r="DI201" s="34"/>
      <c r="DJ201" s="34"/>
      <c r="DK201" s="34"/>
      <c r="DL201" s="34"/>
      <c r="DM201" s="34"/>
      <c r="DN201" s="34"/>
      <c r="DO201" s="34"/>
      <c r="DP201" s="34"/>
      <c r="DQ201" s="34"/>
      <c r="DR201" s="34"/>
      <c r="DS201" s="34"/>
      <c r="DT201" s="34"/>
      <c r="DU201" s="34"/>
      <c r="DV201" s="34"/>
      <c r="DW201" s="34"/>
      <c r="DX201" s="34"/>
    </row>
    <row r="202" spans="1:128" ht="15" hidden="1" customHeight="1" x14ac:dyDescent="0.25">
      <c r="A202" s="39"/>
      <c r="B202" s="39"/>
      <c r="C202" s="347"/>
      <c r="D202" s="348"/>
      <c r="E202" s="348"/>
      <c r="F202" s="348"/>
      <c r="G202" s="348"/>
      <c r="H202" s="348"/>
      <c r="I202" s="348"/>
      <c r="J202" s="348"/>
      <c r="K202" s="348"/>
      <c r="L202" s="348"/>
      <c r="M202" s="348"/>
      <c r="N202" s="348"/>
      <c r="O202" s="348"/>
      <c r="P202" s="348"/>
      <c r="Q202" s="348"/>
      <c r="R202" s="348"/>
      <c r="S202" s="348"/>
      <c r="T202" s="348"/>
      <c r="U202" s="348"/>
      <c r="V202" s="348"/>
      <c r="W202" s="348"/>
      <c r="X202" s="348"/>
      <c r="Y202" s="348"/>
      <c r="Z202" s="348"/>
      <c r="AA202" s="348"/>
      <c r="AB202" s="348"/>
      <c r="AC202" s="348"/>
      <c r="AD202" s="348"/>
      <c r="AE202" s="348"/>
      <c r="AF202" s="348"/>
      <c r="AG202" s="348"/>
      <c r="AH202" s="348"/>
      <c r="AI202" s="348"/>
      <c r="AJ202" s="348"/>
      <c r="AK202" s="348"/>
      <c r="AL202" s="348"/>
      <c r="AM202" s="348"/>
      <c r="AN202" s="348"/>
      <c r="AO202" s="348"/>
      <c r="AP202" s="348"/>
      <c r="AQ202" s="348"/>
      <c r="AR202" s="348"/>
      <c r="AS202" s="348"/>
      <c r="AT202" s="348"/>
      <c r="AU202" s="348"/>
      <c r="AV202" s="348"/>
      <c r="AW202" s="348"/>
      <c r="AX202" s="348"/>
      <c r="AY202" s="348"/>
      <c r="AZ202" s="349"/>
      <c r="BA202" s="39"/>
      <c r="BB202" s="39"/>
      <c r="BC202" s="11">
        <v>0</v>
      </c>
      <c r="BD202" s="11">
        <v>0</v>
      </c>
      <c r="CY202" s="145">
        <v>0</v>
      </c>
      <c r="CZ202" s="145">
        <v>1</v>
      </c>
      <c r="DD202" s="4"/>
      <c r="DF202" s="34"/>
      <c r="DG202" s="34"/>
      <c r="DH202" s="34"/>
      <c r="DI202" s="34"/>
      <c r="DJ202" s="34"/>
      <c r="DK202" s="34"/>
      <c r="DL202" s="34"/>
      <c r="DM202" s="34"/>
      <c r="DN202" s="34"/>
      <c r="DO202" s="34"/>
      <c r="DP202" s="34"/>
      <c r="DQ202" s="34"/>
      <c r="DR202" s="34"/>
      <c r="DS202" s="34"/>
      <c r="DT202" s="34"/>
      <c r="DU202" s="34"/>
      <c r="DV202" s="34"/>
      <c r="DW202" s="34"/>
      <c r="DX202" s="34"/>
    </row>
    <row r="203" spans="1:128" ht="15" customHeight="1" x14ac:dyDescent="0.25">
      <c r="A203" s="39"/>
      <c r="B203" s="39"/>
      <c r="C203" s="39"/>
      <c r="D203" s="39"/>
      <c r="E203" s="39"/>
      <c r="F203" s="39"/>
      <c r="G203" s="39"/>
      <c r="H203" s="39"/>
      <c r="I203" s="39"/>
      <c r="J203" s="39"/>
      <c r="K203" s="39"/>
      <c r="L203" s="39"/>
      <c r="M203" s="39"/>
      <c r="N203" s="39"/>
      <c r="O203" s="39"/>
      <c r="P203" s="39"/>
      <c r="Q203" s="39"/>
      <c r="R203" s="39"/>
      <c r="S203" s="39"/>
      <c r="T203" s="39"/>
      <c r="U203" s="39"/>
      <c r="V203" s="39"/>
      <c r="W203" s="39"/>
      <c r="X203" s="39"/>
      <c r="Y203" s="39"/>
      <c r="Z203" s="39"/>
      <c r="AA203" s="39"/>
      <c r="AB203" s="39"/>
      <c r="AC203" s="39"/>
      <c r="AD203" s="39"/>
      <c r="AE203" s="39"/>
      <c r="AF203" s="39"/>
      <c r="AG203" s="39"/>
      <c r="AH203" s="39"/>
      <c r="AI203" s="39"/>
      <c r="AJ203" s="39"/>
      <c r="AK203" s="39"/>
      <c r="AL203" s="39"/>
      <c r="AM203" s="39"/>
      <c r="AN203" s="39"/>
      <c r="AO203" s="39"/>
      <c r="AP203" s="39"/>
      <c r="AQ203" s="39"/>
      <c r="AR203" s="39"/>
      <c r="AS203" s="39"/>
      <c r="AT203" s="39"/>
      <c r="AU203" s="39"/>
      <c r="AV203" s="39"/>
      <c r="AW203" s="39"/>
      <c r="AX203" s="39"/>
      <c r="AY203" s="39"/>
      <c r="AZ203" s="39"/>
      <c r="BA203" s="39"/>
      <c r="BB203" s="39"/>
      <c r="BC203" s="11">
        <v>1</v>
      </c>
      <c r="BD203" s="11">
        <v>0</v>
      </c>
      <c r="CY203" s="145">
        <v>0</v>
      </c>
      <c r="CZ203" s="145">
        <v>1</v>
      </c>
      <c r="DD203" s="4"/>
      <c r="DF203" s="34"/>
      <c r="DG203" s="34"/>
      <c r="DH203" s="34"/>
      <c r="DI203" s="34"/>
      <c r="DJ203" s="34"/>
      <c r="DK203" s="34"/>
      <c r="DL203" s="34"/>
      <c r="DM203" s="34"/>
      <c r="DN203" s="34"/>
      <c r="DO203" s="34"/>
      <c r="DP203" s="34"/>
      <c r="DQ203" s="34"/>
      <c r="DR203" s="34"/>
      <c r="DS203" s="34"/>
      <c r="DT203" s="34"/>
      <c r="DU203" s="34"/>
      <c r="DV203" s="34"/>
      <c r="DW203" s="34"/>
      <c r="DX203" s="34"/>
    </row>
    <row r="204" spans="1:128" ht="15" customHeight="1" x14ac:dyDescent="0.25">
      <c r="A204" s="39"/>
      <c r="B204" s="39"/>
      <c r="C204" s="39"/>
      <c r="D204" s="39"/>
      <c r="E204" s="39"/>
      <c r="F204" s="39"/>
      <c r="G204" s="39"/>
      <c r="H204" s="39"/>
      <c r="I204" s="39"/>
      <c r="J204" s="39"/>
      <c r="K204" s="39"/>
      <c r="L204" s="39"/>
      <c r="M204" s="39"/>
      <c r="N204" s="39"/>
      <c r="O204" s="39"/>
      <c r="P204" s="39"/>
      <c r="Q204" s="39"/>
      <c r="R204" s="39"/>
      <c r="S204" s="39"/>
      <c r="T204" s="39"/>
      <c r="U204" s="39"/>
      <c r="V204" s="39"/>
      <c r="W204" s="39"/>
      <c r="X204" s="39"/>
      <c r="Y204" s="39"/>
      <c r="Z204" s="39"/>
      <c r="AA204" s="39"/>
      <c r="AB204" s="39"/>
      <c r="AC204" s="39"/>
      <c r="AD204" s="39"/>
      <c r="AE204" s="39"/>
      <c r="AF204" s="39"/>
      <c r="AG204" s="39"/>
      <c r="AH204" s="39"/>
      <c r="AI204" s="39"/>
      <c r="AJ204" s="39"/>
      <c r="AK204" s="39"/>
      <c r="AL204" s="39"/>
      <c r="AM204" s="39"/>
      <c r="AN204" s="39"/>
      <c r="AO204" s="39"/>
      <c r="AP204" s="39"/>
      <c r="AQ204" s="39"/>
      <c r="AR204" s="39"/>
      <c r="AS204" s="39"/>
      <c r="AT204" s="39"/>
      <c r="AU204" s="39"/>
      <c r="AV204" s="39"/>
      <c r="AW204" s="39"/>
      <c r="AX204" s="39"/>
      <c r="AY204" s="39"/>
      <c r="AZ204" s="39"/>
      <c r="BA204" s="39"/>
      <c r="BB204" s="39"/>
      <c r="BC204" s="11">
        <v>1</v>
      </c>
      <c r="BD204" s="11">
        <v>0</v>
      </c>
      <c r="CY204" s="145">
        <v>0</v>
      </c>
      <c r="CZ204" s="145">
        <v>0</v>
      </c>
      <c r="DD204" s="4"/>
      <c r="DF204" s="34"/>
      <c r="DG204" s="34"/>
      <c r="DH204" s="34"/>
      <c r="DI204" s="34"/>
      <c r="DJ204" s="34"/>
      <c r="DK204" s="34"/>
      <c r="DL204" s="34"/>
      <c r="DM204" s="34"/>
      <c r="DN204" s="34"/>
      <c r="DO204" s="34"/>
      <c r="DP204" s="34"/>
      <c r="DQ204" s="34"/>
      <c r="DR204" s="34"/>
      <c r="DS204" s="34"/>
      <c r="DT204" s="34"/>
      <c r="DU204" s="34"/>
      <c r="DV204" s="34"/>
      <c r="DW204" s="34"/>
      <c r="DX204" s="34"/>
    </row>
    <row r="205" spans="1:128" ht="15" customHeight="1" x14ac:dyDescent="0.25">
      <c r="A205" s="39"/>
      <c r="B205" s="39"/>
      <c r="C205" s="369" t="s">
        <v>486</v>
      </c>
      <c r="D205" s="328"/>
      <c r="E205" s="328"/>
      <c r="F205" s="328"/>
      <c r="G205" s="328"/>
      <c r="H205" s="328"/>
      <c r="I205" s="328"/>
      <c r="J205" s="328"/>
      <c r="K205" s="328"/>
      <c r="L205" s="328"/>
      <c r="M205" s="328"/>
      <c r="N205" s="328"/>
      <c r="O205" s="328"/>
      <c r="P205" s="329"/>
      <c r="Q205" s="43"/>
      <c r="R205" s="42"/>
      <c r="S205" s="42"/>
      <c r="T205" s="42"/>
      <c r="U205" s="42"/>
      <c r="V205" s="42"/>
      <c r="W205" s="42"/>
      <c r="X205" s="42"/>
      <c r="Y205" s="42"/>
      <c r="Z205" s="42"/>
      <c r="AA205" s="42"/>
      <c r="AB205" s="42"/>
      <c r="AC205" s="42"/>
      <c r="AD205" s="42"/>
      <c r="AE205" s="42"/>
      <c r="AF205" s="42"/>
      <c r="AG205" s="42"/>
      <c r="AH205" s="42"/>
      <c r="AI205" s="42"/>
      <c r="AJ205" s="42"/>
      <c r="AK205" s="42"/>
      <c r="AL205" s="42"/>
      <c r="AM205" s="42"/>
      <c r="AN205" s="42"/>
      <c r="AO205" s="42"/>
      <c r="AP205" s="42"/>
      <c r="AQ205" s="42"/>
      <c r="AR205" s="42"/>
      <c r="AS205" s="42"/>
      <c r="AT205" s="42"/>
      <c r="AU205" s="42"/>
      <c r="AV205" s="42"/>
      <c r="AW205" s="42"/>
      <c r="AX205" s="42"/>
      <c r="AY205" s="42"/>
      <c r="AZ205" s="42"/>
      <c r="BA205" s="39"/>
      <c r="BB205" s="39"/>
      <c r="BC205" s="11">
        <v>1</v>
      </c>
      <c r="BD205" s="11">
        <v>1</v>
      </c>
      <c r="CY205" s="145">
        <v>0</v>
      </c>
      <c r="CZ205" s="145">
        <v>0</v>
      </c>
      <c r="DD205" s="4"/>
      <c r="DF205" s="34"/>
      <c r="DG205" s="34"/>
      <c r="DH205" s="34"/>
      <c r="DI205" s="34"/>
      <c r="DJ205" s="34"/>
      <c r="DK205" s="34"/>
      <c r="DL205" s="34"/>
      <c r="DM205" s="34"/>
      <c r="DN205" s="34"/>
      <c r="DO205" s="34"/>
      <c r="DP205" s="34"/>
      <c r="DQ205" s="34"/>
      <c r="DR205" s="34"/>
      <c r="DS205" s="34"/>
      <c r="DT205" s="34"/>
      <c r="DU205" s="34"/>
      <c r="DV205" s="34"/>
      <c r="DW205" s="34"/>
      <c r="DX205" s="34"/>
    </row>
    <row r="206" spans="1:128" ht="15" customHeight="1" x14ac:dyDescent="0.25">
      <c r="A206" s="39"/>
      <c r="B206" s="39"/>
      <c r="C206" s="39"/>
      <c r="D206" s="39"/>
      <c r="E206" s="39"/>
      <c r="F206" s="39"/>
      <c r="G206" s="39"/>
      <c r="H206" s="39"/>
      <c r="I206" s="39"/>
      <c r="J206" s="39"/>
      <c r="K206" s="39"/>
      <c r="L206" s="39"/>
      <c r="M206" s="39"/>
      <c r="N206" s="39"/>
      <c r="O206" s="39"/>
      <c r="P206" s="39"/>
      <c r="Q206" s="39"/>
      <c r="R206" s="39"/>
      <c r="S206" s="39"/>
      <c r="T206" s="39"/>
      <c r="U206" s="39"/>
      <c r="V206" s="39"/>
      <c r="W206" s="39"/>
      <c r="X206" s="39"/>
      <c r="Y206" s="39"/>
      <c r="Z206" s="39"/>
      <c r="AA206" s="39"/>
      <c r="AB206" s="39"/>
      <c r="AC206" s="39"/>
      <c r="AD206" s="39"/>
      <c r="AE206" s="39"/>
      <c r="AF206" s="39"/>
      <c r="AG206" s="39"/>
      <c r="AH206" s="39"/>
      <c r="AI206" s="39"/>
      <c r="AJ206" s="39"/>
      <c r="AK206" s="39"/>
      <c r="AL206" s="39"/>
      <c r="AM206" s="39"/>
      <c r="AN206" s="39"/>
      <c r="AO206" s="39"/>
      <c r="AP206" s="39"/>
      <c r="AQ206" s="39"/>
      <c r="AR206" s="39"/>
      <c r="AS206" s="39"/>
      <c r="AT206" s="39"/>
      <c r="AU206" s="39"/>
      <c r="AV206" s="39"/>
      <c r="AW206" s="39"/>
      <c r="AX206" s="39"/>
      <c r="AY206" s="39"/>
      <c r="AZ206" s="39"/>
      <c r="BA206" s="39"/>
      <c r="BB206" s="39"/>
      <c r="BC206" s="11">
        <v>1</v>
      </c>
      <c r="BD206" s="11">
        <v>1</v>
      </c>
      <c r="CY206" s="145">
        <v>0</v>
      </c>
      <c r="CZ206" s="145">
        <v>0</v>
      </c>
      <c r="DD206" s="4"/>
      <c r="DF206" s="34"/>
      <c r="DG206" s="34"/>
      <c r="DH206" s="34"/>
      <c r="DI206" s="34"/>
      <c r="DJ206" s="34"/>
      <c r="DK206" s="34"/>
      <c r="DL206" s="34"/>
      <c r="DM206" s="34"/>
      <c r="DN206" s="34"/>
      <c r="DO206" s="34"/>
      <c r="DP206" s="34"/>
      <c r="DQ206" s="34"/>
      <c r="DR206" s="34"/>
      <c r="DS206" s="34"/>
      <c r="DT206" s="34"/>
      <c r="DU206" s="34"/>
      <c r="DV206" s="34"/>
      <c r="DW206" s="34"/>
      <c r="DX206" s="34"/>
    </row>
    <row r="207" spans="1:128" ht="15" customHeight="1" x14ac:dyDescent="0.25">
      <c r="A207" s="39"/>
      <c r="B207" s="39"/>
      <c r="C207" s="366" t="s">
        <v>487</v>
      </c>
      <c r="D207" s="367"/>
      <c r="E207" s="367"/>
      <c r="F207" s="367"/>
      <c r="G207" s="367"/>
      <c r="H207" s="367"/>
      <c r="I207" s="367"/>
      <c r="J207" s="367"/>
      <c r="K207" s="367"/>
      <c r="L207" s="367"/>
      <c r="M207" s="367"/>
      <c r="N207" s="368"/>
      <c r="O207" s="388" t="s">
        <v>432</v>
      </c>
      <c r="P207" s="367"/>
      <c r="Q207" s="367"/>
      <c r="R207" s="367"/>
      <c r="S207" s="367"/>
      <c r="T207" s="367"/>
      <c r="U207" s="367"/>
      <c r="V207" s="367"/>
      <c r="W207" s="367"/>
      <c r="X207" s="367"/>
      <c r="Y207" s="367"/>
      <c r="Z207" s="368"/>
      <c r="AA207" s="502" t="s">
        <v>555</v>
      </c>
      <c r="AB207" s="367"/>
      <c r="AC207" s="367"/>
      <c r="AD207" s="367"/>
      <c r="AE207" s="367"/>
      <c r="AF207" s="367"/>
      <c r="AG207" s="367"/>
      <c r="AH207" s="367"/>
      <c r="AI207" s="367"/>
      <c r="AJ207" s="367"/>
      <c r="AK207" s="367"/>
      <c r="AL207" s="368"/>
      <c r="AM207" s="366" t="s">
        <v>219</v>
      </c>
      <c r="AN207" s="367"/>
      <c r="AO207" s="367"/>
      <c r="AP207" s="367"/>
      <c r="AQ207" s="367"/>
      <c r="AR207" s="367"/>
      <c r="AS207" s="367"/>
      <c r="AT207" s="367"/>
      <c r="AU207" s="367"/>
      <c r="AV207" s="367"/>
      <c r="AW207" s="367"/>
      <c r="AX207" s="367"/>
      <c r="AY207" s="367"/>
      <c r="AZ207" s="368"/>
      <c r="BA207" s="39"/>
      <c r="BB207" s="39"/>
      <c r="BC207" s="11">
        <v>1</v>
      </c>
      <c r="BD207" s="11">
        <v>1</v>
      </c>
      <c r="CY207" s="145">
        <v>0</v>
      </c>
      <c r="CZ207" s="145">
        <v>0</v>
      </c>
      <c r="DD207" s="4"/>
      <c r="DF207" s="34"/>
      <c r="DG207" s="34"/>
      <c r="DH207" s="34"/>
      <c r="DI207" s="34"/>
      <c r="DJ207" s="34"/>
      <c r="DK207" s="34"/>
      <c r="DL207" s="34"/>
      <c r="DM207" s="34"/>
      <c r="DN207" s="34"/>
      <c r="DO207" s="34"/>
      <c r="DP207" s="34"/>
      <c r="DQ207" s="34"/>
      <c r="DR207" s="34"/>
      <c r="DS207" s="34"/>
      <c r="DT207" s="34"/>
      <c r="DU207" s="34"/>
      <c r="DV207" s="34"/>
      <c r="DW207" s="34"/>
      <c r="DX207" s="34"/>
    </row>
    <row r="208" spans="1:128" ht="15" customHeight="1" x14ac:dyDescent="0.25">
      <c r="A208" s="39"/>
      <c r="B208" s="39"/>
      <c r="C208" s="352"/>
      <c r="D208" s="353"/>
      <c r="E208" s="353"/>
      <c r="F208" s="353"/>
      <c r="G208" s="353"/>
      <c r="H208" s="353"/>
      <c r="I208" s="353"/>
      <c r="J208" s="353"/>
      <c r="K208" s="353"/>
      <c r="L208" s="353"/>
      <c r="M208" s="353"/>
      <c r="N208" s="354"/>
      <c r="O208" s="372"/>
      <c r="P208" s="353"/>
      <c r="Q208" s="353"/>
      <c r="R208" s="353"/>
      <c r="S208" s="353"/>
      <c r="T208" s="353"/>
      <c r="U208" s="353"/>
      <c r="V208" s="353"/>
      <c r="W208" s="353"/>
      <c r="X208" s="353"/>
      <c r="Y208" s="353"/>
      <c r="Z208" s="354"/>
      <c r="AA208" s="372"/>
      <c r="AB208" s="353"/>
      <c r="AC208" s="353"/>
      <c r="AD208" s="353"/>
      <c r="AE208" s="353"/>
      <c r="AF208" s="353"/>
      <c r="AG208" s="353"/>
      <c r="AH208" s="353"/>
      <c r="AI208" s="353"/>
      <c r="AJ208" s="353"/>
      <c r="AK208" s="353"/>
      <c r="AL208" s="354"/>
      <c r="AM208" s="372"/>
      <c r="AN208" s="400"/>
      <c r="AO208" s="400"/>
      <c r="AP208" s="400"/>
      <c r="AQ208" s="400"/>
      <c r="AR208" s="400"/>
      <c r="AS208" s="400"/>
      <c r="AT208" s="400"/>
      <c r="AU208" s="400"/>
      <c r="AV208" s="400"/>
      <c r="AW208" s="400"/>
      <c r="AX208" s="400"/>
      <c r="AY208" s="400"/>
      <c r="AZ208" s="401"/>
      <c r="BA208" s="39"/>
      <c r="BB208" s="39"/>
      <c r="BC208" s="11">
        <v>1</v>
      </c>
      <c r="BD208" s="11">
        <v>1</v>
      </c>
      <c r="CY208" s="145">
        <v>0</v>
      </c>
      <c r="CZ208" s="145">
        <v>0</v>
      </c>
      <c r="DD208" s="4"/>
      <c r="DF208" s="34"/>
      <c r="DG208" s="34"/>
      <c r="DH208" s="34"/>
      <c r="DI208" s="34"/>
      <c r="DJ208" s="34"/>
      <c r="DK208" s="34"/>
      <c r="DL208" s="34"/>
      <c r="DM208" s="34"/>
      <c r="DN208" s="34"/>
      <c r="DO208" s="34"/>
      <c r="DP208" s="34"/>
      <c r="DQ208" s="34"/>
      <c r="DR208" s="34"/>
      <c r="DS208" s="34"/>
      <c r="DT208" s="34"/>
      <c r="DU208" s="34"/>
      <c r="DV208" s="34"/>
      <c r="DW208" s="34"/>
      <c r="DX208" s="34"/>
    </row>
    <row r="209" spans="1:128" ht="15" customHeight="1" x14ac:dyDescent="0.25">
      <c r="A209" s="39"/>
      <c r="B209" s="39"/>
      <c r="C209" s="414"/>
      <c r="D209" s="415"/>
      <c r="E209" s="415"/>
      <c r="F209" s="415"/>
      <c r="G209" s="415"/>
      <c r="H209" s="415"/>
      <c r="I209" s="415"/>
      <c r="J209" s="415"/>
      <c r="K209" s="415"/>
      <c r="L209" s="415"/>
      <c r="M209" s="415"/>
      <c r="N209" s="416"/>
      <c r="O209" s="417"/>
      <c r="P209" s="415"/>
      <c r="Q209" s="415"/>
      <c r="R209" s="415"/>
      <c r="S209" s="415"/>
      <c r="T209" s="415"/>
      <c r="U209" s="415"/>
      <c r="V209" s="415"/>
      <c r="W209" s="415"/>
      <c r="X209" s="415"/>
      <c r="Y209" s="415"/>
      <c r="Z209" s="416"/>
      <c r="AA209" s="417"/>
      <c r="AB209" s="415"/>
      <c r="AC209" s="415"/>
      <c r="AD209" s="415"/>
      <c r="AE209" s="415"/>
      <c r="AF209" s="415"/>
      <c r="AG209" s="415"/>
      <c r="AH209" s="415"/>
      <c r="AI209" s="415"/>
      <c r="AJ209" s="415"/>
      <c r="AK209" s="415"/>
      <c r="AL209" s="416"/>
      <c r="AM209" s="417"/>
      <c r="AN209" s="418"/>
      <c r="AO209" s="418"/>
      <c r="AP209" s="418"/>
      <c r="AQ209" s="418"/>
      <c r="AR209" s="418"/>
      <c r="AS209" s="418"/>
      <c r="AT209" s="418"/>
      <c r="AU209" s="418"/>
      <c r="AV209" s="418"/>
      <c r="AW209" s="418"/>
      <c r="AX209" s="418"/>
      <c r="AY209" s="418"/>
      <c r="AZ209" s="419"/>
      <c r="BA209" s="39"/>
      <c r="BB209" s="39"/>
      <c r="BC209" s="11">
        <v>1</v>
      </c>
      <c r="BD209" s="11">
        <v>1</v>
      </c>
      <c r="CY209" s="145">
        <v>0</v>
      </c>
      <c r="CZ209" s="145">
        <v>0</v>
      </c>
      <c r="DD209" s="4"/>
      <c r="DF209" s="34"/>
      <c r="DG209" s="34"/>
      <c r="DH209" s="34"/>
      <c r="DI209" s="34"/>
      <c r="DJ209" s="34"/>
      <c r="DK209" s="34"/>
      <c r="DL209" s="34"/>
      <c r="DM209" s="34"/>
      <c r="DN209" s="34"/>
      <c r="DO209" s="34"/>
      <c r="DP209" s="34"/>
      <c r="DQ209" s="34"/>
      <c r="DR209" s="34"/>
      <c r="DS209" s="34"/>
      <c r="DT209" s="34"/>
      <c r="DU209" s="34"/>
      <c r="DV209" s="34"/>
      <c r="DW209" s="34"/>
      <c r="DX209" s="34"/>
    </row>
    <row r="210" spans="1:128" ht="15" customHeight="1" x14ac:dyDescent="0.25">
      <c r="A210" s="39"/>
      <c r="B210" s="39"/>
      <c r="C210" s="352"/>
      <c r="D210" s="353"/>
      <c r="E210" s="353"/>
      <c r="F210" s="353"/>
      <c r="G210" s="353"/>
      <c r="H210" s="353"/>
      <c r="I210" s="353"/>
      <c r="J210" s="353"/>
      <c r="K210" s="353"/>
      <c r="L210" s="353"/>
      <c r="M210" s="353"/>
      <c r="N210" s="354"/>
      <c r="O210" s="372"/>
      <c r="P210" s="353"/>
      <c r="Q210" s="353"/>
      <c r="R210" s="353"/>
      <c r="S210" s="353"/>
      <c r="T210" s="353"/>
      <c r="U210" s="353"/>
      <c r="V210" s="353"/>
      <c r="W210" s="353"/>
      <c r="X210" s="353"/>
      <c r="Y210" s="353"/>
      <c r="Z210" s="354"/>
      <c r="AA210" s="372"/>
      <c r="AB210" s="353"/>
      <c r="AC210" s="353"/>
      <c r="AD210" s="353"/>
      <c r="AE210" s="353"/>
      <c r="AF210" s="353"/>
      <c r="AG210" s="353"/>
      <c r="AH210" s="353"/>
      <c r="AI210" s="353"/>
      <c r="AJ210" s="353"/>
      <c r="AK210" s="353"/>
      <c r="AL210" s="354"/>
      <c r="AM210" s="372"/>
      <c r="AN210" s="400"/>
      <c r="AO210" s="400"/>
      <c r="AP210" s="400"/>
      <c r="AQ210" s="400"/>
      <c r="AR210" s="400"/>
      <c r="AS210" s="400"/>
      <c r="AT210" s="400"/>
      <c r="AU210" s="400"/>
      <c r="AV210" s="400"/>
      <c r="AW210" s="400"/>
      <c r="AX210" s="400"/>
      <c r="AY210" s="400"/>
      <c r="AZ210" s="401"/>
      <c r="BA210" s="39"/>
      <c r="BB210" s="39"/>
      <c r="BC210" s="11">
        <v>1</v>
      </c>
      <c r="BD210" s="11">
        <v>1</v>
      </c>
      <c r="CY210" s="145">
        <v>0</v>
      </c>
      <c r="CZ210" s="145">
        <v>0</v>
      </c>
      <c r="DD210" s="4"/>
      <c r="DF210" s="34"/>
      <c r="DG210" s="34"/>
      <c r="DH210" s="34"/>
      <c r="DI210" s="34"/>
      <c r="DJ210" s="34"/>
      <c r="DK210" s="34"/>
      <c r="DL210" s="34"/>
      <c r="DM210" s="34"/>
      <c r="DN210" s="34"/>
      <c r="DO210" s="34"/>
      <c r="DP210" s="34"/>
      <c r="DQ210" s="34"/>
      <c r="DR210" s="34"/>
      <c r="DS210" s="34"/>
      <c r="DT210" s="34"/>
      <c r="DU210" s="34"/>
      <c r="DV210" s="34"/>
      <c r="DW210" s="34"/>
      <c r="DX210" s="34"/>
    </row>
    <row r="211" spans="1:128" ht="15" customHeight="1" x14ac:dyDescent="0.25">
      <c r="A211" s="39"/>
      <c r="B211" s="39"/>
      <c r="C211" s="332" t="s">
        <v>92</v>
      </c>
      <c r="D211" s="333"/>
      <c r="E211" s="333"/>
      <c r="F211" s="333"/>
      <c r="G211" s="333"/>
      <c r="H211" s="333"/>
      <c r="I211" s="333"/>
      <c r="J211" s="333"/>
      <c r="K211" s="333"/>
      <c r="L211" s="333"/>
      <c r="M211" s="333"/>
      <c r="N211" s="333"/>
      <c r="O211" s="333"/>
      <c r="P211" s="333"/>
      <c r="Q211" s="333"/>
      <c r="R211" s="333"/>
      <c r="S211" s="333"/>
      <c r="T211" s="333"/>
      <c r="U211" s="333"/>
      <c r="V211" s="333"/>
      <c r="W211" s="333"/>
      <c r="X211" s="333"/>
      <c r="Y211" s="333"/>
      <c r="Z211" s="333"/>
      <c r="AA211" s="333"/>
      <c r="AB211" s="333"/>
      <c r="AC211" s="333"/>
      <c r="AD211" s="333"/>
      <c r="AE211" s="333"/>
      <c r="AF211" s="333"/>
      <c r="AG211" s="333"/>
      <c r="AH211" s="333"/>
      <c r="AI211" s="333"/>
      <c r="AJ211" s="333"/>
      <c r="AK211" s="333"/>
      <c r="AL211" s="333"/>
      <c r="AM211" s="333"/>
      <c r="AN211" s="333"/>
      <c r="AO211" s="333"/>
      <c r="AP211" s="333"/>
      <c r="AQ211" s="333"/>
      <c r="AR211" s="333"/>
      <c r="AS211" s="333"/>
      <c r="AT211" s="333"/>
      <c r="AU211" s="333"/>
      <c r="AV211" s="334"/>
      <c r="AW211" s="330" t="s">
        <v>93</v>
      </c>
      <c r="AX211" s="331"/>
      <c r="AY211" s="330" t="s">
        <v>94</v>
      </c>
      <c r="AZ211" s="331"/>
      <c r="BA211" s="39"/>
      <c r="BB211" s="39"/>
      <c r="BC211" s="11">
        <v>1</v>
      </c>
      <c r="BD211" s="11">
        <v>1</v>
      </c>
      <c r="CY211" s="145">
        <v>1</v>
      </c>
      <c r="CZ211" s="145">
        <v>1</v>
      </c>
      <c r="DD211" s="4"/>
      <c r="DF211" s="34"/>
      <c r="DG211" s="34"/>
      <c r="DH211" s="34"/>
      <c r="DI211" s="34"/>
      <c r="DJ211" s="34"/>
      <c r="DK211" s="34"/>
      <c r="DL211" s="34"/>
      <c r="DM211" s="34"/>
      <c r="DN211" s="34"/>
      <c r="DO211" s="34"/>
      <c r="DP211" s="34"/>
      <c r="DQ211" s="34"/>
      <c r="DR211" s="34"/>
      <c r="DS211" s="34"/>
      <c r="DT211" s="34"/>
      <c r="DU211" s="34"/>
      <c r="DV211" s="34"/>
      <c r="DW211" s="34"/>
      <c r="DX211" s="34"/>
    </row>
    <row r="212" spans="1:128" ht="15" hidden="1" customHeight="1" x14ac:dyDescent="0.25">
      <c r="A212" s="39"/>
      <c r="B212" s="39"/>
      <c r="C212" s="39"/>
      <c r="D212" s="39"/>
      <c r="E212" s="39"/>
      <c r="F212" s="39"/>
      <c r="G212" s="39"/>
      <c r="H212" s="39"/>
      <c r="I212" s="39"/>
      <c r="J212" s="39"/>
      <c r="K212" s="39"/>
      <c r="L212" s="39"/>
      <c r="M212" s="39"/>
      <c r="N212" s="39"/>
      <c r="O212" s="39"/>
      <c r="P212" s="39"/>
      <c r="Q212" s="39"/>
      <c r="R212" s="39"/>
      <c r="S212" s="39"/>
      <c r="T212" s="39"/>
      <c r="U212" s="39"/>
      <c r="V212" s="39"/>
      <c r="W212" s="39"/>
      <c r="X212" s="39"/>
      <c r="Y212" s="39"/>
      <c r="Z212" s="39"/>
      <c r="AA212" s="39"/>
      <c r="AB212" s="39"/>
      <c r="AC212" s="39"/>
      <c r="AD212" s="39"/>
      <c r="AE212" s="39"/>
      <c r="AF212" s="39"/>
      <c r="AG212" s="39"/>
      <c r="AH212" s="39"/>
      <c r="AI212" s="39"/>
      <c r="AJ212" s="39"/>
      <c r="AK212" s="39"/>
      <c r="AL212" s="39"/>
      <c r="AM212" s="39"/>
      <c r="AN212" s="39"/>
      <c r="AO212" s="39"/>
      <c r="AP212" s="39"/>
      <c r="AQ212" s="39"/>
      <c r="AR212" s="39"/>
      <c r="AS212" s="39"/>
      <c r="AT212" s="39"/>
      <c r="AU212" s="39"/>
      <c r="AV212" s="39"/>
      <c r="AW212" s="39"/>
      <c r="AX212" s="39"/>
      <c r="AY212" s="39"/>
      <c r="AZ212" s="39"/>
      <c r="BA212" s="39"/>
      <c r="BB212" s="39"/>
      <c r="BC212" s="11">
        <v>0</v>
      </c>
      <c r="BD212" s="11">
        <v>0</v>
      </c>
      <c r="CY212" s="145">
        <v>0</v>
      </c>
      <c r="CZ212" s="145">
        <v>0</v>
      </c>
      <c r="DD212" s="4"/>
      <c r="DF212" s="34"/>
      <c r="DG212" s="34"/>
      <c r="DH212" s="34"/>
      <c r="DI212" s="34"/>
      <c r="DJ212" s="34"/>
      <c r="DK212" s="34"/>
      <c r="DL212" s="34"/>
      <c r="DM212" s="34"/>
      <c r="DN212" s="34"/>
      <c r="DO212" s="34"/>
      <c r="DP212" s="34"/>
      <c r="DQ212" s="34"/>
      <c r="DR212" s="34"/>
      <c r="DS212" s="34"/>
      <c r="DT212" s="34"/>
      <c r="DU212" s="34"/>
      <c r="DV212" s="34"/>
      <c r="DW212" s="34"/>
      <c r="DX212" s="34"/>
    </row>
    <row r="213" spans="1:128" ht="15" hidden="1" customHeight="1" x14ac:dyDescent="0.25">
      <c r="A213" s="39"/>
      <c r="B213" s="39"/>
      <c r="C213" s="365" t="s">
        <v>589</v>
      </c>
      <c r="D213" s="362"/>
      <c r="E213" s="362"/>
      <c r="F213" s="362"/>
      <c r="G213" s="362"/>
      <c r="H213" s="362"/>
      <c r="I213" s="362"/>
      <c r="J213" s="362"/>
      <c r="K213" s="362"/>
      <c r="L213" s="362"/>
      <c r="M213" s="362"/>
      <c r="N213" s="362"/>
      <c r="O213" s="362"/>
      <c r="P213" s="362"/>
      <c r="Q213" s="362"/>
      <c r="R213" s="362"/>
      <c r="S213" s="362"/>
      <c r="T213" s="362"/>
      <c r="U213" s="362"/>
      <c r="V213" s="362"/>
      <c r="W213" s="362"/>
      <c r="X213" s="362"/>
      <c r="Y213" s="362"/>
      <c r="Z213" s="362"/>
      <c r="AA213" s="362"/>
      <c r="AB213" s="362"/>
      <c r="AC213" s="362"/>
      <c r="AD213" s="362"/>
      <c r="AE213" s="362"/>
      <c r="AF213" s="362"/>
      <c r="AG213" s="362"/>
      <c r="AH213" s="362"/>
      <c r="AI213" s="362"/>
      <c r="AJ213" s="362"/>
      <c r="AK213" s="362"/>
      <c r="AL213" s="362"/>
      <c r="AM213" s="362"/>
      <c r="AN213" s="362"/>
      <c r="AO213" s="362"/>
      <c r="AP213" s="362"/>
      <c r="AQ213" s="362"/>
      <c r="AR213" s="362"/>
      <c r="AS213" s="362"/>
      <c r="AT213" s="362"/>
      <c r="AU213" s="362"/>
      <c r="AV213" s="362"/>
      <c r="AW213" s="362"/>
      <c r="AX213" s="362"/>
      <c r="AY213" s="362"/>
      <c r="AZ213" s="363"/>
      <c r="BA213" s="39"/>
      <c r="BB213" s="39"/>
      <c r="BC213" s="11">
        <v>0</v>
      </c>
      <c r="BD213" s="11">
        <v>0</v>
      </c>
      <c r="CY213" s="145">
        <v>0</v>
      </c>
      <c r="CZ213" s="145">
        <v>0</v>
      </c>
      <c r="DD213" s="4"/>
      <c r="DF213" s="34"/>
      <c r="DG213" s="34"/>
      <c r="DH213" s="34"/>
      <c r="DI213" s="34"/>
      <c r="DJ213" s="34"/>
      <c r="DK213" s="34"/>
      <c r="DL213" s="34"/>
      <c r="DM213" s="34"/>
      <c r="DN213" s="34"/>
      <c r="DO213" s="34"/>
      <c r="DP213" s="34"/>
      <c r="DQ213" s="34"/>
      <c r="DR213" s="34"/>
      <c r="DS213" s="34"/>
      <c r="DT213" s="34"/>
      <c r="DU213" s="34"/>
      <c r="DV213" s="34"/>
      <c r="DW213" s="34"/>
      <c r="DX213" s="34"/>
    </row>
    <row r="214" spans="1:128" ht="15" hidden="1" customHeight="1" x14ac:dyDescent="0.25">
      <c r="A214" s="39"/>
      <c r="B214" s="39"/>
      <c r="C214" s="344"/>
      <c r="D214" s="345"/>
      <c r="E214" s="345"/>
      <c r="F214" s="345"/>
      <c r="G214" s="345"/>
      <c r="H214" s="345"/>
      <c r="I214" s="345"/>
      <c r="J214" s="345"/>
      <c r="K214" s="345"/>
      <c r="L214" s="345"/>
      <c r="M214" s="345"/>
      <c r="N214" s="345"/>
      <c r="O214" s="345"/>
      <c r="P214" s="345"/>
      <c r="Q214" s="345"/>
      <c r="R214" s="345"/>
      <c r="S214" s="345"/>
      <c r="T214" s="345"/>
      <c r="U214" s="345"/>
      <c r="V214" s="345"/>
      <c r="W214" s="345"/>
      <c r="X214" s="345"/>
      <c r="Y214" s="345"/>
      <c r="Z214" s="345"/>
      <c r="AA214" s="345"/>
      <c r="AB214" s="345"/>
      <c r="AC214" s="345"/>
      <c r="AD214" s="345"/>
      <c r="AE214" s="345"/>
      <c r="AF214" s="345"/>
      <c r="AG214" s="345"/>
      <c r="AH214" s="345"/>
      <c r="AI214" s="345"/>
      <c r="AJ214" s="345"/>
      <c r="AK214" s="345"/>
      <c r="AL214" s="345"/>
      <c r="AM214" s="345"/>
      <c r="AN214" s="345"/>
      <c r="AO214" s="345"/>
      <c r="AP214" s="345"/>
      <c r="AQ214" s="345"/>
      <c r="AR214" s="345"/>
      <c r="AS214" s="345"/>
      <c r="AT214" s="345"/>
      <c r="AU214" s="345"/>
      <c r="AV214" s="345"/>
      <c r="AW214" s="345"/>
      <c r="AX214" s="345"/>
      <c r="AY214" s="345"/>
      <c r="AZ214" s="346"/>
      <c r="BA214" s="39"/>
      <c r="BB214" s="39"/>
      <c r="BC214" s="11">
        <v>0</v>
      </c>
      <c r="BD214" s="11">
        <v>0</v>
      </c>
      <c r="CY214" s="145">
        <v>0</v>
      </c>
      <c r="CZ214" s="145">
        <v>0</v>
      </c>
      <c r="DD214" s="4"/>
      <c r="DF214" s="34"/>
      <c r="DG214" s="34"/>
      <c r="DH214" s="34"/>
      <c r="DI214" s="34"/>
      <c r="DJ214" s="34"/>
      <c r="DK214" s="34"/>
      <c r="DL214" s="34"/>
      <c r="DM214" s="34"/>
      <c r="DN214" s="34"/>
      <c r="DO214" s="34"/>
      <c r="DP214" s="34"/>
      <c r="DQ214" s="34"/>
      <c r="DR214" s="34"/>
      <c r="DS214" s="34"/>
      <c r="DT214" s="34"/>
      <c r="DU214" s="34"/>
      <c r="DV214" s="34"/>
      <c r="DW214" s="34"/>
      <c r="DX214" s="34"/>
    </row>
    <row r="215" spans="1:128" ht="15" hidden="1" customHeight="1" x14ac:dyDescent="0.25">
      <c r="A215" s="39"/>
      <c r="B215" s="39"/>
      <c r="C215" s="344"/>
      <c r="D215" s="345"/>
      <c r="E215" s="345"/>
      <c r="F215" s="345"/>
      <c r="G215" s="345"/>
      <c r="H215" s="345"/>
      <c r="I215" s="345"/>
      <c r="J215" s="345"/>
      <c r="K215" s="345"/>
      <c r="L215" s="345"/>
      <c r="M215" s="345"/>
      <c r="N215" s="345"/>
      <c r="O215" s="345"/>
      <c r="P215" s="345"/>
      <c r="Q215" s="345"/>
      <c r="R215" s="345"/>
      <c r="S215" s="345"/>
      <c r="T215" s="345"/>
      <c r="U215" s="345"/>
      <c r="V215" s="345"/>
      <c r="W215" s="345"/>
      <c r="X215" s="345"/>
      <c r="Y215" s="345"/>
      <c r="Z215" s="345"/>
      <c r="AA215" s="345"/>
      <c r="AB215" s="345"/>
      <c r="AC215" s="345"/>
      <c r="AD215" s="345"/>
      <c r="AE215" s="345"/>
      <c r="AF215" s="345"/>
      <c r="AG215" s="345"/>
      <c r="AH215" s="345"/>
      <c r="AI215" s="345"/>
      <c r="AJ215" s="345"/>
      <c r="AK215" s="345"/>
      <c r="AL215" s="345"/>
      <c r="AM215" s="345"/>
      <c r="AN215" s="345"/>
      <c r="AO215" s="345"/>
      <c r="AP215" s="345"/>
      <c r="AQ215" s="345"/>
      <c r="AR215" s="345"/>
      <c r="AS215" s="345"/>
      <c r="AT215" s="345"/>
      <c r="AU215" s="345"/>
      <c r="AV215" s="345"/>
      <c r="AW215" s="345"/>
      <c r="AX215" s="345"/>
      <c r="AY215" s="345"/>
      <c r="AZ215" s="346"/>
      <c r="BA215" s="39"/>
      <c r="BB215" s="39"/>
      <c r="BC215" s="11">
        <v>0</v>
      </c>
      <c r="BD215" s="11">
        <v>0</v>
      </c>
      <c r="CY215" s="145">
        <v>0</v>
      </c>
      <c r="CZ215" s="145">
        <v>0</v>
      </c>
      <c r="DD215" s="4"/>
      <c r="DF215" s="34"/>
      <c r="DG215" s="34"/>
      <c r="DH215" s="34"/>
      <c r="DI215" s="34"/>
      <c r="DJ215" s="34"/>
      <c r="DK215" s="34"/>
      <c r="DL215" s="34"/>
      <c r="DM215" s="34"/>
      <c r="DN215" s="34"/>
      <c r="DO215" s="34"/>
      <c r="DP215" s="34"/>
      <c r="DQ215" s="34"/>
      <c r="DR215" s="34"/>
      <c r="DS215" s="34"/>
      <c r="DT215" s="34"/>
      <c r="DU215" s="34"/>
      <c r="DV215" s="34"/>
      <c r="DW215" s="34"/>
      <c r="DX215" s="34"/>
    </row>
    <row r="216" spans="1:128" ht="15" hidden="1" customHeight="1" x14ac:dyDescent="0.25">
      <c r="A216" s="39"/>
      <c r="B216" s="39"/>
      <c r="C216" s="347"/>
      <c r="D216" s="348"/>
      <c r="E216" s="348"/>
      <c r="F216" s="348"/>
      <c r="G216" s="348"/>
      <c r="H216" s="348"/>
      <c r="I216" s="348"/>
      <c r="J216" s="348"/>
      <c r="K216" s="348"/>
      <c r="L216" s="348"/>
      <c r="M216" s="348"/>
      <c r="N216" s="348"/>
      <c r="O216" s="348"/>
      <c r="P216" s="348"/>
      <c r="Q216" s="348"/>
      <c r="R216" s="348"/>
      <c r="S216" s="348"/>
      <c r="T216" s="348"/>
      <c r="U216" s="348"/>
      <c r="V216" s="348"/>
      <c r="W216" s="348"/>
      <c r="X216" s="348"/>
      <c r="Y216" s="348"/>
      <c r="Z216" s="348"/>
      <c r="AA216" s="348"/>
      <c r="AB216" s="348"/>
      <c r="AC216" s="348"/>
      <c r="AD216" s="348"/>
      <c r="AE216" s="348"/>
      <c r="AF216" s="348"/>
      <c r="AG216" s="348"/>
      <c r="AH216" s="348"/>
      <c r="AI216" s="348"/>
      <c r="AJ216" s="348"/>
      <c r="AK216" s="348"/>
      <c r="AL216" s="348"/>
      <c r="AM216" s="348"/>
      <c r="AN216" s="348"/>
      <c r="AO216" s="348"/>
      <c r="AP216" s="348"/>
      <c r="AQ216" s="348"/>
      <c r="AR216" s="348"/>
      <c r="AS216" s="348"/>
      <c r="AT216" s="348"/>
      <c r="AU216" s="348"/>
      <c r="AV216" s="348"/>
      <c r="AW216" s="348"/>
      <c r="AX216" s="348"/>
      <c r="AY216" s="348"/>
      <c r="AZ216" s="349"/>
      <c r="BA216" s="39"/>
      <c r="BB216" s="39"/>
      <c r="BC216" s="11">
        <v>0</v>
      </c>
      <c r="BD216" s="11">
        <v>0</v>
      </c>
      <c r="CY216" s="145">
        <v>0</v>
      </c>
      <c r="CZ216" s="145">
        <v>0</v>
      </c>
      <c r="DD216" s="4"/>
      <c r="DF216" s="34"/>
      <c r="DG216" s="34"/>
      <c r="DH216" s="34"/>
      <c r="DI216" s="34"/>
      <c r="DJ216" s="34"/>
      <c r="DK216" s="34"/>
      <c r="DL216" s="34"/>
      <c r="DM216" s="34"/>
      <c r="DN216" s="34"/>
      <c r="DO216" s="34"/>
      <c r="DP216" s="34"/>
      <c r="DQ216" s="34"/>
      <c r="DR216" s="34"/>
      <c r="DS216" s="34"/>
      <c r="DT216" s="34"/>
      <c r="DU216" s="34"/>
      <c r="DV216" s="34"/>
      <c r="DW216" s="34"/>
      <c r="DX216" s="34"/>
    </row>
    <row r="217" spans="1:128" ht="15" customHeight="1" x14ac:dyDescent="0.25">
      <c r="A217" s="39"/>
      <c r="B217" s="39"/>
      <c r="C217" s="39"/>
      <c r="D217" s="39"/>
      <c r="E217" s="39"/>
      <c r="F217" s="39"/>
      <c r="G217" s="39"/>
      <c r="H217" s="39"/>
      <c r="I217" s="39"/>
      <c r="J217" s="39"/>
      <c r="K217" s="39"/>
      <c r="L217" s="39"/>
      <c r="M217" s="39"/>
      <c r="N217" s="39"/>
      <c r="O217" s="39"/>
      <c r="P217" s="39"/>
      <c r="Q217" s="39"/>
      <c r="R217" s="39"/>
      <c r="S217" s="39"/>
      <c r="T217" s="39"/>
      <c r="U217" s="39"/>
      <c r="V217" s="39"/>
      <c r="W217" s="39"/>
      <c r="X217" s="39"/>
      <c r="Y217" s="39"/>
      <c r="Z217" s="39"/>
      <c r="AA217" s="39"/>
      <c r="AB217" s="39"/>
      <c r="AC217" s="39"/>
      <c r="AD217" s="39"/>
      <c r="AE217" s="39"/>
      <c r="AF217" s="39"/>
      <c r="AG217" s="39"/>
      <c r="AH217" s="39"/>
      <c r="AI217" s="39"/>
      <c r="AJ217" s="39"/>
      <c r="AK217" s="39"/>
      <c r="AL217" s="39"/>
      <c r="AM217" s="39"/>
      <c r="AN217" s="39"/>
      <c r="AO217" s="39"/>
      <c r="AP217" s="39"/>
      <c r="AQ217" s="39"/>
      <c r="AR217" s="39"/>
      <c r="AS217" s="39"/>
      <c r="AT217" s="39"/>
      <c r="AU217" s="39"/>
      <c r="AV217" s="39"/>
      <c r="AW217" s="39"/>
      <c r="AX217" s="39"/>
      <c r="AY217" s="39"/>
      <c r="AZ217" s="39"/>
      <c r="BA217" s="39"/>
      <c r="BB217" s="39"/>
      <c r="BC217" s="11">
        <v>1</v>
      </c>
      <c r="BD217" s="11">
        <v>1</v>
      </c>
      <c r="CY217" s="145">
        <v>0</v>
      </c>
      <c r="CZ217" s="145">
        <v>0</v>
      </c>
      <c r="DD217" s="4"/>
      <c r="DF217" s="34"/>
      <c r="DG217" s="34"/>
      <c r="DH217" s="34"/>
      <c r="DI217" s="34"/>
      <c r="DJ217" s="34"/>
      <c r="DK217" s="34"/>
      <c r="DL217" s="34"/>
      <c r="DM217" s="34"/>
      <c r="DN217" s="34"/>
      <c r="DO217" s="34"/>
      <c r="DP217" s="34"/>
      <c r="DQ217" s="34"/>
      <c r="DR217" s="34"/>
      <c r="DS217" s="34"/>
      <c r="DT217" s="34"/>
      <c r="DU217" s="34"/>
      <c r="DV217" s="34"/>
      <c r="DW217" s="34"/>
      <c r="DX217" s="34"/>
    </row>
    <row r="218" spans="1:128" ht="15" customHeight="1" x14ac:dyDescent="0.25">
      <c r="A218" s="39"/>
      <c r="B218" s="39"/>
      <c r="C218" s="39"/>
      <c r="D218" s="39"/>
      <c r="E218" s="39"/>
      <c r="F218" s="39"/>
      <c r="G218" s="39"/>
      <c r="H218" s="39"/>
      <c r="I218" s="39"/>
      <c r="J218" s="39"/>
      <c r="K218" s="39"/>
      <c r="L218" s="39"/>
      <c r="M218" s="39"/>
      <c r="N218" s="39"/>
      <c r="O218" s="39"/>
      <c r="P218" s="39"/>
      <c r="Q218" s="39"/>
      <c r="R218" s="39"/>
      <c r="S218" s="39"/>
      <c r="T218" s="39"/>
      <c r="U218" s="39"/>
      <c r="V218" s="39"/>
      <c r="W218" s="39"/>
      <c r="X218" s="39"/>
      <c r="Y218" s="39"/>
      <c r="Z218" s="39"/>
      <c r="AA218" s="39"/>
      <c r="AB218" s="39"/>
      <c r="AC218" s="39"/>
      <c r="AD218" s="39"/>
      <c r="AE218" s="39"/>
      <c r="AF218" s="39"/>
      <c r="AG218" s="39"/>
      <c r="AH218" s="39"/>
      <c r="AI218" s="39"/>
      <c r="AJ218" s="39"/>
      <c r="AK218" s="39"/>
      <c r="AL218" s="39"/>
      <c r="AM218" s="39"/>
      <c r="AN218" s="39"/>
      <c r="AO218" s="39"/>
      <c r="AP218" s="39"/>
      <c r="AQ218" s="39"/>
      <c r="AR218" s="39"/>
      <c r="AS218" s="39"/>
      <c r="AT218" s="39"/>
      <c r="AU218" s="39"/>
      <c r="AV218" s="39"/>
      <c r="AW218" s="39"/>
      <c r="AX218" s="39"/>
      <c r="AY218" s="39"/>
      <c r="AZ218" s="39"/>
      <c r="BA218" s="39"/>
      <c r="BB218" s="39"/>
      <c r="BC218" s="11">
        <v>1</v>
      </c>
      <c r="BD218" s="11">
        <v>1</v>
      </c>
      <c r="CY218" s="145">
        <v>0</v>
      </c>
      <c r="CZ218" s="145">
        <v>0</v>
      </c>
      <c r="DD218" s="4"/>
      <c r="DF218" s="34"/>
      <c r="DG218" s="34"/>
      <c r="DH218" s="34"/>
      <c r="DI218" s="34"/>
      <c r="DJ218" s="34"/>
      <c r="DK218" s="34"/>
      <c r="DL218" s="34"/>
      <c r="DM218" s="34"/>
      <c r="DN218" s="34"/>
      <c r="DO218" s="34"/>
      <c r="DP218" s="34"/>
      <c r="DQ218" s="34"/>
      <c r="DR218" s="34"/>
      <c r="DS218" s="34"/>
      <c r="DT218" s="34"/>
      <c r="DU218" s="34"/>
      <c r="DV218" s="34"/>
      <c r="DW218" s="34"/>
      <c r="DX218" s="34"/>
    </row>
    <row r="219" spans="1:128" ht="15" customHeight="1" x14ac:dyDescent="0.25">
      <c r="A219" s="39"/>
      <c r="B219" s="39"/>
      <c r="C219" s="335" t="s">
        <v>180</v>
      </c>
      <c r="D219" s="328"/>
      <c r="E219" s="328"/>
      <c r="F219" s="328"/>
      <c r="G219" s="328"/>
      <c r="H219" s="328"/>
      <c r="I219" s="328"/>
      <c r="J219" s="328"/>
      <c r="K219" s="328"/>
      <c r="L219" s="328"/>
      <c r="M219" s="328"/>
      <c r="N219" s="328"/>
      <c r="O219" s="328"/>
      <c r="P219" s="329"/>
      <c r="Q219" s="43"/>
      <c r="R219" s="42"/>
      <c r="S219" s="42"/>
      <c r="T219" s="42"/>
      <c r="U219" s="42"/>
      <c r="V219" s="42"/>
      <c r="W219" s="42"/>
      <c r="X219" s="42"/>
      <c r="Y219" s="42"/>
      <c r="Z219" s="42"/>
      <c r="AA219" s="42"/>
      <c r="AB219" s="42"/>
      <c r="AC219" s="42"/>
      <c r="AD219" s="42"/>
      <c r="AE219" s="42"/>
      <c r="AF219" s="42"/>
      <c r="AG219" s="42"/>
      <c r="AH219" s="42"/>
      <c r="AI219" s="42"/>
      <c r="AJ219" s="42"/>
      <c r="AK219" s="42"/>
      <c r="AL219" s="42"/>
      <c r="AM219" s="42"/>
      <c r="AN219" s="42"/>
      <c r="AO219" s="42"/>
      <c r="AP219" s="42"/>
      <c r="AQ219" s="42"/>
      <c r="AR219" s="42"/>
      <c r="AS219" s="42"/>
      <c r="AT219" s="42"/>
      <c r="AU219" s="42"/>
      <c r="AV219" s="42"/>
      <c r="AW219" s="42"/>
      <c r="AX219" s="42"/>
      <c r="AY219" s="42"/>
      <c r="AZ219" s="42"/>
      <c r="BA219" s="39"/>
      <c r="BB219" s="39"/>
      <c r="BC219" s="11">
        <v>1</v>
      </c>
      <c r="BD219" s="11">
        <v>1</v>
      </c>
      <c r="CY219" s="145">
        <v>0</v>
      </c>
      <c r="CZ219" s="145">
        <v>0</v>
      </c>
      <c r="DD219" s="4"/>
      <c r="DF219" s="34"/>
      <c r="DG219" s="34"/>
      <c r="DH219" s="34"/>
      <c r="DI219" s="34"/>
      <c r="DJ219" s="34"/>
      <c r="DK219" s="34"/>
      <c r="DL219" s="34"/>
      <c r="DM219" s="34"/>
      <c r="DN219" s="34"/>
      <c r="DO219" s="34"/>
      <c r="DP219" s="34"/>
      <c r="DQ219" s="34"/>
      <c r="DR219" s="34"/>
      <c r="DS219" s="34"/>
      <c r="DT219" s="34"/>
      <c r="DU219" s="34"/>
      <c r="DV219" s="34"/>
      <c r="DW219" s="34"/>
      <c r="DX219" s="34"/>
    </row>
    <row r="220" spans="1:128" ht="15" customHeight="1" x14ac:dyDescent="0.25">
      <c r="A220" s="39"/>
      <c r="B220" s="39"/>
      <c r="C220" s="39"/>
      <c r="D220" s="39"/>
      <c r="E220" s="39"/>
      <c r="F220" s="39"/>
      <c r="G220" s="39"/>
      <c r="H220" s="39"/>
      <c r="I220" s="39"/>
      <c r="J220" s="39"/>
      <c r="K220" s="39"/>
      <c r="L220" s="39"/>
      <c r="M220" s="39"/>
      <c r="N220" s="39"/>
      <c r="O220" s="39"/>
      <c r="P220" s="39"/>
      <c r="Q220" s="39"/>
      <c r="R220" s="39"/>
      <c r="S220" s="39"/>
      <c r="T220" s="39"/>
      <c r="U220" s="39"/>
      <c r="V220" s="39"/>
      <c r="W220" s="39"/>
      <c r="X220" s="39"/>
      <c r="Y220" s="39"/>
      <c r="Z220" s="39"/>
      <c r="AA220" s="39"/>
      <c r="AB220" s="39"/>
      <c r="AC220" s="39"/>
      <c r="AD220" s="39"/>
      <c r="AE220" s="39"/>
      <c r="AF220" s="39"/>
      <c r="AG220" s="39"/>
      <c r="AH220" s="39"/>
      <c r="AI220" s="39"/>
      <c r="AJ220" s="39"/>
      <c r="AK220" s="39"/>
      <c r="AL220" s="39"/>
      <c r="AM220" s="39"/>
      <c r="AN220" s="39"/>
      <c r="AO220" s="39"/>
      <c r="AP220" s="39"/>
      <c r="AQ220" s="39"/>
      <c r="AR220" s="39"/>
      <c r="AS220" s="39"/>
      <c r="AT220" s="39"/>
      <c r="AU220" s="39"/>
      <c r="AV220" s="39"/>
      <c r="AW220" s="39"/>
      <c r="AX220" s="39"/>
      <c r="AY220" s="39"/>
      <c r="AZ220" s="39"/>
      <c r="BA220" s="39"/>
      <c r="BB220" s="39"/>
      <c r="BC220" s="11">
        <v>1</v>
      </c>
      <c r="BD220" s="11">
        <v>1</v>
      </c>
      <c r="CY220" s="145">
        <v>0</v>
      </c>
      <c r="CZ220" s="145">
        <v>0</v>
      </c>
      <c r="DD220" s="4"/>
      <c r="DF220" s="34"/>
      <c r="DG220" s="34"/>
      <c r="DH220" s="34"/>
      <c r="DI220" s="34"/>
      <c r="DJ220" s="34"/>
      <c r="DK220" s="34"/>
      <c r="DL220" s="34"/>
      <c r="DM220" s="34"/>
      <c r="DN220" s="34"/>
      <c r="DO220" s="34"/>
      <c r="DP220" s="34"/>
      <c r="DQ220" s="34"/>
      <c r="DR220" s="34"/>
      <c r="DS220" s="34"/>
      <c r="DT220" s="34"/>
      <c r="DU220" s="34"/>
      <c r="DV220" s="34"/>
      <c r="DW220" s="34"/>
      <c r="DX220" s="34"/>
    </row>
    <row r="221" spans="1:128" ht="15" customHeight="1" x14ac:dyDescent="0.25">
      <c r="A221" s="39"/>
      <c r="B221" s="39"/>
      <c r="C221" s="380" t="s">
        <v>181</v>
      </c>
      <c r="D221" s="381"/>
      <c r="E221" s="381"/>
      <c r="F221" s="381"/>
      <c r="G221" s="381"/>
      <c r="H221" s="381"/>
      <c r="I221" s="381"/>
      <c r="J221" s="381"/>
      <c r="K221" s="381"/>
      <c r="L221" s="381"/>
      <c r="M221" s="381"/>
      <c r="N221" s="381"/>
      <c r="O221" s="381"/>
      <c r="P221" s="381"/>
      <c r="Q221" s="381"/>
      <c r="R221" s="381"/>
      <c r="S221" s="381"/>
      <c r="T221" s="381"/>
      <c r="U221" s="381"/>
      <c r="V221" s="381"/>
      <c r="W221" s="381"/>
      <c r="X221" s="381"/>
      <c r="Y221" s="381"/>
      <c r="Z221" s="381"/>
      <c r="AA221" s="381"/>
      <c r="AB221" s="382"/>
      <c r="AC221" s="383" t="s">
        <v>20</v>
      </c>
      <c r="AD221" s="383"/>
      <c r="AE221" s="383"/>
      <c r="AF221" s="383"/>
      <c r="AG221" s="384"/>
      <c r="AH221" s="385"/>
      <c r="AI221" s="386"/>
      <c r="AJ221" s="386"/>
      <c r="AK221" s="386"/>
      <c r="AL221" s="386"/>
      <c r="AM221" s="386"/>
      <c r="AN221" s="386"/>
      <c r="AO221" s="386"/>
      <c r="AP221" s="386"/>
      <c r="AQ221" s="386"/>
      <c r="AR221" s="386"/>
      <c r="AS221" s="386"/>
      <c r="AT221" s="386"/>
      <c r="AU221" s="386"/>
      <c r="AV221" s="386"/>
      <c r="AW221" s="386"/>
      <c r="AX221" s="386"/>
      <c r="AY221" s="386"/>
      <c r="AZ221" s="387"/>
      <c r="BA221" s="39"/>
      <c r="BB221" s="39"/>
      <c r="BC221" s="11">
        <v>1</v>
      </c>
      <c r="BD221" s="11">
        <v>0</v>
      </c>
      <c r="CY221" s="145">
        <v>0</v>
      </c>
      <c r="CZ221" s="145">
        <v>1</v>
      </c>
      <c r="DD221" s="4"/>
      <c r="DF221" s="34"/>
      <c r="DG221" s="34"/>
      <c r="DH221" s="34"/>
      <c r="DI221" s="34"/>
      <c r="DJ221" s="34"/>
      <c r="DK221" s="34"/>
      <c r="DL221" s="34"/>
      <c r="DM221" s="34"/>
      <c r="DN221" s="34"/>
      <c r="DO221" s="34"/>
      <c r="DP221" s="34"/>
      <c r="DQ221" s="34"/>
      <c r="DR221" s="34"/>
      <c r="DS221" s="34"/>
      <c r="DT221" s="34"/>
      <c r="DU221" s="34"/>
      <c r="DV221" s="34"/>
      <c r="DW221" s="34"/>
      <c r="DX221" s="34"/>
    </row>
    <row r="222" spans="1:128" ht="15" customHeight="1" x14ac:dyDescent="0.25">
      <c r="A222" s="39"/>
      <c r="B222" s="39"/>
      <c r="M222" s="123"/>
      <c r="AO222" s="123"/>
      <c r="BA222" s="39"/>
      <c r="BB222" s="39"/>
      <c r="BC222" s="11">
        <v>1</v>
      </c>
      <c r="BD222" s="11">
        <v>0</v>
      </c>
      <c r="CY222" s="145">
        <v>0</v>
      </c>
      <c r="CZ222" s="145">
        <v>1</v>
      </c>
      <c r="DD222" s="4"/>
      <c r="DF222" s="34"/>
      <c r="DG222" s="34"/>
      <c r="DH222" s="34"/>
      <c r="DI222" s="34"/>
      <c r="DJ222" s="34"/>
      <c r="DK222" s="34"/>
      <c r="DL222" s="34"/>
      <c r="DM222" s="34"/>
      <c r="DN222" s="34"/>
      <c r="DO222" s="34"/>
      <c r="DP222" s="34"/>
      <c r="DQ222" s="34"/>
      <c r="DR222" s="34"/>
      <c r="DS222" s="34"/>
      <c r="DT222" s="34"/>
      <c r="DU222" s="34"/>
      <c r="DV222" s="34"/>
      <c r="DW222" s="34"/>
      <c r="DX222" s="34"/>
    </row>
    <row r="223" spans="1:128" ht="15" hidden="1" customHeight="1" x14ac:dyDescent="0.25">
      <c r="A223" s="39"/>
      <c r="B223" s="39"/>
      <c r="C223" s="388" t="s">
        <v>226</v>
      </c>
      <c r="D223" s="367"/>
      <c r="E223" s="367"/>
      <c r="F223" s="367"/>
      <c r="G223" s="367"/>
      <c r="H223" s="367"/>
      <c r="I223" s="367"/>
      <c r="J223" s="367"/>
      <c r="K223" s="367"/>
      <c r="L223" s="367"/>
      <c r="M223" s="367"/>
      <c r="N223" s="367"/>
      <c r="O223" s="367"/>
      <c r="P223" s="367"/>
      <c r="Q223" s="367"/>
      <c r="R223" s="367"/>
      <c r="S223" s="367"/>
      <c r="T223" s="367"/>
      <c r="U223" s="367"/>
      <c r="V223" s="367"/>
      <c r="W223" s="367"/>
      <c r="X223" s="367"/>
      <c r="Y223" s="367"/>
      <c r="Z223" s="367"/>
      <c r="AA223" s="367"/>
      <c r="AB223" s="367"/>
      <c r="AC223" s="367"/>
      <c r="AD223" s="367"/>
      <c r="AE223" s="367"/>
      <c r="AF223" s="367"/>
      <c r="AG223" s="367"/>
      <c r="AH223" s="367"/>
      <c r="AI223" s="367"/>
      <c r="AJ223" s="367"/>
      <c r="AK223" s="367"/>
      <c r="AL223" s="367"/>
      <c r="AM223" s="367"/>
      <c r="AN223" s="367"/>
      <c r="AO223" s="367"/>
      <c r="AP223" s="367"/>
      <c r="AQ223" s="367"/>
      <c r="AR223" s="367"/>
      <c r="AS223" s="367"/>
      <c r="AT223" s="367"/>
      <c r="AU223" s="367"/>
      <c r="AV223" s="367"/>
      <c r="AW223" s="367"/>
      <c r="AX223" s="367"/>
      <c r="AY223" s="367"/>
      <c r="AZ223" s="368"/>
      <c r="BA223" s="39"/>
      <c r="BB223" s="39"/>
      <c r="BC223" s="11">
        <v>0</v>
      </c>
      <c r="BD223" s="11">
        <v>1</v>
      </c>
      <c r="CY223" s="145">
        <v>1</v>
      </c>
      <c r="CZ223" s="145">
        <v>0</v>
      </c>
      <c r="DD223" s="4"/>
      <c r="DF223" s="34"/>
      <c r="DG223" s="34"/>
      <c r="DH223" s="34"/>
      <c r="DI223" s="34"/>
      <c r="DJ223" s="34"/>
      <c r="DK223" s="34"/>
      <c r="DL223" s="34"/>
      <c r="DM223" s="34"/>
      <c r="DN223" s="34"/>
      <c r="DO223" s="34"/>
      <c r="DP223" s="34"/>
      <c r="DQ223" s="34"/>
      <c r="DR223" s="34"/>
      <c r="DS223" s="34"/>
      <c r="DT223" s="34"/>
      <c r="DU223" s="34"/>
      <c r="DV223" s="34"/>
      <c r="DW223" s="34"/>
      <c r="DX223" s="34"/>
    </row>
    <row r="224" spans="1:128" ht="15" hidden="1" customHeight="1" x14ac:dyDescent="0.25">
      <c r="A224" s="39"/>
      <c r="B224" s="39"/>
      <c r="C224" s="47" t="s">
        <v>211</v>
      </c>
      <c r="D224" s="412"/>
      <c r="E224" s="412"/>
      <c r="F224" s="412"/>
      <c r="G224" s="412"/>
      <c r="H224" s="412"/>
      <c r="I224" s="412"/>
      <c r="J224" s="412"/>
      <c r="K224" s="412"/>
      <c r="L224" s="412"/>
      <c r="M224" s="412"/>
      <c r="N224" s="412"/>
      <c r="O224" s="412"/>
      <c r="P224" s="412"/>
      <c r="Q224" s="412"/>
      <c r="R224" s="412"/>
      <c r="S224" s="412"/>
      <c r="T224" s="412"/>
      <c r="U224" s="412"/>
      <c r="V224" s="412"/>
      <c r="W224" s="412"/>
      <c r="X224" s="412"/>
      <c r="Y224" s="412"/>
      <c r="Z224" s="412"/>
      <c r="AA224" s="412"/>
      <c r="AB224" s="412"/>
      <c r="AC224" s="412"/>
      <c r="AD224" s="412"/>
      <c r="AE224" s="412"/>
      <c r="AF224" s="412"/>
      <c r="AG224" s="412"/>
      <c r="AH224" s="412"/>
      <c r="AI224" s="412"/>
      <c r="AJ224" s="412"/>
      <c r="AK224" s="412"/>
      <c r="AL224" s="412"/>
      <c r="AM224" s="412"/>
      <c r="AN224" s="412"/>
      <c r="AO224" s="412"/>
      <c r="AP224" s="412"/>
      <c r="AQ224" s="412"/>
      <c r="AR224" s="412"/>
      <c r="AS224" s="412"/>
      <c r="AT224" s="412"/>
      <c r="AU224" s="412"/>
      <c r="AV224" s="412"/>
      <c r="AW224" s="412"/>
      <c r="AX224" s="412"/>
      <c r="AY224" s="412"/>
      <c r="AZ224" s="413"/>
      <c r="BA224" s="39"/>
      <c r="BB224" s="39"/>
      <c r="BC224" s="11">
        <v>0</v>
      </c>
      <c r="BD224" s="11">
        <v>1</v>
      </c>
      <c r="CY224" s="145">
        <v>1</v>
      </c>
      <c r="CZ224" s="145">
        <v>0</v>
      </c>
      <c r="DD224" s="4"/>
      <c r="DF224" s="34"/>
      <c r="DG224" s="34"/>
      <c r="DH224" s="34"/>
      <c r="DI224" s="34"/>
      <c r="DJ224" s="34"/>
      <c r="DK224" s="34"/>
      <c r="DL224" s="34"/>
      <c r="DM224" s="34"/>
      <c r="DN224" s="34"/>
      <c r="DO224" s="34"/>
      <c r="DP224" s="34"/>
      <c r="DQ224" s="34"/>
      <c r="DR224" s="34"/>
      <c r="DS224" s="34"/>
      <c r="DT224" s="34"/>
      <c r="DU224" s="34"/>
      <c r="DV224" s="34"/>
      <c r="DW224" s="34"/>
      <c r="DX224" s="34"/>
    </row>
    <row r="225" spans="1:128" ht="15" hidden="1" customHeight="1" x14ac:dyDescent="0.25">
      <c r="A225" s="39"/>
      <c r="B225" s="39"/>
      <c r="C225" s="52" t="s">
        <v>211</v>
      </c>
      <c r="D225" s="389"/>
      <c r="E225" s="389"/>
      <c r="F225" s="389"/>
      <c r="G225" s="389"/>
      <c r="H225" s="389"/>
      <c r="I225" s="389"/>
      <c r="J225" s="389"/>
      <c r="K225" s="389"/>
      <c r="L225" s="389"/>
      <c r="M225" s="389"/>
      <c r="N225" s="389"/>
      <c r="O225" s="389"/>
      <c r="P225" s="389"/>
      <c r="Q225" s="389"/>
      <c r="R225" s="389"/>
      <c r="S225" s="389"/>
      <c r="T225" s="389"/>
      <c r="U225" s="389"/>
      <c r="V225" s="389"/>
      <c r="W225" s="389"/>
      <c r="X225" s="389"/>
      <c r="Y225" s="389"/>
      <c r="Z225" s="389"/>
      <c r="AA225" s="389"/>
      <c r="AB225" s="389"/>
      <c r="AC225" s="389"/>
      <c r="AD225" s="389"/>
      <c r="AE225" s="389"/>
      <c r="AF225" s="389"/>
      <c r="AG225" s="389"/>
      <c r="AH225" s="389"/>
      <c r="AI225" s="389"/>
      <c r="AJ225" s="389"/>
      <c r="AK225" s="389"/>
      <c r="AL225" s="389"/>
      <c r="AM225" s="389"/>
      <c r="AN225" s="389"/>
      <c r="AO225" s="389"/>
      <c r="AP225" s="389"/>
      <c r="AQ225" s="389"/>
      <c r="AR225" s="389"/>
      <c r="AS225" s="389"/>
      <c r="AT225" s="389"/>
      <c r="AU225" s="389"/>
      <c r="AV225" s="389"/>
      <c r="AW225" s="389"/>
      <c r="AX225" s="389"/>
      <c r="AY225" s="389"/>
      <c r="AZ225" s="390"/>
      <c r="BA225" s="39"/>
      <c r="BB225" s="39"/>
      <c r="BC225" s="11">
        <v>0</v>
      </c>
      <c r="BD225" s="11">
        <v>1</v>
      </c>
      <c r="CY225" s="145">
        <v>1</v>
      </c>
      <c r="CZ225" s="145">
        <v>0</v>
      </c>
      <c r="DD225" s="4"/>
      <c r="DF225" s="34"/>
      <c r="DG225" s="34"/>
      <c r="DH225" s="34"/>
      <c r="DI225" s="34"/>
      <c r="DJ225" s="34"/>
      <c r="DK225" s="34"/>
      <c r="DL225" s="34"/>
      <c r="DM225" s="34"/>
      <c r="DN225" s="34"/>
      <c r="DO225" s="34"/>
      <c r="DP225" s="34"/>
      <c r="DQ225" s="34"/>
      <c r="DR225" s="34"/>
      <c r="DS225" s="34"/>
      <c r="DT225" s="34"/>
      <c r="DU225" s="34"/>
      <c r="DV225" s="34"/>
      <c r="DW225" s="34"/>
      <c r="DX225" s="34"/>
    </row>
    <row r="226" spans="1:128" ht="15" hidden="1" customHeight="1" x14ac:dyDescent="0.25">
      <c r="A226" s="39"/>
      <c r="B226" s="39"/>
      <c r="C226" s="144" t="s">
        <v>211</v>
      </c>
      <c r="D226" s="428"/>
      <c r="E226" s="428"/>
      <c r="F226" s="428"/>
      <c r="G226" s="428"/>
      <c r="H226" s="428"/>
      <c r="I226" s="428"/>
      <c r="J226" s="428"/>
      <c r="K226" s="428"/>
      <c r="L226" s="428"/>
      <c r="M226" s="428"/>
      <c r="N226" s="428"/>
      <c r="O226" s="428"/>
      <c r="P226" s="428"/>
      <c r="Q226" s="428"/>
      <c r="R226" s="428"/>
      <c r="S226" s="428"/>
      <c r="T226" s="428"/>
      <c r="U226" s="428"/>
      <c r="V226" s="428"/>
      <c r="W226" s="428"/>
      <c r="X226" s="428"/>
      <c r="Y226" s="428"/>
      <c r="Z226" s="428"/>
      <c r="AA226" s="428"/>
      <c r="AB226" s="428"/>
      <c r="AC226" s="428"/>
      <c r="AD226" s="428"/>
      <c r="AE226" s="428"/>
      <c r="AF226" s="428"/>
      <c r="AG226" s="428"/>
      <c r="AH226" s="428"/>
      <c r="AI226" s="428"/>
      <c r="AJ226" s="428"/>
      <c r="AK226" s="428"/>
      <c r="AL226" s="428"/>
      <c r="AM226" s="428"/>
      <c r="AN226" s="428"/>
      <c r="AO226" s="428"/>
      <c r="AP226" s="428"/>
      <c r="AQ226" s="428"/>
      <c r="AR226" s="428"/>
      <c r="AS226" s="428"/>
      <c r="AT226" s="428"/>
      <c r="AU226" s="428"/>
      <c r="AV226" s="428"/>
      <c r="AW226" s="428"/>
      <c r="AX226" s="428"/>
      <c r="AY226" s="428"/>
      <c r="AZ226" s="429"/>
      <c r="BA226" s="39"/>
      <c r="BB226" s="39"/>
      <c r="BC226" s="11">
        <v>0</v>
      </c>
      <c r="BD226" s="11">
        <v>1</v>
      </c>
      <c r="CY226" s="145">
        <v>1</v>
      </c>
      <c r="CZ226" s="145">
        <v>0</v>
      </c>
      <c r="DD226" s="4"/>
      <c r="DF226" s="34"/>
      <c r="DG226" s="34"/>
      <c r="DH226" s="34"/>
      <c r="DI226" s="34"/>
      <c r="DJ226" s="34"/>
      <c r="DK226" s="34"/>
      <c r="DL226" s="34"/>
      <c r="DM226" s="34"/>
      <c r="DN226" s="34"/>
      <c r="DO226" s="34"/>
      <c r="DP226" s="34"/>
      <c r="DQ226" s="34"/>
      <c r="DR226" s="34"/>
      <c r="DS226" s="34"/>
      <c r="DT226" s="34"/>
      <c r="DU226" s="34"/>
      <c r="DV226" s="34"/>
      <c r="DW226" s="34"/>
      <c r="DX226" s="34"/>
    </row>
    <row r="227" spans="1:128" ht="15" hidden="1" customHeight="1" x14ac:dyDescent="0.25">
      <c r="A227" s="39"/>
      <c r="B227" s="39"/>
      <c r="C227" s="420" t="s">
        <v>92</v>
      </c>
      <c r="D227" s="421"/>
      <c r="E227" s="421"/>
      <c r="F227" s="421"/>
      <c r="G227" s="421"/>
      <c r="H227" s="421"/>
      <c r="I227" s="421"/>
      <c r="J227" s="421"/>
      <c r="K227" s="421"/>
      <c r="L227" s="421"/>
      <c r="M227" s="421"/>
      <c r="N227" s="421"/>
      <c r="O227" s="421"/>
      <c r="P227" s="421"/>
      <c r="Q227" s="421"/>
      <c r="R227" s="421"/>
      <c r="S227" s="421"/>
      <c r="T227" s="421"/>
      <c r="U227" s="421"/>
      <c r="V227" s="421"/>
      <c r="W227" s="421"/>
      <c r="X227" s="421"/>
      <c r="Y227" s="421"/>
      <c r="Z227" s="421"/>
      <c r="AA227" s="421"/>
      <c r="AB227" s="421"/>
      <c r="AC227" s="421"/>
      <c r="AD227" s="421"/>
      <c r="AE227" s="421"/>
      <c r="AF227" s="421"/>
      <c r="AG227" s="421"/>
      <c r="AH227" s="421"/>
      <c r="AI227" s="421"/>
      <c r="AJ227" s="421"/>
      <c r="AK227" s="421"/>
      <c r="AL227" s="421"/>
      <c r="AM227" s="421"/>
      <c r="AN227" s="421"/>
      <c r="AO227" s="421"/>
      <c r="AP227" s="421"/>
      <c r="AQ227" s="421"/>
      <c r="AR227" s="421"/>
      <c r="AS227" s="421"/>
      <c r="AT227" s="421"/>
      <c r="AU227" s="421"/>
      <c r="AV227" s="422"/>
      <c r="AW227" s="330" t="s">
        <v>93</v>
      </c>
      <c r="AX227" s="331"/>
      <c r="AY227" s="330" t="s">
        <v>94</v>
      </c>
      <c r="AZ227" s="331"/>
      <c r="BA227" s="39"/>
      <c r="BB227" s="39"/>
      <c r="BC227" s="11">
        <v>0</v>
      </c>
      <c r="BD227" s="11">
        <v>1</v>
      </c>
      <c r="CY227" s="145">
        <v>1</v>
      </c>
      <c r="CZ227" s="145">
        <v>1</v>
      </c>
      <c r="DD227" s="4"/>
      <c r="DF227" s="34"/>
      <c r="DG227" s="34"/>
      <c r="DH227" s="34"/>
      <c r="DI227" s="34"/>
      <c r="DJ227" s="34"/>
      <c r="DK227" s="34"/>
      <c r="DL227" s="34"/>
      <c r="DM227" s="34"/>
      <c r="DN227" s="34"/>
      <c r="DO227" s="34"/>
      <c r="DP227" s="34"/>
      <c r="DQ227" s="34"/>
      <c r="DR227" s="34"/>
      <c r="DS227" s="34"/>
      <c r="DT227" s="34"/>
      <c r="DU227" s="34"/>
      <c r="DV227" s="34"/>
      <c r="DW227" s="34"/>
      <c r="DX227" s="34"/>
    </row>
    <row r="228" spans="1:128" ht="15" hidden="1" customHeight="1" x14ac:dyDescent="0.25">
      <c r="A228" s="39"/>
      <c r="B228" s="39"/>
      <c r="M228" s="123"/>
      <c r="AO228" s="123"/>
      <c r="BA228" s="39"/>
      <c r="BB228" s="39"/>
      <c r="BC228" s="11">
        <v>0</v>
      </c>
      <c r="BD228" s="11">
        <v>1</v>
      </c>
      <c r="CY228" s="145">
        <v>1</v>
      </c>
      <c r="CZ228" s="145">
        <v>0</v>
      </c>
      <c r="DD228" s="4"/>
      <c r="DF228" s="34"/>
      <c r="DG228" s="34"/>
      <c r="DH228" s="34"/>
      <c r="DI228" s="34"/>
      <c r="DJ228" s="34"/>
      <c r="DK228" s="34"/>
      <c r="DL228" s="34"/>
      <c r="DM228" s="34"/>
      <c r="DN228" s="34"/>
      <c r="DO228" s="34"/>
      <c r="DP228" s="34"/>
      <c r="DQ228" s="34"/>
      <c r="DR228" s="34"/>
      <c r="DS228" s="34"/>
      <c r="DT228" s="34"/>
      <c r="DU228" s="34"/>
      <c r="DV228" s="34"/>
      <c r="DW228" s="34"/>
      <c r="DX228" s="34"/>
    </row>
    <row r="229" spans="1:128" ht="15" customHeight="1" x14ac:dyDescent="0.25">
      <c r="A229" s="39"/>
      <c r="B229" s="39"/>
      <c r="C229" s="388" t="s">
        <v>182</v>
      </c>
      <c r="D229" s="367"/>
      <c r="E229" s="367"/>
      <c r="F229" s="367"/>
      <c r="G229" s="367"/>
      <c r="H229" s="367"/>
      <c r="I229" s="367"/>
      <c r="J229" s="367"/>
      <c r="K229" s="367"/>
      <c r="L229" s="367"/>
      <c r="M229" s="367"/>
      <c r="N229" s="367"/>
      <c r="O229" s="367"/>
      <c r="P229" s="367"/>
      <c r="Q229" s="367"/>
      <c r="R229" s="367"/>
      <c r="S229" s="367"/>
      <c r="T229" s="367"/>
      <c r="U229" s="367"/>
      <c r="V229" s="367"/>
      <c r="W229" s="367"/>
      <c r="X229" s="367"/>
      <c r="Y229" s="367"/>
      <c r="Z229" s="367"/>
      <c r="AA229" s="367"/>
      <c r="AB229" s="367"/>
      <c r="AC229" s="367"/>
      <c r="AD229" s="367"/>
      <c r="AE229" s="367"/>
      <c r="AF229" s="367"/>
      <c r="AG229" s="367"/>
      <c r="AH229" s="367"/>
      <c r="AI229" s="367"/>
      <c r="AJ229" s="367"/>
      <c r="AK229" s="367"/>
      <c r="AL229" s="367"/>
      <c r="AM229" s="367"/>
      <c r="AN229" s="367"/>
      <c r="AO229" s="367"/>
      <c r="AP229" s="367"/>
      <c r="AQ229" s="367"/>
      <c r="AR229" s="367"/>
      <c r="AS229" s="367"/>
      <c r="AT229" s="367"/>
      <c r="AU229" s="367"/>
      <c r="AV229" s="367"/>
      <c r="AW229" s="367"/>
      <c r="AX229" s="367"/>
      <c r="AY229" s="367"/>
      <c r="AZ229" s="368"/>
      <c r="BA229" s="39"/>
      <c r="BB229" s="39"/>
      <c r="BC229" s="11">
        <v>1</v>
      </c>
      <c r="BD229" s="11">
        <v>1</v>
      </c>
      <c r="CY229" s="145">
        <v>0</v>
      </c>
      <c r="CZ229" s="145">
        <v>0</v>
      </c>
      <c r="DD229" s="4"/>
      <c r="DF229" s="34"/>
      <c r="DG229" s="34"/>
      <c r="DH229" s="34"/>
      <c r="DI229" s="34"/>
      <c r="DJ229" s="34"/>
      <c r="DK229" s="34"/>
      <c r="DL229" s="34"/>
      <c r="DM229" s="34"/>
      <c r="DN229" s="34"/>
      <c r="DO229" s="34"/>
      <c r="DP229" s="34"/>
      <c r="DQ229" s="34"/>
      <c r="DR229" s="34"/>
      <c r="DS229" s="34"/>
      <c r="DT229" s="34"/>
      <c r="DU229" s="34"/>
      <c r="DV229" s="34"/>
      <c r="DW229" s="34"/>
      <c r="DX229" s="34"/>
    </row>
    <row r="230" spans="1:128" ht="15" hidden="1" customHeight="1" x14ac:dyDescent="0.25">
      <c r="A230" s="39"/>
      <c r="B230" s="39"/>
      <c r="C230" s="378" t="s">
        <v>11</v>
      </c>
      <c r="D230" s="379"/>
      <c r="E230" s="379"/>
      <c r="F230" s="379"/>
      <c r="G230" s="379"/>
      <c r="H230" s="379"/>
      <c r="I230" s="379"/>
      <c r="J230" s="379"/>
      <c r="K230" s="379"/>
      <c r="L230" s="379"/>
      <c r="M230" s="379"/>
      <c r="N230" s="379"/>
      <c r="O230" s="379"/>
      <c r="P230" s="379"/>
      <c r="Q230" s="379"/>
      <c r="R230" s="379"/>
      <c r="S230" s="379"/>
      <c r="T230" s="379"/>
      <c r="U230" s="379"/>
      <c r="V230" s="379"/>
      <c r="W230" s="379"/>
      <c r="X230" s="379"/>
      <c r="Y230" s="379"/>
      <c r="Z230" s="379"/>
      <c r="AA230" s="379"/>
      <c r="AB230" s="379"/>
      <c r="AC230" s="376" t="s">
        <v>397</v>
      </c>
      <c r="AD230" s="376"/>
      <c r="AE230" s="376"/>
      <c r="AF230" s="376"/>
      <c r="AG230" s="376"/>
      <c r="AH230" s="376"/>
      <c r="AI230" s="376"/>
      <c r="AJ230" s="376"/>
      <c r="AK230" s="376"/>
      <c r="AL230" s="376"/>
      <c r="AM230" s="376"/>
      <c r="AN230" s="376"/>
      <c r="AO230" s="376"/>
      <c r="AP230" s="376"/>
      <c r="AQ230" s="376"/>
      <c r="AR230" s="376"/>
      <c r="AS230" s="376"/>
      <c r="AT230" s="376"/>
      <c r="AU230" s="376"/>
      <c r="AV230" s="376"/>
      <c r="AW230" s="376"/>
      <c r="AX230" s="376"/>
      <c r="AY230" s="376"/>
      <c r="AZ230" s="377"/>
      <c r="BA230" s="39"/>
      <c r="BB230" s="39"/>
      <c r="BC230" s="33">
        <f>IF(OR(UPPER(AS111)="SI",APPG!E86=1),1,0)</f>
        <v>0</v>
      </c>
      <c r="BD230" s="11">
        <v>0</v>
      </c>
      <c r="CY230" s="145">
        <f t="shared" ref="CY230:CY234" si="4">IF(BC230=1,0,1)</f>
        <v>1</v>
      </c>
      <c r="CZ230" s="145">
        <v>1</v>
      </c>
      <c r="DD230" s="4"/>
      <c r="DF230" s="34"/>
      <c r="DG230" s="34"/>
      <c r="DH230" s="34"/>
      <c r="DI230" s="34"/>
      <c r="DJ230" s="34"/>
      <c r="DK230" s="34"/>
      <c r="DL230" s="34"/>
      <c r="DM230" s="34"/>
      <c r="DN230" s="34"/>
      <c r="DO230" s="34"/>
      <c r="DP230" s="34"/>
      <c r="DQ230" s="34"/>
      <c r="DR230" s="34"/>
      <c r="DS230" s="34"/>
      <c r="DT230" s="34"/>
      <c r="DU230" s="34"/>
      <c r="DV230" s="34"/>
      <c r="DW230" s="34"/>
      <c r="DX230" s="34"/>
    </row>
    <row r="231" spans="1:128" ht="15" hidden="1" customHeight="1" x14ac:dyDescent="0.25">
      <c r="A231" s="39"/>
      <c r="B231" s="39"/>
      <c r="C231" s="378" t="s">
        <v>19</v>
      </c>
      <c r="D231" s="379"/>
      <c r="E231" s="379"/>
      <c r="F231" s="379"/>
      <c r="G231" s="379"/>
      <c r="H231" s="379"/>
      <c r="I231" s="379"/>
      <c r="J231" s="379"/>
      <c r="K231" s="379"/>
      <c r="L231" s="379"/>
      <c r="M231" s="379"/>
      <c r="N231" s="379"/>
      <c r="O231" s="379"/>
      <c r="P231" s="379"/>
      <c r="Q231" s="379"/>
      <c r="R231" s="379"/>
      <c r="S231" s="379"/>
      <c r="T231" s="379"/>
      <c r="U231" s="379"/>
      <c r="V231" s="379"/>
      <c r="W231" s="379"/>
      <c r="X231" s="379"/>
      <c r="Y231" s="379"/>
      <c r="Z231" s="379"/>
      <c r="AA231" s="379"/>
      <c r="AB231" s="379"/>
      <c r="AC231" s="376" t="s">
        <v>397</v>
      </c>
      <c r="AD231" s="376"/>
      <c r="AE231" s="376"/>
      <c r="AF231" s="376"/>
      <c r="AG231" s="376"/>
      <c r="AH231" s="376"/>
      <c r="AI231" s="376"/>
      <c r="AJ231" s="376"/>
      <c r="AK231" s="376"/>
      <c r="AL231" s="376"/>
      <c r="AM231" s="376"/>
      <c r="AN231" s="376"/>
      <c r="AO231" s="376"/>
      <c r="AP231" s="376"/>
      <c r="AQ231" s="376"/>
      <c r="AR231" s="376"/>
      <c r="AS231" s="376"/>
      <c r="AT231" s="376"/>
      <c r="AU231" s="376"/>
      <c r="AV231" s="376"/>
      <c r="AW231" s="376"/>
      <c r="AX231" s="376"/>
      <c r="AY231" s="376"/>
      <c r="AZ231" s="377"/>
      <c r="BA231" s="39"/>
      <c r="BB231" s="39"/>
      <c r="BC231" s="33">
        <f>IF(OR(UPPER(AS112)="SI",APPG!F87=1),1,0)</f>
        <v>0</v>
      </c>
      <c r="BD231" s="11">
        <v>0</v>
      </c>
      <c r="CY231" s="145">
        <f t="shared" si="4"/>
        <v>1</v>
      </c>
      <c r="CZ231" s="145">
        <v>1</v>
      </c>
      <c r="DD231" s="4"/>
      <c r="DF231" s="34"/>
      <c r="DG231" s="34"/>
      <c r="DH231" s="34"/>
      <c r="DI231" s="34"/>
      <c r="DJ231" s="34"/>
      <c r="DK231" s="34"/>
      <c r="DL231" s="34"/>
      <c r="DM231" s="34"/>
      <c r="DN231" s="34"/>
      <c r="DO231" s="34"/>
      <c r="DP231" s="34"/>
      <c r="DQ231" s="34"/>
      <c r="DR231" s="34"/>
      <c r="DS231" s="34"/>
      <c r="DT231" s="34"/>
      <c r="DU231" s="34"/>
      <c r="DV231" s="34"/>
      <c r="DW231" s="34"/>
      <c r="DX231" s="34"/>
    </row>
    <row r="232" spans="1:128" ht="15" customHeight="1" x14ac:dyDescent="0.25">
      <c r="A232" s="39"/>
      <c r="B232" s="39"/>
      <c r="C232" s="378" t="s">
        <v>29</v>
      </c>
      <c r="D232" s="379"/>
      <c r="E232" s="379"/>
      <c r="F232" s="379"/>
      <c r="G232" s="379"/>
      <c r="H232" s="379"/>
      <c r="I232" s="379"/>
      <c r="J232" s="379"/>
      <c r="K232" s="379"/>
      <c r="L232" s="379"/>
      <c r="M232" s="379"/>
      <c r="N232" s="379"/>
      <c r="O232" s="379"/>
      <c r="P232" s="379"/>
      <c r="Q232" s="379"/>
      <c r="R232" s="379"/>
      <c r="S232" s="379"/>
      <c r="T232" s="379"/>
      <c r="U232" s="379"/>
      <c r="V232" s="379"/>
      <c r="W232" s="379"/>
      <c r="X232" s="379"/>
      <c r="Y232" s="379"/>
      <c r="Z232" s="379"/>
      <c r="AA232" s="379"/>
      <c r="AB232" s="379"/>
      <c r="AC232" s="376" t="s">
        <v>397</v>
      </c>
      <c r="AD232" s="376"/>
      <c r="AE232" s="376"/>
      <c r="AF232" s="376"/>
      <c r="AG232" s="376"/>
      <c r="AH232" s="376"/>
      <c r="AI232" s="376"/>
      <c r="AJ232" s="376"/>
      <c r="AK232" s="376"/>
      <c r="AL232" s="376"/>
      <c r="AM232" s="376"/>
      <c r="AN232" s="376"/>
      <c r="AO232" s="376"/>
      <c r="AP232" s="376"/>
      <c r="AQ232" s="376"/>
      <c r="AR232" s="376"/>
      <c r="AS232" s="376"/>
      <c r="AT232" s="376"/>
      <c r="AU232" s="376"/>
      <c r="AV232" s="376"/>
      <c r="AW232" s="376"/>
      <c r="AX232" s="376"/>
      <c r="AY232" s="376"/>
      <c r="AZ232" s="377"/>
      <c r="BA232" s="39"/>
      <c r="BB232" s="39"/>
      <c r="BC232" s="33">
        <f>IF(OR(UPPER(AS113)="SI",APPG!G88=1),1,0)</f>
        <v>1</v>
      </c>
      <c r="BD232" s="11">
        <v>0</v>
      </c>
      <c r="CY232" s="145">
        <f t="shared" si="4"/>
        <v>0</v>
      </c>
      <c r="CZ232" s="145">
        <v>1</v>
      </c>
      <c r="DD232" s="4"/>
      <c r="DF232" s="34"/>
      <c r="DG232" s="34"/>
      <c r="DH232" s="34"/>
      <c r="DI232" s="34"/>
      <c r="DJ232" s="34"/>
      <c r="DK232" s="34"/>
      <c r="DL232" s="34"/>
      <c r="DM232" s="34"/>
      <c r="DN232" s="34"/>
      <c r="DO232" s="34"/>
      <c r="DP232" s="34"/>
      <c r="DQ232" s="34"/>
      <c r="DR232" s="34"/>
      <c r="DS232" s="34"/>
      <c r="DT232" s="34"/>
      <c r="DU232" s="34"/>
      <c r="DV232" s="34"/>
      <c r="DW232" s="34"/>
      <c r="DX232" s="34"/>
    </row>
    <row r="233" spans="1:128" ht="15" hidden="1" customHeight="1" x14ac:dyDescent="0.25">
      <c r="A233" s="39"/>
      <c r="B233" s="39"/>
      <c r="C233" s="698" t="s">
        <v>596</v>
      </c>
      <c r="D233" s="379"/>
      <c r="E233" s="379"/>
      <c r="F233" s="379"/>
      <c r="G233" s="379"/>
      <c r="H233" s="379"/>
      <c r="I233" s="379"/>
      <c r="J233" s="379"/>
      <c r="K233" s="379"/>
      <c r="L233" s="379"/>
      <c r="M233" s="379"/>
      <c r="N233" s="379"/>
      <c r="O233" s="379"/>
      <c r="P233" s="379"/>
      <c r="Q233" s="379"/>
      <c r="R233" s="379"/>
      <c r="S233" s="379"/>
      <c r="T233" s="379"/>
      <c r="U233" s="379"/>
      <c r="V233" s="379"/>
      <c r="W233" s="379"/>
      <c r="X233" s="379"/>
      <c r="Y233" s="379"/>
      <c r="Z233" s="379"/>
      <c r="AA233" s="379"/>
      <c r="AB233" s="379"/>
      <c r="AC233" s="376" t="s">
        <v>584</v>
      </c>
      <c r="AD233" s="376"/>
      <c r="AE233" s="376"/>
      <c r="AF233" s="376"/>
      <c r="AG233" s="376"/>
      <c r="AH233" s="376"/>
      <c r="AI233" s="376"/>
      <c r="AJ233" s="376"/>
      <c r="AK233" s="376"/>
      <c r="AL233" s="376"/>
      <c r="AM233" s="376"/>
      <c r="AN233" s="376"/>
      <c r="AO233" s="376"/>
      <c r="AP233" s="376"/>
      <c r="AQ233" s="376"/>
      <c r="AR233" s="376"/>
      <c r="AS233" s="376"/>
      <c r="AT233" s="376"/>
      <c r="AU233" s="376"/>
      <c r="AV233" s="376"/>
      <c r="AW233" s="376"/>
      <c r="AX233" s="376"/>
      <c r="AY233" s="376"/>
      <c r="AZ233" s="377"/>
      <c r="BA233" s="39"/>
      <c r="BB233" s="39"/>
      <c r="BC233" s="33">
        <f>IF(OR(UPPER(AS114)="SI",APPG!G89=1),1,0)</f>
        <v>0</v>
      </c>
      <c r="BD233" s="11">
        <v>0</v>
      </c>
      <c r="CY233" s="145">
        <f t="shared" ref="CY233" si="5">IF(BC233=1,0,1)</f>
        <v>1</v>
      </c>
      <c r="CZ233" s="145">
        <v>1</v>
      </c>
      <c r="DD233" s="4"/>
      <c r="DF233" s="34"/>
      <c r="DG233" s="34"/>
      <c r="DH233" s="34"/>
      <c r="DI233" s="34"/>
      <c r="DJ233" s="34"/>
      <c r="DK233" s="34"/>
      <c r="DL233" s="34"/>
      <c r="DM233" s="34"/>
      <c r="DN233" s="34"/>
      <c r="DO233" s="34"/>
      <c r="DP233" s="34"/>
      <c r="DQ233" s="34"/>
      <c r="DR233" s="34"/>
      <c r="DS233" s="34"/>
      <c r="DT233" s="34"/>
      <c r="DU233" s="34"/>
      <c r="DV233" s="34"/>
      <c r="DW233" s="34"/>
      <c r="DX233" s="34"/>
    </row>
    <row r="234" spans="1:128" ht="15" hidden="1" customHeight="1" x14ac:dyDescent="0.25">
      <c r="A234" s="39"/>
      <c r="B234" s="39"/>
      <c r="C234" s="378" t="s">
        <v>33</v>
      </c>
      <c r="D234" s="379"/>
      <c r="E234" s="379"/>
      <c r="F234" s="379"/>
      <c r="G234" s="379"/>
      <c r="H234" s="379"/>
      <c r="I234" s="379"/>
      <c r="J234" s="379"/>
      <c r="K234" s="379"/>
      <c r="L234" s="379"/>
      <c r="M234" s="379"/>
      <c r="N234" s="379"/>
      <c r="O234" s="379"/>
      <c r="P234" s="379"/>
      <c r="Q234" s="379"/>
      <c r="R234" s="379"/>
      <c r="S234" s="379"/>
      <c r="T234" s="379"/>
      <c r="U234" s="379"/>
      <c r="V234" s="379"/>
      <c r="W234" s="379"/>
      <c r="X234" s="379"/>
      <c r="Y234" s="379"/>
      <c r="Z234" s="379"/>
      <c r="AA234" s="379"/>
      <c r="AB234" s="379"/>
      <c r="AC234" s="376" t="s">
        <v>584</v>
      </c>
      <c r="AD234" s="376"/>
      <c r="AE234" s="376"/>
      <c r="AF234" s="376"/>
      <c r="AG234" s="376"/>
      <c r="AH234" s="376"/>
      <c r="AI234" s="376"/>
      <c r="AJ234" s="376"/>
      <c r="AK234" s="376"/>
      <c r="AL234" s="376"/>
      <c r="AM234" s="376"/>
      <c r="AN234" s="376"/>
      <c r="AO234" s="376"/>
      <c r="AP234" s="376"/>
      <c r="AQ234" s="376"/>
      <c r="AR234" s="376"/>
      <c r="AS234" s="376"/>
      <c r="AT234" s="376"/>
      <c r="AU234" s="376"/>
      <c r="AV234" s="376"/>
      <c r="AW234" s="376"/>
      <c r="AX234" s="376"/>
      <c r="AY234" s="376"/>
      <c r="AZ234" s="377"/>
      <c r="BA234" s="39"/>
      <c r="BB234" s="39"/>
      <c r="BC234" s="33">
        <f>IF(OR(UPPER(AS115)="SI",APPG!G90=1),1,0)</f>
        <v>0</v>
      </c>
      <c r="BD234" s="11">
        <v>0</v>
      </c>
      <c r="CY234" s="145">
        <f t="shared" si="4"/>
        <v>1</v>
      </c>
      <c r="CZ234" s="145">
        <v>1</v>
      </c>
      <c r="DD234" s="4"/>
      <c r="DF234" s="34"/>
      <c r="DG234" s="34"/>
      <c r="DH234" s="34"/>
      <c r="DI234" s="34"/>
      <c r="DJ234" s="34"/>
      <c r="DK234" s="34"/>
      <c r="DL234" s="34"/>
      <c r="DM234" s="34"/>
      <c r="DN234" s="34"/>
      <c r="DO234" s="34"/>
      <c r="DP234" s="34"/>
      <c r="DQ234" s="34"/>
      <c r="DR234" s="34"/>
      <c r="DS234" s="34"/>
      <c r="DT234" s="34"/>
      <c r="DU234" s="34"/>
      <c r="DV234" s="34"/>
      <c r="DW234" s="34"/>
      <c r="DX234" s="34"/>
    </row>
    <row r="235" spans="1:128" ht="15" hidden="1" customHeight="1" x14ac:dyDescent="0.25">
      <c r="A235" s="39"/>
      <c r="B235" s="39"/>
      <c r="C235" s="509" t="s">
        <v>583</v>
      </c>
      <c r="D235" s="379"/>
      <c r="E235" s="379"/>
      <c r="F235" s="379"/>
      <c r="G235" s="379"/>
      <c r="H235" s="379"/>
      <c r="I235" s="379"/>
      <c r="J235" s="379"/>
      <c r="K235" s="379"/>
      <c r="L235" s="379"/>
      <c r="M235" s="379"/>
      <c r="N235" s="379"/>
      <c r="O235" s="379"/>
      <c r="P235" s="379"/>
      <c r="Q235" s="379"/>
      <c r="R235" s="379"/>
      <c r="S235" s="379"/>
      <c r="T235" s="379"/>
      <c r="U235" s="379"/>
      <c r="V235" s="379"/>
      <c r="W235" s="379"/>
      <c r="X235" s="379"/>
      <c r="Y235" s="379"/>
      <c r="Z235" s="379"/>
      <c r="AA235" s="379"/>
      <c r="AB235" s="379"/>
      <c r="AC235" s="376" t="s">
        <v>584</v>
      </c>
      <c r="AD235" s="376"/>
      <c r="AE235" s="376"/>
      <c r="AF235" s="376"/>
      <c r="AG235" s="376"/>
      <c r="AH235" s="376"/>
      <c r="AI235" s="376"/>
      <c r="AJ235" s="376"/>
      <c r="AK235" s="376"/>
      <c r="AL235" s="376"/>
      <c r="AM235" s="376"/>
      <c r="AN235" s="376"/>
      <c r="AO235" s="376"/>
      <c r="AP235" s="376"/>
      <c r="AQ235" s="376"/>
      <c r="AR235" s="376"/>
      <c r="AS235" s="376"/>
      <c r="AT235" s="376"/>
      <c r="AU235" s="376"/>
      <c r="AV235" s="376"/>
      <c r="AW235" s="376"/>
      <c r="AX235" s="376"/>
      <c r="AY235" s="376"/>
      <c r="AZ235" s="377"/>
      <c r="BA235" s="39"/>
      <c r="BB235" s="39"/>
      <c r="BC235" s="33">
        <f>IF(OR(UPPER(AS116)="SI",APPG!G92=1),1,0)</f>
        <v>0</v>
      </c>
      <c r="BD235" s="11">
        <v>0</v>
      </c>
      <c r="CY235" s="145">
        <f t="shared" ref="CY235" si="6">IF(BC235=1,0,1)</f>
        <v>1</v>
      </c>
      <c r="CZ235" s="145">
        <v>1</v>
      </c>
      <c r="DD235" s="4"/>
      <c r="DF235" s="34"/>
      <c r="DG235" s="34"/>
      <c r="DH235" s="34"/>
      <c r="DI235" s="34"/>
      <c r="DJ235" s="34"/>
      <c r="DK235" s="34"/>
      <c r="DL235" s="34"/>
      <c r="DM235" s="34"/>
      <c r="DN235" s="34"/>
      <c r="DO235" s="34"/>
      <c r="DP235" s="34"/>
      <c r="DQ235" s="34"/>
      <c r="DR235" s="34"/>
      <c r="DS235" s="34"/>
      <c r="DT235" s="34"/>
      <c r="DU235" s="34"/>
      <c r="DV235" s="34"/>
      <c r="DW235" s="34"/>
      <c r="DX235" s="34"/>
    </row>
    <row r="236" spans="1:128" ht="15" hidden="1" customHeight="1" x14ac:dyDescent="0.25">
      <c r="A236" s="39"/>
      <c r="B236" s="39"/>
      <c r="C236" s="47" t="s">
        <v>211</v>
      </c>
      <c r="D236" s="503"/>
      <c r="E236" s="412"/>
      <c r="F236" s="412"/>
      <c r="G236" s="412"/>
      <c r="H236" s="412"/>
      <c r="I236" s="412"/>
      <c r="J236" s="412"/>
      <c r="K236" s="412"/>
      <c r="L236" s="412"/>
      <c r="M236" s="412"/>
      <c r="N236" s="412"/>
      <c r="O236" s="412"/>
      <c r="P236" s="412"/>
      <c r="Q236" s="412"/>
      <c r="R236" s="412"/>
      <c r="S236" s="412"/>
      <c r="T236" s="412"/>
      <c r="U236" s="412"/>
      <c r="V236" s="412"/>
      <c r="W236" s="412"/>
      <c r="X236" s="412"/>
      <c r="Y236" s="412"/>
      <c r="Z236" s="412"/>
      <c r="AA236" s="412"/>
      <c r="AB236" s="412"/>
      <c r="AC236" s="412"/>
      <c r="AD236" s="412"/>
      <c r="AE236" s="412"/>
      <c r="AF236" s="412"/>
      <c r="AG236" s="412"/>
      <c r="AH236" s="412"/>
      <c r="AI236" s="412"/>
      <c r="AJ236" s="412"/>
      <c r="AK236" s="412"/>
      <c r="AL236" s="412"/>
      <c r="AM236" s="412"/>
      <c r="AN236" s="412"/>
      <c r="AO236" s="412"/>
      <c r="AP236" s="412"/>
      <c r="AQ236" s="412"/>
      <c r="AR236" s="412"/>
      <c r="AS236" s="412"/>
      <c r="AT236" s="412"/>
      <c r="AU236" s="412"/>
      <c r="AV236" s="412"/>
      <c r="AW236" s="412"/>
      <c r="AX236" s="412"/>
      <c r="AY236" s="412"/>
      <c r="AZ236" s="413"/>
      <c r="BA236" s="39"/>
      <c r="BB236" s="39"/>
      <c r="BC236" s="11">
        <v>0</v>
      </c>
      <c r="BD236" s="11">
        <v>1</v>
      </c>
      <c r="CY236" s="145">
        <v>1</v>
      </c>
      <c r="CZ236" s="145">
        <v>0</v>
      </c>
      <c r="DD236" s="4"/>
      <c r="DF236" s="34"/>
      <c r="DG236" s="34"/>
      <c r="DH236" s="34"/>
      <c r="DI236" s="34"/>
      <c r="DJ236" s="34"/>
      <c r="DK236" s="34"/>
      <c r="DL236" s="34"/>
      <c r="DM236" s="34"/>
      <c r="DN236" s="34"/>
      <c r="DO236" s="34"/>
      <c r="DP236" s="34"/>
      <c r="DQ236" s="34"/>
      <c r="DR236" s="34"/>
      <c r="DS236" s="34"/>
      <c r="DT236" s="34"/>
      <c r="DU236" s="34"/>
      <c r="DV236" s="34"/>
      <c r="DW236" s="34"/>
      <c r="DX236" s="34"/>
    </row>
    <row r="237" spans="1:128" ht="15" hidden="1" customHeight="1" x14ac:dyDescent="0.25">
      <c r="A237" s="39"/>
      <c r="B237" s="39"/>
      <c r="C237" s="52" t="s">
        <v>211</v>
      </c>
      <c r="D237" s="505"/>
      <c r="E237" s="389"/>
      <c r="F237" s="389"/>
      <c r="G237" s="389"/>
      <c r="H237" s="389"/>
      <c r="I237" s="389"/>
      <c r="J237" s="389"/>
      <c r="K237" s="389"/>
      <c r="L237" s="389"/>
      <c r="M237" s="389"/>
      <c r="N237" s="389"/>
      <c r="O237" s="389"/>
      <c r="P237" s="389"/>
      <c r="Q237" s="389"/>
      <c r="R237" s="389"/>
      <c r="S237" s="389"/>
      <c r="T237" s="389"/>
      <c r="U237" s="389"/>
      <c r="V237" s="389"/>
      <c r="W237" s="389"/>
      <c r="X237" s="389"/>
      <c r="Y237" s="389"/>
      <c r="Z237" s="389"/>
      <c r="AA237" s="389"/>
      <c r="AB237" s="389"/>
      <c r="AC237" s="389"/>
      <c r="AD237" s="389"/>
      <c r="AE237" s="389"/>
      <c r="AF237" s="389"/>
      <c r="AG237" s="389"/>
      <c r="AH237" s="389"/>
      <c r="AI237" s="389"/>
      <c r="AJ237" s="389"/>
      <c r="AK237" s="389"/>
      <c r="AL237" s="389"/>
      <c r="AM237" s="389"/>
      <c r="AN237" s="389"/>
      <c r="AO237" s="389"/>
      <c r="AP237" s="389"/>
      <c r="AQ237" s="389"/>
      <c r="AR237" s="389"/>
      <c r="AS237" s="389"/>
      <c r="AT237" s="389"/>
      <c r="AU237" s="389"/>
      <c r="AV237" s="389"/>
      <c r="AW237" s="389"/>
      <c r="AX237" s="389"/>
      <c r="AY237" s="389"/>
      <c r="AZ237" s="390"/>
      <c r="BA237" s="39"/>
      <c r="BB237" s="39"/>
      <c r="BC237" s="11">
        <v>0</v>
      </c>
      <c r="BD237" s="11">
        <v>1</v>
      </c>
      <c r="CY237" s="145">
        <v>1</v>
      </c>
      <c r="CZ237" s="145">
        <v>0</v>
      </c>
      <c r="DD237" s="4"/>
      <c r="DF237" s="34"/>
      <c r="DG237" s="34"/>
      <c r="DH237" s="34"/>
      <c r="DI237" s="34"/>
      <c r="DJ237" s="34"/>
      <c r="DK237" s="34"/>
      <c r="DL237" s="34"/>
      <c r="DM237" s="34"/>
      <c r="DN237" s="34"/>
      <c r="DO237" s="34"/>
      <c r="DP237" s="34"/>
      <c r="DQ237" s="34"/>
      <c r="DR237" s="34"/>
      <c r="DS237" s="34"/>
      <c r="DT237" s="34"/>
      <c r="DU237" s="34"/>
      <c r="DV237" s="34"/>
      <c r="DW237" s="34"/>
      <c r="DX237" s="34"/>
    </row>
    <row r="238" spans="1:128" ht="15" hidden="1" customHeight="1" x14ac:dyDescent="0.25">
      <c r="A238" s="39"/>
      <c r="B238" s="39"/>
      <c r="C238" s="144" t="s">
        <v>211</v>
      </c>
      <c r="D238" s="504"/>
      <c r="E238" s="428"/>
      <c r="F238" s="428"/>
      <c r="G238" s="428"/>
      <c r="H238" s="428"/>
      <c r="I238" s="428"/>
      <c r="J238" s="428"/>
      <c r="K238" s="428"/>
      <c r="L238" s="428"/>
      <c r="M238" s="428"/>
      <c r="N238" s="428"/>
      <c r="O238" s="428"/>
      <c r="P238" s="428"/>
      <c r="Q238" s="428"/>
      <c r="R238" s="428"/>
      <c r="S238" s="428"/>
      <c r="T238" s="428"/>
      <c r="U238" s="428"/>
      <c r="V238" s="428"/>
      <c r="W238" s="428"/>
      <c r="X238" s="428"/>
      <c r="Y238" s="428"/>
      <c r="Z238" s="428"/>
      <c r="AA238" s="428"/>
      <c r="AB238" s="428"/>
      <c r="AC238" s="428"/>
      <c r="AD238" s="428"/>
      <c r="AE238" s="428"/>
      <c r="AF238" s="428"/>
      <c r="AG238" s="428"/>
      <c r="AH238" s="428"/>
      <c r="AI238" s="428"/>
      <c r="AJ238" s="428"/>
      <c r="AK238" s="428"/>
      <c r="AL238" s="428"/>
      <c r="AM238" s="428"/>
      <c r="AN238" s="428"/>
      <c r="AO238" s="428"/>
      <c r="AP238" s="428"/>
      <c r="AQ238" s="428"/>
      <c r="AR238" s="428"/>
      <c r="AS238" s="428"/>
      <c r="AT238" s="428"/>
      <c r="AU238" s="428"/>
      <c r="AV238" s="428"/>
      <c r="AW238" s="428"/>
      <c r="AX238" s="428"/>
      <c r="AY238" s="428"/>
      <c r="AZ238" s="429"/>
      <c r="BA238" s="39"/>
      <c r="BB238" s="39"/>
      <c r="BC238" s="11">
        <v>0</v>
      </c>
      <c r="BD238" s="11">
        <v>1</v>
      </c>
      <c r="CY238" s="145">
        <v>1</v>
      </c>
      <c r="CZ238" s="145">
        <v>0</v>
      </c>
      <c r="DD238" s="4"/>
      <c r="DF238" s="34"/>
      <c r="DG238" s="34"/>
      <c r="DH238" s="34"/>
      <c r="DI238" s="34"/>
      <c r="DJ238" s="34"/>
      <c r="DK238" s="34"/>
      <c r="DL238" s="34"/>
      <c r="DM238" s="34"/>
      <c r="DN238" s="34"/>
      <c r="DO238" s="34"/>
      <c r="DP238" s="34"/>
      <c r="DQ238" s="34"/>
      <c r="DR238" s="34"/>
      <c r="DS238" s="34"/>
      <c r="DT238" s="34"/>
      <c r="DU238" s="34"/>
      <c r="DV238" s="34"/>
      <c r="DW238" s="34"/>
      <c r="DX238" s="34"/>
    </row>
    <row r="239" spans="1:128" ht="15" hidden="1" customHeight="1" x14ac:dyDescent="0.25">
      <c r="A239" s="39"/>
      <c r="B239" s="39"/>
      <c r="C239" s="420" t="s">
        <v>92</v>
      </c>
      <c r="D239" s="421"/>
      <c r="E239" s="421"/>
      <c r="F239" s="421"/>
      <c r="G239" s="421"/>
      <c r="H239" s="421"/>
      <c r="I239" s="421"/>
      <c r="J239" s="421"/>
      <c r="K239" s="421"/>
      <c r="L239" s="421"/>
      <c r="M239" s="421"/>
      <c r="N239" s="421"/>
      <c r="O239" s="421"/>
      <c r="P239" s="421"/>
      <c r="Q239" s="421"/>
      <c r="R239" s="421"/>
      <c r="S239" s="421"/>
      <c r="T239" s="421"/>
      <c r="U239" s="421"/>
      <c r="V239" s="421"/>
      <c r="W239" s="421"/>
      <c r="X239" s="421"/>
      <c r="Y239" s="421"/>
      <c r="Z239" s="421"/>
      <c r="AA239" s="421"/>
      <c r="AB239" s="421"/>
      <c r="AC239" s="421"/>
      <c r="AD239" s="421"/>
      <c r="AE239" s="421"/>
      <c r="AF239" s="421"/>
      <c r="AG239" s="421"/>
      <c r="AH239" s="421"/>
      <c r="AI239" s="421"/>
      <c r="AJ239" s="421"/>
      <c r="AK239" s="421"/>
      <c r="AL239" s="421"/>
      <c r="AM239" s="421"/>
      <c r="AN239" s="421"/>
      <c r="AO239" s="421"/>
      <c r="AP239" s="421"/>
      <c r="AQ239" s="421"/>
      <c r="AR239" s="421"/>
      <c r="AS239" s="421"/>
      <c r="AT239" s="421"/>
      <c r="AU239" s="421"/>
      <c r="AV239" s="422"/>
      <c r="AW239" s="330" t="s">
        <v>93</v>
      </c>
      <c r="AX239" s="331"/>
      <c r="AY239" s="330" t="s">
        <v>94</v>
      </c>
      <c r="AZ239" s="331"/>
      <c r="BA239" s="39"/>
      <c r="BB239" s="39"/>
      <c r="BC239" s="11">
        <v>0</v>
      </c>
      <c r="BD239" s="11">
        <v>1</v>
      </c>
      <c r="CY239" s="145">
        <v>1</v>
      </c>
      <c r="CZ239" s="145">
        <v>1</v>
      </c>
      <c r="DD239" s="4"/>
      <c r="DF239" s="34"/>
      <c r="DG239" s="34"/>
      <c r="DH239" s="34"/>
      <c r="DI239" s="34"/>
      <c r="DJ239" s="34"/>
      <c r="DK239" s="34"/>
      <c r="DL239" s="34"/>
      <c r="DM239" s="34"/>
      <c r="DN239" s="34"/>
      <c r="DO239" s="34"/>
      <c r="DP239" s="34"/>
      <c r="DQ239" s="34"/>
      <c r="DR239" s="34"/>
      <c r="DS239" s="34"/>
      <c r="DT239" s="34"/>
      <c r="DU239" s="34"/>
      <c r="DV239" s="34"/>
      <c r="DW239" s="34"/>
      <c r="DX239" s="34"/>
    </row>
    <row r="240" spans="1:128" ht="15" hidden="1" customHeight="1" x14ac:dyDescent="0.25">
      <c r="A240" s="39"/>
      <c r="B240" s="39"/>
      <c r="C240" s="125"/>
      <c r="D240" s="125"/>
      <c r="E240" s="125"/>
      <c r="F240" s="125"/>
      <c r="G240" s="125"/>
      <c r="H240" s="125"/>
      <c r="I240" s="125"/>
      <c r="J240" s="125"/>
      <c r="K240" s="125"/>
      <c r="L240" s="125"/>
      <c r="M240" s="125"/>
      <c r="N240" s="125"/>
      <c r="O240" s="125"/>
      <c r="P240" s="125"/>
      <c r="Q240" s="125"/>
      <c r="R240" s="125"/>
      <c r="S240" s="125"/>
      <c r="T240" s="125"/>
      <c r="U240" s="125"/>
      <c r="V240" s="125"/>
      <c r="W240" s="125"/>
      <c r="X240" s="125"/>
      <c r="Y240" s="125"/>
      <c r="Z240" s="125"/>
      <c r="AA240" s="125"/>
      <c r="AB240" s="125"/>
      <c r="AC240" s="125"/>
      <c r="AD240" s="125"/>
      <c r="AE240" s="125"/>
      <c r="AF240" s="125"/>
      <c r="AG240" s="125"/>
      <c r="AH240" s="125"/>
      <c r="AI240" s="125"/>
      <c r="AJ240" s="125"/>
      <c r="AK240" s="125"/>
      <c r="AL240" s="125"/>
      <c r="AM240" s="125"/>
      <c r="AN240" s="125"/>
      <c r="AO240" s="125"/>
      <c r="AP240" s="125"/>
      <c r="AQ240" s="125"/>
      <c r="AR240" s="125"/>
      <c r="AS240" s="125"/>
      <c r="AT240" s="125"/>
      <c r="AU240" s="125"/>
      <c r="AV240" s="125"/>
      <c r="AW240" s="125"/>
      <c r="AX240" s="125"/>
      <c r="AY240" s="125"/>
      <c r="AZ240" s="125"/>
      <c r="BA240" s="39"/>
      <c r="BB240" s="39"/>
      <c r="BC240" s="11">
        <v>0</v>
      </c>
      <c r="BD240" s="11">
        <v>1</v>
      </c>
      <c r="CY240" s="145">
        <v>0</v>
      </c>
      <c r="CZ240" s="145">
        <v>0</v>
      </c>
      <c r="DD240" s="4"/>
      <c r="DF240" s="34"/>
      <c r="DG240" s="34"/>
      <c r="DH240" s="34"/>
      <c r="DI240" s="34"/>
      <c r="DJ240" s="34"/>
      <c r="DK240" s="34"/>
      <c r="DL240" s="34"/>
      <c r="DM240" s="34"/>
      <c r="DN240" s="34"/>
      <c r="DO240" s="34"/>
      <c r="DP240" s="34"/>
      <c r="DQ240" s="34"/>
      <c r="DR240" s="34"/>
      <c r="DS240" s="34"/>
      <c r="DT240" s="34"/>
      <c r="DU240" s="34"/>
      <c r="DV240" s="34"/>
      <c r="DW240" s="34"/>
      <c r="DX240" s="34"/>
    </row>
    <row r="241" spans="1:128" ht="15" hidden="1" customHeight="1" x14ac:dyDescent="0.25">
      <c r="A241" s="39"/>
      <c r="B241" s="39"/>
      <c r="C241" s="511" t="s">
        <v>312</v>
      </c>
      <c r="D241" s="511"/>
      <c r="E241" s="511"/>
      <c r="F241" s="511"/>
      <c r="G241" s="511"/>
      <c r="H241" s="511"/>
      <c r="I241" s="511"/>
      <c r="J241" s="511"/>
      <c r="K241" s="511"/>
      <c r="L241" s="511"/>
      <c r="M241" s="511"/>
      <c r="N241" s="511"/>
      <c r="O241" s="511"/>
      <c r="P241" s="511"/>
      <c r="Q241" s="511"/>
      <c r="R241" s="511"/>
      <c r="S241" s="511"/>
      <c r="T241" s="511"/>
      <c r="U241" s="511"/>
      <c r="V241" s="511"/>
      <c r="W241" s="511"/>
      <c r="X241" s="511"/>
      <c r="Y241" s="511"/>
      <c r="Z241" s="511"/>
      <c r="AA241" s="511"/>
      <c r="AB241" s="511"/>
      <c r="AC241" s="511"/>
      <c r="AD241" s="511"/>
      <c r="AE241" s="511"/>
      <c r="AF241" s="511"/>
      <c r="AG241" s="511"/>
      <c r="AH241" s="511"/>
      <c r="AI241" s="511"/>
      <c r="AJ241" s="511"/>
      <c r="AK241" s="511"/>
      <c r="AL241" s="511"/>
      <c r="AM241" s="511"/>
      <c r="AN241" s="511"/>
      <c r="AO241" s="511"/>
      <c r="AP241" s="511"/>
      <c r="AQ241" s="511"/>
      <c r="AR241" s="511"/>
      <c r="AS241" s="511"/>
      <c r="AT241" s="511"/>
      <c r="AU241" s="511"/>
      <c r="AV241" s="511"/>
      <c r="AW241" s="511"/>
      <c r="AX241" s="511"/>
      <c r="AY241" s="511"/>
      <c r="AZ241" s="511"/>
      <c r="BA241" s="39"/>
      <c r="BB241" s="39"/>
      <c r="BC241" s="11">
        <v>0</v>
      </c>
      <c r="BD241" s="11">
        <v>1</v>
      </c>
      <c r="CY241" s="145">
        <v>0</v>
      </c>
      <c r="CZ241" s="145">
        <v>0</v>
      </c>
      <c r="DR241" s="4"/>
      <c r="DS241" s="4"/>
      <c r="DT241" s="4"/>
      <c r="DU241" s="4"/>
      <c r="DV241" s="4"/>
      <c r="DW241" s="4"/>
      <c r="DX241" s="4"/>
    </row>
    <row r="242" spans="1:128" ht="15" hidden="1" customHeight="1" x14ac:dyDescent="0.25">
      <c r="A242" s="39"/>
      <c r="B242" s="39"/>
      <c r="C242" s="511"/>
      <c r="D242" s="511"/>
      <c r="E242" s="511"/>
      <c r="F242" s="511"/>
      <c r="G242" s="511"/>
      <c r="H242" s="511"/>
      <c r="I242" s="511"/>
      <c r="J242" s="511"/>
      <c r="K242" s="511"/>
      <c r="L242" s="511"/>
      <c r="M242" s="511"/>
      <c r="N242" s="511"/>
      <c r="O242" s="511"/>
      <c r="P242" s="511"/>
      <c r="Q242" s="511"/>
      <c r="R242" s="511"/>
      <c r="S242" s="511"/>
      <c r="T242" s="511"/>
      <c r="U242" s="511"/>
      <c r="V242" s="511"/>
      <c r="W242" s="511"/>
      <c r="X242" s="511"/>
      <c r="Y242" s="511"/>
      <c r="Z242" s="511"/>
      <c r="AA242" s="511"/>
      <c r="AB242" s="511"/>
      <c r="AC242" s="511"/>
      <c r="AD242" s="511"/>
      <c r="AE242" s="511"/>
      <c r="AF242" s="511"/>
      <c r="AG242" s="511"/>
      <c r="AH242" s="511"/>
      <c r="AI242" s="511"/>
      <c r="AJ242" s="511"/>
      <c r="AK242" s="511"/>
      <c r="AL242" s="511"/>
      <c r="AM242" s="511"/>
      <c r="AN242" s="511"/>
      <c r="AO242" s="511"/>
      <c r="AP242" s="511"/>
      <c r="AQ242" s="511"/>
      <c r="AR242" s="511"/>
      <c r="AS242" s="511"/>
      <c r="AT242" s="511"/>
      <c r="AU242" s="511"/>
      <c r="AV242" s="511"/>
      <c r="AW242" s="511"/>
      <c r="AX242" s="511"/>
      <c r="AY242" s="511"/>
      <c r="AZ242" s="511"/>
      <c r="BA242" s="39"/>
      <c r="BB242" s="39"/>
      <c r="BC242" s="11">
        <v>0</v>
      </c>
      <c r="BD242" s="11">
        <v>1</v>
      </c>
      <c r="CY242" s="145">
        <v>0</v>
      </c>
      <c r="CZ242" s="145">
        <v>0</v>
      </c>
      <c r="DR242" s="4"/>
      <c r="DS242" s="4"/>
      <c r="DT242" s="4"/>
      <c r="DU242" s="4"/>
      <c r="DV242" s="4"/>
      <c r="DW242" s="4"/>
      <c r="DX242" s="4"/>
    </row>
    <row r="243" spans="1:128" ht="15" hidden="1" customHeight="1" x14ac:dyDescent="0.25">
      <c r="A243" s="39"/>
      <c r="B243" s="39"/>
      <c r="C243" s="219"/>
      <c r="D243" s="219"/>
      <c r="E243" s="219"/>
      <c r="F243" s="219"/>
      <c r="G243" s="219"/>
      <c r="H243" s="219"/>
      <c r="I243" s="219"/>
      <c r="J243" s="219"/>
      <c r="K243" s="219"/>
      <c r="L243" s="219"/>
      <c r="M243" s="219"/>
      <c r="N243" s="219"/>
      <c r="O243" s="219"/>
      <c r="P243" s="219"/>
      <c r="Q243" s="219"/>
      <c r="R243" s="219"/>
      <c r="S243" s="219"/>
      <c r="T243" s="219"/>
      <c r="U243" s="219"/>
      <c r="V243" s="219"/>
      <c r="W243" s="219"/>
      <c r="X243" s="219"/>
      <c r="Y243" s="219"/>
      <c r="Z243" s="219"/>
      <c r="AA243" s="219"/>
      <c r="AB243" s="219"/>
      <c r="AC243" s="219"/>
      <c r="AD243" s="219"/>
      <c r="AE243" s="219"/>
      <c r="AF243" s="219"/>
      <c r="AG243" s="219"/>
      <c r="AH243" s="219"/>
      <c r="AI243" s="219"/>
      <c r="AJ243" s="219"/>
      <c r="AK243" s="219"/>
      <c r="AL243" s="219"/>
      <c r="AM243" s="219"/>
      <c r="AN243" s="219"/>
      <c r="AO243" s="219"/>
      <c r="AP243" s="219"/>
      <c r="AQ243" s="219"/>
      <c r="AR243" s="219"/>
      <c r="AS243" s="219"/>
      <c r="AT243" s="219"/>
      <c r="AU243" s="219"/>
      <c r="AV243" s="219"/>
      <c r="AW243" s="219"/>
      <c r="AX243" s="219"/>
      <c r="AY243" s="219"/>
      <c r="AZ243" s="219"/>
      <c r="BA243" s="39"/>
      <c r="BB243" s="39"/>
      <c r="BC243" s="11">
        <v>0</v>
      </c>
      <c r="BD243" s="11">
        <v>1</v>
      </c>
      <c r="CY243" s="145">
        <v>0</v>
      </c>
      <c r="CZ243" s="145">
        <v>0</v>
      </c>
      <c r="DD243" s="4"/>
      <c r="DF243" s="34"/>
      <c r="DG243" s="34"/>
      <c r="DH243" s="34"/>
      <c r="DI243" s="34"/>
      <c r="DJ243" s="34"/>
      <c r="DK243" s="34"/>
      <c r="DL243" s="34"/>
      <c r="DM243" s="34"/>
      <c r="DN243" s="34"/>
      <c r="DO243" s="34"/>
      <c r="DP243" s="34"/>
      <c r="DQ243" s="34"/>
      <c r="DR243" s="34"/>
      <c r="DS243" s="34"/>
      <c r="DT243" s="34"/>
      <c r="DU243" s="34"/>
      <c r="DV243" s="34"/>
      <c r="DW243" s="34"/>
      <c r="DX243" s="34"/>
    </row>
    <row r="244" spans="1:128" ht="15" customHeight="1" x14ac:dyDescent="0.25">
      <c r="A244" s="39"/>
      <c r="B244" s="39"/>
      <c r="C244" s="512" t="s">
        <v>658</v>
      </c>
      <c r="D244" s="367"/>
      <c r="E244" s="367"/>
      <c r="F244" s="367"/>
      <c r="G244" s="367"/>
      <c r="H244" s="367"/>
      <c r="I244" s="367"/>
      <c r="J244" s="367"/>
      <c r="K244" s="367"/>
      <c r="L244" s="367"/>
      <c r="M244" s="367"/>
      <c r="N244" s="367"/>
      <c r="O244" s="367"/>
      <c r="P244" s="367"/>
      <c r="Q244" s="367"/>
      <c r="R244" s="367"/>
      <c r="S244" s="367"/>
      <c r="T244" s="367"/>
      <c r="U244" s="367"/>
      <c r="V244" s="367"/>
      <c r="W244" s="367"/>
      <c r="X244" s="367"/>
      <c r="Y244" s="367"/>
      <c r="Z244" s="367"/>
      <c r="AA244" s="367"/>
      <c r="AB244" s="367"/>
      <c r="AC244" s="367"/>
      <c r="AD244" s="367"/>
      <c r="AE244" s="367"/>
      <c r="AF244" s="367"/>
      <c r="AG244" s="367"/>
      <c r="AH244" s="367"/>
      <c r="AI244" s="367"/>
      <c r="AJ244" s="367"/>
      <c r="AK244" s="367"/>
      <c r="AL244" s="367"/>
      <c r="AM244" s="367"/>
      <c r="AN244" s="367"/>
      <c r="AO244" s="367"/>
      <c r="AP244" s="367"/>
      <c r="AQ244" s="367"/>
      <c r="AR244" s="367"/>
      <c r="AS244" s="367"/>
      <c r="AT244" s="367"/>
      <c r="AU244" s="367"/>
      <c r="AV244" s="367"/>
      <c r="AW244" s="367"/>
      <c r="AX244" s="367"/>
      <c r="AY244" s="367"/>
      <c r="AZ244" s="368"/>
      <c r="BA244" s="39"/>
      <c r="BB244" s="39"/>
      <c r="BC244" s="11">
        <v>1</v>
      </c>
      <c r="BD244" s="11">
        <v>1</v>
      </c>
      <c r="CY244" s="145">
        <v>0</v>
      </c>
      <c r="CZ244" s="145">
        <v>0</v>
      </c>
      <c r="DD244" s="4"/>
      <c r="DF244" s="34"/>
      <c r="DG244" s="34"/>
      <c r="DH244" s="34"/>
      <c r="DI244" s="34"/>
      <c r="DJ244" s="34"/>
      <c r="DK244" s="34"/>
      <c r="DL244" s="34"/>
      <c r="DM244" s="34"/>
      <c r="DN244" s="34"/>
      <c r="DO244" s="34"/>
      <c r="DP244" s="34"/>
      <c r="DQ244" s="34"/>
      <c r="DR244" s="34"/>
      <c r="DS244" s="34"/>
      <c r="DT244" s="34"/>
      <c r="DU244" s="34"/>
      <c r="DV244" s="34"/>
      <c r="DW244" s="34"/>
      <c r="DX244" s="34"/>
    </row>
    <row r="245" spans="1:128" ht="15" hidden="1" customHeight="1" x14ac:dyDescent="0.25">
      <c r="A245" s="39"/>
      <c r="B245" s="39"/>
      <c r="C245" s="47" t="s">
        <v>211</v>
      </c>
      <c r="D245" s="503"/>
      <c r="E245" s="412"/>
      <c r="F245" s="412"/>
      <c r="G245" s="412"/>
      <c r="H245" s="412"/>
      <c r="I245" s="412"/>
      <c r="J245" s="412"/>
      <c r="K245" s="412"/>
      <c r="L245" s="412"/>
      <c r="M245" s="412"/>
      <c r="N245" s="412"/>
      <c r="O245" s="412"/>
      <c r="P245" s="412"/>
      <c r="Q245" s="412"/>
      <c r="R245" s="412"/>
      <c r="S245" s="412"/>
      <c r="T245" s="412"/>
      <c r="U245" s="412"/>
      <c r="V245" s="412"/>
      <c r="W245" s="412"/>
      <c r="X245" s="412"/>
      <c r="Y245" s="412"/>
      <c r="Z245" s="412"/>
      <c r="AA245" s="412"/>
      <c r="AB245" s="412"/>
      <c r="AC245" s="412"/>
      <c r="AD245" s="412"/>
      <c r="AE245" s="412"/>
      <c r="AF245" s="412"/>
      <c r="AG245" s="412"/>
      <c r="AH245" s="412"/>
      <c r="AI245" s="412"/>
      <c r="AJ245" s="412"/>
      <c r="AK245" s="412"/>
      <c r="AL245" s="412"/>
      <c r="AM245" s="412"/>
      <c r="AN245" s="412"/>
      <c r="AO245" s="412"/>
      <c r="AP245" s="412"/>
      <c r="AQ245" s="412"/>
      <c r="AR245" s="412"/>
      <c r="AS245" s="412"/>
      <c r="AT245" s="412"/>
      <c r="AU245" s="412"/>
      <c r="AV245" s="412"/>
      <c r="AW245" s="412"/>
      <c r="AX245" s="412"/>
      <c r="AY245" s="412"/>
      <c r="AZ245" s="413"/>
      <c r="BA245" s="39"/>
      <c r="BB245" s="39"/>
      <c r="BC245" s="11">
        <v>0</v>
      </c>
      <c r="BD245" s="11">
        <v>1</v>
      </c>
      <c r="CY245" s="145">
        <v>1</v>
      </c>
      <c r="CZ245" s="145">
        <v>0</v>
      </c>
      <c r="DD245" s="4"/>
      <c r="DF245" s="34"/>
      <c r="DG245" s="34"/>
      <c r="DH245" s="34"/>
      <c r="DI245" s="34"/>
      <c r="DJ245" s="34"/>
      <c r="DK245" s="34"/>
      <c r="DL245" s="34"/>
      <c r="DM245" s="34"/>
      <c r="DN245" s="34"/>
      <c r="DO245" s="34"/>
      <c r="DP245" s="34"/>
      <c r="DQ245" s="34"/>
      <c r="DR245" s="34"/>
      <c r="DS245" s="34"/>
      <c r="DT245" s="34"/>
      <c r="DU245" s="34"/>
      <c r="DV245" s="34"/>
      <c r="DW245" s="34"/>
      <c r="DX245" s="34"/>
    </row>
    <row r="246" spans="1:128" ht="15" hidden="1" customHeight="1" x14ac:dyDescent="0.25">
      <c r="A246" s="39"/>
      <c r="B246" s="39"/>
      <c r="C246" s="52" t="s">
        <v>211</v>
      </c>
      <c r="D246" s="505"/>
      <c r="E246" s="389"/>
      <c r="F246" s="389"/>
      <c r="G246" s="389"/>
      <c r="H246" s="389"/>
      <c r="I246" s="389"/>
      <c r="J246" s="389"/>
      <c r="K246" s="389"/>
      <c r="L246" s="389"/>
      <c r="M246" s="389"/>
      <c r="N246" s="389"/>
      <c r="O246" s="389"/>
      <c r="P246" s="389"/>
      <c r="Q246" s="389"/>
      <c r="R246" s="389"/>
      <c r="S246" s="389"/>
      <c r="T246" s="389"/>
      <c r="U246" s="389"/>
      <c r="V246" s="389"/>
      <c r="W246" s="389"/>
      <c r="X246" s="389"/>
      <c r="Y246" s="389"/>
      <c r="Z246" s="389"/>
      <c r="AA246" s="389"/>
      <c r="AB246" s="389"/>
      <c r="AC246" s="389"/>
      <c r="AD246" s="389"/>
      <c r="AE246" s="389"/>
      <c r="AF246" s="389"/>
      <c r="AG246" s="389"/>
      <c r="AH246" s="389"/>
      <c r="AI246" s="389"/>
      <c r="AJ246" s="389"/>
      <c r="AK246" s="389"/>
      <c r="AL246" s="389"/>
      <c r="AM246" s="389"/>
      <c r="AN246" s="389"/>
      <c r="AO246" s="389"/>
      <c r="AP246" s="389"/>
      <c r="AQ246" s="389"/>
      <c r="AR246" s="389"/>
      <c r="AS246" s="389"/>
      <c r="AT246" s="389"/>
      <c r="AU246" s="389"/>
      <c r="AV246" s="389"/>
      <c r="AW246" s="389"/>
      <c r="AX246" s="389"/>
      <c r="AY246" s="389"/>
      <c r="AZ246" s="390"/>
      <c r="BA246" s="39"/>
      <c r="BB246" s="39"/>
      <c r="BC246" s="11">
        <v>0</v>
      </c>
      <c r="BD246" s="11">
        <v>1</v>
      </c>
      <c r="CY246" s="145">
        <v>1</v>
      </c>
      <c r="CZ246" s="145">
        <v>0</v>
      </c>
      <c r="DD246" s="4"/>
      <c r="DF246" s="34"/>
      <c r="DG246" s="34"/>
      <c r="DH246" s="34"/>
      <c r="DI246" s="34"/>
      <c r="DJ246" s="34"/>
      <c r="DK246" s="34"/>
      <c r="DL246" s="34"/>
      <c r="DM246" s="34"/>
      <c r="DN246" s="34"/>
      <c r="DO246" s="34"/>
      <c r="DP246" s="34"/>
      <c r="DQ246" s="34"/>
      <c r="DR246" s="34"/>
      <c r="DS246" s="34"/>
      <c r="DT246" s="34"/>
      <c r="DU246" s="34"/>
      <c r="DV246" s="34"/>
      <c r="DW246" s="34"/>
      <c r="DX246" s="34"/>
    </row>
    <row r="247" spans="1:128" ht="15" hidden="1" customHeight="1" x14ac:dyDescent="0.25">
      <c r="A247" s="39"/>
      <c r="B247" s="39"/>
      <c r="C247" s="52" t="s">
        <v>211</v>
      </c>
      <c r="D247" s="505"/>
      <c r="E247" s="389"/>
      <c r="F247" s="389"/>
      <c r="G247" s="389"/>
      <c r="H247" s="389"/>
      <c r="I247" s="389"/>
      <c r="J247" s="389"/>
      <c r="K247" s="389"/>
      <c r="L247" s="389"/>
      <c r="M247" s="389"/>
      <c r="N247" s="389"/>
      <c r="O247" s="389"/>
      <c r="P247" s="389"/>
      <c r="Q247" s="389"/>
      <c r="R247" s="389"/>
      <c r="S247" s="389"/>
      <c r="T247" s="389"/>
      <c r="U247" s="389"/>
      <c r="V247" s="389"/>
      <c r="W247" s="389"/>
      <c r="X247" s="389"/>
      <c r="Y247" s="389"/>
      <c r="Z247" s="389"/>
      <c r="AA247" s="389"/>
      <c r="AB247" s="389"/>
      <c r="AC247" s="389"/>
      <c r="AD247" s="389"/>
      <c r="AE247" s="389"/>
      <c r="AF247" s="389"/>
      <c r="AG247" s="389"/>
      <c r="AH247" s="389"/>
      <c r="AI247" s="389"/>
      <c r="AJ247" s="389"/>
      <c r="AK247" s="389"/>
      <c r="AL247" s="389"/>
      <c r="AM247" s="389"/>
      <c r="AN247" s="389"/>
      <c r="AO247" s="389"/>
      <c r="AP247" s="389"/>
      <c r="AQ247" s="389"/>
      <c r="AR247" s="389"/>
      <c r="AS247" s="389"/>
      <c r="AT247" s="389"/>
      <c r="AU247" s="389"/>
      <c r="AV247" s="389"/>
      <c r="AW247" s="389"/>
      <c r="AX247" s="389"/>
      <c r="AY247" s="389"/>
      <c r="AZ247" s="390"/>
      <c r="BA247" s="39"/>
      <c r="BB247" s="39"/>
      <c r="BC247" s="11">
        <v>0</v>
      </c>
      <c r="BD247" s="11">
        <v>1</v>
      </c>
      <c r="CY247" s="145">
        <v>1</v>
      </c>
      <c r="CZ247" s="145">
        <v>0</v>
      </c>
      <c r="DD247" s="4"/>
      <c r="DF247" s="34"/>
      <c r="DG247" s="34"/>
      <c r="DH247" s="34"/>
      <c r="DI247" s="34"/>
      <c r="DJ247" s="34"/>
      <c r="DK247" s="34"/>
      <c r="DL247" s="34"/>
      <c r="DM247" s="34"/>
      <c r="DN247" s="34"/>
      <c r="DO247" s="34"/>
      <c r="DP247" s="34"/>
      <c r="DQ247" s="34"/>
      <c r="DR247" s="34"/>
      <c r="DS247" s="34"/>
      <c r="DT247" s="34"/>
      <c r="DU247" s="34"/>
      <c r="DV247" s="34"/>
      <c r="DW247" s="34"/>
      <c r="DX247" s="34"/>
    </row>
    <row r="248" spans="1:128" ht="15" hidden="1" customHeight="1" x14ac:dyDescent="0.25">
      <c r="A248" s="39"/>
      <c r="B248" s="39"/>
      <c r="C248" s="144" t="s">
        <v>211</v>
      </c>
      <c r="D248" s="504"/>
      <c r="E248" s="428"/>
      <c r="F248" s="428"/>
      <c r="G248" s="428"/>
      <c r="H248" s="428"/>
      <c r="I248" s="428"/>
      <c r="J248" s="428"/>
      <c r="K248" s="428"/>
      <c r="L248" s="428"/>
      <c r="M248" s="428"/>
      <c r="N248" s="428"/>
      <c r="O248" s="428"/>
      <c r="P248" s="428"/>
      <c r="Q248" s="428"/>
      <c r="R248" s="428"/>
      <c r="S248" s="428"/>
      <c r="T248" s="428"/>
      <c r="U248" s="428"/>
      <c r="V248" s="428"/>
      <c r="W248" s="428"/>
      <c r="X248" s="428"/>
      <c r="Y248" s="428"/>
      <c r="Z248" s="428"/>
      <c r="AA248" s="428"/>
      <c r="AB248" s="428"/>
      <c r="AC248" s="428"/>
      <c r="AD248" s="428"/>
      <c r="AE248" s="428"/>
      <c r="AF248" s="428"/>
      <c r="AG248" s="428"/>
      <c r="AH248" s="428"/>
      <c r="AI248" s="428"/>
      <c r="AJ248" s="428"/>
      <c r="AK248" s="428"/>
      <c r="AL248" s="428"/>
      <c r="AM248" s="428"/>
      <c r="AN248" s="428"/>
      <c r="AO248" s="428"/>
      <c r="AP248" s="428"/>
      <c r="AQ248" s="428"/>
      <c r="AR248" s="428"/>
      <c r="AS248" s="428"/>
      <c r="AT248" s="428"/>
      <c r="AU248" s="428"/>
      <c r="AV248" s="428"/>
      <c r="AW248" s="428"/>
      <c r="AX248" s="428"/>
      <c r="AY248" s="428"/>
      <c r="AZ248" s="429"/>
      <c r="BA248" s="39"/>
      <c r="BB248" s="39"/>
      <c r="BC248" s="11">
        <v>0</v>
      </c>
      <c r="BD248" s="11">
        <v>1</v>
      </c>
      <c r="CY248" s="145">
        <v>1</v>
      </c>
      <c r="CZ248" s="145">
        <v>0</v>
      </c>
      <c r="DD248" s="4"/>
      <c r="DF248" s="34"/>
      <c r="DG248" s="34"/>
      <c r="DH248" s="34"/>
      <c r="DI248" s="34"/>
      <c r="DJ248" s="34"/>
      <c r="DK248" s="34"/>
      <c r="DL248" s="34"/>
      <c r="DM248" s="34"/>
      <c r="DN248" s="34"/>
      <c r="DO248" s="34"/>
      <c r="DP248" s="34"/>
      <c r="DQ248" s="34"/>
      <c r="DR248" s="34"/>
      <c r="DS248" s="34"/>
      <c r="DT248" s="34"/>
      <c r="DU248" s="34"/>
      <c r="DV248" s="34"/>
      <c r="DW248" s="34"/>
      <c r="DX248" s="34"/>
    </row>
    <row r="249" spans="1:128" ht="15" hidden="1" customHeight="1" x14ac:dyDescent="0.25">
      <c r="A249" s="39"/>
      <c r="B249" s="39"/>
      <c r="C249" s="420" t="s">
        <v>92</v>
      </c>
      <c r="D249" s="421"/>
      <c r="E249" s="421"/>
      <c r="F249" s="421"/>
      <c r="G249" s="421"/>
      <c r="H249" s="421"/>
      <c r="I249" s="421"/>
      <c r="J249" s="421"/>
      <c r="K249" s="421"/>
      <c r="L249" s="421"/>
      <c r="M249" s="421"/>
      <c r="N249" s="421"/>
      <c r="O249" s="421"/>
      <c r="P249" s="421"/>
      <c r="Q249" s="421"/>
      <c r="R249" s="421"/>
      <c r="S249" s="421"/>
      <c r="T249" s="421"/>
      <c r="U249" s="421"/>
      <c r="V249" s="421"/>
      <c r="W249" s="421"/>
      <c r="X249" s="421"/>
      <c r="Y249" s="421"/>
      <c r="Z249" s="421"/>
      <c r="AA249" s="421"/>
      <c r="AB249" s="421"/>
      <c r="AC249" s="421"/>
      <c r="AD249" s="421"/>
      <c r="AE249" s="421"/>
      <c r="AF249" s="421"/>
      <c r="AG249" s="421"/>
      <c r="AH249" s="421"/>
      <c r="AI249" s="421"/>
      <c r="AJ249" s="421"/>
      <c r="AK249" s="421"/>
      <c r="AL249" s="421"/>
      <c r="AM249" s="421"/>
      <c r="AN249" s="421"/>
      <c r="AO249" s="421"/>
      <c r="AP249" s="421"/>
      <c r="AQ249" s="421"/>
      <c r="AR249" s="421"/>
      <c r="AS249" s="421"/>
      <c r="AT249" s="421"/>
      <c r="AU249" s="421"/>
      <c r="AV249" s="422"/>
      <c r="AW249" s="330" t="s">
        <v>93</v>
      </c>
      <c r="AX249" s="331"/>
      <c r="AY249" s="330" t="s">
        <v>94</v>
      </c>
      <c r="AZ249" s="331"/>
      <c r="BA249" s="39"/>
      <c r="BB249" s="39"/>
      <c r="BC249" s="11">
        <v>0</v>
      </c>
      <c r="BD249" s="11">
        <v>1</v>
      </c>
      <c r="CY249" s="145">
        <v>1</v>
      </c>
      <c r="CZ249" s="145">
        <v>1</v>
      </c>
      <c r="DD249" s="4"/>
      <c r="DF249" s="34"/>
      <c r="DG249" s="34"/>
      <c r="DH249" s="34"/>
      <c r="DI249" s="34"/>
      <c r="DJ249" s="34"/>
      <c r="DK249" s="34"/>
      <c r="DL249" s="34"/>
      <c r="DM249" s="34"/>
      <c r="DN249" s="34"/>
      <c r="DO249" s="34"/>
      <c r="DP249" s="34"/>
      <c r="DQ249" s="34"/>
      <c r="DR249" s="34"/>
      <c r="DS249" s="34"/>
      <c r="DT249" s="34"/>
      <c r="DU249" s="34"/>
      <c r="DV249" s="34"/>
      <c r="DW249" s="34"/>
      <c r="DX249" s="34"/>
    </row>
    <row r="250" spans="1:128" ht="15" hidden="1" customHeight="1" x14ac:dyDescent="0.25">
      <c r="A250" s="39"/>
      <c r="B250" s="39"/>
      <c r="C250" s="142"/>
      <c r="D250" s="142"/>
      <c r="E250" s="142"/>
      <c r="F250" s="142"/>
      <c r="G250" s="142"/>
      <c r="H250" s="142"/>
      <c r="I250" s="142"/>
      <c r="J250" s="142"/>
      <c r="K250" s="142"/>
      <c r="L250" s="142"/>
      <c r="M250" s="142"/>
      <c r="N250" s="142"/>
      <c r="O250" s="142"/>
      <c r="P250" s="142"/>
      <c r="Q250" s="142"/>
      <c r="R250" s="142"/>
      <c r="S250" s="142"/>
      <c r="T250" s="142"/>
      <c r="U250" s="142"/>
      <c r="V250" s="142"/>
      <c r="W250" s="142"/>
      <c r="X250" s="142"/>
      <c r="Y250" s="142"/>
      <c r="Z250" s="142"/>
      <c r="AA250" s="142"/>
      <c r="AB250" s="142"/>
      <c r="AC250" s="142"/>
      <c r="AD250" s="142"/>
      <c r="AE250" s="142"/>
      <c r="AF250" s="142"/>
      <c r="AG250" s="142"/>
      <c r="AH250" s="142"/>
      <c r="AI250" s="142"/>
      <c r="AJ250" s="142"/>
      <c r="AK250" s="142"/>
      <c r="AL250" s="142"/>
      <c r="AM250" s="142"/>
      <c r="AN250" s="142"/>
      <c r="AO250" s="142"/>
      <c r="AP250" s="142"/>
      <c r="AQ250" s="142"/>
      <c r="AR250" s="142"/>
      <c r="AS250" s="142"/>
      <c r="AT250" s="142"/>
      <c r="AU250" s="142"/>
      <c r="AV250" s="142"/>
      <c r="AW250" s="142"/>
      <c r="AX250" s="142"/>
      <c r="AY250" s="142"/>
      <c r="AZ250" s="142"/>
      <c r="BA250" s="39"/>
      <c r="BB250" s="39"/>
      <c r="BC250" s="11">
        <v>0</v>
      </c>
      <c r="BD250" s="11">
        <v>0</v>
      </c>
      <c r="CY250" s="145">
        <v>0</v>
      </c>
      <c r="CZ250" s="145">
        <v>0</v>
      </c>
      <c r="DR250" s="4"/>
      <c r="DS250" s="4"/>
      <c r="DT250" s="4"/>
      <c r="DU250" s="4"/>
      <c r="DV250" s="4"/>
      <c r="DW250" s="4"/>
      <c r="DX250" s="4"/>
    </row>
    <row r="251" spans="1:128" ht="15" hidden="1" customHeight="1" x14ac:dyDescent="0.25">
      <c r="A251" s="39"/>
      <c r="B251" s="39"/>
      <c r="C251" s="365" t="s">
        <v>590</v>
      </c>
      <c r="D251" s="362"/>
      <c r="E251" s="362"/>
      <c r="F251" s="362"/>
      <c r="G251" s="362"/>
      <c r="H251" s="362"/>
      <c r="I251" s="362"/>
      <c r="J251" s="362"/>
      <c r="K251" s="362"/>
      <c r="L251" s="362"/>
      <c r="M251" s="362"/>
      <c r="N251" s="362"/>
      <c r="O251" s="362"/>
      <c r="P251" s="362"/>
      <c r="Q251" s="362"/>
      <c r="R251" s="362"/>
      <c r="S251" s="362"/>
      <c r="T251" s="362"/>
      <c r="U251" s="362"/>
      <c r="V251" s="362"/>
      <c r="W251" s="362"/>
      <c r="X251" s="362"/>
      <c r="Y251" s="362"/>
      <c r="Z251" s="362"/>
      <c r="AA251" s="362"/>
      <c r="AB251" s="362"/>
      <c r="AC251" s="362"/>
      <c r="AD251" s="362"/>
      <c r="AE251" s="362"/>
      <c r="AF251" s="362"/>
      <c r="AG251" s="362"/>
      <c r="AH251" s="362"/>
      <c r="AI251" s="362"/>
      <c r="AJ251" s="362"/>
      <c r="AK251" s="362"/>
      <c r="AL251" s="362"/>
      <c r="AM251" s="362"/>
      <c r="AN251" s="362"/>
      <c r="AO251" s="362"/>
      <c r="AP251" s="362"/>
      <c r="AQ251" s="362"/>
      <c r="AR251" s="362"/>
      <c r="AS251" s="362"/>
      <c r="AT251" s="362"/>
      <c r="AU251" s="362"/>
      <c r="AV251" s="362"/>
      <c r="AW251" s="362"/>
      <c r="AX251" s="362"/>
      <c r="AY251" s="362"/>
      <c r="AZ251" s="363"/>
      <c r="BA251" s="39"/>
      <c r="BB251" s="39"/>
      <c r="BC251" s="11">
        <v>0</v>
      </c>
      <c r="BD251" s="11">
        <v>0</v>
      </c>
      <c r="CY251" s="145">
        <v>0</v>
      </c>
      <c r="CZ251" s="145">
        <v>0</v>
      </c>
      <c r="DR251" s="4"/>
      <c r="DS251" s="4"/>
      <c r="DT251" s="4"/>
      <c r="DU251" s="4"/>
      <c r="DV251" s="4"/>
      <c r="DW251" s="4"/>
      <c r="DX251" s="4"/>
    </row>
    <row r="252" spans="1:128" ht="15" hidden="1" customHeight="1" x14ac:dyDescent="0.25">
      <c r="A252" s="39"/>
      <c r="B252" s="39"/>
      <c r="C252" s="344"/>
      <c r="D252" s="345"/>
      <c r="E252" s="345"/>
      <c r="F252" s="345"/>
      <c r="G252" s="345"/>
      <c r="H252" s="345"/>
      <c r="I252" s="345"/>
      <c r="J252" s="345"/>
      <c r="K252" s="345"/>
      <c r="L252" s="345"/>
      <c r="M252" s="345"/>
      <c r="N252" s="345"/>
      <c r="O252" s="345"/>
      <c r="P252" s="345"/>
      <c r="Q252" s="345"/>
      <c r="R252" s="345"/>
      <c r="S252" s="345"/>
      <c r="T252" s="345"/>
      <c r="U252" s="345"/>
      <c r="V252" s="345"/>
      <c r="W252" s="345"/>
      <c r="X252" s="345"/>
      <c r="Y252" s="345"/>
      <c r="Z252" s="345"/>
      <c r="AA252" s="345"/>
      <c r="AB252" s="345"/>
      <c r="AC252" s="345"/>
      <c r="AD252" s="345"/>
      <c r="AE252" s="345"/>
      <c r="AF252" s="345"/>
      <c r="AG252" s="345"/>
      <c r="AH252" s="345"/>
      <c r="AI252" s="345"/>
      <c r="AJ252" s="345"/>
      <c r="AK252" s="345"/>
      <c r="AL252" s="345"/>
      <c r="AM252" s="345"/>
      <c r="AN252" s="345"/>
      <c r="AO252" s="345"/>
      <c r="AP252" s="345"/>
      <c r="AQ252" s="345"/>
      <c r="AR252" s="345"/>
      <c r="AS252" s="345"/>
      <c r="AT252" s="345"/>
      <c r="AU252" s="345"/>
      <c r="AV252" s="345"/>
      <c r="AW252" s="345"/>
      <c r="AX252" s="345"/>
      <c r="AY252" s="345"/>
      <c r="AZ252" s="346"/>
      <c r="BA252" s="39"/>
      <c r="BB252" s="39"/>
      <c r="BC252" s="11">
        <v>0</v>
      </c>
      <c r="BD252" s="11">
        <v>0</v>
      </c>
      <c r="CY252" s="145">
        <v>0</v>
      </c>
      <c r="CZ252" s="145">
        <v>0</v>
      </c>
      <c r="DR252" s="4"/>
      <c r="DS252" s="4"/>
      <c r="DT252" s="4"/>
      <c r="DU252" s="4"/>
      <c r="DV252" s="4"/>
      <c r="DW252" s="4"/>
      <c r="DX252" s="4"/>
    </row>
    <row r="253" spans="1:128" ht="15" hidden="1" customHeight="1" x14ac:dyDescent="0.25">
      <c r="A253" s="39"/>
      <c r="B253" s="39"/>
      <c r="C253" s="344"/>
      <c r="D253" s="345"/>
      <c r="E253" s="345"/>
      <c r="F253" s="345"/>
      <c r="G253" s="345"/>
      <c r="H253" s="345"/>
      <c r="I253" s="345"/>
      <c r="J253" s="345"/>
      <c r="K253" s="345"/>
      <c r="L253" s="345"/>
      <c r="M253" s="345"/>
      <c r="N253" s="345"/>
      <c r="O253" s="345"/>
      <c r="P253" s="345"/>
      <c r="Q253" s="345"/>
      <c r="R253" s="345"/>
      <c r="S253" s="345"/>
      <c r="T253" s="345"/>
      <c r="U253" s="345"/>
      <c r="V253" s="345"/>
      <c r="W253" s="345"/>
      <c r="X253" s="345"/>
      <c r="Y253" s="345"/>
      <c r="Z253" s="345"/>
      <c r="AA253" s="345"/>
      <c r="AB253" s="345"/>
      <c r="AC253" s="345"/>
      <c r="AD253" s="345"/>
      <c r="AE253" s="345"/>
      <c r="AF253" s="345"/>
      <c r="AG253" s="345"/>
      <c r="AH253" s="345"/>
      <c r="AI253" s="345"/>
      <c r="AJ253" s="345"/>
      <c r="AK253" s="345"/>
      <c r="AL253" s="345"/>
      <c r="AM253" s="345"/>
      <c r="AN253" s="345"/>
      <c r="AO253" s="345"/>
      <c r="AP253" s="345"/>
      <c r="AQ253" s="345"/>
      <c r="AR253" s="345"/>
      <c r="AS253" s="345"/>
      <c r="AT253" s="345"/>
      <c r="AU253" s="345"/>
      <c r="AV253" s="345"/>
      <c r="AW253" s="345"/>
      <c r="AX253" s="345"/>
      <c r="AY253" s="345"/>
      <c r="AZ253" s="346"/>
      <c r="BA253" s="39"/>
      <c r="BB253" s="39"/>
      <c r="BC253" s="11">
        <v>0</v>
      </c>
      <c r="BD253" s="11">
        <v>0</v>
      </c>
      <c r="CY253" s="145">
        <v>0</v>
      </c>
      <c r="CZ253" s="145">
        <v>0</v>
      </c>
      <c r="DR253" s="4"/>
      <c r="DS253" s="4"/>
      <c r="DT253" s="4"/>
      <c r="DU253" s="4"/>
      <c r="DV253" s="4"/>
      <c r="DW253" s="4"/>
      <c r="DX253" s="4"/>
    </row>
    <row r="254" spans="1:128" ht="15" hidden="1" customHeight="1" x14ac:dyDescent="0.25">
      <c r="A254" s="39"/>
      <c r="B254" s="39"/>
      <c r="C254" s="347"/>
      <c r="D254" s="348"/>
      <c r="E254" s="348"/>
      <c r="F254" s="348"/>
      <c r="G254" s="348"/>
      <c r="H254" s="348"/>
      <c r="I254" s="348"/>
      <c r="J254" s="348"/>
      <c r="K254" s="348"/>
      <c r="L254" s="348"/>
      <c r="M254" s="348"/>
      <c r="N254" s="348"/>
      <c r="O254" s="348"/>
      <c r="P254" s="348"/>
      <c r="Q254" s="348"/>
      <c r="R254" s="348"/>
      <c r="S254" s="348"/>
      <c r="T254" s="348"/>
      <c r="U254" s="348"/>
      <c r="V254" s="348"/>
      <c r="W254" s="348"/>
      <c r="X254" s="348"/>
      <c r="Y254" s="348"/>
      <c r="Z254" s="348"/>
      <c r="AA254" s="348"/>
      <c r="AB254" s="348"/>
      <c r="AC254" s="348"/>
      <c r="AD254" s="348"/>
      <c r="AE254" s="348"/>
      <c r="AF254" s="348"/>
      <c r="AG254" s="348"/>
      <c r="AH254" s="348"/>
      <c r="AI254" s="348"/>
      <c r="AJ254" s="348"/>
      <c r="AK254" s="348"/>
      <c r="AL254" s="348"/>
      <c r="AM254" s="348"/>
      <c r="AN254" s="348"/>
      <c r="AO254" s="348"/>
      <c r="AP254" s="348"/>
      <c r="AQ254" s="348"/>
      <c r="AR254" s="348"/>
      <c r="AS254" s="348"/>
      <c r="AT254" s="348"/>
      <c r="AU254" s="348"/>
      <c r="AV254" s="348"/>
      <c r="AW254" s="348"/>
      <c r="AX254" s="348"/>
      <c r="AY254" s="348"/>
      <c r="AZ254" s="349"/>
      <c r="BA254" s="39"/>
      <c r="BB254" s="39"/>
      <c r="BC254" s="11">
        <v>0</v>
      </c>
      <c r="BD254" s="11">
        <v>0</v>
      </c>
      <c r="CY254" s="145">
        <v>0</v>
      </c>
      <c r="CZ254" s="145">
        <v>0</v>
      </c>
      <c r="DR254" s="4"/>
      <c r="DS254" s="4"/>
      <c r="DT254" s="4"/>
      <c r="DU254" s="4"/>
      <c r="DV254" s="4"/>
      <c r="DW254" s="4"/>
      <c r="DX254" s="4"/>
    </row>
    <row r="255" spans="1:128" ht="15" customHeight="1" x14ac:dyDescent="0.25">
      <c r="A255" s="39"/>
      <c r="B255" s="39"/>
      <c r="C255" s="139"/>
      <c r="D255" s="139"/>
      <c r="E255" s="139"/>
      <c r="F255" s="139"/>
      <c r="G255" s="139"/>
      <c r="H255" s="139"/>
      <c r="I255" s="139"/>
      <c r="J255" s="139"/>
      <c r="K255" s="139"/>
      <c r="L255" s="139"/>
      <c r="M255" s="139"/>
      <c r="N255" s="139"/>
      <c r="O255" s="139"/>
      <c r="P255" s="139"/>
      <c r="Q255" s="139"/>
      <c r="R255" s="139"/>
      <c r="S255" s="139"/>
      <c r="T255" s="139"/>
      <c r="U255" s="139"/>
      <c r="V255" s="139"/>
      <c r="W255" s="139"/>
      <c r="X255" s="139"/>
      <c r="Y255" s="139"/>
      <c r="Z255" s="139"/>
      <c r="AA255" s="139"/>
      <c r="AB255" s="139"/>
      <c r="AC255" s="139"/>
      <c r="AD255" s="139"/>
      <c r="AE255" s="139"/>
      <c r="AF255" s="139"/>
      <c r="AG255" s="139"/>
      <c r="AH255" s="139"/>
      <c r="AI255" s="139"/>
      <c r="AJ255" s="139"/>
      <c r="AK255" s="139"/>
      <c r="AL255" s="139"/>
      <c r="AM255" s="139"/>
      <c r="AN255" s="139"/>
      <c r="AO255" s="139"/>
      <c r="AP255" s="139"/>
      <c r="AQ255" s="139"/>
      <c r="AR255" s="139"/>
      <c r="AS255" s="139"/>
      <c r="AT255" s="139"/>
      <c r="AU255" s="139"/>
      <c r="AV255" s="139"/>
      <c r="AW255" s="139"/>
      <c r="AX255" s="139"/>
      <c r="AY255" s="139"/>
      <c r="AZ255" s="139"/>
      <c r="BA255" s="39"/>
      <c r="BB255" s="39"/>
      <c r="BC255" s="11">
        <v>1</v>
      </c>
      <c r="BD255" s="11">
        <v>1</v>
      </c>
      <c r="CY255" s="145">
        <v>0</v>
      </c>
      <c r="CZ255" s="145">
        <v>0</v>
      </c>
      <c r="DR255" s="4"/>
      <c r="DS255" s="4"/>
      <c r="DT255" s="4"/>
      <c r="DU255" s="4"/>
      <c r="DV255" s="4"/>
      <c r="DW255" s="4"/>
      <c r="DX255" s="4"/>
    </row>
    <row r="256" spans="1:128" ht="15" customHeight="1" x14ac:dyDescent="0.25">
      <c r="A256" s="39"/>
      <c r="B256" s="39"/>
      <c r="C256" s="39"/>
      <c r="D256" s="39"/>
      <c r="E256" s="39"/>
      <c r="F256" s="39"/>
      <c r="G256" s="39"/>
      <c r="H256" s="39"/>
      <c r="I256" s="39"/>
      <c r="J256" s="39"/>
      <c r="K256" s="39"/>
      <c r="L256" s="39"/>
      <c r="M256" s="39"/>
      <c r="N256" s="39"/>
      <c r="O256" s="39"/>
      <c r="P256" s="39"/>
      <c r="Q256" s="39"/>
      <c r="R256" s="39"/>
      <c r="S256" s="39"/>
      <c r="T256" s="39"/>
      <c r="U256" s="39"/>
      <c r="V256" s="39"/>
      <c r="W256" s="39"/>
      <c r="X256" s="39"/>
      <c r="Y256" s="39"/>
      <c r="Z256" s="39"/>
      <c r="AA256" s="39"/>
      <c r="AB256" s="39"/>
      <c r="AC256" s="39"/>
      <c r="AD256" s="39"/>
      <c r="AE256" s="39"/>
      <c r="AF256" s="39"/>
      <c r="AG256" s="39"/>
      <c r="AH256" s="39"/>
      <c r="AI256" s="39"/>
      <c r="AJ256" s="39"/>
      <c r="AK256" s="39"/>
      <c r="AL256" s="39"/>
      <c r="AM256" s="39"/>
      <c r="AN256" s="39"/>
      <c r="AO256" s="39"/>
      <c r="AP256" s="39"/>
      <c r="AQ256" s="39"/>
      <c r="AR256" s="39"/>
      <c r="AS256" s="39"/>
      <c r="AT256" s="39"/>
      <c r="AU256" s="39"/>
      <c r="AV256" s="39"/>
      <c r="AW256" s="39"/>
      <c r="AX256" s="39"/>
      <c r="AY256" s="39"/>
      <c r="AZ256" s="39"/>
      <c r="BA256" s="39"/>
      <c r="BB256" s="39"/>
      <c r="BC256" s="11">
        <v>1</v>
      </c>
      <c r="BD256" s="11">
        <v>1</v>
      </c>
      <c r="CY256" s="145">
        <v>0</v>
      </c>
      <c r="CZ256" s="145">
        <v>0</v>
      </c>
      <c r="DR256" s="4"/>
      <c r="DS256" s="4"/>
      <c r="DT256" s="4"/>
      <c r="DU256" s="4"/>
      <c r="DV256" s="4"/>
      <c r="DW256" s="4"/>
      <c r="DX256" s="4"/>
    </row>
    <row r="257" spans="1:128" ht="15" hidden="1" customHeight="1" x14ac:dyDescent="0.25">
      <c r="A257" s="39"/>
      <c r="B257" s="39"/>
      <c r="C257" s="335" t="s">
        <v>119</v>
      </c>
      <c r="D257" s="328"/>
      <c r="E257" s="328"/>
      <c r="F257" s="328"/>
      <c r="G257" s="328"/>
      <c r="H257" s="328"/>
      <c r="I257" s="328"/>
      <c r="J257" s="328"/>
      <c r="K257" s="328"/>
      <c r="L257" s="328"/>
      <c r="M257" s="328"/>
      <c r="N257" s="328"/>
      <c r="O257" s="328"/>
      <c r="P257" s="329"/>
      <c r="Q257" s="6"/>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39"/>
      <c r="BB257" s="39"/>
      <c r="BC257" s="11">
        <v>0</v>
      </c>
      <c r="BD257" s="11">
        <v>1</v>
      </c>
      <c r="CY257" s="145">
        <v>1</v>
      </c>
      <c r="CZ257" s="145">
        <v>0</v>
      </c>
      <c r="DR257" s="4"/>
      <c r="DS257" s="4"/>
      <c r="DT257" s="4"/>
      <c r="DU257" s="4"/>
      <c r="DV257" s="4"/>
      <c r="DW257" s="4"/>
      <c r="DX257" s="4"/>
    </row>
    <row r="258" spans="1:128" ht="15" hidden="1" customHeight="1" x14ac:dyDescent="0.25">
      <c r="A258" s="39"/>
      <c r="B258" s="39"/>
      <c r="C258" s="39"/>
      <c r="D258" s="39"/>
      <c r="E258" s="39"/>
      <c r="F258" s="39"/>
      <c r="G258" s="39"/>
      <c r="H258" s="39"/>
      <c r="I258" s="39"/>
      <c r="J258" s="39"/>
      <c r="K258" s="39"/>
      <c r="L258" s="39"/>
      <c r="M258" s="39"/>
      <c r="N258" s="39"/>
      <c r="O258" s="39"/>
      <c r="P258" s="39"/>
      <c r="Q258" s="39"/>
      <c r="R258" s="39"/>
      <c r="S258" s="39"/>
      <c r="T258" s="39"/>
      <c r="U258" s="39"/>
      <c r="V258" s="39"/>
      <c r="W258" s="39"/>
      <c r="X258" s="39"/>
      <c r="Y258" s="39"/>
      <c r="Z258" s="39"/>
      <c r="AA258" s="39"/>
      <c r="AB258" s="39"/>
      <c r="AC258" s="39"/>
      <c r="AD258" s="39"/>
      <c r="AE258" s="39"/>
      <c r="AF258" s="39"/>
      <c r="AG258" s="39"/>
      <c r="AH258" s="39"/>
      <c r="AI258" s="39"/>
      <c r="AJ258" s="39"/>
      <c r="AK258" s="39"/>
      <c r="AL258" s="39"/>
      <c r="AM258" s="39"/>
      <c r="AN258" s="39"/>
      <c r="AO258" s="39"/>
      <c r="AP258" s="39"/>
      <c r="AQ258" s="39"/>
      <c r="AR258" s="39"/>
      <c r="AS258" s="39"/>
      <c r="AT258" s="39"/>
      <c r="AU258" s="39"/>
      <c r="AV258" s="39"/>
      <c r="AW258" s="39"/>
      <c r="AX258" s="39"/>
      <c r="AY258" s="39"/>
      <c r="AZ258" s="39"/>
      <c r="BA258" s="39"/>
      <c r="BB258" s="39"/>
      <c r="BC258" s="11">
        <v>0</v>
      </c>
      <c r="BD258" s="11">
        <v>1</v>
      </c>
      <c r="CY258" s="145">
        <v>1</v>
      </c>
      <c r="CZ258" s="145">
        <v>0</v>
      </c>
      <c r="DR258" s="4"/>
      <c r="DS258" s="4"/>
      <c r="DT258" s="4"/>
      <c r="DU258" s="4"/>
      <c r="DV258" s="4"/>
      <c r="DW258" s="4"/>
      <c r="DX258" s="4"/>
    </row>
    <row r="259" spans="1:128" ht="15" hidden="1" customHeight="1" x14ac:dyDescent="0.25">
      <c r="A259" s="39"/>
      <c r="B259" s="39"/>
      <c r="C259" s="510" t="s">
        <v>183</v>
      </c>
      <c r="D259" s="510"/>
      <c r="E259" s="510"/>
      <c r="F259" s="510"/>
      <c r="G259" s="510"/>
      <c r="H259" s="510"/>
      <c r="I259" s="508" t="s">
        <v>184</v>
      </c>
      <c r="J259" s="508"/>
      <c r="K259" s="508"/>
      <c r="L259" s="508"/>
      <c r="M259" s="508"/>
      <c r="N259" s="508"/>
      <c r="O259" s="508"/>
      <c r="P259" s="508"/>
      <c r="Q259" s="508"/>
      <c r="R259" s="508"/>
      <c r="S259" s="508"/>
      <c r="T259" s="508"/>
      <c r="U259" s="508"/>
      <c r="V259" s="508"/>
      <c r="W259" s="508"/>
      <c r="X259" s="508"/>
      <c r="Y259" s="508"/>
      <c r="Z259" s="508"/>
      <c r="AA259" s="508"/>
      <c r="AB259" s="508"/>
      <c r="AC259" s="508"/>
      <c r="AD259" s="508"/>
      <c r="AE259" s="508"/>
      <c r="AF259" s="508"/>
      <c r="AG259" s="508"/>
      <c r="AH259" s="508"/>
      <c r="AI259" s="508"/>
      <c r="AJ259" s="508"/>
      <c r="AK259" s="508"/>
      <c r="AL259" s="508"/>
      <c r="AM259" s="508"/>
      <c r="AN259" s="508"/>
      <c r="AO259" s="508"/>
      <c r="AP259" s="508"/>
      <c r="AQ259" s="508"/>
      <c r="AR259" s="508"/>
      <c r="AS259" s="508"/>
      <c r="AT259" s="508"/>
      <c r="AU259" s="508"/>
      <c r="AV259" s="508"/>
      <c r="AW259" s="508"/>
      <c r="AX259" s="508"/>
      <c r="AY259" s="508"/>
      <c r="AZ259" s="508"/>
      <c r="BA259" s="39"/>
      <c r="BB259" s="39"/>
      <c r="BC259" s="11">
        <v>0</v>
      </c>
      <c r="BD259" s="11">
        <v>1</v>
      </c>
      <c r="CY259" s="145">
        <v>1</v>
      </c>
      <c r="CZ259" s="145">
        <v>0</v>
      </c>
    </row>
    <row r="260" spans="1:128" ht="15" hidden="1" customHeight="1" x14ac:dyDescent="0.25">
      <c r="A260" s="39"/>
      <c r="B260" s="39"/>
      <c r="C260" s="510"/>
      <c r="D260" s="510"/>
      <c r="E260" s="510"/>
      <c r="F260" s="510"/>
      <c r="G260" s="510"/>
      <c r="H260" s="510"/>
      <c r="I260" s="508"/>
      <c r="J260" s="508"/>
      <c r="K260" s="508"/>
      <c r="L260" s="508"/>
      <c r="M260" s="508"/>
      <c r="N260" s="508"/>
      <c r="O260" s="508"/>
      <c r="P260" s="508"/>
      <c r="Q260" s="508"/>
      <c r="R260" s="508"/>
      <c r="S260" s="508"/>
      <c r="T260" s="508"/>
      <c r="U260" s="508"/>
      <c r="V260" s="508"/>
      <c r="W260" s="508"/>
      <c r="X260" s="508"/>
      <c r="Y260" s="508"/>
      <c r="Z260" s="508"/>
      <c r="AA260" s="508"/>
      <c r="AB260" s="508"/>
      <c r="AC260" s="508"/>
      <c r="AD260" s="508"/>
      <c r="AE260" s="508"/>
      <c r="AF260" s="508"/>
      <c r="AG260" s="508"/>
      <c r="AH260" s="508"/>
      <c r="AI260" s="508"/>
      <c r="AJ260" s="508"/>
      <c r="AK260" s="508"/>
      <c r="AL260" s="508"/>
      <c r="AM260" s="508"/>
      <c r="AN260" s="508"/>
      <c r="AO260" s="508"/>
      <c r="AP260" s="508"/>
      <c r="AQ260" s="508"/>
      <c r="AR260" s="508"/>
      <c r="AS260" s="508"/>
      <c r="AT260" s="508"/>
      <c r="AU260" s="508"/>
      <c r="AV260" s="508"/>
      <c r="AW260" s="508"/>
      <c r="AX260" s="508"/>
      <c r="AY260" s="508"/>
      <c r="AZ260" s="508"/>
      <c r="BA260" s="39"/>
      <c r="BB260" s="39"/>
      <c r="BC260" s="11">
        <v>0</v>
      </c>
      <c r="BD260" s="11">
        <v>1</v>
      </c>
      <c r="CY260" s="145">
        <v>1</v>
      </c>
      <c r="CZ260" s="145">
        <v>0</v>
      </c>
    </row>
    <row r="261" spans="1:128" ht="15" hidden="1" customHeight="1" x14ac:dyDescent="0.25">
      <c r="A261" s="39"/>
      <c r="B261" s="39"/>
      <c r="C261" s="506" t="s">
        <v>477</v>
      </c>
      <c r="D261" s="506"/>
      <c r="E261" s="506"/>
      <c r="F261" s="506"/>
      <c r="G261" s="506"/>
      <c r="H261" s="506"/>
      <c r="I261" s="507" t="s">
        <v>531</v>
      </c>
      <c r="J261" s="508"/>
      <c r="K261" s="508"/>
      <c r="L261" s="508"/>
      <c r="M261" s="508"/>
      <c r="N261" s="508"/>
      <c r="O261" s="508"/>
      <c r="P261" s="508"/>
      <c r="Q261" s="508"/>
      <c r="R261" s="508"/>
      <c r="S261" s="508"/>
      <c r="T261" s="508"/>
      <c r="U261" s="508"/>
      <c r="V261" s="508"/>
      <c r="W261" s="508"/>
      <c r="X261" s="508"/>
      <c r="Y261" s="508"/>
      <c r="Z261" s="508"/>
      <c r="AA261" s="508"/>
      <c r="AB261" s="508"/>
      <c r="AC261" s="508"/>
      <c r="AD261" s="508"/>
      <c r="AE261" s="508"/>
      <c r="AF261" s="508"/>
      <c r="AG261" s="508"/>
      <c r="AH261" s="508"/>
      <c r="AI261" s="508"/>
      <c r="AJ261" s="508"/>
      <c r="AK261" s="508"/>
      <c r="AL261" s="508"/>
      <c r="AM261" s="508"/>
      <c r="AN261" s="508"/>
      <c r="AO261" s="508"/>
      <c r="AP261" s="508"/>
      <c r="AQ261" s="508"/>
      <c r="AR261" s="508"/>
      <c r="AS261" s="508"/>
      <c r="AT261" s="508"/>
      <c r="AU261" s="508"/>
      <c r="AV261" s="508"/>
      <c r="AW261" s="508"/>
      <c r="AX261" s="508"/>
      <c r="AY261" s="508"/>
      <c r="AZ261" s="508"/>
      <c r="BA261" s="39"/>
      <c r="BB261" s="39"/>
      <c r="BC261" s="11">
        <v>0</v>
      </c>
      <c r="BD261" s="11">
        <v>1</v>
      </c>
      <c r="CY261" s="145">
        <v>1</v>
      </c>
      <c r="CZ261" s="145">
        <v>0</v>
      </c>
    </row>
    <row r="262" spans="1:128" ht="15" hidden="1" customHeight="1" x14ac:dyDescent="0.25">
      <c r="A262" s="39"/>
      <c r="B262" s="39"/>
      <c r="C262" s="506"/>
      <c r="D262" s="506"/>
      <c r="E262" s="506"/>
      <c r="F262" s="506"/>
      <c r="G262" s="506"/>
      <c r="H262" s="506"/>
      <c r="I262" s="508"/>
      <c r="J262" s="508"/>
      <c r="K262" s="508"/>
      <c r="L262" s="508"/>
      <c r="M262" s="508"/>
      <c r="N262" s="508"/>
      <c r="O262" s="508"/>
      <c r="P262" s="508"/>
      <c r="Q262" s="508"/>
      <c r="R262" s="508"/>
      <c r="S262" s="508"/>
      <c r="T262" s="508"/>
      <c r="U262" s="508"/>
      <c r="V262" s="508"/>
      <c r="W262" s="508"/>
      <c r="X262" s="508"/>
      <c r="Y262" s="508"/>
      <c r="Z262" s="508"/>
      <c r="AA262" s="508"/>
      <c r="AB262" s="508"/>
      <c r="AC262" s="508"/>
      <c r="AD262" s="508"/>
      <c r="AE262" s="508"/>
      <c r="AF262" s="508"/>
      <c r="AG262" s="508"/>
      <c r="AH262" s="508"/>
      <c r="AI262" s="508"/>
      <c r="AJ262" s="508"/>
      <c r="AK262" s="508"/>
      <c r="AL262" s="508"/>
      <c r="AM262" s="508"/>
      <c r="AN262" s="508"/>
      <c r="AO262" s="508"/>
      <c r="AP262" s="508"/>
      <c r="AQ262" s="508"/>
      <c r="AR262" s="508"/>
      <c r="AS262" s="508"/>
      <c r="AT262" s="508"/>
      <c r="AU262" s="508"/>
      <c r="AV262" s="508"/>
      <c r="AW262" s="508"/>
      <c r="AX262" s="508"/>
      <c r="AY262" s="508"/>
      <c r="AZ262" s="508"/>
      <c r="BA262" s="39"/>
      <c r="BB262" s="39"/>
      <c r="BC262" s="11">
        <v>0</v>
      </c>
      <c r="BD262" s="11">
        <v>1</v>
      </c>
      <c r="CY262" s="145">
        <v>1</v>
      </c>
      <c r="CZ262" s="145">
        <v>0</v>
      </c>
    </row>
    <row r="263" spans="1:128" ht="15" hidden="1" customHeight="1" x14ac:dyDescent="0.25">
      <c r="A263" s="39"/>
      <c r="B263" s="39"/>
      <c r="C263" s="39"/>
      <c r="D263" s="39"/>
      <c r="E263" s="39"/>
      <c r="F263" s="39"/>
      <c r="G263" s="39"/>
      <c r="H263" s="39"/>
      <c r="I263" s="39"/>
      <c r="J263" s="39"/>
      <c r="K263" s="39"/>
      <c r="L263" s="39"/>
      <c r="M263" s="39"/>
      <c r="N263" s="39"/>
      <c r="O263" s="39"/>
      <c r="P263" s="39"/>
      <c r="Q263" s="39"/>
      <c r="R263" s="39"/>
      <c r="S263" s="39"/>
      <c r="T263" s="39"/>
      <c r="U263" s="39"/>
      <c r="V263" s="39"/>
      <c r="W263" s="39"/>
      <c r="X263" s="39"/>
      <c r="Y263" s="39"/>
      <c r="Z263" s="39"/>
      <c r="AA263" s="39"/>
      <c r="AB263" s="39"/>
      <c r="AC263" s="39"/>
      <c r="AD263" s="39"/>
      <c r="AE263" s="39"/>
      <c r="AF263" s="39"/>
      <c r="AG263" s="39"/>
      <c r="AH263" s="39"/>
      <c r="AI263" s="39"/>
      <c r="AJ263" s="39"/>
      <c r="AK263" s="39"/>
      <c r="AL263" s="39"/>
      <c r="AM263" s="39"/>
      <c r="AN263" s="39"/>
      <c r="AO263" s="39"/>
      <c r="AP263" s="39"/>
      <c r="AQ263" s="39"/>
      <c r="AR263" s="39"/>
      <c r="AS263" s="39"/>
      <c r="AT263" s="39"/>
      <c r="AU263" s="39"/>
      <c r="AV263" s="39"/>
      <c r="AW263" s="39"/>
      <c r="AX263" s="39"/>
      <c r="AY263" s="39"/>
      <c r="AZ263" s="39"/>
      <c r="BA263" s="39"/>
      <c r="BB263" s="39"/>
      <c r="BC263" s="11">
        <v>0</v>
      </c>
      <c r="BD263" s="11">
        <v>1</v>
      </c>
      <c r="CY263" s="145">
        <v>1</v>
      </c>
      <c r="CZ263" s="145">
        <v>0</v>
      </c>
    </row>
    <row r="264" spans="1:128" ht="15" hidden="1" customHeight="1" x14ac:dyDescent="0.25">
      <c r="A264" s="39"/>
      <c r="B264" s="39"/>
      <c r="C264" s="496" t="s">
        <v>185</v>
      </c>
      <c r="D264" s="497"/>
      <c r="E264" s="497"/>
      <c r="F264" s="497"/>
      <c r="G264" s="497"/>
      <c r="H264" s="497"/>
      <c r="I264" s="497"/>
      <c r="J264" s="497"/>
      <c r="K264" s="497"/>
      <c r="L264" s="497"/>
      <c r="M264" s="497"/>
      <c r="N264" s="497"/>
      <c r="O264" s="497"/>
      <c r="P264" s="497"/>
      <c r="Q264" s="497"/>
      <c r="R264" s="497"/>
      <c r="S264" s="497"/>
      <c r="T264" s="497"/>
      <c r="U264" s="497"/>
      <c r="V264" s="497"/>
      <c r="W264" s="498"/>
      <c r="X264" s="721" t="s">
        <v>183</v>
      </c>
      <c r="Y264" s="722"/>
      <c r="Z264" s="722"/>
      <c r="AA264" s="723"/>
      <c r="AB264" s="715" t="s">
        <v>478</v>
      </c>
      <c r="AC264" s="716"/>
      <c r="AD264" s="716"/>
      <c r="AE264" s="717"/>
      <c r="AF264" s="709" t="s">
        <v>45</v>
      </c>
      <c r="AG264" s="710"/>
      <c r="AH264" s="710"/>
      <c r="AI264" s="711"/>
      <c r="AJ264" s="481" t="s">
        <v>110</v>
      </c>
      <c r="AK264" s="482"/>
      <c r="AL264" s="482"/>
      <c r="AM264" s="482"/>
      <c r="AN264" s="482"/>
      <c r="AO264" s="482"/>
      <c r="AP264" s="482"/>
      <c r="AQ264" s="482"/>
      <c r="AR264" s="482"/>
      <c r="AS264" s="482"/>
      <c r="AT264" s="482"/>
      <c r="AU264" s="482"/>
      <c r="AV264" s="482"/>
      <c r="AW264" s="482"/>
      <c r="AX264" s="482"/>
      <c r="AY264" s="482"/>
      <c r="AZ264" s="483"/>
      <c r="BA264" s="39"/>
      <c r="BB264" s="39"/>
      <c r="BC264" s="11">
        <v>0</v>
      </c>
      <c r="BD264" s="11">
        <v>1</v>
      </c>
      <c r="CY264" s="145">
        <v>1</v>
      </c>
      <c r="CZ264" s="145">
        <v>0</v>
      </c>
    </row>
    <row r="265" spans="1:128" ht="15" hidden="1" customHeight="1" x14ac:dyDescent="0.25">
      <c r="A265" s="39"/>
      <c r="B265" s="39"/>
      <c r="C265" s="499"/>
      <c r="D265" s="500"/>
      <c r="E265" s="500"/>
      <c r="F265" s="500"/>
      <c r="G265" s="500"/>
      <c r="H265" s="500"/>
      <c r="I265" s="500"/>
      <c r="J265" s="500"/>
      <c r="K265" s="500"/>
      <c r="L265" s="500"/>
      <c r="M265" s="500"/>
      <c r="N265" s="500"/>
      <c r="O265" s="500"/>
      <c r="P265" s="500"/>
      <c r="Q265" s="500"/>
      <c r="R265" s="500"/>
      <c r="S265" s="500"/>
      <c r="T265" s="500"/>
      <c r="U265" s="500"/>
      <c r="V265" s="500"/>
      <c r="W265" s="501"/>
      <c r="X265" s="724"/>
      <c r="Y265" s="725"/>
      <c r="Z265" s="725"/>
      <c r="AA265" s="726"/>
      <c r="AB265" s="718"/>
      <c r="AC265" s="719"/>
      <c r="AD265" s="719"/>
      <c r="AE265" s="720"/>
      <c r="AF265" s="712"/>
      <c r="AG265" s="713"/>
      <c r="AH265" s="713"/>
      <c r="AI265" s="714"/>
      <c r="AJ265" s="484"/>
      <c r="AK265" s="485"/>
      <c r="AL265" s="485"/>
      <c r="AM265" s="485"/>
      <c r="AN265" s="485"/>
      <c r="AO265" s="485"/>
      <c r="AP265" s="485"/>
      <c r="AQ265" s="485"/>
      <c r="AR265" s="485"/>
      <c r="AS265" s="485"/>
      <c r="AT265" s="485"/>
      <c r="AU265" s="485"/>
      <c r="AV265" s="485"/>
      <c r="AW265" s="485"/>
      <c r="AX265" s="485"/>
      <c r="AY265" s="485"/>
      <c r="AZ265" s="486"/>
      <c r="BA265" s="39"/>
      <c r="BB265" s="39"/>
      <c r="BC265" s="11">
        <v>0</v>
      </c>
      <c r="BD265" s="11">
        <v>1</v>
      </c>
      <c r="CY265" s="145">
        <v>1</v>
      </c>
      <c r="CZ265" s="145">
        <v>0</v>
      </c>
    </row>
    <row r="266" spans="1:128" ht="15" hidden="1" customHeight="1" x14ac:dyDescent="0.25">
      <c r="A266" s="39"/>
      <c r="B266" s="39"/>
      <c r="C266" s="467"/>
      <c r="D266" s="468"/>
      <c r="E266" s="468"/>
      <c r="F266" s="468"/>
      <c r="G266" s="468"/>
      <c r="H266" s="468"/>
      <c r="I266" s="468"/>
      <c r="J266" s="468"/>
      <c r="K266" s="468"/>
      <c r="L266" s="468"/>
      <c r="M266" s="468"/>
      <c r="N266" s="468"/>
      <c r="O266" s="468"/>
      <c r="P266" s="468"/>
      <c r="Q266" s="468"/>
      <c r="R266" s="468"/>
      <c r="S266" s="468"/>
      <c r="T266" s="468"/>
      <c r="U266" s="468"/>
      <c r="V266" s="468"/>
      <c r="W266" s="469"/>
      <c r="X266" s="464"/>
      <c r="Y266" s="465"/>
      <c r="Z266" s="465"/>
      <c r="AA266" s="466"/>
      <c r="AB266" s="464"/>
      <c r="AC266" s="465"/>
      <c r="AD266" s="465"/>
      <c r="AE266" s="466"/>
      <c r="AF266" s="493" t="str">
        <f t="shared" ref="AF266:AF269" si="7">IF(AND(X266&lt;&gt;"",AB266&lt;&gt;""),X266*AB266,"")</f>
        <v/>
      </c>
      <c r="AG266" s="494"/>
      <c r="AH266" s="494"/>
      <c r="AI266" s="495"/>
      <c r="AJ266" s="467"/>
      <c r="AK266" s="468"/>
      <c r="AL266" s="468"/>
      <c r="AM266" s="468"/>
      <c r="AN266" s="468"/>
      <c r="AO266" s="468"/>
      <c r="AP266" s="468"/>
      <c r="AQ266" s="468"/>
      <c r="AR266" s="468"/>
      <c r="AS266" s="468"/>
      <c r="AT266" s="468"/>
      <c r="AU266" s="468"/>
      <c r="AV266" s="468"/>
      <c r="AW266" s="468"/>
      <c r="AX266" s="468"/>
      <c r="AY266" s="468"/>
      <c r="AZ266" s="469"/>
      <c r="BA266" s="39"/>
      <c r="BB266" s="39"/>
      <c r="BC266" s="11">
        <v>0</v>
      </c>
      <c r="BD266" s="11">
        <v>1</v>
      </c>
      <c r="CY266" s="145">
        <v>1</v>
      </c>
      <c r="CZ266" s="145">
        <v>0</v>
      </c>
    </row>
    <row r="267" spans="1:128" ht="15" hidden="1" customHeight="1" x14ac:dyDescent="0.25">
      <c r="A267" s="39"/>
      <c r="B267" s="39"/>
      <c r="C267" s="467"/>
      <c r="D267" s="468"/>
      <c r="E267" s="468"/>
      <c r="F267" s="468"/>
      <c r="G267" s="468"/>
      <c r="H267" s="468"/>
      <c r="I267" s="468"/>
      <c r="J267" s="468"/>
      <c r="K267" s="468"/>
      <c r="L267" s="468"/>
      <c r="M267" s="468"/>
      <c r="N267" s="468"/>
      <c r="O267" s="468"/>
      <c r="P267" s="468"/>
      <c r="Q267" s="468"/>
      <c r="R267" s="468"/>
      <c r="S267" s="468"/>
      <c r="T267" s="468"/>
      <c r="U267" s="468"/>
      <c r="V267" s="468"/>
      <c r="W267" s="469"/>
      <c r="X267" s="464"/>
      <c r="Y267" s="465"/>
      <c r="Z267" s="465"/>
      <c r="AA267" s="466"/>
      <c r="AB267" s="464"/>
      <c r="AC267" s="465"/>
      <c r="AD267" s="465"/>
      <c r="AE267" s="466"/>
      <c r="AF267" s="493" t="str">
        <f t="shared" si="7"/>
        <v/>
      </c>
      <c r="AG267" s="494"/>
      <c r="AH267" s="494"/>
      <c r="AI267" s="495"/>
      <c r="AJ267" s="467"/>
      <c r="AK267" s="468"/>
      <c r="AL267" s="468"/>
      <c r="AM267" s="468"/>
      <c r="AN267" s="468"/>
      <c r="AO267" s="468"/>
      <c r="AP267" s="468"/>
      <c r="AQ267" s="468"/>
      <c r="AR267" s="468"/>
      <c r="AS267" s="468"/>
      <c r="AT267" s="468"/>
      <c r="AU267" s="468"/>
      <c r="AV267" s="468"/>
      <c r="AW267" s="468"/>
      <c r="AX267" s="468"/>
      <c r="AY267" s="468"/>
      <c r="AZ267" s="469"/>
      <c r="BA267" s="39"/>
      <c r="BB267" s="39"/>
      <c r="BC267" s="11">
        <v>0</v>
      </c>
      <c r="BD267" s="11">
        <v>1</v>
      </c>
      <c r="CY267" s="145">
        <v>1</v>
      </c>
      <c r="CZ267" s="145">
        <v>0</v>
      </c>
    </row>
    <row r="268" spans="1:128" ht="15" hidden="1" customHeight="1" x14ac:dyDescent="0.25">
      <c r="A268" s="39"/>
      <c r="B268" s="39"/>
      <c r="C268" s="467"/>
      <c r="D268" s="468"/>
      <c r="E268" s="468"/>
      <c r="F268" s="468"/>
      <c r="G268" s="468"/>
      <c r="H268" s="468"/>
      <c r="I268" s="468"/>
      <c r="J268" s="468"/>
      <c r="K268" s="468"/>
      <c r="L268" s="468"/>
      <c r="M268" s="468"/>
      <c r="N268" s="468"/>
      <c r="O268" s="468"/>
      <c r="P268" s="468"/>
      <c r="Q268" s="468"/>
      <c r="R268" s="468"/>
      <c r="S268" s="468"/>
      <c r="T268" s="468"/>
      <c r="U268" s="468"/>
      <c r="V268" s="468"/>
      <c r="W268" s="469"/>
      <c r="X268" s="464"/>
      <c r="Y268" s="465"/>
      <c r="Z268" s="465"/>
      <c r="AA268" s="466"/>
      <c r="AB268" s="464"/>
      <c r="AC268" s="465"/>
      <c r="AD268" s="465"/>
      <c r="AE268" s="466"/>
      <c r="AF268" s="493" t="str">
        <f t="shared" ref="AF268" si="8">IF(AND(X268&lt;&gt;"",AB268&lt;&gt;""),X268*AB268,"")</f>
        <v/>
      </c>
      <c r="AG268" s="494"/>
      <c r="AH268" s="494"/>
      <c r="AI268" s="495"/>
      <c r="AJ268" s="467"/>
      <c r="AK268" s="468"/>
      <c r="AL268" s="468"/>
      <c r="AM268" s="468"/>
      <c r="AN268" s="468"/>
      <c r="AO268" s="468"/>
      <c r="AP268" s="468"/>
      <c r="AQ268" s="468"/>
      <c r="AR268" s="468"/>
      <c r="AS268" s="468"/>
      <c r="AT268" s="468"/>
      <c r="AU268" s="468"/>
      <c r="AV268" s="468"/>
      <c r="AW268" s="468"/>
      <c r="AX268" s="468"/>
      <c r="AY268" s="468"/>
      <c r="AZ268" s="469"/>
      <c r="BA268" s="39"/>
      <c r="BB268" s="39"/>
      <c r="BC268" s="11">
        <v>0</v>
      </c>
      <c r="BD268" s="11">
        <v>1</v>
      </c>
      <c r="CY268" s="145">
        <v>1</v>
      </c>
      <c r="CZ268" s="145">
        <v>0</v>
      </c>
    </row>
    <row r="269" spans="1:128" ht="15" hidden="1" customHeight="1" x14ac:dyDescent="0.25">
      <c r="A269" s="39"/>
      <c r="B269" s="39"/>
      <c r="C269" s="467"/>
      <c r="D269" s="468"/>
      <c r="E269" s="468"/>
      <c r="F269" s="468"/>
      <c r="G269" s="468"/>
      <c r="H269" s="468"/>
      <c r="I269" s="468"/>
      <c r="J269" s="468"/>
      <c r="K269" s="468"/>
      <c r="L269" s="468"/>
      <c r="M269" s="468"/>
      <c r="N269" s="468"/>
      <c r="O269" s="468"/>
      <c r="P269" s="468"/>
      <c r="Q269" s="468"/>
      <c r="R269" s="468"/>
      <c r="S269" s="468"/>
      <c r="T269" s="468"/>
      <c r="U269" s="468"/>
      <c r="V269" s="468"/>
      <c r="W269" s="469"/>
      <c r="X269" s="464"/>
      <c r="Y269" s="465"/>
      <c r="Z269" s="465"/>
      <c r="AA269" s="466"/>
      <c r="AB269" s="464"/>
      <c r="AC269" s="465"/>
      <c r="AD269" s="465"/>
      <c r="AE269" s="466"/>
      <c r="AF269" s="493" t="str">
        <f t="shared" si="7"/>
        <v/>
      </c>
      <c r="AG269" s="494"/>
      <c r="AH269" s="494"/>
      <c r="AI269" s="495"/>
      <c r="AJ269" s="467"/>
      <c r="AK269" s="468"/>
      <c r="AL269" s="468"/>
      <c r="AM269" s="468"/>
      <c r="AN269" s="468"/>
      <c r="AO269" s="468"/>
      <c r="AP269" s="468"/>
      <c r="AQ269" s="468"/>
      <c r="AR269" s="468"/>
      <c r="AS269" s="468"/>
      <c r="AT269" s="468"/>
      <c r="AU269" s="468"/>
      <c r="AV269" s="468"/>
      <c r="AW269" s="468"/>
      <c r="AX269" s="468"/>
      <c r="AY269" s="468"/>
      <c r="AZ269" s="469"/>
      <c r="BA269" s="39"/>
      <c r="BB269" s="39"/>
      <c r="BC269" s="11">
        <v>0</v>
      </c>
      <c r="BD269" s="11">
        <v>0</v>
      </c>
      <c r="CY269" s="145">
        <v>1</v>
      </c>
      <c r="CZ269" s="145">
        <v>1</v>
      </c>
    </row>
    <row r="270" spans="1:128" ht="15" hidden="1" customHeight="1" x14ac:dyDescent="0.25">
      <c r="A270" s="39"/>
      <c r="B270" s="39"/>
      <c r="C270" s="470" t="s">
        <v>186</v>
      </c>
      <c r="D270" s="471"/>
      <c r="E270" s="471"/>
      <c r="F270" s="471"/>
      <c r="G270" s="471"/>
      <c r="H270" s="471"/>
      <c r="I270" s="471"/>
      <c r="J270" s="471"/>
      <c r="K270" s="471"/>
      <c r="L270" s="471"/>
      <c r="M270" s="471"/>
      <c r="N270" s="471"/>
      <c r="O270" s="471"/>
      <c r="P270" s="471"/>
      <c r="Q270" s="471"/>
      <c r="R270" s="471"/>
      <c r="S270" s="471"/>
      <c r="T270" s="471"/>
      <c r="U270" s="471"/>
      <c r="V270" s="471"/>
      <c r="W270" s="471"/>
      <c r="X270" s="471"/>
      <c r="Y270" s="471"/>
      <c r="Z270" s="471"/>
      <c r="AA270" s="471"/>
      <c r="AB270" s="471"/>
      <c r="AC270" s="471"/>
      <c r="AD270" s="471"/>
      <c r="AE270" s="472"/>
      <c r="AF270" s="487" t="str">
        <f>IF(SUM(AF266:AI269)=0,"",AVERAGE(AF266:AI269))</f>
        <v/>
      </c>
      <c r="AG270" s="488"/>
      <c r="AH270" s="488"/>
      <c r="AI270" s="489"/>
      <c r="AJ270" s="476"/>
      <c r="AK270" s="477"/>
      <c r="AL270" s="477"/>
      <c r="AM270" s="477"/>
      <c r="AN270" s="477"/>
      <c r="AO270" s="477"/>
      <c r="AP270" s="477"/>
      <c r="AQ270" s="477"/>
      <c r="AR270" s="477"/>
      <c r="AS270" s="477"/>
      <c r="AT270" s="477"/>
      <c r="AU270" s="477"/>
      <c r="AV270" s="477"/>
      <c r="AW270" s="477"/>
      <c r="AX270" s="477"/>
      <c r="AY270" s="477"/>
      <c r="AZ270" s="478"/>
      <c r="BA270" s="39"/>
      <c r="BB270" s="39"/>
      <c r="BC270" s="11">
        <v>0</v>
      </c>
      <c r="BD270" s="11">
        <v>1</v>
      </c>
      <c r="CY270" s="145">
        <v>1</v>
      </c>
      <c r="CZ270" s="145">
        <v>0</v>
      </c>
    </row>
    <row r="271" spans="1:128" ht="15" hidden="1" customHeight="1" x14ac:dyDescent="0.25">
      <c r="A271" s="39"/>
      <c r="B271" s="39"/>
      <c r="C271" s="473"/>
      <c r="D271" s="474"/>
      <c r="E271" s="474"/>
      <c r="F271" s="474"/>
      <c r="G271" s="474"/>
      <c r="H271" s="474"/>
      <c r="I271" s="474"/>
      <c r="J271" s="474"/>
      <c r="K271" s="474"/>
      <c r="L271" s="474"/>
      <c r="M271" s="474"/>
      <c r="N271" s="474"/>
      <c r="O271" s="474"/>
      <c r="P271" s="474"/>
      <c r="Q271" s="474"/>
      <c r="R271" s="474"/>
      <c r="S271" s="474"/>
      <c r="T271" s="474"/>
      <c r="U271" s="474"/>
      <c r="V271" s="474"/>
      <c r="W271" s="474"/>
      <c r="X271" s="474"/>
      <c r="Y271" s="474"/>
      <c r="Z271" s="474"/>
      <c r="AA271" s="474"/>
      <c r="AB271" s="474"/>
      <c r="AC271" s="474"/>
      <c r="AD271" s="474"/>
      <c r="AE271" s="475"/>
      <c r="AF271" s="490"/>
      <c r="AG271" s="491"/>
      <c r="AH271" s="491"/>
      <c r="AI271" s="492"/>
      <c r="AJ271" s="479"/>
      <c r="AK271" s="480"/>
      <c r="AL271" s="480"/>
      <c r="AM271" s="480"/>
      <c r="AN271" s="480"/>
      <c r="AO271" s="480"/>
      <c r="AP271" s="480"/>
      <c r="AQ271" s="480"/>
      <c r="AR271" s="480"/>
      <c r="AS271" s="480"/>
      <c r="AT271" s="480"/>
      <c r="AU271" s="480"/>
      <c r="AV271" s="480"/>
      <c r="AW271" s="480"/>
      <c r="AX271" s="480"/>
      <c r="AY271" s="480"/>
      <c r="AZ271" s="331"/>
      <c r="BA271" s="39"/>
      <c r="BB271" s="39"/>
      <c r="BC271" s="11">
        <v>0</v>
      </c>
      <c r="BD271" s="11">
        <v>1</v>
      </c>
      <c r="CY271" s="145">
        <v>1</v>
      </c>
      <c r="CZ271" s="145">
        <v>0</v>
      </c>
    </row>
    <row r="272" spans="1:128" ht="15" hidden="1" customHeight="1" x14ac:dyDescent="0.25">
      <c r="A272" s="39"/>
      <c r="B272" s="39"/>
      <c r="C272" s="706" t="s">
        <v>92</v>
      </c>
      <c r="D272" s="707"/>
      <c r="E272" s="707"/>
      <c r="F272" s="707"/>
      <c r="G272" s="707"/>
      <c r="H272" s="707"/>
      <c r="I272" s="707"/>
      <c r="J272" s="707"/>
      <c r="K272" s="707"/>
      <c r="L272" s="707"/>
      <c r="M272" s="707"/>
      <c r="N272" s="707"/>
      <c r="O272" s="707"/>
      <c r="P272" s="707"/>
      <c r="Q272" s="707"/>
      <c r="R272" s="707"/>
      <c r="S272" s="707"/>
      <c r="T272" s="707"/>
      <c r="U272" s="707"/>
      <c r="V272" s="707"/>
      <c r="W272" s="707"/>
      <c r="X272" s="707"/>
      <c r="Y272" s="707"/>
      <c r="Z272" s="707"/>
      <c r="AA272" s="707"/>
      <c r="AB272" s="707"/>
      <c r="AC272" s="707"/>
      <c r="AD272" s="707"/>
      <c r="AE272" s="707"/>
      <c r="AF272" s="707"/>
      <c r="AG272" s="707"/>
      <c r="AH272" s="707"/>
      <c r="AI272" s="707"/>
      <c r="AJ272" s="707"/>
      <c r="AK272" s="707"/>
      <c r="AL272" s="707"/>
      <c r="AM272" s="707"/>
      <c r="AN272" s="707"/>
      <c r="AO272" s="707"/>
      <c r="AP272" s="707"/>
      <c r="AQ272" s="707"/>
      <c r="AR272" s="707"/>
      <c r="AS272" s="707"/>
      <c r="AT272" s="707"/>
      <c r="AU272" s="707"/>
      <c r="AV272" s="708"/>
      <c r="AW272" s="359" t="s">
        <v>93</v>
      </c>
      <c r="AX272" s="360"/>
      <c r="AY272" s="359" t="s">
        <v>94</v>
      </c>
      <c r="AZ272" s="360"/>
      <c r="BA272" s="39"/>
      <c r="BB272" s="39"/>
      <c r="BC272" s="11">
        <v>0</v>
      </c>
      <c r="BD272" s="11">
        <v>1</v>
      </c>
      <c r="CY272" s="145">
        <v>1</v>
      </c>
      <c r="CZ272" s="145">
        <v>1</v>
      </c>
    </row>
    <row r="273" spans="1:104" ht="15" hidden="1" customHeight="1" x14ac:dyDescent="0.25">
      <c r="A273" s="39"/>
      <c r="B273" s="39"/>
      <c r="C273" s="39"/>
      <c r="D273" s="39"/>
      <c r="E273" s="39"/>
      <c r="F273" s="39"/>
      <c r="G273" s="39"/>
      <c r="H273" s="39"/>
      <c r="I273" s="39"/>
      <c r="J273" s="39"/>
      <c r="K273" s="39"/>
      <c r="L273" s="39"/>
      <c r="M273" s="39"/>
      <c r="N273" s="39"/>
      <c r="O273" s="39"/>
      <c r="P273" s="39"/>
      <c r="Q273" s="39"/>
      <c r="R273" s="39"/>
      <c r="S273" s="39"/>
      <c r="T273" s="39"/>
      <c r="U273" s="39"/>
      <c r="V273" s="39"/>
      <c r="W273" s="39"/>
      <c r="X273" s="39"/>
      <c r="Y273" s="39"/>
      <c r="Z273" s="39"/>
      <c r="AA273" s="39"/>
      <c r="AB273" s="39"/>
      <c r="AC273" s="39"/>
      <c r="AD273" s="39"/>
      <c r="AE273" s="39"/>
      <c r="AF273" s="39"/>
      <c r="AG273" s="39"/>
      <c r="AH273" s="39"/>
      <c r="AI273" s="39"/>
      <c r="AJ273" s="39"/>
      <c r="AK273" s="39"/>
      <c r="AL273" s="39"/>
      <c r="AM273" s="39"/>
      <c r="AN273" s="39"/>
      <c r="AO273" s="39"/>
      <c r="AP273" s="39"/>
      <c r="AQ273" s="39"/>
      <c r="AR273" s="39"/>
      <c r="AS273" s="39"/>
      <c r="AT273" s="39"/>
      <c r="AU273" s="39"/>
      <c r="AV273" s="39"/>
      <c r="AW273" s="39"/>
      <c r="AX273" s="39"/>
      <c r="AY273" s="39"/>
      <c r="AZ273" s="39"/>
      <c r="BA273" s="39"/>
      <c r="BB273" s="39"/>
      <c r="BC273" s="11">
        <v>0</v>
      </c>
      <c r="BD273" s="11">
        <v>0</v>
      </c>
      <c r="CY273" s="145">
        <v>1</v>
      </c>
      <c r="CZ273" s="145">
        <v>1</v>
      </c>
    </row>
    <row r="274" spans="1:104" ht="15" hidden="1" customHeight="1" x14ac:dyDescent="0.25">
      <c r="A274" s="39"/>
      <c r="B274" s="39"/>
      <c r="C274" s="365" t="s">
        <v>591</v>
      </c>
      <c r="D274" s="362"/>
      <c r="E274" s="362"/>
      <c r="F274" s="362"/>
      <c r="G274" s="362"/>
      <c r="H274" s="362"/>
      <c r="I274" s="362"/>
      <c r="J274" s="362"/>
      <c r="K274" s="362"/>
      <c r="L274" s="362"/>
      <c r="M274" s="362"/>
      <c r="N274" s="362"/>
      <c r="O274" s="362"/>
      <c r="P274" s="362"/>
      <c r="Q274" s="362"/>
      <c r="R274" s="362"/>
      <c r="S274" s="362"/>
      <c r="T274" s="362"/>
      <c r="U274" s="362"/>
      <c r="V274" s="362"/>
      <c r="W274" s="362"/>
      <c r="X274" s="362"/>
      <c r="Y274" s="362"/>
      <c r="Z274" s="362"/>
      <c r="AA274" s="362"/>
      <c r="AB274" s="362"/>
      <c r="AC274" s="362"/>
      <c r="AD274" s="362"/>
      <c r="AE274" s="362"/>
      <c r="AF274" s="362"/>
      <c r="AG274" s="362"/>
      <c r="AH274" s="362"/>
      <c r="AI274" s="362"/>
      <c r="AJ274" s="362"/>
      <c r="AK274" s="362"/>
      <c r="AL274" s="362"/>
      <c r="AM274" s="362"/>
      <c r="AN274" s="362"/>
      <c r="AO274" s="362"/>
      <c r="AP274" s="362"/>
      <c r="AQ274" s="362"/>
      <c r="AR274" s="362"/>
      <c r="AS274" s="362"/>
      <c r="AT274" s="362"/>
      <c r="AU274" s="362"/>
      <c r="AV274" s="362"/>
      <c r="AW274" s="362"/>
      <c r="AX274" s="362"/>
      <c r="AY274" s="362"/>
      <c r="AZ274" s="363"/>
      <c r="BA274" s="39"/>
      <c r="BB274" s="39"/>
      <c r="BC274" s="11">
        <v>0</v>
      </c>
      <c r="BD274" s="11">
        <v>0</v>
      </c>
      <c r="CY274" s="145">
        <v>1</v>
      </c>
      <c r="CZ274" s="145">
        <v>0</v>
      </c>
    </row>
    <row r="275" spans="1:104" ht="15" hidden="1" customHeight="1" x14ac:dyDescent="0.25">
      <c r="A275" s="39"/>
      <c r="B275" s="39"/>
      <c r="C275" s="344"/>
      <c r="D275" s="345"/>
      <c r="E275" s="345"/>
      <c r="F275" s="345"/>
      <c r="G275" s="345"/>
      <c r="H275" s="345"/>
      <c r="I275" s="345"/>
      <c r="J275" s="345"/>
      <c r="K275" s="345"/>
      <c r="L275" s="345"/>
      <c r="M275" s="345"/>
      <c r="N275" s="345"/>
      <c r="O275" s="345"/>
      <c r="P275" s="345"/>
      <c r="Q275" s="345"/>
      <c r="R275" s="345"/>
      <c r="S275" s="345"/>
      <c r="T275" s="345"/>
      <c r="U275" s="345"/>
      <c r="V275" s="345"/>
      <c r="W275" s="345"/>
      <c r="X275" s="345"/>
      <c r="Y275" s="345"/>
      <c r="Z275" s="345"/>
      <c r="AA275" s="345"/>
      <c r="AB275" s="345"/>
      <c r="AC275" s="345"/>
      <c r="AD275" s="345"/>
      <c r="AE275" s="345"/>
      <c r="AF275" s="345"/>
      <c r="AG275" s="345"/>
      <c r="AH275" s="345"/>
      <c r="AI275" s="345"/>
      <c r="AJ275" s="345"/>
      <c r="AK275" s="345"/>
      <c r="AL275" s="345"/>
      <c r="AM275" s="345"/>
      <c r="AN275" s="345"/>
      <c r="AO275" s="345"/>
      <c r="AP275" s="345"/>
      <c r="AQ275" s="345"/>
      <c r="AR275" s="345"/>
      <c r="AS275" s="345"/>
      <c r="AT275" s="345"/>
      <c r="AU275" s="345"/>
      <c r="AV275" s="345"/>
      <c r="AW275" s="345"/>
      <c r="AX275" s="345"/>
      <c r="AY275" s="345"/>
      <c r="AZ275" s="346"/>
      <c r="BA275" s="39"/>
      <c r="BB275" s="39"/>
      <c r="BC275" s="11">
        <v>0</v>
      </c>
      <c r="BD275" s="11">
        <v>0</v>
      </c>
      <c r="CY275" s="145">
        <v>1</v>
      </c>
      <c r="CZ275" s="145">
        <v>0</v>
      </c>
    </row>
    <row r="276" spans="1:104" ht="15" hidden="1" customHeight="1" x14ac:dyDescent="0.25">
      <c r="A276" s="39"/>
      <c r="B276" s="39"/>
      <c r="C276" s="344"/>
      <c r="D276" s="345"/>
      <c r="E276" s="345"/>
      <c r="F276" s="345"/>
      <c r="G276" s="345"/>
      <c r="H276" s="345"/>
      <c r="I276" s="345"/>
      <c r="J276" s="345"/>
      <c r="K276" s="345"/>
      <c r="L276" s="345"/>
      <c r="M276" s="345"/>
      <c r="N276" s="345"/>
      <c r="O276" s="345"/>
      <c r="P276" s="345"/>
      <c r="Q276" s="345"/>
      <c r="R276" s="345"/>
      <c r="S276" s="345"/>
      <c r="T276" s="345"/>
      <c r="U276" s="345"/>
      <c r="V276" s="345"/>
      <c r="W276" s="345"/>
      <c r="X276" s="345"/>
      <c r="Y276" s="345"/>
      <c r="Z276" s="345"/>
      <c r="AA276" s="345"/>
      <c r="AB276" s="345"/>
      <c r="AC276" s="345"/>
      <c r="AD276" s="345"/>
      <c r="AE276" s="345"/>
      <c r="AF276" s="345"/>
      <c r="AG276" s="345"/>
      <c r="AH276" s="345"/>
      <c r="AI276" s="345"/>
      <c r="AJ276" s="345"/>
      <c r="AK276" s="345"/>
      <c r="AL276" s="345"/>
      <c r="AM276" s="345"/>
      <c r="AN276" s="345"/>
      <c r="AO276" s="345"/>
      <c r="AP276" s="345"/>
      <c r="AQ276" s="345"/>
      <c r="AR276" s="345"/>
      <c r="AS276" s="345"/>
      <c r="AT276" s="345"/>
      <c r="AU276" s="345"/>
      <c r="AV276" s="345"/>
      <c r="AW276" s="345"/>
      <c r="AX276" s="345"/>
      <c r="AY276" s="345"/>
      <c r="AZ276" s="346"/>
      <c r="BA276" s="39"/>
      <c r="BB276" s="39"/>
      <c r="BC276" s="11">
        <v>0</v>
      </c>
      <c r="BD276" s="11">
        <v>0</v>
      </c>
      <c r="CY276" s="145">
        <v>1</v>
      </c>
      <c r="CZ276" s="145">
        <v>0</v>
      </c>
    </row>
    <row r="277" spans="1:104" ht="15" hidden="1" customHeight="1" x14ac:dyDescent="0.25">
      <c r="A277" s="39"/>
      <c r="B277" s="39"/>
      <c r="C277" s="347"/>
      <c r="D277" s="348"/>
      <c r="E277" s="348"/>
      <c r="F277" s="348"/>
      <c r="G277" s="348"/>
      <c r="H277" s="348"/>
      <c r="I277" s="348"/>
      <c r="J277" s="348"/>
      <c r="K277" s="348"/>
      <c r="L277" s="348"/>
      <c r="M277" s="348"/>
      <c r="N277" s="348"/>
      <c r="O277" s="348"/>
      <c r="P277" s="348"/>
      <c r="Q277" s="348"/>
      <c r="R277" s="348"/>
      <c r="S277" s="348"/>
      <c r="T277" s="348"/>
      <c r="U277" s="348"/>
      <c r="V277" s="348"/>
      <c r="W277" s="348"/>
      <c r="X277" s="348"/>
      <c r="Y277" s="348"/>
      <c r="Z277" s="348"/>
      <c r="AA277" s="348"/>
      <c r="AB277" s="348"/>
      <c r="AC277" s="348"/>
      <c r="AD277" s="348"/>
      <c r="AE277" s="348"/>
      <c r="AF277" s="348"/>
      <c r="AG277" s="348"/>
      <c r="AH277" s="348"/>
      <c r="AI277" s="348"/>
      <c r="AJ277" s="348"/>
      <c r="AK277" s="348"/>
      <c r="AL277" s="348"/>
      <c r="AM277" s="348"/>
      <c r="AN277" s="348"/>
      <c r="AO277" s="348"/>
      <c r="AP277" s="348"/>
      <c r="AQ277" s="348"/>
      <c r="AR277" s="348"/>
      <c r="AS277" s="348"/>
      <c r="AT277" s="348"/>
      <c r="AU277" s="348"/>
      <c r="AV277" s="348"/>
      <c r="AW277" s="348"/>
      <c r="AX277" s="348"/>
      <c r="AY277" s="348"/>
      <c r="AZ277" s="349"/>
      <c r="BA277" s="39"/>
      <c r="BB277" s="39"/>
      <c r="BC277" s="11">
        <v>0</v>
      </c>
      <c r="BD277" s="11">
        <v>0</v>
      </c>
      <c r="CY277" s="145">
        <v>1</v>
      </c>
      <c r="CZ277" s="145">
        <v>0</v>
      </c>
    </row>
    <row r="278" spans="1:104" ht="15" hidden="1" customHeight="1" x14ac:dyDescent="0.25">
      <c r="A278" s="39"/>
      <c r="B278" s="39"/>
      <c r="C278" s="39"/>
      <c r="D278" s="39"/>
      <c r="E278" s="39"/>
      <c r="F278" s="39"/>
      <c r="G278" s="39"/>
      <c r="H278" s="39"/>
      <c r="I278" s="39"/>
      <c r="J278" s="39"/>
      <c r="K278" s="39"/>
      <c r="L278" s="39"/>
      <c r="M278" s="39"/>
      <c r="N278" s="39"/>
      <c r="O278" s="39"/>
      <c r="P278" s="39"/>
      <c r="Q278" s="39"/>
      <c r="R278" s="39"/>
      <c r="S278" s="39"/>
      <c r="T278" s="39"/>
      <c r="U278" s="39"/>
      <c r="V278" s="39"/>
      <c r="W278" s="39"/>
      <c r="X278" s="39"/>
      <c r="Y278" s="39"/>
      <c r="Z278" s="39"/>
      <c r="AA278" s="39"/>
      <c r="AB278" s="39"/>
      <c r="AC278" s="39"/>
      <c r="AD278" s="39"/>
      <c r="AE278" s="39"/>
      <c r="AF278" s="39"/>
      <c r="AG278" s="39"/>
      <c r="AH278" s="39"/>
      <c r="AI278" s="39"/>
      <c r="AJ278" s="39"/>
      <c r="AK278" s="39"/>
      <c r="AL278" s="39"/>
      <c r="AM278" s="39"/>
      <c r="AN278" s="39"/>
      <c r="AO278" s="39"/>
      <c r="AP278" s="39"/>
      <c r="AQ278" s="39"/>
      <c r="AR278" s="39"/>
      <c r="AS278" s="39"/>
      <c r="AT278" s="39"/>
      <c r="AU278" s="39"/>
      <c r="AV278" s="39"/>
      <c r="AW278" s="39"/>
      <c r="AX278" s="39"/>
      <c r="AY278" s="39"/>
      <c r="AZ278" s="39"/>
      <c r="BA278" s="39"/>
      <c r="BB278" s="39"/>
      <c r="BC278" s="11">
        <v>0</v>
      </c>
      <c r="BD278" s="11">
        <v>1</v>
      </c>
      <c r="CY278" s="145">
        <v>1</v>
      </c>
      <c r="CZ278" s="145">
        <v>0</v>
      </c>
    </row>
    <row r="279" spans="1:104" ht="15" hidden="1" customHeight="1" x14ac:dyDescent="0.25">
      <c r="A279" s="39"/>
      <c r="B279" s="39"/>
      <c r="C279" s="39"/>
      <c r="D279" s="39"/>
      <c r="E279" s="39"/>
      <c r="F279" s="39"/>
      <c r="G279" s="39"/>
      <c r="H279" s="39"/>
      <c r="I279" s="39"/>
      <c r="J279" s="39"/>
      <c r="K279" s="39"/>
      <c r="L279" s="39"/>
      <c r="M279" s="39"/>
      <c r="N279" s="39"/>
      <c r="O279" s="39"/>
      <c r="P279" s="39"/>
      <c r="Q279" s="39"/>
      <c r="R279" s="39"/>
      <c r="S279" s="39"/>
      <c r="T279" s="39"/>
      <c r="U279" s="39"/>
      <c r="V279" s="39"/>
      <c r="W279" s="39"/>
      <c r="X279" s="39"/>
      <c r="Y279" s="39"/>
      <c r="Z279" s="39"/>
      <c r="AA279" s="39"/>
      <c r="AB279" s="39"/>
      <c r="AC279" s="39"/>
      <c r="AD279" s="39"/>
      <c r="AE279" s="39"/>
      <c r="AF279" s="39"/>
      <c r="AG279" s="39"/>
      <c r="AH279" s="39"/>
      <c r="AI279" s="39"/>
      <c r="AJ279" s="39"/>
      <c r="AK279" s="39"/>
      <c r="AL279" s="39"/>
      <c r="AM279" s="39"/>
      <c r="AN279" s="39"/>
      <c r="AO279" s="39"/>
      <c r="AP279" s="39"/>
      <c r="AQ279" s="39"/>
      <c r="AR279" s="39"/>
      <c r="AS279" s="39"/>
      <c r="AT279" s="39"/>
      <c r="AU279" s="39"/>
      <c r="AV279" s="39"/>
      <c r="AW279" s="39"/>
      <c r="AX279" s="39"/>
      <c r="AY279" s="39"/>
      <c r="AZ279" s="39"/>
      <c r="BA279" s="39"/>
      <c r="BB279" s="39"/>
      <c r="BC279" s="11">
        <v>0</v>
      </c>
      <c r="BD279" s="11">
        <v>1</v>
      </c>
      <c r="CY279" s="145">
        <v>1</v>
      </c>
      <c r="CZ279" s="145">
        <v>0</v>
      </c>
    </row>
    <row r="280" spans="1:104" ht="15" customHeight="1" x14ac:dyDescent="0.25">
      <c r="A280" s="39"/>
      <c r="B280" s="39"/>
      <c r="C280" s="335" t="s">
        <v>187</v>
      </c>
      <c r="D280" s="328"/>
      <c r="E280" s="328"/>
      <c r="F280" s="328"/>
      <c r="G280" s="328"/>
      <c r="H280" s="328"/>
      <c r="I280" s="328"/>
      <c r="J280" s="328"/>
      <c r="K280" s="328"/>
      <c r="L280" s="328"/>
      <c r="M280" s="328"/>
      <c r="N280" s="328"/>
      <c r="O280" s="328"/>
      <c r="P280" s="329"/>
      <c r="Q280" s="43"/>
      <c r="R280" s="42"/>
      <c r="S280" s="42"/>
      <c r="T280" s="42"/>
      <c r="U280" s="42"/>
      <c r="V280" s="42"/>
      <c r="W280" s="42"/>
      <c r="X280" s="42"/>
      <c r="Y280" s="42"/>
      <c r="Z280" s="42"/>
      <c r="AA280" s="42"/>
      <c r="AB280" s="42"/>
      <c r="AC280" s="42"/>
      <c r="AD280" s="42"/>
      <c r="AE280" s="42"/>
      <c r="AF280" s="42"/>
      <c r="AG280" s="42"/>
      <c r="AH280" s="42"/>
      <c r="AI280" s="42"/>
      <c r="AJ280" s="42"/>
      <c r="AK280" s="42"/>
      <c r="AL280" s="42"/>
      <c r="AM280" s="42"/>
      <c r="AN280" s="42"/>
      <c r="AO280" s="42"/>
      <c r="AP280" s="42"/>
      <c r="AQ280" s="42"/>
      <c r="AR280" s="42"/>
      <c r="AS280" s="42"/>
      <c r="AT280" s="42"/>
      <c r="AU280" s="42"/>
      <c r="AV280" s="42"/>
      <c r="AW280" s="42"/>
      <c r="AX280" s="42"/>
      <c r="AY280" s="42"/>
      <c r="AZ280" s="42"/>
      <c r="BA280" s="39"/>
      <c r="BB280" s="39"/>
      <c r="BC280" s="33">
        <f>IF(SUM(BC282:BC287)&gt;0,1,0)</f>
        <v>1</v>
      </c>
      <c r="BD280" s="33">
        <f>IF(SUM(BD282:BD287)&gt;0,1,0)</f>
        <v>1</v>
      </c>
      <c r="CY280" s="145">
        <f t="shared" ref="CY280:CZ289" si="9">IF(BC280=1,0,1)</f>
        <v>0</v>
      </c>
      <c r="CZ280" s="145">
        <f t="shared" si="9"/>
        <v>0</v>
      </c>
    </row>
    <row r="281" spans="1:104" ht="15" customHeight="1" x14ac:dyDescent="0.25">
      <c r="A281" s="39"/>
      <c r="B281" s="39"/>
      <c r="C281" s="39"/>
      <c r="D281" s="39"/>
      <c r="E281" s="39"/>
      <c r="F281" s="39"/>
      <c r="G281" s="39"/>
      <c r="H281" s="39"/>
      <c r="I281" s="39"/>
      <c r="J281" s="39"/>
      <c r="K281" s="39"/>
      <c r="L281" s="39"/>
      <c r="M281" s="39"/>
      <c r="N281" s="39"/>
      <c r="O281" s="39"/>
      <c r="P281" s="39"/>
      <c r="Q281" s="39"/>
      <c r="R281" s="39"/>
      <c r="S281" s="39"/>
      <c r="T281" s="39"/>
      <c r="U281" s="39"/>
      <c r="V281" s="39"/>
      <c r="W281" s="39"/>
      <c r="X281" s="39"/>
      <c r="Y281" s="39"/>
      <c r="Z281" s="39"/>
      <c r="AA281" s="39"/>
      <c r="AB281" s="39"/>
      <c r="AC281" s="39"/>
      <c r="AD281" s="39"/>
      <c r="AE281" s="39"/>
      <c r="AF281" s="39"/>
      <c r="AG281" s="39"/>
      <c r="AH281" s="39"/>
      <c r="AI281" s="39"/>
      <c r="AJ281" s="39"/>
      <c r="AK281" s="39"/>
      <c r="AL281" s="39"/>
      <c r="AM281" s="39"/>
      <c r="AN281" s="39"/>
      <c r="AO281" s="39"/>
      <c r="AP281" s="39"/>
      <c r="AQ281" s="39"/>
      <c r="AR281" s="39"/>
      <c r="AS281" s="39"/>
      <c r="AT281" s="39"/>
      <c r="AU281" s="39"/>
      <c r="AV281" s="39"/>
      <c r="AW281" s="39"/>
      <c r="AX281" s="39"/>
      <c r="AY281" s="39"/>
      <c r="AZ281" s="39"/>
      <c r="BA281" s="39"/>
      <c r="BB281" s="39"/>
      <c r="BC281" s="33">
        <f>IF(SUM(BC282:BC287)&gt;0,1,0)</f>
        <v>1</v>
      </c>
      <c r="BD281" s="33">
        <f>IF(SUM(BD282:BD287)&gt;0,1,0)</f>
        <v>1</v>
      </c>
      <c r="CY281" s="145">
        <f t="shared" si="9"/>
        <v>0</v>
      </c>
      <c r="CZ281" s="145">
        <f t="shared" si="9"/>
        <v>0</v>
      </c>
    </row>
    <row r="282" spans="1:104" ht="15" hidden="1" customHeight="1" x14ac:dyDescent="0.25">
      <c r="A282" s="39"/>
      <c r="B282" s="39"/>
      <c r="C282" s="423" t="s">
        <v>188</v>
      </c>
      <c r="D282" s="424"/>
      <c r="E282" s="424"/>
      <c r="F282" s="424"/>
      <c r="G282" s="424"/>
      <c r="H282" s="424"/>
      <c r="I282" s="424"/>
      <c r="J282" s="424"/>
      <c r="K282" s="424"/>
      <c r="L282" s="424"/>
      <c r="M282" s="424"/>
      <c r="N282" s="424"/>
      <c r="O282" s="424"/>
      <c r="P282" s="424"/>
      <c r="Q282" s="424"/>
      <c r="R282" s="424"/>
      <c r="S282" s="424"/>
      <c r="T282" s="424"/>
      <c r="U282" s="424"/>
      <c r="V282" s="424"/>
      <c r="W282" s="383"/>
      <c r="X282" s="383"/>
      <c r="Y282" s="383"/>
      <c r="Z282" s="383"/>
      <c r="AA282" s="383"/>
      <c r="AB282" s="383"/>
      <c r="AC282" s="383"/>
      <c r="AD282" s="383"/>
      <c r="AE282" s="383"/>
      <c r="AF282" s="383"/>
      <c r="AG282" s="383"/>
      <c r="AH282" s="383"/>
      <c r="AI282" s="383"/>
      <c r="AJ282" s="383"/>
      <c r="AK282" s="383"/>
      <c r="AL282" s="383"/>
      <c r="AM282" s="383"/>
      <c r="AN282" s="383"/>
      <c r="AO282" s="383"/>
      <c r="AP282" s="383"/>
      <c r="AQ282" s="383"/>
      <c r="AR282" s="383"/>
      <c r="AS282" s="383"/>
      <c r="AT282" s="383"/>
      <c r="AU282" s="383"/>
      <c r="AV282" s="383"/>
      <c r="AW282" s="383"/>
      <c r="AX282" s="383"/>
      <c r="AY282" s="383"/>
      <c r="AZ282" s="437"/>
      <c r="BA282" s="39"/>
      <c r="BB282" s="39"/>
      <c r="BC282" s="33">
        <f>IF(UPPER(D163)="X",1,0)</f>
        <v>0</v>
      </c>
      <c r="BD282" s="33">
        <f>IF(UPPER(D163)="X",1,0)</f>
        <v>0</v>
      </c>
      <c r="CY282" s="145">
        <f t="shared" si="9"/>
        <v>1</v>
      </c>
      <c r="CZ282" s="145">
        <f t="shared" si="9"/>
        <v>1</v>
      </c>
    </row>
    <row r="283" spans="1:104" ht="15" hidden="1" customHeight="1" x14ac:dyDescent="0.25">
      <c r="A283" s="39"/>
      <c r="B283" s="39"/>
      <c r="C283" s="440" t="s">
        <v>551</v>
      </c>
      <c r="D283" s="424"/>
      <c r="E283" s="424"/>
      <c r="F283" s="424"/>
      <c r="G283" s="424"/>
      <c r="H283" s="424"/>
      <c r="I283" s="424"/>
      <c r="J283" s="424"/>
      <c r="K283" s="424"/>
      <c r="L283" s="424"/>
      <c r="M283" s="424"/>
      <c r="N283" s="424"/>
      <c r="O283" s="424"/>
      <c r="P283" s="424"/>
      <c r="Q283" s="424"/>
      <c r="R283" s="424"/>
      <c r="S283" s="424"/>
      <c r="T283" s="424"/>
      <c r="U283" s="424"/>
      <c r="V283" s="424"/>
      <c r="W283" s="383"/>
      <c r="X283" s="383"/>
      <c r="Y283" s="383"/>
      <c r="Z283" s="383"/>
      <c r="AA283" s="383"/>
      <c r="AB283" s="383"/>
      <c r="AC283" s="383"/>
      <c r="AD283" s="383"/>
      <c r="AE283" s="383"/>
      <c r="AF283" s="383"/>
      <c r="AG283" s="383"/>
      <c r="AH283" s="383"/>
      <c r="AI283" s="383"/>
      <c r="AJ283" s="383"/>
      <c r="AK283" s="383"/>
      <c r="AL283" s="383"/>
      <c r="AM283" s="383"/>
      <c r="AN283" s="383"/>
      <c r="AO283" s="383"/>
      <c r="AP283" s="383"/>
      <c r="AQ283" s="383"/>
      <c r="AR283" s="383"/>
      <c r="AS283" s="383"/>
      <c r="AT283" s="383"/>
      <c r="AU283" s="383"/>
      <c r="AV283" s="383"/>
      <c r="AW283" s="383"/>
      <c r="AX283" s="383"/>
      <c r="AY283" s="383"/>
      <c r="AZ283" s="437"/>
      <c r="BA283" s="39"/>
      <c r="BB283" s="39"/>
      <c r="BC283" s="33">
        <f>IF(UPPER(D165)="X",1,0)</f>
        <v>1</v>
      </c>
      <c r="BD283" s="33">
        <f>IF(UPPER(D165)="X",1,0)</f>
        <v>1</v>
      </c>
      <c r="CY283" s="145">
        <f t="shared" ref="CY283:CY284" si="10">IF(BC283=1,0,1)</f>
        <v>0</v>
      </c>
      <c r="CZ283" s="145">
        <f t="shared" ref="CZ283:CZ284" si="11">IF(BD283=1,0,1)</f>
        <v>0</v>
      </c>
    </row>
    <row r="284" spans="1:104" ht="15" hidden="1" customHeight="1" x14ac:dyDescent="0.25">
      <c r="A284" s="39"/>
      <c r="B284" s="39"/>
      <c r="C284" s="461" t="s">
        <v>567</v>
      </c>
      <c r="D284" s="424"/>
      <c r="E284" s="424"/>
      <c r="F284" s="424"/>
      <c r="G284" s="424"/>
      <c r="H284" s="424"/>
      <c r="I284" s="424"/>
      <c r="J284" s="424"/>
      <c r="K284" s="424"/>
      <c r="L284" s="424"/>
      <c r="M284" s="424"/>
      <c r="N284" s="424"/>
      <c r="O284" s="424"/>
      <c r="P284" s="424"/>
      <c r="Q284" s="424"/>
      <c r="R284" s="424"/>
      <c r="S284" s="424"/>
      <c r="T284" s="424"/>
      <c r="U284" s="424"/>
      <c r="V284" s="424"/>
      <c r="W284" s="462"/>
      <c r="X284" s="462"/>
      <c r="Y284" s="462"/>
      <c r="Z284" s="462"/>
      <c r="AA284" s="462"/>
      <c r="AB284" s="462"/>
      <c r="AC284" s="462"/>
      <c r="AD284" s="463"/>
      <c r="AE284" s="386"/>
      <c r="AF284" s="386"/>
      <c r="AG284" s="386"/>
      <c r="AH284" s="386"/>
      <c r="AI284" s="386"/>
      <c r="AJ284" s="386"/>
      <c r="AK284" s="386"/>
      <c r="AL284" s="386"/>
      <c r="AM284" s="386"/>
      <c r="AN284" s="386"/>
      <c r="AO284" s="386"/>
      <c r="AP284" s="386"/>
      <c r="AQ284" s="386"/>
      <c r="AR284" s="386"/>
      <c r="AS284" s="386"/>
      <c r="AT284" s="386"/>
      <c r="AU284" s="386"/>
      <c r="AV284" s="386"/>
      <c r="AW284" s="386"/>
      <c r="AX284" s="386"/>
      <c r="AY284" s="386"/>
      <c r="AZ284" s="387"/>
      <c r="BA284" s="39"/>
      <c r="BB284" s="39"/>
      <c r="BC284" s="33">
        <f>IF(AND(UPPER(AL163)="X",APPG!D27="MC"),1,0)</f>
        <v>0</v>
      </c>
      <c r="BD284" s="33">
        <f>IF(AND(UPPER(AL163)="X",APPG!D27="MC"),1,0)</f>
        <v>0</v>
      </c>
      <c r="CY284" s="145">
        <f t="shared" si="10"/>
        <v>1</v>
      </c>
      <c r="CZ284" s="145">
        <f t="shared" si="11"/>
        <v>1</v>
      </c>
    </row>
    <row r="285" spans="1:104" ht="15" customHeight="1" x14ac:dyDescent="0.25">
      <c r="A285" s="39"/>
      <c r="B285" s="39"/>
      <c r="C285" s="440" t="s">
        <v>553</v>
      </c>
      <c r="D285" s="424"/>
      <c r="E285" s="424"/>
      <c r="F285" s="424"/>
      <c r="G285" s="424"/>
      <c r="H285" s="424"/>
      <c r="I285" s="424"/>
      <c r="J285" s="424"/>
      <c r="K285" s="424"/>
      <c r="L285" s="424"/>
      <c r="M285" s="424"/>
      <c r="N285" s="424"/>
      <c r="O285" s="424"/>
      <c r="P285" s="424"/>
      <c r="Q285" s="424"/>
      <c r="R285" s="424"/>
      <c r="S285" s="424"/>
      <c r="T285" s="424"/>
      <c r="U285" s="424"/>
      <c r="V285" s="424"/>
      <c r="W285" s="409" t="s">
        <v>20</v>
      </c>
      <c r="X285" s="438"/>
      <c r="Y285" s="439"/>
      <c r="Z285" s="385"/>
      <c r="AA285" s="386"/>
      <c r="AB285" s="386"/>
      <c r="AC285" s="386"/>
      <c r="AD285" s="386"/>
      <c r="AE285" s="386"/>
      <c r="AF285" s="386"/>
      <c r="AG285" s="386"/>
      <c r="AH285" s="386"/>
      <c r="AI285" s="386"/>
      <c r="AJ285" s="386"/>
      <c r="AK285" s="386"/>
      <c r="AL285" s="386"/>
      <c r="AM285" s="386"/>
      <c r="AN285" s="386"/>
      <c r="AO285" s="386"/>
      <c r="AP285" s="386"/>
      <c r="AQ285" s="386"/>
      <c r="AR285" s="386"/>
      <c r="AS285" s="386"/>
      <c r="AT285" s="386"/>
      <c r="AU285" s="386"/>
      <c r="AV285" s="386"/>
      <c r="AW285" s="386"/>
      <c r="AX285" s="386"/>
      <c r="AY285" s="386"/>
      <c r="AZ285" s="387"/>
      <c r="BA285" s="39"/>
      <c r="BB285" s="39"/>
      <c r="BC285" s="33">
        <f>IF(UPPER(AL164)="X",1,0)</f>
        <v>0</v>
      </c>
      <c r="BD285" s="33">
        <f>IF(UPPER(AL164)="X",1,0)</f>
        <v>0</v>
      </c>
      <c r="CY285" s="145">
        <f t="shared" si="9"/>
        <v>1</v>
      </c>
      <c r="CZ285" s="145">
        <f t="shared" si="9"/>
        <v>1</v>
      </c>
    </row>
    <row r="286" spans="1:104" ht="15" customHeight="1" x14ac:dyDescent="0.25">
      <c r="A286" s="39"/>
      <c r="B286" s="39"/>
      <c r="C286" s="440" t="s">
        <v>552</v>
      </c>
      <c r="D286" s="424"/>
      <c r="E286" s="424"/>
      <c r="F286" s="424"/>
      <c r="G286" s="424"/>
      <c r="H286" s="424"/>
      <c r="I286" s="424"/>
      <c r="J286" s="424"/>
      <c r="K286" s="424"/>
      <c r="L286" s="424"/>
      <c r="M286" s="424"/>
      <c r="N286" s="424"/>
      <c r="O286" s="424"/>
      <c r="P286" s="424"/>
      <c r="Q286" s="424"/>
      <c r="R286" s="424"/>
      <c r="S286" s="424"/>
      <c r="T286" s="424"/>
      <c r="U286" s="424"/>
      <c r="V286" s="424"/>
      <c r="W286" s="436"/>
      <c r="X286" s="383"/>
      <c r="Y286" s="383"/>
      <c r="Z286" s="383"/>
      <c r="AA286" s="383"/>
      <c r="AB286" s="383"/>
      <c r="AC286" s="383"/>
      <c r="AD286" s="383"/>
      <c r="AE286" s="383"/>
      <c r="AF286" s="383"/>
      <c r="AG286" s="383"/>
      <c r="AH286" s="383"/>
      <c r="AI286" s="383"/>
      <c r="AJ286" s="383"/>
      <c r="AK286" s="383"/>
      <c r="AL286" s="383"/>
      <c r="AM286" s="383"/>
      <c r="AN286" s="383"/>
      <c r="AO286" s="383"/>
      <c r="AP286" s="383"/>
      <c r="AQ286" s="383"/>
      <c r="AR286" s="383"/>
      <c r="AS286" s="383"/>
      <c r="AT286" s="383"/>
      <c r="AU286" s="383"/>
      <c r="AV286" s="383"/>
      <c r="AW286" s="383"/>
      <c r="AX286" s="383"/>
      <c r="AY286" s="383"/>
      <c r="AZ286" s="437"/>
      <c r="BA286" s="39"/>
      <c r="BB286" s="39"/>
      <c r="BC286" s="33">
        <f>IF(UPPER(AL164)="X",1,0)</f>
        <v>0</v>
      </c>
      <c r="BD286" s="33">
        <f>IF(UPPER(AL164)="X",1,0)</f>
        <v>0</v>
      </c>
      <c r="CY286" s="145">
        <f t="shared" ref="CY286" si="12">IF(BC286=1,0,1)</f>
        <v>1</v>
      </c>
      <c r="CZ286" s="145">
        <f t="shared" ref="CZ286" si="13">IF(BD286=1,0,1)</f>
        <v>1</v>
      </c>
    </row>
    <row r="287" spans="1:104" ht="15" hidden="1" customHeight="1" x14ac:dyDescent="0.25">
      <c r="A287" s="39"/>
      <c r="B287" s="39"/>
      <c r="C287" s="423" t="s">
        <v>371</v>
      </c>
      <c r="D287" s="424"/>
      <c r="E287" s="424"/>
      <c r="F287" s="424"/>
      <c r="G287" s="424"/>
      <c r="H287" s="424"/>
      <c r="I287" s="424"/>
      <c r="J287" s="424"/>
      <c r="K287" s="424"/>
      <c r="L287" s="424"/>
      <c r="M287" s="424"/>
      <c r="N287" s="424"/>
      <c r="O287" s="424"/>
      <c r="P287" s="424"/>
      <c r="Q287" s="424"/>
      <c r="R287" s="424"/>
      <c r="S287" s="424"/>
      <c r="T287" s="424"/>
      <c r="U287" s="424"/>
      <c r="V287" s="424"/>
      <c r="W287" s="383"/>
      <c r="X287" s="383"/>
      <c r="Y287" s="383"/>
      <c r="Z287" s="383"/>
      <c r="AA287" s="383"/>
      <c r="AB287" s="383"/>
      <c r="AC287" s="383"/>
      <c r="AD287" s="383"/>
      <c r="AE287" s="383"/>
      <c r="AF287" s="383"/>
      <c r="AG287" s="383"/>
      <c r="AH287" s="383"/>
      <c r="AI287" s="383"/>
      <c r="AJ287" s="383"/>
      <c r="AK287" s="383"/>
      <c r="AL287" s="383"/>
      <c r="AM287" s="383"/>
      <c r="AN287" s="383"/>
      <c r="AO287" s="383"/>
      <c r="AP287" s="383"/>
      <c r="AQ287" s="383"/>
      <c r="AR287" s="383"/>
      <c r="AS287" s="383"/>
      <c r="AT287" s="383"/>
      <c r="AU287" s="383"/>
      <c r="AV287" s="383"/>
      <c r="AW287" s="383"/>
      <c r="AX287" s="383"/>
      <c r="AY287" s="383"/>
      <c r="AZ287" s="437"/>
      <c r="BA287" s="39"/>
      <c r="BB287" s="39"/>
      <c r="BC287" s="33">
        <f>IF(UPPER(AL165)="X",1,0)</f>
        <v>1</v>
      </c>
      <c r="BD287" s="33">
        <f>IF(UPPER(AL165)="X",1,0)</f>
        <v>1</v>
      </c>
      <c r="CY287" s="145">
        <f t="shared" si="9"/>
        <v>0</v>
      </c>
      <c r="CZ287" s="145">
        <f t="shared" si="9"/>
        <v>0</v>
      </c>
    </row>
    <row r="288" spans="1:104" ht="15" customHeight="1" x14ac:dyDescent="0.25">
      <c r="A288" s="39"/>
      <c r="B288" s="39"/>
      <c r="C288" s="39"/>
      <c r="D288" s="39"/>
      <c r="E288" s="39"/>
      <c r="F288" s="39"/>
      <c r="G288" s="39"/>
      <c r="H288" s="39"/>
      <c r="I288" s="39"/>
      <c r="J288" s="39"/>
      <c r="K288" s="39"/>
      <c r="L288" s="39"/>
      <c r="M288" s="39"/>
      <c r="N288" s="39"/>
      <c r="O288" s="39"/>
      <c r="P288" s="39"/>
      <c r="Q288" s="39"/>
      <c r="R288" s="39"/>
      <c r="S288" s="39"/>
      <c r="T288" s="39"/>
      <c r="U288" s="39"/>
      <c r="V288" s="39"/>
      <c r="W288" s="39"/>
      <c r="X288" s="39"/>
      <c r="Y288" s="39"/>
      <c r="Z288" s="39"/>
      <c r="AA288" s="39"/>
      <c r="AB288" s="39"/>
      <c r="AC288" s="39"/>
      <c r="AD288" s="39"/>
      <c r="AE288" s="39"/>
      <c r="AF288" s="39"/>
      <c r="AG288" s="39"/>
      <c r="AH288" s="39"/>
      <c r="AI288" s="39"/>
      <c r="AJ288" s="39"/>
      <c r="AK288" s="39"/>
      <c r="AL288" s="39"/>
      <c r="AM288" s="39"/>
      <c r="AN288" s="39"/>
      <c r="AO288" s="39"/>
      <c r="AP288" s="39"/>
      <c r="AQ288" s="39"/>
      <c r="AR288" s="39"/>
      <c r="AS288" s="39"/>
      <c r="AT288" s="39"/>
      <c r="AU288" s="39"/>
      <c r="AV288" s="39"/>
      <c r="AW288" s="39"/>
      <c r="AX288" s="39"/>
      <c r="AY288" s="39"/>
      <c r="AZ288" s="39"/>
      <c r="BA288" s="39"/>
      <c r="BB288" s="39"/>
      <c r="BC288" s="33">
        <f>IF(SUM(BC282:BC287)&gt;0,1,0)</f>
        <v>1</v>
      </c>
      <c r="BD288" s="33">
        <f>IF(SUM(BD282:BD287)&gt;0,1,0)</f>
        <v>1</v>
      </c>
      <c r="CY288" s="145">
        <f t="shared" si="9"/>
        <v>0</v>
      </c>
      <c r="CZ288" s="145">
        <f t="shared" si="9"/>
        <v>0</v>
      </c>
    </row>
    <row r="289" spans="1:104" ht="15" customHeight="1" x14ac:dyDescent="0.25">
      <c r="A289" s="39"/>
      <c r="B289" s="39"/>
      <c r="C289" s="39"/>
      <c r="D289" s="39"/>
      <c r="E289" s="39"/>
      <c r="F289" s="39"/>
      <c r="G289" s="39"/>
      <c r="H289" s="39"/>
      <c r="I289" s="39"/>
      <c r="J289" s="39"/>
      <c r="K289" s="39"/>
      <c r="L289" s="39"/>
      <c r="M289" s="39"/>
      <c r="N289" s="39"/>
      <c r="O289" s="39"/>
      <c r="P289" s="39"/>
      <c r="Q289" s="39"/>
      <c r="R289" s="39"/>
      <c r="S289" s="39"/>
      <c r="T289" s="39"/>
      <c r="U289" s="39"/>
      <c r="V289" s="39"/>
      <c r="W289" s="39"/>
      <c r="X289" s="39"/>
      <c r="Y289" s="39"/>
      <c r="Z289" s="39"/>
      <c r="AA289" s="39"/>
      <c r="AB289" s="39"/>
      <c r="AC289" s="39"/>
      <c r="AD289" s="39"/>
      <c r="AE289" s="39"/>
      <c r="AF289" s="39"/>
      <c r="AG289" s="39"/>
      <c r="AH289" s="39"/>
      <c r="AI289" s="39"/>
      <c r="AJ289" s="39"/>
      <c r="AK289" s="39"/>
      <c r="AL289" s="39"/>
      <c r="AM289" s="39"/>
      <c r="AN289" s="39"/>
      <c r="AO289" s="39"/>
      <c r="AP289" s="39"/>
      <c r="AQ289" s="39"/>
      <c r="AR289" s="39"/>
      <c r="AS289" s="39"/>
      <c r="AT289" s="39"/>
      <c r="AU289" s="39"/>
      <c r="AV289" s="39"/>
      <c r="AW289" s="39"/>
      <c r="AX289" s="39"/>
      <c r="AY289" s="39"/>
      <c r="AZ289" s="39"/>
      <c r="BA289" s="39"/>
      <c r="BB289" s="39"/>
      <c r="BC289" s="33">
        <f>IF(SUM(BC282:BC287)&gt;0,1,0)</f>
        <v>1</v>
      </c>
      <c r="BD289" s="33">
        <f>IF(SUM(BD282:BD287)&gt;0,1,0)</f>
        <v>1</v>
      </c>
      <c r="CY289" s="145">
        <f t="shared" si="9"/>
        <v>0</v>
      </c>
      <c r="CZ289" s="145">
        <f t="shared" si="9"/>
        <v>0</v>
      </c>
    </row>
    <row r="290" spans="1:104" ht="15" customHeight="1" x14ac:dyDescent="0.25">
      <c r="A290" s="39"/>
      <c r="B290" s="39"/>
      <c r="C290" s="335" t="s">
        <v>189</v>
      </c>
      <c r="D290" s="328"/>
      <c r="E290" s="328"/>
      <c r="F290" s="328"/>
      <c r="G290" s="328"/>
      <c r="H290" s="328"/>
      <c r="I290" s="328"/>
      <c r="J290" s="328"/>
      <c r="K290" s="328"/>
      <c r="L290" s="328"/>
      <c r="M290" s="328"/>
      <c r="N290" s="328"/>
      <c r="O290" s="328"/>
      <c r="P290" s="329"/>
      <c r="Q290" s="43"/>
      <c r="R290" s="42"/>
      <c r="S290" s="42"/>
      <c r="T290" s="42"/>
      <c r="U290" s="42"/>
      <c r="V290" s="42"/>
      <c r="W290" s="42"/>
      <c r="X290" s="42"/>
      <c r="Y290" s="42"/>
      <c r="Z290" s="42"/>
      <c r="AA290" s="42"/>
      <c r="AB290" s="42"/>
      <c r="AC290" s="42"/>
      <c r="AD290" s="42"/>
      <c r="AE290" s="42"/>
      <c r="AF290" s="42"/>
      <c r="AG290" s="42"/>
      <c r="AH290" s="42"/>
      <c r="AI290" s="42"/>
      <c r="AJ290" s="42"/>
      <c r="AK290" s="42"/>
      <c r="AL290" s="42"/>
      <c r="AM290" s="42"/>
      <c r="AN290" s="42"/>
      <c r="AO290" s="42"/>
      <c r="AP290" s="42"/>
      <c r="AQ290" s="42"/>
      <c r="AR290" s="42"/>
      <c r="AS290" s="42"/>
      <c r="AT290" s="42"/>
      <c r="AU290" s="42"/>
      <c r="AV290" s="42"/>
      <c r="AW290" s="42"/>
      <c r="AX290" s="42"/>
      <c r="AY290" s="42"/>
      <c r="AZ290" s="42"/>
      <c r="BA290" s="39"/>
      <c r="BB290" s="39"/>
      <c r="BC290" s="11">
        <v>1</v>
      </c>
      <c r="BD290" s="11">
        <v>1</v>
      </c>
      <c r="CY290" s="145">
        <v>0</v>
      </c>
      <c r="CZ290" s="145">
        <v>0</v>
      </c>
    </row>
    <row r="291" spans="1:104" ht="15" customHeight="1" x14ac:dyDescent="0.25">
      <c r="A291" s="39"/>
      <c r="B291" s="39"/>
      <c r="C291" s="39"/>
      <c r="D291" s="39"/>
      <c r="E291" s="39"/>
      <c r="F291" s="39"/>
      <c r="G291" s="39"/>
      <c r="H291" s="39"/>
      <c r="I291" s="39"/>
      <c r="J291" s="39"/>
      <c r="K291" s="39"/>
      <c r="L291" s="39"/>
      <c r="M291" s="39"/>
      <c r="N291" s="39"/>
      <c r="O291" s="39"/>
      <c r="P291" s="39"/>
      <c r="Q291" s="39"/>
      <c r="R291" s="39"/>
      <c r="S291" s="39"/>
      <c r="T291" s="39"/>
      <c r="U291" s="39"/>
      <c r="V291" s="39"/>
      <c r="W291" s="39"/>
      <c r="X291" s="39"/>
      <c r="Y291" s="39"/>
      <c r="Z291" s="39"/>
      <c r="AA291" s="39"/>
      <c r="AB291" s="39"/>
      <c r="AC291" s="39"/>
      <c r="AD291" s="39"/>
      <c r="AE291" s="39"/>
      <c r="AF291" s="39"/>
      <c r="AG291" s="39"/>
      <c r="AH291" s="39"/>
      <c r="AI291" s="39"/>
      <c r="AJ291" s="39"/>
      <c r="AK291" s="39"/>
      <c r="AL291" s="39"/>
      <c r="AM291" s="39"/>
      <c r="AN291" s="39"/>
      <c r="AO291" s="39"/>
      <c r="AP291" s="39"/>
      <c r="AQ291" s="39"/>
      <c r="AR291" s="39"/>
      <c r="AS291" s="39"/>
      <c r="AT291" s="39"/>
      <c r="AU291" s="39"/>
      <c r="AV291" s="39"/>
      <c r="AW291" s="39"/>
      <c r="AX291" s="39"/>
      <c r="AY291" s="39"/>
      <c r="AZ291" s="39"/>
      <c r="BA291" s="39"/>
      <c r="BB291" s="39"/>
      <c r="BC291" s="11">
        <v>1</v>
      </c>
      <c r="BD291" s="11">
        <v>1</v>
      </c>
      <c r="CY291" s="145">
        <v>0</v>
      </c>
      <c r="CZ291" s="145">
        <v>0</v>
      </c>
    </row>
    <row r="292" spans="1:104" ht="15" customHeight="1" x14ac:dyDescent="0.25">
      <c r="A292" s="39"/>
      <c r="B292" s="39"/>
      <c r="C292" s="391" t="s">
        <v>190</v>
      </c>
      <c r="D292" s="392"/>
      <c r="E292" s="392"/>
      <c r="F292" s="392"/>
      <c r="G292" s="392"/>
      <c r="H292" s="392"/>
      <c r="I292" s="392"/>
      <c r="J292" s="392"/>
      <c r="K292" s="392"/>
      <c r="L292" s="392"/>
      <c r="M292" s="392"/>
      <c r="N292" s="392"/>
      <c r="O292" s="392"/>
      <c r="P292" s="392"/>
      <c r="Q292" s="392"/>
      <c r="R292" s="392"/>
      <c r="S292" s="392"/>
      <c r="T292" s="392"/>
      <c r="U292" s="392"/>
      <c r="V292" s="392"/>
      <c r="W292" s="392"/>
      <c r="X292" s="392"/>
      <c r="Y292" s="392"/>
      <c r="Z292" s="392"/>
      <c r="AA292" s="686"/>
      <c r="AB292" s="391" t="s">
        <v>191</v>
      </c>
      <c r="AC292" s="392"/>
      <c r="AD292" s="392"/>
      <c r="AE292" s="392"/>
      <c r="AF292" s="392"/>
      <c r="AG292" s="392"/>
      <c r="AH292" s="392"/>
      <c r="AI292" s="392"/>
      <c r="AJ292" s="392"/>
      <c r="AK292" s="392"/>
      <c r="AL292" s="392"/>
      <c r="AM292" s="392"/>
      <c r="AN292" s="392"/>
      <c r="AO292" s="392"/>
      <c r="AP292" s="392"/>
      <c r="AQ292" s="392"/>
      <c r="AR292" s="392"/>
      <c r="AS292" s="392"/>
      <c r="AT292" s="392"/>
      <c r="AU292" s="392"/>
      <c r="AV292" s="392"/>
      <c r="AW292" s="392"/>
      <c r="AX292" s="392"/>
      <c r="AY292" s="392"/>
      <c r="AZ292" s="393"/>
      <c r="BA292" s="39"/>
      <c r="BB292" s="39"/>
      <c r="BC292" s="11">
        <v>1</v>
      </c>
      <c r="BD292" s="11">
        <v>1</v>
      </c>
      <c r="CY292" s="145">
        <v>0</v>
      </c>
      <c r="CZ292" s="145">
        <v>0</v>
      </c>
    </row>
    <row r="293" spans="1:104" ht="15" customHeight="1" x14ac:dyDescent="0.25">
      <c r="A293" s="39"/>
      <c r="B293" s="39"/>
      <c r="C293" s="397"/>
      <c r="D293" s="398"/>
      <c r="E293" s="398"/>
      <c r="F293" s="398"/>
      <c r="G293" s="398"/>
      <c r="H293" s="398"/>
      <c r="I293" s="398"/>
      <c r="J293" s="398"/>
      <c r="K293" s="398"/>
      <c r="L293" s="398"/>
      <c r="M293" s="398"/>
      <c r="N293" s="398"/>
      <c r="O293" s="398"/>
      <c r="P293" s="398"/>
      <c r="Q293" s="398"/>
      <c r="R293" s="398"/>
      <c r="S293" s="398"/>
      <c r="T293" s="398"/>
      <c r="U293" s="398"/>
      <c r="V293" s="398"/>
      <c r="W293" s="398"/>
      <c r="X293" s="398"/>
      <c r="Y293" s="398"/>
      <c r="Z293" s="398"/>
      <c r="AA293" s="399"/>
      <c r="AB293" s="397"/>
      <c r="AC293" s="398"/>
      <c r="AD293" s="398"/>
      <c r="AE293" s="398"/>
      <c r="AF293" s="398"/>
      <c r="AG293" s="398"/>
      <c r="AH293" s="398"/>
      <c r="AI293" s="398"/>
      <c r="AJ293" s="398"/>
      <c r="AK293" s="398"/>
      <c r="AL293" s="398"/>
      <c r="AM293" s="398"/>
      <c r="AN293" s="398"/>
      <c r="AO293" s="398"/>
      <c r="AP293" s="398"/>
      <c r="AQ293" s="398"/>
      <c r="AR293" s="398"/>
      <c r="AS293" s="398"/>
      <c r="AT293" s="398"/>
      <c r="AU293" s="398"/>
      <c r="AV293" s="398"/>
      <c r="AW293" s="398"/>
      <c r="AX293" s="398"/>
      <c r="AY293" s="398"/>
      <c r="AZ293" s="399"/>
      <c r="BA293" s="39"/>
      <c r="BB293" s="39"/>
      <c r="BC293" s="11">
        <v>1</v>
      </c>
      <c r="BD293" s="11">
        <v>1</v>
      </c>
      <c r="CY293" s="145">
        <v>0</v>
      </c>
      <c r="CZ293" s="145">
        <v>0</v>
      </c>
    </row>
    <row r="294" spans="1:104" ht="15" customHeight="1" x14ac:dyDescent="0.25">
      <c r="A294" s="39"/>
      <c r="B294" s="39"/>
      <c r="C294" s="664"/>
      <c r="D294" s="665"/>
      <c r="E294" s="665"/>
      <c r="F294" s="665"/>
      <c r="G294" s="665"/>
      <c r="H294" s="665"/>
      <c r="I294" s="665"/>
      <c r="J294" s="665"/>
      <c r="K294" s="665"/>
      <c r="L294" s="665"/>
      <c r="M294" s="665"/>
      <c r="N294" s="665"/>
      <c r="O294" s="665"/>
      <c r="P294" s="665"/>
      <c r="Q294" s="665"/>
      <c r="R294" s="665"/>
      <c r="S294" s="665"/>
      <c r="T294" s="665"/>
      <c r="U294" s="665"/>
      <c r="V294" s="665"/>
      <c r="W294" s="665"/>
      <c r="X294" s="665"/>
      <c r="Y294" s="665"/>
      <c r="Z294" s="665"/>
      <c r="AA294" s="666"/>
      <c r="AB294" s="664"/>
      <c r="AC294" s="665"/>
      <c r="AD294" s="665"/>
      <c r="AE294" s="665"/>
      <c r="AF294" s="665"/>
      <c r="AG294" s="665"/>
      <c r="AH294" s="665"/>
      <c r="AI294" s="665"/>
      <c r="AJ294" s="665"/>
      <c r="AK294" s="665"/>
      <c r="AL294" s="665"/>
      <c r="AM294" s="665"/>
      <c r="AN294" s="665"/>
      <c r="AO294" s="665"/>
      <c r="AP294" s="665"/>
      <c r="AQ294" s="665"/>
      <c r="AR294" s="665"/>
      <c r="AS294" s="665"/>
      <c r="AT294" s="665"/>
      <c r="AU294" s="665"/>
      <c r="AV294" s="665"/>
      <c r="AW294" s="665"/>
      <c r="AX294" s="665"/>
      <c r="AY294" s="665"/>
      <c r="AZ294" s="666"/>
      <c r="BA294" s="39"/>
      <c r="BB294" s="39"/>
      <c r="BC294" s="11">
        <v>1</v>
      </c>
      <c r="BD294" s="11">
        <v>1</v>
      </c>
      <c r="CY294" s="145">
        <v>0</v>
      </c>
      <c r="CZ294" s="145">
        <v>0</v>
      </c>
    </row>
    <row r="295" spans="1:104" ht="15" customHeight="1" x14ac:dyDescent="0.25">
      <c r="A295" s="39"/>
      <c r="B295" s="39"/>
      <c r="C295" s="397"/>
      <c r="D295" s="398"/>
      <c r="E295" s="398"/>
      <c r="F295" s="398"/>
      <c r="G295" s="398"/>
      <c r="H295" s="398"/>
      <c r="I295" s="398"/>
      <c r="J295" s="398"/>
      <c r="K295" s="398"/>
      <c r="L295" s="398"/>
      <c r="M295" s="398"/>
      <c r="N295" s="398"/>
      <c r="O295" s="398"/>
      <c r="P295" s="398"/>
      <c r="Q295" s="398"/>
      <c r="R295" s="398"/>
      <c r="S295" s="398"/>
      <c r="T295" s="398"/>
      <c r="U295" s="398"/>
      <c r="V295" s="398"/>
      <c r="W295" s="398"/>
      <c r="X295" s="398"/>
      <c r="Y295" s="398"/>
      <c r="Z295" s="398"/>
      <c r="AA295" s="399"/>
      <c r="AB295" s="397"/>
      <c r="AC295" s="398"/>
      <c r="AD295" s="398"/>
      <c r="AE295" s="398"/>
      <c r="AF295" s="398"/>
      <c r="AG295" s="398"/>
      <c r="AH295" s="398"/>
      <c r="AI295" s="398"/>
      <c r="AJ295" s="398"/>
      <c r="AK295" s="398"/>
      <c r="AL295" s="398"/>
      <c r="AM295" s="398"/>
      <c r="AN295" s="398"/>
      <c r="AO295" s="398"/>
      <c r="AP295" s="398"/>
      <c r="AQ295" s="398"/>
      <c r="AR295" s="398"/>
      <c r="AS295" s="398"/>
      <c r="AT295" s="398"/>
      <c r="AU295" s="398"/>
      <c r="AV295" s="398"/>
      <c r="AW295" s="398"/>
      <c r="AX295" s="398"/>
      <c r="AY295" s="398"/>
      <c r="AZ295" s="399"/>
      <c r="BA295" s="39"/>
      <c r="BB295" s="39"/>
      <c r="BC295" s="11">
        <v>1</v>
      </c>
      <c r="BD295" s="11">
        <v>1</v>
      </c>
      <c r="CY295" s="145">
        <v>0</v>
      </c>
      <c r="CZ295" s="145">
        <v>0</v>
      </c>
    </row>
    <row r="296" spans="1:104" ht="15" customHeight="1" x14ac:dyDescent="0.25">
      <c r="A296" s="39"/>
      <c r="B296" s="39"/>
      <c r="C296" s="332" t="s">
        <v>92</v>
      </c>
      <c r="D296" s="333"/>
      <c r="E296" s="333"/>
      <c r="F296" s="333"/>
      <c r="G296" s="333"/>
      <c r="H296" s="333"/>
      <c r="I296" s="333"/>
      <c r="J296" s="333"/>
      <c r="K296" s="333"/>
      <c r="L296" s="333"/>
      <c r="M296" s="333"/>
      <c r="N296" s="333"/>
      <c r="O296" s="333"/>
      <c r="P296" s="333"/>
      <c r="Q296" s="333"/>
      <c r="R296" s="333"/>
      <c r="S296" s="333"/>
      <c r="T296" s="333"/>
      <c r="U296" s="333"/>
      <c r="V296" s="333"/>
      <c r="W296" s="333"/>
      <c r="X296" s="333"/>
      <c r="Y296" s="333"/>
      <c r="Z296" s="333"/>
      <c r="AA296" s="333"/>
      <c r="AB296" s="333"/>
      <c r="AC296" s="333"/>
      <c r="AD296" s="333"/>
      <c r="AE296" s="333"/>
      <c r="AF296" s="333"/>
      <c r="AG296" s="333"/>
      <c r="AH296" s="333"/>
      <c r="AI296" s="333"/>
      <c r="AJ296" s="333"/>
      <c r="AK296" s="333"/>
      <c r="AL296" s="333"/>
      <c r="AM296" s="333"/>
      <c r="AN296" s="333"/>
      <c r="AO296" s="333"/>
      <c r="AP296" s="333"/>
      <c r="AQ296" s="333"/>
      <c r="AR296" s="333"/>
      <c r="AS296" s="333"/>
      <c r="AT296" s="333"/>
      <c r="AU296" s="333"/>
      <c r="AV296" s="334"/>
      <c r="AW296" s="330" t="s">
        <v>93</v>
      </c>
      <c r="AX296" s="331"/>
      <c r="AY296" s="330" t="s">
        <v>94</v>
      </c>
      <c r="AZ296" s="331"/>
      <c r="BA296" s="39"/>
      <c r="BB296" s="39"/>
      <c r="BC296" s="11">
        <v>1</v>
      </c>
      <c r="BD296" s="11">
        <v>1</v>
      </c>
      <c r="CY296" s="145">
        <v>1</v>
      </c>
      <c r="CZ296" s="145">
        <v>1</v>
      </c>
    </row>
    <row r="297" spans="1:104" ht="15" hidden="1" customHeight="1" x14ac:dyDescent="0.25">
      <c r="A297" s="39"/>
      <c r="B297" s="39"/>
      <c r="C297" s="39"/>
      <c r="D297" s="39"/>
      <c r="E297" s="39"/>
      <c r="F297" s="39"/>
      <c r="G297" s="39"/>
      <c r="H297" s="39"/>
      <c r="I297" s="39"/>
      <c r="J297" s="39"/>
      <c r="K297" s="39"/>
      <c r="L297" s="39"/>
      <c r="M297" s="39"/>
      <c r="N297" s="39"/>
      <c r="O297" s="39"/>
      <c r="P297" s="39"/>
      <c r="Q297" s="39"/>
      <c r="R297" s="39"/>
      <c r="S297" s="39"/>
      <c r="T297" s="39"/>
      <c r="U297" s="39"/>
      <c r="V297" s="39"/>
      <c r="W297" s="39"/>
      <c r="X297" s="39"/>
      <c r="Y297" s="39"/>
      <c r="Z297" s="39"/>
      <c r="AA297" s="39"/>
      <c r="AB297" s="39"/>
      <c r="AC297" s="39"/>
      <c r="AD297" s="39"/>
      <c r="AE297" s="39"/>
      <c r="AF297" s="39"/>
      <c r="AG297" s="39"/>
      <c r="AH297" s="39"/>
      <c r="AI297" s="39"/>
      <c r="AJ297" s="39"/>
      <c r="AK297" s="39"/>
      <c r="AL297" s="39"/>
      <c r="AM297" s="39"/>
      <c r="AN297" s="39"/>
      <c r="AO297" s="39"/>
      <c r="AP297" s="39"/>
      <c r="AQ297" s="39"/>
      <c r="AR297" s="39"/>
      <c r="AS297" s="39"/>
      <c r="AT297" s="39"/>
      <c r="AU297" s="39"/>
      <c r="AV297" s="39"/>
      <c r="AW297" s="39"/>
      <c r="AX297" s="39"/>
      <c r="AY297" s="39"/>
      <c r="AZ297" s="39"/>
      <c r="BA297" s="39"/>
      <c r="BB297" s="39"/>
      <c r="BC297" s="11">
        <v>0</v>
      </c>
      <c r="BD297" s="11">
        <v>0</v>
      </c>
      <c r="CY297" s="145">
        <v>0</v>
      </c>
      <c r="CZ297" s="145">
        <v>0</v>
      </c>
    </row>
    <row r="298" spans="1:104" ht="15" hidden="1" customHeight="1" x14ac:dyDescent="0.25">
      <c r="A298" s="39"/>
      <c r="B298" s="39"/>
      <c r="C298" s="365" t="s">
        <v>592</v>
      </c>
      <c r="D298" s="362"/>
      <c r="E298" s="362"/>
      <c r="F298" s="362"/>
      <c r="G298" s="362"/>
      <c r="H298" s="362"/>
      <c r="I298" s="362"/>
      <c r="J298" s="362"/>
      <c r="K298" s="362"/>
      <c r="L298" s="362"/>
      <c r="M298" s="362"/>
      <c r="N298" s="362"/>
      <c r="O298" s="362"/>
      <c r="P298" s="362"/>
      <c r="Q298" s="362"/>
      <c r="R298" s="362"/>
      <c r="S298" s="362"/>
      <c r="T298" s="362"/>
      <c r="U298" s="362"/>
      <c r="V298" s="362"/>
      <c r="W298" s="362"/>
      <c r="X298" s="362"/>
      <c r="Y298" s="362"/>
      <c r="Z298" s="362"/>
      <c r="AA298" s="362"/>
      <c r="AB298" s="362"/>
      <c r="AC298" s="362"/>
      <c r="AD298" s="362"/>
      <c r="AE298" s="362"/>
      <c r="AF298" s="362"/>
      <c r="AG298" s="362"/>
      <c r="AH298" s="362"/>
      <c r="AI298" s="362"/>
      <c r="AJ298" s="362"/>
      <c r="AK298" s="362"/>
      <c r="AL298" s="362"/>
      <c r="AM298" s="362"/>
      <c r="AN298" s="362"/>
      <c r="AO298" s="362"/>
      <c r="AP298" s="362"/>
      <c r="AQ298" s="362"/>
      <c r="AR298" s="362"/>
      <c r="AS298" s="362"/>
      <c r="AT298" s="362"/>
      <c r="AU298" s="362"/>
      <c r="AV298" s="362"/>
      <c r="AW298" s="362"/>
      <c r="AX298" s="362"/>
      <c r="AY298" s="362"/>
      <c r="AZ298" s="363"/>
      <c r="BA298" s="39"/>
      <c r="BB298" s="39"/>
      <c r="BC298" s="11">
        <v>0</v>
      </c>
      <c r="BD298" s="11">
        <v>0</v>
      </c>
      <c r="CY298" s="145">
        <v>0</v>
      </c>
      <c r="CZ298" s="145">
        <v>0</v>
      </c>
    </row>
    <row r="299" spans="1:104" ht="15" hidden="1" customHeight="1" x14ac:dyDescent="0.25">
      <c r="A299" s="39"/>
      <c r="B299" s="39"/>
      <c r="C299" s="344"/>
      <c r="D299" s="345"/>
      <c r="E299" s="345"/>
      <c r="F299" s="345"/>
      <c r="G299" s="345"/>
      <c r="H299" s="345"/>
      <c r="I299" s="345"/>
      <c r="J299" s="345"/>
      <c r="K299" s="345"/>
      <c r="L299" s="345"/>
      <c r="M299" s="345"/>
      <c r="N299" s="345"/>
      <c r="O299" s="345"/>
      <c r="P299" s="345"/>
      <c r="Q299" s="345"/>
      <c r="R299" s="345"/>
      <c r="S299" s="345"/>
      <c r="T299" s="345"/>
      <c r="U299" s="345"/>
      <c r="V299" s="345"/>
      <c r="W299" s="345"/>
      <c r="X299" s="345"/>
      <c r="Y299" s="345"/>
      <c r="Z299" s="345"/>
      <c r="AA299" s="345"/>
      <c r="AB299" s="345"/>
      <c r="AC299" s="345"/>
      <c r="AD299" s="345"/>
      <c r="AE299" s="345"/>
      <c r="AF299" s="345"/>
      <c r="AG299" s="345"/>
      <c r="AH299" s="345"/>
      <c r="AI299" s="345"/>
      <c r="AJ299" s="345"/>
      <c r="AK299" s="345"/>
      <c r="AL299" s="345"/>
      <c r="AM299" s="345"/>
      <c r="AN299" s="345"/>
      <c r="AO299" s="345"/>
      <c r="AP299" s="345"/>
      <c r="AQ299" s="345"/>
      <c r="AR299" s="345"/>
      <c r="AS299" s="345"/>
      <c r="AT299" s="345"/>
      <c r="AU299" s="345"/>
      <c r="AV299" s="345"/>
      <c r="AW299" s="345"/>
      <c r="AX299" s="345"/>
      <c r="AY299" s="345"/>
      <c r="AZ299" s="346"/>
      <c r="BA299" s="39"/>
      <c r="BB299" s="39"/>
      <c r="BC299" s="11">
        <v>0</v>
      </c>
      <c r="BD299" s="11">
        <v>0</v>
      </c>
      <c r="CY299" s="145">
        <v>0</v>
      </c>
      <c r="CZ299" s="145">
        <v>0</v>
      </c>
    </row>
    <row r="300" spans="1:104" ht="15" hidden="1" customHeight="1" x14ac:dyDescent="0.25">
      <c r="A300" s="39"/>
      <c r="B300" s="39"/>
      <c r="C300" s="344"/>
      <c r="D300" s="345"/>
      <c r="E300" s="345"/>
      <c r="F300" s="345"/>
      <c r="G300" s="345"/>
      <c r="H300" s="345"/>
      <c r="I300" s="345"/>
      <c r="J300" s="345"/>
      <c r="K300" s="345"/>
      <c r="L300" s="345"/>
      <c r="M300" s="345"/>
      <c r="N300" s="345"/>
      <c r="O300" s="345"/>
      <c r="P300" s="345"/>
      <c r="Q300" s="345"/>
      <c r="R300" s="345"/>
      <c r="S300" s="345"/>
      <c r="T300" s="345"/>
      <c r="U300" s="345"/>
      <c r="V300" s="345"/>
      <c r="W300" s="345"/>
      <c r="X300" s="345"/>
      <c r="Y300" s="345"/>
      <c r="Z300" s="345"/>
      <c r="AA300" s="345"/>
      <c r="AB300" s="345"/>
      <c r="AC300" s="345"/>
      <c r="AD300" s="345"/>
      <c r="AE300" s="345"/>
      <c r="AF300" s="345"/>
      <c r="AG300" s="345"/>
      <c r="AH300" s="345"/>
      <c r="AI300" s="345"/>
      <c r="AJ300" s="345"/>
      <c r="AK300" s="345"/>
      <c r="AL300" s="345"/>
      <c r="AM300" s="345"/>
      <c r="AN300" s="345"/>
      <c r="AO300" s="345"/>
      <c r="AP300" s="345"/>
      <c r="AQ300" s="345"/>
      <c r="AR300" s="345"/>
      <c r="AS300" s="345"/>
      <c r="AT300" s="345"/>
      <c r="AU300" s="345"/>
      <c r="AV300" s="345"/>
      <c r="AW300" s="345"/>
      <c r="AX300" s="345"/>
      <c r="AY300" s="345"/>
      <c r="AZ300" s="346"/>
      <c r="BA300" s="39"/>
      <c r="BB300" s="39"/>
      <c r="BC300" s="11">
        <v>0</v>
      </c>
      <c r="BD300" s="11">
        <v>0</v>
      </c>
      <c r="CY300" s="145">
        <v>0</v>
      </c>
      <c r="CZ300" s="145">
        <v>0</v>
      </c>
    </row>
    <row r="301" spans="1:104" ht="15" hidden="1" customHeight="1" x14ac:dyDescent="0.25">
      <c r="A301" s="39"/>
      <c r="B301" s="39"/>
      <c r="C301" s="347"/>
      <c r="D301" s="348"/>
      <c r="E301" s="348"/>
      <c r="F301" s="348"/>
      <c r="G301" s="348"/>
      <c r="H301" s="348"/>
      <c r="I301" s="348"/>
      <c r="J301" s="348"/>
      <c r="K301" s="348"/>
      <c r="L301" s="348"/>
      <c r="M301" s="348"/>
      <c r="N301" s="348"/>
      <c r="O301" s="348"/>
      <c r="P301" s="348"/>
      <c r="Q301" s="348"/>
      <c r="R301" s="348"/>
      <c r="S301" s="348"/>
      <c r="T301" s="348"/>
      <c r="U301" s="348"/>
      <c r="V301" s="348"/>
      <c r="W301" s="348"/>
      <c r="X301" s="348"/>
      <c r="Y301" s="348"/>
      <c r="Z301" s="348"/>
      <c r="AA301" s="348"/>
      <c r="AB301" s="348"/>
      <c r="AC301" s="348"/>
      <c r="AD301" s="348"/>
      <c r="AE301" s="348"/>
      <c r="AF301" s="348"/>
      <c r="AG301" s="348"/>
      <c r="AH301" s="348"/>
      <c r="AI301" s="348"/>
      <c r="AJ301" s="348"/>
      <c r="AK301" s="348"/>
      <c r="AL301" s="348"/>
      <c r="AM301" s="348"/>
      <c r="AN301" s="348"/>
      <c r="AO301" s="348"/>
      <c r="AP301" s="348"/>
      <c r="AQ301" s="348"/>
      <c r="AR301" s="348"/>
      <c r="AS301" s="348"/>
      <c r="AT301" s="348"/>
      <c r="AU301" s="348"/>
      <c r="AV301" s="348"/>
      <c r="AW301" s="348"/>
      <c r="AX301" s="348"/>
      <c r="AY301" s="348"/>
      <c r="AZ301" s="349"/>
      <c r="BA301" s="39"/>
      <c r="BB301" s="39"/>
      <c r="BC301" s="11">
        <v>0</v>
      </c>
      <c r="BD301" s="11">
        <v>0</v>
      </c>
      <c r="CY301" s="145">
        <v>0</v>
      </c>
      <c r="CZ301" s="145">
        <v>0</v>
      </c>
    </row>
    <row r="302" spans="1:104" ht="15" customHeight="1" x14ac:dyDescent="0.25">
      <c r="A302" s="39"/>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c r="AA302" s="39"/>
      <c r="AB302" s="39"/>
      <c r="AC302" s="39"/>
      <c r="AD302" s="39"/>
      <c r="AE302" s="39"/>
      <c r="AF302" s="39"/>
      <c r="AG302" s="39"/>
      <c r="AH302" s="39"/>
      <c r="AI302" s="39"/>
      <c r="AJ302" s="39"/>
      <c r="AK302" s="39"/>
      <c r="AL302" s="39"/>
      <c r="AM302" s="39"/>
      <c r="AN302" s="39"/>
      <c r="AO302" s="39"/>
      <c r="AP302" s="39"/>
      <c r="AQ302" s="39"/>
      <c r="AR302" s="39"/>
      <c r="AS302" s="39"/>
      <c r="AT302" s="39"/>
      <c r="AU302" s="39"/>
      <c r="AV302" s="39"/>
      <c r="AW302" s="39"/>
      <c r="AX302" s="39"/>
      <c r="AY302" s="39"/>
      <c r="AZ302" s="39"/>
      <c r="BA302" s="39"/>
      <c r="BB302" s="39"/>
      <c r="BC302" s="11">
        <v>1</v>
      </c>
      <c r="BD302" s="11">
        <v>1</v>
      </c>
      <c r="CY302" s="145">
        <v>0</v>
      </c>
      <c r="CZ302" s="145">
        <v>0</v>
      </c>
    </row>
    <row r="303" spans="1:104" ht="15" customHeight="1" x14ac:dyDescent="0.25">
      <c r="A303" s="39"/>
      <c r="B303" s="39"/>
      <c r="C303" s="39"/>
      <c r="D303" s="39"/>
      <c r="E303" s="39"/>
      <c r="F303" s="39"/>
      <c r="G303" s="39"/>
      <c r="H303" s="39"/>
      <c r="I303" s="39"/>
      <c r="J303" s="39"/>
      <c r="K303" s="39"/>
      <c r="L303" s="39"/>
      <c r="M303" s="39"/>
      <c r="N303" s="39"/>
      <c r="O303" s="39"/>
      <c r="P303" s="39"/>
      <c r="Q303" s="39"/>
      <c r="R303" s="39"/>
      <c r="S303" s="39"/>
      <c r="T303" s="39"/>
      <c r="U303" s="39"/>
      <c r="V303" s="39"/>
      <c r="W303" s="39"/>
      <c r="X303" s="39"/>
      <c r="Y303" s="39"/>
      <c r="Z303" s="39"/>
      <c r="AA303" s="39"/>
      <c r="AB303" s="39"/>
      <c r="AC303" s="39"/>
      <c r="AD303" s="39"/>
      <c r="AE303" s="39"/>
      <c r="AF303" s="39"/>
      <c r="AG303" s="39"/>
      <c r="AH303" s="39"/>
      <c r="AI303" s="39"/>
      <c r="AJ303" s="39"/>
      <c r="AK303" s="39"/>
      <c r="AL303" s="39"/>
      <c r="AM303" s="39"/>
      <c r="AN303" s="39"/>
      <c r="AO303" s="39"/>
      <c r="AP303" s="39"/>
      <c r="AQ303" s="39"/>
      <c r="AR303" s="39"/>
      <c r="AS303" s="39"/>
      <c r="AT303" s="39"/>
      <c r="AU303" s="39"/>
      <c r="AV303" s="39"/>
      <c r="AW303" s="39"/>
      <c r="AX303" s="39"/>
      <c r="AY303" s="39"/>
      <c r="AZ303" s="39"/>
      <c r="BA303" s="39"/>
      <c r="BB303" s="39"/>
      <c r="BC303" s="11">
        <v>1</v>
      </c>
      <c r="BD303" s="11">
        <v>1</v>
      </c>
      <c r="CY303" s="145">
        <v>0</v>
      </c>
      <c r="CZ303" s="145">
        <v>0</v>
      </c>
    </row>
    <row r="304" spans="1:104" ht="15" customHeight="1" x14ac:dyDescent="0.25">
      <c r="A304" s="39"/>
      <c r="B304" s="39"/>
      <c r="C304" s="335" t="s">
        <v>161</v>
      </c>
      <c r="D304" s="328"/>
      <c r="E304" s="328"/>
      <c r="F304" s="328"/>
      <c r="G304" s="328"/>
      <c r="H304" s="328"/>
      <c r="I304" s="328"/>
      <c r="J304" s="328"/>
      <c r="K304" s="328"/>
      <c r="L304" s="328"/>
      <c r="M304" s="328"/>
      <c r="N304" s="328"/>
      <c r="O304" s="328"/>
      <c r="P304" s="329"/>
      <c r="Q304" s="43"/>
      <c r="R304" s="42"/>
      <c r="S304" s="42"/>
      <c r="T304" s="42"/>
      <c r="U304" s="42"/>
      <c r="V304" s="42"/>
      <c r="W304" s="42"/>
      <c r="X304" s="42"/>
      <c r="Y304" s="42"/>
      <c r="Z304" s="42"/>
      <c r="AA304" s="42"/>
      <c r="AB304" s="42"/>
      <c r="AC304" s="42"/>
      <c r="AD304" s="42"/>
      <c r="AE304" s="42"/>
      <c r="AF304" s="42"/>
      <c r="AG304" s="42"/>
      <c r="AH304" s="42"/>
      <c r="AI304" s="42"/>
      <c r="AJ304" s="42"/>
      <c r="AK304" s="42"/>
      <c r="AL304" s="42"/>
      <c r="AM304" s="42"/>
      <c r="AN304" s="42"/>
      <c r="AO304" s="42"/>
      <c r="AP304" s="42"/>
      <c r="AQ304" s="42"/>
      <c r="AR304" s="42"/>
      <c r="AS304" s="42"/>
      <c r="AT304" s="42"/>
      <c r="AU304" s="42"/>
      <c r="AV304" s="42"/>
      <c r="AW304" s="42"/>
      <c r="AX304" s="42"/>
      <c r="AY304" s="42"/>
      <c r="AZ304" s="42"/>
      <c r="BA304" s="41"/>
      <c r="BB304" s="39"/>
      <c r="BC304" s="11">
        <v>1</v>
      </c>
      <c r="BD304" s="11">
        <v>1</v>
      </c>
      <c r="BF304" s="32"/>
      <c r="CY304" s="145">
        <v>0</v>
      </c>
      <c r="CZ304" s="145">
        <v>0</v>
      </c>
    </row>
    <row r="305" spans="1:104" ht="15" customHeight="1" x14ac:dyDescent="0.25">
      <c r="A305" s="39"/>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c r="AA305" s="39"/>
      <c r="AB305" s="39"/>
      <c r="AC305" s="39"/>
      <c r="AD305" s="39"/>
      <c r="AE305" s="39"/>
      <c r="AF305" s="39"/>
      <c r="AG305" s="39"/>
      <c r="AH305" s="39"/>
      <c r="AI305" s="39"/>
      <c r="AJ305" s="39"/>
      <c r="AK305" s="39"/>
      <c r="AL305" s="39"/>
      <c r="AM305" s="39"/>
      <c r="AN305" s="39"/>
      <c r="AO305" s="39"/>
      <c r="AP305" s="39"/>
      <c r="AQ305" s="39"/>
      <c r="AR305" s="39"/>
      <c r="AS305" s="39"/>
      <c r="AT305" s="39"/>
      <c r="AU305" s="39"/>
      <c r="AV305" s="39"/>
      <c r="AW305" s="39"/>
      <c r="AX305" s="39"/>
      <c r="AY305" s="39"/>
      <c r="AZ305" s="39"/>
      <c r="BA305" s="39"/>
      <c r="BB305" s="39"/>
      <c r="BC305" s="11">
        <v>1</v>
      </c>
      <c r="BD305" s="11">
        <v>1</v>
      </c>
      <c r="CY305" s="145">
        <v>0</v>
      </c>
      <c r="CZ305" s="145">
        <v>0</v>
      </c>
    </row>
    <row r="306" spans="1:104" ht="30" customHeight="1" x14ac:dyDescent="0.25">
      <c r="A306" s="39"/>
      <c r="B306" s="39"/>
      <c r="C306" s="661" t="s">
        <v>228</v>
      </c>
      <c r="D306" s="662"/>
      <c r="E306" s="662"/>
      <c r="F306" s="662"/>
      <c r="G306" s="662"/>
      <c r="H306" s="662"/>
      <c r="I306" s="662"/>
      <c r="J306" s="662"/>
      <c r="K306" s="662"/>
      <c r="L306" s="662"/>
      <c r="M306" s="662"/>
      <c r="N306" s="663"/>
      <c r="O306" s="661" t="s">
        <v>162</v>
      </c>
      <c r="P306" s="662"/>
      <c r="Q306" s="662"/>
      <c r="R306" s="662"/>
      <c r="S306" s="662"/>
      <c r="T306" s="662"/>
      <c r="U306" s="662"/>
      <c r="V306" s="662"/>
      <c r="W306" s="662"/>
      <c r="X306" s="662"/>
      <c r="Y306" s="662"/>
      <c r="Z306" s="663"/>
      <c r="AA306" s="661" t="s">
        <v>163</v>
      </c>
      <c r="AB306" s="662"/>
      <c r="AC306" s="662"/>
      <c r="AD306" s="662"/>
      <c r="AE306" s="662"/>
      <c r="AF306" s="662"/>
      <c r="AG306" s="662"/>
      <c r="AH306" s="662"/>
      <c r="AI306" s="662"/>
      <c r="AJ306" s="663"/>
      <c r="AK306" s="732" t="s">
        <v>306</v>
      </c>
      <c r="AL306" s="733"/>
      <c r="AM306" s="733"/>
      <c r="AN306" s="733"/>
      <c r="AO306" s="733"/>
      <c r="AP306" s="733"/>
      <c r="AQ306" s="733"/>
      <c r="AR306" s="733"/>
      <c r="AS306" s="733"/>
      <c r="AT306" s="733"/>
      <c r="AU306" s="733"/>
      <c r="AV306" s="734"/>
      <c r="AW306" s="394" t="s">
        <v>595</v>
      </c>
      <c r="AX306" s="395"/>
      <c r="AY306" s="395"/>
      <c r="AZ306" s="396"/>
      <c r="BA306" s="39"/>
      <c r="BB306" s="39"/>
      <c r="BC306" s="11">
        <v>1</v>
      </c>
      <c r="BD306" s="11">
        <v>1</v>
      </c>
      <c r="CY306" s="145">
        <v>0</v>
      </c>
      <c r="CZ306" s="145">
        <v>0</v>
      </c>
    </row>
    <row r="307" spans="1:104" ht="15" customHeight="1" x14ac:dyDescent="0.25">
      <c r="A307" s="39"/>
      <c r="B307" s="39"/>
      <c r="C307" s="532" t="s">
        <v>745</v>
      </c>
      <c r="D307" s="353"/>
      <c r="E307" s="353"/>
      <c r="F307" s="353"/>
      <c r="G307" s="353"/>
      <c r="H307" s="353"/>
      <c r="I307" s="353"/>
      <c r="J307" s="353"/>
      <c r="K307" s="353"/>
      <c r="L307" s="353"/>
      <c r="M307" s="353"/>
      <c r="N307" s="354"/>
      <c r="O307" s="532" t="s">
        <v>754</v>
      </c>
      <c r="P307" s="364"/>
      <c r="Q307" s="364"/>
      <c r="R307" s="364"/>
      <c r="S307" s="364"/>
      <c r="T307" s="364"/>
      <c r="U307" s="364"/>
      <c r="V307" s="364"/>
      <c r="W307" s="364"/>
      <c r="X307" s="364"/>
      <c r="Y307" s="364"/>
      <c r="Z307" s="668"/>
      <c r="AA307" s="675" t="s">
        <v>723</v>
      </c>
      <c r="AB307" s="676"/>
      <c r="AC307" s="676"/>
      <c r="AD307" s="676"/>
      <c r="AE307" s="676"/>
      <c r="AF307" s="676"/>
      <c r="AG307" s="676"/>
      <c r="AH307" s="676"/>
      <c r="AI307" s="676"/>
      <c r="AJ307" s="677"/>
      <c r="AK307" s="352"/>
      <c r="AL307" s="353"/>
      <c r="AM307" s="353"/>
      <c r="AN307" s="353"/>
      <c r="AO307" s="353"/>
      <c r="AP307" s="353"/>
      <c r="AQ307" s="353"/>
      <c r="AR307" s="353"/>
      <c r="AS307" s="353"/>
      <c r="AT307" s="353"/>
      <c r="AU307" s="353"/>
      <c r="AV307" s="354"/>
      <c r="AW307" s="729" t="s">
        <v>12</v>
      </c>
      <c r="AX307" s="730"/>
      <c r="AY307" s="730"/>
      <c r="AZ307" s="731"/>
      <c r="BA307" s="39"/>
      <c r="BB307" s="39"/>
      <c r="BC307" s="11">
        <v>1</v>
      </c>
      <c r="BD307" s="11">
        <v>1</v>
      </c>
      <c r="CY307" s="145">
        <v>0</v>
      </c>
      <c r="CZ307" s="145">
        <v>0</v>
      </c>
    </row>
    <row r="308" spans="1:104" ht="15" customHeight="1" x14ac:dyDescent="0.25">
      <c r="A308" s="39"/>
      <c r="B308" s="39"/>
      <c r="C308" s="532" t="s">
        <v>755</v>
      </c>
      <c r="D308" s="353"/>
      <c r="E308" s="353"/>
      <c r="F308" s="353"/>
      <c r="G308" s="353"/>
      <c r="H308" s="353"/>
      <c r="I308" s="353"/>
      <c r="J308" s="353"/>
      <c r="K308" s="353"/>
      <c r="L308" s="353"/>
      <c r="M308" s="353"/>
      <c r="N308" s="354"/>
      <c r="O308" s="532" t="s">
        <v>754</v>
      </c>
      <c r="P308" s="364"/>
      <c r="Q308" s="364"/>
      <c r="R308" s="364"/>
      <c r="S308" s="364"/>
      <c r="T308" s="364"/>
      <c r="U308" s="364"/>
      <c r="V308" s="364"/>
      <c r="W308" s="364"/>
      <c r="X308" s="364"/>
      <c r="Y308" s="364"/>
      <c r="Z308" s="668"/>
      <c r="AA308" s="675" t="s">
        <v>723</v>
      </c>
      <c r="AB308" s="676"/>
      <c r="AC308" s="676"/>
      <c r="AD308" s="676"/>
      <c r="AE308" s="676"/>
      <c r="AF308" s="676"/>
      <c r="AG308" s="676"/>
      <c r="AH308" s="676"/>
      <c r="AI308" s="676"/>
      <c r="AJ308" s="677"/>
      <c r="AK308" s="352"/>
      <c r="AL308" s="353"/>
      <c r="AM308" s="353"/>
      <c r="AN308" s="353"/>
      <c r="AO308" s="353"/>
      <c r="AP308" s="353"/>
      <c r="AQ308" s="353"/>
      <c r="AR308" s="353"/>
      <c r="AS308" s="353"/>
      <c r="AT308" s="353"/>
      <c r="AU308" s="353"/>
      <c r="AV308" s="354"/>
      <c r="AW308" s="729" t="s">
        <v>12</v>
      </c>
      <c r="AX308" s="730"/>
      <c r="AY308" s="730"/>
      <c r="AZ308" s="731"/>
      <c r="BA308" s="39"/>
      <c r="BB308" s="39"/>
      <c r="BC308" s="11">
        <v>1</v>
      </c>
      <c r="BD308" s="11">
        <v>1</v>
      </c>
      <c r="CY308" s="145">
        <v>0</v>
      </c>
      <c r="CZ308" s="145">
        <v>0</v>
      </c>
    </row>
    <row r="309" spans="1:104" ht="15" customHeight="1" x14ac:dyDescent="0.25">
      <c r="A309" s="39"/>
      <c r="B309" s="39"/>
      <c r="C309" s="532" t="s">
        <v>756</v>
      </c>
      <c r="D309" s="353"/>
      <c r="E309" s="353"/>
      <c r="F309" s="353"/>
      <c r="G309" s="353"/>
      <c r="H309" s="353"/>
      <c r="I309" s="353"/>
      <c r="J309" s="353"/>
      <c r="K309" s="353"/>
      <c r="L309" s="353"/>
      <c r="M309" s="353"/>
      <c r="N309" s="354"/>
      <c r="O309" s="532" t="s">
        <v>754</v>
      </c>
      <c r="P309" s="353"/>
      <c r="Q309" s="353"/>
      <c r="R309" s="353"/>
      <c r="S309" s="353"/>
      <c r="T309" s="353"/>
      <c r="U309" s="353"/>
      <c r="V309" s="353"/>
      <c r="W309" s="353"/>
      <c r="X309" s="353"/>
      <c r="Y309" s="353"/>
      <c r="Z309" s="354"/>
      <c r="AA309" s="675" t="s">
        <v>723</v>
      </c>
      <c r="AB309" s="676"/>
      <c r="AC309" s="676"/>
      <c r="AD309" s="676"/>
      <c r="AE309" s="676"/>
      <c r="AF309" s="676"/>
      <c r="AG309" s="676"/>
      <c r="AH309" s="676"/>
      <c r="AI309" s="676"/>
      <c r="AJ309" s="677"/>
      <c r="AK309" s="352"/>
      <c r="AL309" s="353"/>
      <c r="AM309" s="353"/>
      <c r="AN309" s="353"/>
      <c r="AO309" s="353"/>
      <c r="AP309" s="353"/>
      <c r="AQ309" s="353"/>
      <c r="AR309" s="353"/>
      <c r="AS309" s="353"/>
      <c r="AT309" s="353"/>
      <c r="AU309" s="353"/>
      <c r="AV309" s="354"/>
      <c r="AW309" s="729" t="s">
        <v>12</v>
      </c>
      <c r="AX309" s="730"/>
      <c r="AY309" s="730"/>
      <c r="AZ309" s="731"/>
      <c r="BA309" s="39"/>
      <c r="BB309" s="39"/>
      <c r="BC309" s="11">
        <v>1</v>
      </c>
      <c r="BD309" s="11">
        <v>1</v>
      </c>
      <c r="CY309" s="145">
        <v>0</v>
      </c>
      <c r="CZ309" s="145">
        <v>0</v>
      </c>
    </row>
    <row r="310" spans="1:104" ht="15" customHeight="1" x14ac:dyDescent="0.25">
      <c r="A310" s="39"/>
      <c r="B310" s="39"/>
      <c r="C310" s="352"/>
      <c r="D310" s="353"/>
      <c r="E310" s="353"/>
      <c r="F310" s="353"/>
      <c r="G310" s="353"/>
      <c r="H310" s="353"/>
      <c r="I310" s="353"/>
      <c r="J310" s="353"/>
      <c r="K310" s="353"/>
      <c r="L310" s="353"/>
      <c r="M310" s="353"/>
      <c r="N310" s="354"/>
      <c r="O310" s="352"/>
      <c r="P310" s="353"/>
      <c r="Q310" s="353"/>
      <c r="R310" s="353"/>
      <c r="S310" s="353"/>
      <c r="T310" s="353"/>
      <c r="U310" s="353"/>
      <c r="V310" s="353"/>
      <c r="W310" s="353"/>
      <c r="X310" s="353"/>
      <c r="Y310" s="353"/>
      <c r="Z310" s="354"/>
      <c r="AA310" s="678"/>
      <c r="AB310" s="676"/>
      <c r="AC310" s="676"/>
      <c r="AD310" s="676"/>
      <c r="AE310" s="676"/>
      <c r="AF310" s="676"/>
      <c r="AG310" s="676"/>
      <c r="AH310" s="676"/>
      <c r="AI310" s="676"/>
      <c r="AJ310" s="677"/>
      <c r="AK310" s="352"/>
      <c r="AL310" s="353"/>
      <c r="AM310" s="353"/>
      <c r="AN310" s="353"/>
      <c r="AO310" s="353"/>
      <c r="AP310" s="353"/>
      <c r="AQ310" s="353"/>
      <c r="AR310" s="353"/>
      <c r="AS310" s="353"/>
      <c r="AT310" s="353"/>
      <c r="AU310" s="353"/>
      <c r="AV310" s="354"/>
      <c r="AW310" s="730"/>
      <c r="AX310" s="730"/>
      <c r="AY310" s="730"/>
      <c r="AZ310" s="731"/>
      <c r="BA310" s="39"/>
      <c r="BB310" s="39"/>
      <c r="BC310" s="11">
        <v>1</v>
      </c>
      <c r="BD310" s="11">
        <v>1</v>
      </c>
      <c r="CY310" s="145">
        <v>0</v>
      </c>
      <c r="CZ310" s="145">
        <v>0</v>
      </c>
    </row>
    <row r="311" spans="1:104" ht="15" customHeight="1" x14ac:dyDescent="0.25">
      <c r="A311" s="39"/>
      <c r="B311" s="39"/>
      <c r="C311" s="352"/>
      <c r="D311" s="353"/>
      <c r="E311" s="353"/>
      <c r="F311" s="353"/>
      <c r="G311" s="353"/>
      <c r="H311" s="353"/>
      <c r="I311" s="353"/>
      <c r="J311" s="353"/>
      <c r="K311" s="353"/>
      <c r="L311" s="353"/>
      <c r="M311" s="353"/>
      <c r="N311" s="354"/>
      <c r="O311" s="352"/>
      <c r="P311" s="353"/>
      <c r="Q311" s="353"/>
      <c r="R311" s="353"/>
      <c r="S311" s="353"/>
      <c r="T311" s="353"/>
      <c r="U311" s="353"/>
      <c r="V311" s="353"/>
      <c r="W311" s="353"/>
      <c r="X311" s="353"/>
      <c r="Y311" s="353"/>
      <c r="Z311" s="354"/>
      <c r="AA311" s="678"/>
      <c r="AB311" s="676"/>
      <c r="AC311" s="676"/>
      <c r="AD311" s="676"/>
      <c r="AE311" s="676"/>
      <c r="AF311" s="676"/>
      <c r="AG311" s="676"/>
      <c r="AH311" s="676"/>
      <c r="AI311" s="676"/>
      <c r="AJ311" s="677"/>
      <c r="AK311" s="352"/>
      <c r="AL311" s="353"/>
      <c r="AM311" s="353"/>
      <c r="AN311" s="353"/>
      <c r="AO311" s="353"/>
      <c r="AP311" s="353"/>
      <c r="AQ311" s="353"/>
      <c r="AR311" s="353"/>
      <c r="AS311" s="353"/>
      <c r="AT311" s="353"/>
      <c r="AU311" s="353"/>
      <c r="AV311" s="354"/>
      <c r="AW311" s="730"/>
      <c r="AX311" s="730"/>
      <c r="AY311" s="730"/>
      <c r="AZ311" s="731"/>
      <c r="BA311" s="39"/>
      <c r="BB311" s="39"/>
      <c r="BC311" s="11">
        <v>1</v>
      </c>
      <c r="BD311" s="11">
        <v>1</v>
      </c>
      <c r="CY311" s="145">
        <v>0</v>
      </c>
      <c r="CZ311" s="145">
        <v>0</v>
      </c>
    </row>
    <row r="312" spans="1:104" ht="15" customHeight="1" x14ac:dyDescent="0.25">
      <c r="A312" s="39"/>
      <c r="B312" s="39"/>
      <c r="C312" s="420" t="s">
        <v>92</v>
      </c>
      <c r="D312" s="421"/>
      <c r="E312" s="421"/>
      <c r="F312" s="421"/>
      <c r="G312" s="421"/>
      <c r="H312" s="421"/>
      <c r="I312" s="421"/>
      <c r="J312" s="421"/>
      <c r="K312" s="421"/>
      <c r="L312" s="421"/>
      <c r="M312" s="421"/>
      <c r="N312" s="421"/>
      <c r="O312" s="421"/>
      <c r="P312" s="421"/>
      <c r="Q312" s="421"/>
      <c r="R312" s="421"/>
      <c r="S312" s="421"/>
      <c r="T312" s="421"/>
      <c r="U312" s="421"/>
      <c r="V312" s="421"/>
      <c r="W312" s="421"/>
      <c r="X312" s="421"/>
      <c r="Y312" s="421"/>
      <c r="Z312" s="421"/>
      <c r="AA312" s="421"/>
      <c r="AB312" s="421"/>
      <c r="AC312" s="421"/>
      <c r="AD312" s="421"/>
      <c r="AE312" s="421"/>
      <c r="AF312" s="421"/>
      <c r="AG312" s="421"/>
      <c r="AH312" s="421"/>
      <c r="AI312" s="421"/>
      <c r="AJ312" s="421"/>
      <c r="AK312" s="421"/>
      <c r="AL312" s="421"/>
      <c r="AM312" s="421"/>
      <c r="AN312" s="421"/>
      <c r="AO312" s="421"/>
      <c r="AP312" s="421"/>
      <c r="AQ312" s="421"/>
      <c r="AR312" s="421"/>
      <c r="AS312" s="421"/>
      <c r="AT312" s="421"/>
      <c r="AU312" s="421"/>
      <c r="AV312" s="422"/>
      <c r="AW312" s="330" t="s">
        <v>93</v>
      </c>
      <c r="AX312" s="331"/>
      <c r="AY312" s="330" t="s">
        <v>94</v>
      </c>
      <c r="AZ312" s="331"/>
      <c r="BA312" s="39"/>
      <c r="BB312" s="39"/>
      <c r="BC312" s="11">
        <v>1</v>
      </c>
      <c r="BD312" s="11">
        <v>1</v>
      </c>
      <c r="CY312" s="145">
        <v>1</v>
      </c>
      <c r="CZ312" s="145">
        <v>1</v>
      </c>
    </row>
    <row r="313" spans="1:104" ht="15" hidden="1" customHeight="1" x14ac:dyDescent="0.25">
      <c r="A313" s="39"/>
      <c r="B313" s="39"/>
      <c r="C313" s="41"/>
      <c r="D313" s="41"/>
      <c r="E313" s="41"/>
      <c r="F313" s="41"/>
      <c r="G313" s="41"/>
      <c r="H313" s="41"/>
      <c r="I313" s="41"/>
      <c r="J313" s="41"/>
      <c r="K313" s="41"/>
      <c r="L313" s="41"/>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39"/>
      <c r="BA313" s="39"/>
      <c r="BB313" s="39"/>
      <c r="BC313" s="11">
        <v>0</v>
      </c>
      <c r="BD313" s="11">
        <v>0</v>
      </c>
      <c r="CY313" s="145">
        <v>0</v>
      </c>
      <c r="CZ313" s="145">
        <v>0</v>
      </c>
    </row>
    <row r="314" spans="1:104" ht="15" hidden="1" customHeight="1" x14ac:dyDescent="0.25">
      <c r="A314" s="39"/>
      <c r="B314" s="39"/>
      <c r="C314" s="365" t="s">
        <v>593</v>
      </c>
      <c r="D314" s="362"/>
      <c r="E314" s="362"/>
      <c r="F314" s="362"/>
      <c r="G314" s="362"/>
      <c r="H314" s="362"/>
      <c r="I314" s="362"/>
      <c r="J314" s="362"/>
      <c r="K314" s="362"/>
      <c r="L314" s="362"/>
      <c r="M314" s="362"/>
      <c r="N314" s="362"/>
      <c r="O314" s="362"/>
      <c r="P314" s="362"/>
      <c r="Q314" s="362"/>
      <c r="R314" s="362"/>
      <c r="S314" s="362"/>
      <c r="T314" s="362"/>
      <c r="U314" s="362"/>
      <c r="V314" s="362"/>
      <c r="W314" s="362"/>
      <c r="X314" s="362"/>
      <c r="Y314" s="362"/>
      <c r="Z314" s="362"/>
      <c r="AA314" s="362"/>
      <c r="AB314" s="362"/>
      <c r="AC314" s="362"/>
      <c r="AD314" s="362"/>
      <c r="AE314" s="362"/>
      <c r="AF314" s="362"/>
      <c r="AG314" s="362"/>
      <c r="AH314" s="362"/>
      <c r="AI314" s="362"/>
      <c r="AJ314" s="362"/>
      <c r="AK314" s="362"/>
      <c r="AL314" s="362"/>
      <c r="AM314" s="362"/>
      <c r="AN314" s="362"/>
      <c r="AO314" s="362"/>
      <c r="AP314" s="362"/>
      <c r="AQ314" s="362"/>
      <c r="AR314" s="362"/>
      <c r="AS314" s="362"/>
      <c r="AT314" s="362"/>
      <c r="AU314" s="362"/>
      <c r="AV314" s="362"/>
      <c r="AW314" s="362"/>
      <c r="AX314" s="362"/>
      <c r="AY314" s="362"/>
      <c r="AZ314" s="363"/>
      <c r="BA314" s="39"/>
      <c r="BB314" s="39"/>
      <c r="BC314" s="11">
        <v>0</v>
      </c>
      <c r="BD314" s="11">
        <v>0</v>
      </c>
      <c r="CY314" s="145">
        <v>0</v>
      </c>
      <c r="CZ314" s="145">
        <v>0</v>
      </c>
    </row>
    <row r="315" spans="1:104" ht="15" hidden="1" customHeight="1" x14ac:dyDescent="0.25">
      <c r="A315" s="39"/>
      <c r="B315" s="39"/>
      <c r="C315" s="344"/>
      <c r="D315" s="345"/>
      <c r="E315" s="345"/>
      <c r="F315" s="345"/>
      <c r="G315" s="345"/>
      <c r="H315" s="345"/>
      <c r="I315" s="345"/>
      <c r="J315" s="345"/>
      <c r="K315" s="345"/>
      <c r="L315" s="345"/>
      <c r="M315" s="345"/>
      <c r="N315" s="345"/>
      <c r="O315" s="345"/>
      <c r="P315" s="345"/>
      <c r="Q315" s="345"/>
      <c r="R315" s="345"/>
      <c r="S315" s="345"/>
      <c r="T315" s="345"/>
      <c r="U315" s="345"/>
      <c r="V315" s="345"/>
      <c r="W315" s="345"/>
      <c r="X315" s="345"/>
      <c r="Y315" s="345"/>
      <c r="Z315" s="345"/>
      <c r="AA315" s="345"/>
      <c r="AB315" s="345"/>
      <c r="AC315" s="345"/>
      <c r="AD315" s="345"/>
      <c r="AE315" s="345"/>
      <c r="AF315" s="345"/>
      <c r="AG315" s="345"/>
      <c r="AH315" s="345"/>
      <c r="AI315" s="345"/>
      <c r="AJ315" s="345"/>
      <c r="AK315" s="345"/>
      <c r="AL315" s="345"/>
      <c r="AM315" s="345"/>
      <c r="AN315" s="345"/>
      <c r="AO315" s="345"/>
      <c r="AP315" s="345"/>
      <c r="AQ315" s="345"/>
      <c r="AR315" s="345"/>
      <c r="AS315" s="345"/>
      <c r="AT315" s="345"/>
      <c r="AU315" s="345"/>
      <c r="AV315" s="345"/>
      <c r="AW315" s="345"/>
      <c r="AX315" s="345"/>
      <c r="AY315" s="345"/>
      <c r="AZ315" s="346"/>
      <c r="BA315" s="39"/>
      <c r="BB315" s="39"/>
      <c r="BC315" s="11">
        <v>0</v>
      </c>
      <c r="BD315" s="11">
        <v>0</v>
      </c>
      <c r="CY315" s="145">
        <v>0</v>
      </c>
      <c r="CZ315" s="145">
        <v>0</v>
      </c>
    </row>
    <row r="316" spans="1:104" ht="15" hidden="1" customHeight="1" x14ac:dyDescent="0.25">
      <c r="A316" s="39"/>
      <c r="B316" s="39"/>
      <c r="C316" s="344"/>
      <c r="D316" s="345"/>
      <c r="E316" s="345"/>
      <c r="F316" s="345"/>
      <c r="G316" s="345"/>
      <c r="H316" s="345"/>
      <c r="I316" s="345"/>
      <c r="J316" s="345"/>
      <c r="K316" s="345"/>
      <c r="L316" s="345"/>
      <c r="M316" s="345"/>
      <c r="N316" s="345"/>
      <c r="O316" s="345"/>
      <c r="P316" s="345"/>
      <c r="Q316" s="345"/>
      <c r="R316" s="345"/>
      <c r="S316" s="345"/>
      <c r="T316" s="345"/>
      <c r="U316" s="345"/>
      <c r="V316" s="345"/>
      <c r="W316" s="345"/>
      <c r="X316" s="345"/>
      <c r="Y316" s="345"/>
      <c r="Z316" s="345"/>
      <c r="AA316" s="345"/>
      <c r="AB316" s="345"/>
      <c r="AC316" s="345"/>
      <c r="AD316" s="345"/>
      <c r="AE316" s="345"/>
      <c r="AF316" s="345"/>
      <c r="AG316" s="345"/>
      <c r="AH316" s="345"/>
      <c r="AI316" s="345"/>
      <c r="AJ316" s="345"/>
      <c r="AK316" s="345"/>
      <c r="AL316" s="345"/>
      <c r="AM316" s="345"/>
      <c r="AN316" s="345"/>
      <c r="AO316" s="345"/>
      <c r="AP316" s="345"/>
      <c r="AQ316" s="345"/>
      <c r="AR316" s="345"/>
      <c r="AS316" s="345"/>
      <c r="AT316" s="345"/>
      <c r="AU316" s="345"/>
      <c r="AV316" s="345"/>
      <c r="AW316" s="345"/>
      <c r="AX316" s="345"/>
      <c r="AY316" s="345"/>
      <c r="AZ316" s="346"/>
      <c r="BA316" s="39"/>
      <c r="BB316" s="39"/>
      <c r="BC316" s="11">
        <v>0</v>
      </c>
      <c r="BD316" s="11">
        <v>0</v>
      </c>
      <c r="CY316" s="145">
        <v>0</v>
      </c>
      <c r="CZ316" s="145">
        <v>0</v>
      </c>
    </row>
    <row r="317" spans="1:104" ht="15" hidden="1" customHeight="1" x14ac:dyDescent="0.25">
      <c r="A317" s="39"/>
      <c r="B317" s="39"/>
      <c r="C317" s="347"/>
      <c r="D317" s="348"/>
      <c r="E317" s="348"/>
      <c r="F317" s="348"/>
      <c r="G317" s="348"/>
      <c r="H317" s="348"/>
      <c r="I317" s="348"/>
      <c r="J317" s="348"/>
      <c r="K317" s="348"/>
      <c r="L317" s="348"/>
      <c r="M317" s="348"/>
      <c r="N317" s="348"/>
      <c r="O317" s="348"/>
      <c r="P317" s="348"/>
      <c r="Q317" s="348"/>
      <c r="R317" s="348"/>
      <c r="S317" s="348"/>
      <c r="T317" s="348"/>
      <c r="U317" s="348"/>
      <c r="V317" s="348"/>
      <c r="W317" s="348"/>
      <c r="X317" s="348"/>
      <c r="Y317" s="348"/>
      <c r="Z317" s="348"/>
      <c r="AA317" s="348"/>
      <c r="AB317" s="348"/>
      <c r="AC317" s="348"/>
      <c r="AD317" s="348"/>
      <c r="AE317" s="348"/>
      <c r="AF317" s="348"/>
      <c r="AG317" s="348"/>
      <c r="AH317" s="348"/>
      <c r="AI317" s="348"/>
      <c r="AJ317" s="348"/>
      <c r="AK317" s="348"/>
      <c r="AL317" s="348"/>
      <c r="AM317" s="348"/>
      <c r="AN317" s="348"/>
      <c r="AO317" s="348"/>
      <c r="AP317" s="348"/>
      <c r="AQ317" s="348"/>
      <c r="AR317" s="348"/>
      <c r="AS317" s="348"/>
      <c r="AT317" s="348"/>
      <c r="AU317" s="348"/>
      <c r="AV317" s="348"/>
      <c r="AW317" s="348"/>
      <c r="AX317" s="348"/>
      <c r="AY317" s="348"/>
      <c r="AZ317" s="349"/>
      <c r="BA317" s="39"/>
      <c r="BB317" s="39"/>
      <c r="BC317" s="11">
        <v>0</v>
      </c>
      <c r="BD317" s="11">
        <v>0</v>
      </c>
      <c r="CY317" s="145">
        <v>0</v>
      </c>
      <c r="CZ317" s="145">
        <v>0</v>
      </c>
    </row>
    <row r="318" spans="1:104" ht="15" customHeight="1" x14ac:dyDescent="0.25">
      <c r="A318" s="39"/>
      <c r="B318" s="39"/>
      <c r="C318" s="39"/>
      <c r="D318" s="39"/>
      <c r="E318" s="39"/>
      <c r="F318" s="39"/>
      <c r="G318" s="39"/>
      <c r="H318" s="39"/>
      <c r="I318" s="39"/>
      <c r="J318" s="39"/>
      <c r="K318" s="39"/>
      <c r="L318" s="39"/>
      <c r="M318" s="39"/>
      <c r="N318" s="39"/>
      <c r="O318" s="39"/>
      <c r="P318" s="39"/>
      <c r="Q318" s="39"/>
      <c r="R318" s="39"/>
      <c r="S318" s="39"/>
      <c r="T318" s="39"/>
      <c r="U318" s="39"/>
      <c r="V318" s="39"/>
      <c r="W318" s="39"/>
      <c r="X318" s="39"/>
      <c r="Y318" s="39"/>
      <c r="Z318" s="39"/>
      <c r="AA318" s="39"/>
      <c r="AB318" s="39"/>
      <c r="AC318" s="39"/>
      <c r="AD318" s="39"/>
      <c r="AE318" s="39"/>
      <c r="AF318" s="39"/>
      <c r="AG318" s="39"/>
      <c r="AH318" s="39"/>
      <c r="AI318" s="39"/>
      <c r="AJ318" s="39"/>
      <c r="AK318" s="39"/>
      <c r="AL318" s="39"/>
      <c r="AM318" s="39"/>
      <c r="AN318" s="39"/>
      <c r="AO318" s="39"/>
      <c r="AP318" s="39"/>
      <c r="AQ318" s="39"/>
      <c r="AR318" s="39"/>
      <c r="AS318" s="39"/>
      <c r="AT318" s="39"/>
      <c r="AU318" s="39"/>
      <c r="AV318" s="39"/>
      <c r="AW318" s="39"/>
      <c r="AX318" s="39"/>
      <c r="AY318" s="39"/>
      <c r="AZ318" s="39"/>
      <c r="BA318" s="39"/>
      <c r="BB318" s="39"/>
      <c r="BC318" s="11">
        <v>1</v>
      </c>
      <c r="BD318" s="11">
        <v>0</v>
      </c>
      <c r="CY318" s="145">
        <v>0</v>
      </c>
      <c r="CZ318" s="145">
        <v>0</v>
      </c>
    </row>
    <row r="319" spans="1:104" ht="15" customHeight="1" x14ac:dyDescent="0.25">
      <c r="A319" s="39"/>
      <c r="B319" s="39"/>
      <c r="C319" s="39"/>
      <c r="D319" s="39"/>
      <c r="E319" s="39"/>
      <c r="F319" s="39"/>
      <c r="G319" s="39"/>
      <c r="H319" s="39"/>
      <c r="I319" s="39"/>
      <c r="J319" s="39"/>
      <c r="K319" s="39"/>
      <c r="L319" s="39"/>
      <c r="M319" s="39"/>
      <c r="N319" s="39"/>
      <c r="O319" s="39"/>
      <c r="P319" s="39"/>
      <c r="Q319" s="39"/>
      <c r="R319" s="39"/>
      <c r="S319" s="39"/>
      <c r="T319" s="39"/>
      <c r="U319" s="39"/>
      <c r="V319" s="39"/>
      <c r="W319" s="39"/>
      <c r="X319" s="39"/>
      <c r="Y319" s="39"/>
      <c r="Z319" s="39"/>
      <c r="AA319" s="39"/>
      <c r="AB319" s="39"/>
      <c r="AC319" s="39"/>
      <c r="AD319" s="39"/>
      <c r="AE319" s="39"/>
      <c r="AF319" s="39"/>
      <c r="AG319" s="39"/>
      <c r="AH319" s="39"/>
      <c r="AI319" s="39"/>
      <c r="AJ319" s="39"/>
      <c r="AK319" s="39"/>
      <c r="AL319" s="39"/>
      <c r="AM319" s="39"/>
      <c r="AN319" s="39"/>
      <c r="AO319" s="39"/>
      <c r="AP319" s="39"/>
      <c r="AQ319" s="39"/>
      <c r="AR319" s="39"/>
      <c r="AS319" s="39"/>
      <c r="AT319" s="39"/>
      <c r="AU319" s="39"/>
      <c r="AV319" s="39"/>
      <c r="AW319" s="39"/>
      <c r="AX319" s="39"/>
      <c r="AY319" s="39"/>
      <c r="AZ319" s="39"/>
      <c r="BA319" s="39"/>
      <c r="BB319" s="39"/>
      <c r="BC319" s="11">
        <v>1</v>
      </c>
      <c r="BD319" s="11">
        <v>0</v>
      </c>
      <c r="CY319" s="145">
        <v>0</v>
      </c>
      <c r="CZ319" s="145">
        <v>0</v>
      </c>
    </row>
    <row r="320" spans="1:104" x14ac:dyDescent="0.25">
      <c r="C320" s="335" t="s">
        <v>258</v>
      </c>
      <c r="D320" s="328"/>
      <c r="E320" s="328"/>
      <c r="F320" s="328"/>
      <c r="G320" s="328"/>
      <c r="H320" s="328"/>
      <c r="I320" s="328"/>
      <c r="J320" s="328"/>
      <c r="K320" s="328"/>
      <c r="L320" s="328"/>
      <c r="M320" s="328"/>
      <c r="N320" s="328"/>
      <c r="O320" s="328"/>
      <c r="P320" s="329"/>
      <c r="Q320" s="15"/>
      <c r="R320" s="16"/>
      <c r="S320" s="16"/>
      <c r="T320" s="16"/>
      <c r="U320" s="16"/>
      <c r="V320" s="16"/>
      <c r="W320" s="16"/>
      <c r="X320" s="16"/>
      <c r="Y320" s="16"/>
      <c r="Z320" s="16"/>
      <c r="AA320" s="16"/>
      <c r="AB320" s="16"/>
      <c r="AC320" s="16"/>
      <c r="AD320" s="16"/>
      <c r="AE320" s="16"/>
      <c r="AF320" s="16"/>
      <c r="AG320" s="16"/>
      <c r="AH320" s="16"/>
      <c r="AI320" s="16"/>
      <c r="AJ320" s="16"/>
      <c r="AK320" s="16"/>
      <c r="AL320" s="16"/>
      <c r="AM320" s="16"/>
      <c r="AN320" s="16"/>
      <c r="AO320" s="16"/>
      <c r="AP320" s="16"/>
      <c r="AQ320" s="16"/>
      <c r="AR320" s="16"/>
      <c r="AS320" s="16"/>
      <c r="AT320" s="16"/>
      <c r="AU320" s="16"/>
      <c r="AV320" s="16"/>
      <c r="AW320" s="16"/>
      <c r="AX320" s="16"/>
      <c r="AY320" s="16"/>
      <c r="AZ320" s="16"/>
      <c r="BC320" s="11">
        <v>1</v>
      </c>
      <c r="BD320" s="11">
        <v>0</v>
      </c>
      <c r="BE320"/>
      <c r="BF320"/>
      <c r="CY320" s="145">
        <v>0</v>
      </c>
      <c r="CZ320" s="145">
        <v>1</v>
      </c>
    </row>
    <row r="321" spans="1:104" x14ac:dyDescent="0.25">
      <c r="BC321" s="11">
        <v>1</v>
      </c>
      <c r="BD321" s="11">
        <v>0</v>
      </c>
      <c r="BE321"/>
      <c r="BF321"/>
      <c r="CY321" s="145">
        <v>0</v>
      </c>
      <c r="CZ321" s="145">
        <v>1</v>
      </c>
    </row>
    <row r="322" spans="1:104" x14ac:dyDescent="0.25">
      <c r="C322" s="683" t="s">
        <v>259</v>
      </c>
      <c r="D322" s="684"/>
      <c r="E322" s="684"/>
      <c r="F322" s="684"/>
      <c r="G322" s="684"/>
      <c r="H322" s="684"/>
      <c r="I322" s="684"/>
      <c r="J322" s="684"/>
      <c r="K322" s="684"/>
      <c r="L322" s="684"/>
      <c r="M322" s="684"/>
      <c r="N322" s="684"/>
      <c r="O322" s="684"/>
      <c r="P322" s="684"/>
      <c r="Q322" s="684"/>
      <c r="R322" s="684"/>
      <c r="S322" s="684"/>
      <c r="T322" s="684"/>
      <c r="U322" s="684"/>
      <c r="V322" s="684"/>
      <c r="W322" s="684"/>
      <c r="X322" s="684"/>
      <c r="Y322" s="684"/>
      <c r="Z322" s="684"/>
      <c r="AA322" s="684"/>
      <c r="AB322" s="684"/>
      <c r="AC322" s="684"/>
      <c r="AD322" s="684"/>
      <c r="AE322" s="684"/>
      <c r="AF322" s="684"/>
      <c r="AG322" s="684"/>
      <c r="AH322" s="684"/>
      <c r="AI322" s="684"/>
      <c r="AJ322" s="684"/>
      <c r="AK322" s="684"/>
      <c r="AL322" s="684"/>
      <c r="AM322" s="684"/>
      <c r="AN322" s="684"/>
      <c r="AO322" s="684"/>
      <c r="AP322" s="684"/>
      <c r="AQ322" s="684"/>
      <c r="AR322" s="684"/>
      <c r="AS322" s="684"/>
      <c r="AT322" s="684"/>
      <c r="AU322" s="684"/>
      <c r="AV322" s="684"/>
      <c r="AW322" s="684"/>
      <c r="AX322" s="684"/>
      <c r="AY322" s="684"/>
      <c r="AZ322" s="685"/>
      <c r="BC322" s="11">
        <v>1</v>
      </c>
      <c r="BD322" s="11">
        <v>0</v>
      </c>
      <c r="BE322"/>
      <c r="BF322"/>
      <c r="CY322" s="145">
        <v>0</v>
      </c>
      <c r="CZ322" s="145">
        <v>1</v>
      </c>
    </row>
    <row r="323" spans="1:104" x14ac:dyDescent="0.25">
      <c r="C323" s="403" t="s">
        <v>162</v>
      </c>
      <c r="D323" s="403"/>
      <c r="E323" s="403"/>
      <c r="F323" s="403"/>
      <c r="G323" s="403"/>
      <c r="H323" s="403"/>
      <c r="I323" s="403"/>
      <c r="J323" s="403"/>
      <c r="K323" s="403"/>
      <c r="L323" s="403"/>
      <c r="M323" s="403"/>
      <c r="N323" s="403"/>
      <c r="O323" s="403"/>
      <c r="P323" s="403"/>
      <c r="Q323" s="404" t="s">
        <v>228</v>
      </c>
      <c r="R323" s="339"/>
      <c r="S323" s="339"/>
      <c r="T323" s="339"/>
      <c r="U323" s="339"/>
      <c r="V323" s="339"/>
      <c r="W323" s="339"/>
      <c r="X323" s="339"/>
      <c r="Y323" s="339"/>
      <c r="Z323" s="339"/>
      <c r="AA323" s="339"/>
      <c r="AB323" s="339"/>
      <c r="AC323" s="339"/>
      <c r="AD323" s="339"/>
      <c r="AE323" s="339"/>
      <c r="AF323" s="339"/>
      <c r="AG323" s="339"/>
      <c r="AH323" s="339"/>
      <c r="AI323" s="339"/>
      <c r="AJ323" s="339"/>
      <c r="AK323" s="339"/>
      <c r="AL323" s="340"/>
      <c r="AM323" s="403" t="s">
        <v>163</v>
      </c>
      <c r="AN323" s="403"/>
      <c r="AO323" s="403"/>
      <c r="AP323" s="403"/>
      <c r="AQ323" s="403"/>
      <c r="AR323" s="403"/>
      <c r="AS323" s="403"/>
      <c r="AT323" s="403"/>
      <c r="AU323" s="403"/>
      <c r="AV323" s="403"/>
      <c r="AW323" s="403"/>
      <c r="AX323" s="403"/>
      <c r="AY323" s="403"/>
      <c r="AZ323" s="403"/>
      <c r="BC323" s="11">
        <v>1</v>
      </c>
      <c r="BD323" s="11">
        <v>0</v>
      </c>
      <c r="BE323"/>
      <c r="BF323"/>
      <c r="CY323" s="145">
        <v>0</v>
      </c>
      <c r="CZ323" s="145">
        <v>1</v>
      </c>
    </row>
    <row r="324" spans="1:104" x14ac:dyDescent="0.25">
      <c r="C324" s="405" t="s">
        <v>735</v>
      </c>
      <c r="D324" s="406"/>
      <c r="E324" s="406"/>
      <c r="F324" s="406"/>
      <c r="G324" s="406"/>
      <c r="H324" s="406"/>
      <c r="I324" s="406"/>
      <c r="J324" s="406"/>
      <c r="K324" s="406"/>
      <c r="L324" s="406"/>
      <c r="M324" s="406"/>
      <c r="N324" s="406"/>
      <c r="O324" s="406"/>
      <c r="P324" s="406"/>
      <c r="Q324" s="407" t="s">
        <v>758</v>
      </c>
      <c r="R324" s="408"/>
      <c r="S324" s="408"/>
      <c r="T324" s="408"/>
      <c r="U324" s="408"/>
      <c r="V324" s="408"/>
      <c r="W324" s="408"/>
      <c r="X324" s="408"/>
      <c r="Y324" s="408"/>
      <c r="Z324" s="408"/>
      <c r="AA324" s="408"/>
      <c r="AB324" s="408"/>
      <c r="AC324" s="408"/>
      <c r="AD324" s="408"/>
      <c r="AE324" s="408"/>
      <c r="AF324" s="408"/>
      <c r="AG324" s="408"/>
      <c r="AH324" s="408"/>
      <c r="AI324" s="408"/>
      <c r="AJ324" s="408"/>
      <c r="AK324" s="408"/>
      <c r="AL324" s="408"/>
      <c r="AM324" s="405" t="s">
        <v>613</v>
      </c>
      <c r="AN324" s="406"/>
      <c r="AO324" s="406"/>
      <c r="AP324" s="406"/>
      <c r="AQ324" s="406"/>
      <c r="AR324" s="406"/>
      <c r="AS324" s="406"/>
      <c r="AT324" s="406"/>
      <c r="AU324" s="406"/>
      <c r="AV324" s="406"/>
      <c r="AW324" s="406"/>
      <c r="AX324" s="406"/>
      <c r="AY324" s="406"/>
      <c r="AZ324" s="406"/>
      <c r="BC324" s="11">
        <v>1</v>
      </c>
      <c r="BD324" s="11">
        <v>0</v>
      </c>
      <c r="BE324"/>
      <c r="BF324"/>
      <c r="CY324" s="145">
        <v>0</v>
      </c>
      <c r="CZ324" s="145">
        <v>1</v>
      </c>
    </row>
    <row r="325" spans="1:104" x14ac:dyDescent="0.25">
      <c r="C325" s="673" t="s">
        <v>757</v>
      </c>
      <c r="D325" s="674"/>
      <c r="E325" s="674"/>
      <c r="F325" s="674"/>
      <c r="G325" s="674"/>
      <c r="H325" s="674"/>
      <c r="I325" s="674"/>
      <c r="J325" s="674"/>
      <c r="K325" s="674"/>
      <c r="L325" s="674"/>
      <c r="M325" s="674"/>
      <c r="N325" s="674"/>
      <c r="O325" s="674"/>
      <c r="P325" s="674"/>
      <c r="Q325" s="671" t="s">
        <v>748</v>
      </c>
      <c r="R325" s="672"/>
      <c r="S325" s="672"/>
      <c r="T325" s="672"/>
      <c r="U325" s="672"/>
      <c r="V325" s="672"/>
      <c r="W325" s="672"/>
      <c r="X325" s="672"/>
      <c r="Y325" s="672"/>
      <c r="Z325" s="672"/>
      <c r="AA325" s="672"/>
      <c r="AB325" s="672"/>
      <c r="AC325" s="672"/>
      <c r="AD325" s="672"/>
      <c r="AE325" s="672"/>
      <c r="AF325" s="672"/>
      <c r="AG325" s="672"/>
      <c r="AH325" s="672"/>
      <c r="AI325" s="672"/>
      <c r="AJ325" s="672"/>
      <c r="AK325" s="672"/>
      <c r="AL325" s="672"/>
      <c r="AM325" s="673" t="s">
        <v>613</v>
      </c>
      <c r="AN325" s="674"/>
      <c r="AO325" s="674"/>
      <c r="AP325" s="674"/>
      <c r="AQ325" s="674"/>
      <c r="AR325" s="674"/>
      <c r="AS325" s="674"/>
      <c r="AT325" s="674"/>
      <c r="AU325" s="674"/>
      <c r="AV325" s="674"/>
      <c r="AW325" s="674"/>
      <c r="AX325" s="674"/>
      <c r="AY325" s="674"/>
      <c r="AZ325" s="674"/>
      <c r="BC325" s="11">
        <v>1</v>
      </c>
      <c r="BD325" s="11">
        <v>0</v>
      </c>
      <c r="BE325"/>
      <c r="BF325"/>
      <c r="CY325" s="145">
        <v>0</v>
      </c>
      <c r="CZ325" s="145">
        <v>1</v>
      </c>
    </row>
    <row r="326" spans="1:104" x14ac:dyDescent="0.25">
      <c r="C326" s="405"/>
      <c r="D326" s="406"/>
      <c r="E326" s="406"/>
      <c r="F326" s="406"/>
      <c r="G326" s="406"/>
      <c r="H326" s="406"/>
      <c r="I326" s="406"/>
      <c r="J326" s="406"/>
      <c r="K326" s="406"/>
      <c r="L326" s="406"/>
      <c r="M326" s="406"/>
      <c r="N326" s="406"/>
      <c r="O326" s="406"/>
      <c r="P326" s="406"/>
      <c r="Q326" s="407"/>
      <c r="R326" s="408"/>
      <c r="S326" s="408"/>
      <c r="T326" s="408"/>
      <c r="U326" s="408"/>
      <c r="V326" s="408"/>
      <c r="W326" s="408"/>
      <c r="X326" s="408"/>
      <c r="Y326" s="408"/>
      <c r="Z326" s="408"/>
      <c r="AA326" s="408"/>
      <c r="AB326" s="408"/>
      <c r="AC326" s="408"/>
      <c r="AD326" s="408"/>
      <c r="AE326" s="408"/>
      <c r="AF326" s="408"/>
      <c r="AG326" s="408"/>
      <c r="AH326" s="408"/>
      <c r="AI326" s="408"/>
      <c r="AJ326" s="408"/>
      <c r="AK326" s="408"/>
      <c r="AL326" s="408"/>
      <c r="AM326" s="405"/>
      <c r="AN326" s="406"/>
      <c r="AO326" s="406"/>
      <c r="AP326" s="406"/>
      <c r="AQ326" s="406"/>
      <c r="AR326" s="406"/>
      <c r="AS326" s="406"/>
      <c r="AT326" s="406"/>
      <c r="AU326" s="406"/>
      <c r="AV326" s="406"/>
      <c r="AW326" s="406"/>
      <c r="AX326" s="406"/>
      <c r="AY326" s="406"/>
      <c r="AZ326" s="406"/>
      <c r="BC326" s="11">
        <v>1</v>
      </c>
      <c r="BD326" s="11">
        <v>0</v>
      </c>
      <c r="BE326"/>
      <c r="BF326"/>
      <c r="CY326" s="145">
        <v>0</v>
      </c>
      <c r="CZ326" s="145">
        <v>1</v>
      </c>
    </row>
    <row r="327" spans="1:104" x14ac:dyDescent="0.25">
      <c r="C327" s="332" t="s">
        <v>92</v>
      </c>
      <c r="D327" s="333"/>
      <c r="E327" s="333"/>
      <c r="F327" s="333"/>
      <c r="G327" s="333"/>
      <c r="H327" s="333"/>
      <c r="I327" s="333"/>
      <c r="J327" s="333"/>
      <c r="K327" s="333"/>
      <c r="L327" s="333"/>
      <c r="M327" s="333"/>
      <c r="N327" s="333"/>
      <c r="O327" s="333"/>
      <c r="P327" s="333"/>
      <c r="Q327" s="333"/>
      <c r="R327" s="333"/>
      <c r="S327" s="333"/>
      <c r="T327" s="333"/>
      <c r="U327" s="333"/>
      <c r="V327" s="333"/>
      <c r="W327" s="333"/>
      <c r="X327" s="333"/>
      <c r="Y327" s="333"/>
      <c r="Z327" s="333"/>
      <c r="AA327" s="333"/>
      <c r="AB327" s="333"/>
      <c r="AC327" s="333"/>
      <c r="AD327" s="333"/>
      <c r="AE327" s="333"/>
      <c r="AF327" s="333"/>
      <c r="AG327" s="333"/>
      <c r="AH327" s="333"/>
      <c r="AI327" s="333"/>
      <c r="AJ327" s="333"/>
      <c r="AK327" s="333"/>
      <c r="AL327" s="333"/>
      <c r="AM327" s="333"/>
      <c r="AN327" s="333"/>
      <c r="AO327" s="333"/>
      <c r="AP327" s="333"/>
      <c r="AQ327" s="333"/>
      <c r="AR327" s="333"/>
      <c r="AS327" s="333"/>
      <c r="AT327" s="333"/>
      <c r="AU327" s="333"/>
      <c r="AV327" s="334"/>
      <c r="AW327" s="330" t="s">
        <v>93</v>
      </c>
      <c r="AX327" s="331"/>
      <c r="AY327" s="330" t="s">
        <v>94</v>
      </c>
      <c r="AZ327" s="331"/>
      <c r="BC327" s="11">
        <v>1</v>
      </c>
      <c r="BD327" s="11">
        <v>0</v>
      </c>
      <c r="BE327"/>
      <c r="BF327"/>
      <c r="CY327" s="145">
        <v>1</v>
      </c>
      <c r="CZ327" s="145">
        <v>1</v>
      </c>
    </row>
    <row r="328" spans="1:104" ht="15" hidden="1" customHeight="1" x14ac:dyDescent="0.25">
      <c r="A328" s="39"/>
      <c r="B328" s="39"/>
      <c r="C328" s="39"/>
      <c r="D328" s="39"/>
      <c r="E328" s="39"/>
      <c r="F328" s="39"/>
      <c r="G328" s="39"/>
      <c r="H328" s="39"/>
      <c r="I328" s="39"/>
      <c r="J328" s="39"/>
      <c r="K328" s="39"/>
      <c r="L328" s="39"/>
      <c r="M328" s="39"/>
      <c r="N328" s="39"/>
      <c r="O328" s="39"/>
      <c r="P328" s="39"/>
      <c r="Q328" s="39"/>
      <c r="R328" s="39"/>
      <c r="S328" s="39"/>
      <c r="T328" s="39"/>
      <c r="U328" s="39"/>
      <c r="V328" s="39"/>
      <c r="W328" s="39"/>
      <c r="X328" s="39"/>
      <c r="Y328" s="39"/>
      <c r="Z328" s="39"/>
      <c r="AA328" s="39"/>
      <c r="AB328" s="39"/>
      <c r="AC328" s="39"/>
      <c r="AD328" s="39"/>
      <c r="AE328" s="39"/>
      <c r="AF328" s="39"/>
      <c r="AG328" s="39"/>
      <c r="AH328" s="39"/>
      <c r="AI328" s="39"/>
      <c r="AJ328" s="39"/>
      <c r="AK328" s="39"/>
      <c r="AL328" s="39"/>
      <c r="AM328" s="39"/>
      <c r="AN328" s="39"/>
      <c r="AO328" s="39"/>
      <c r="AP328" s="39"/>
      <c r="AQ328" s="39"/>
      <c r="AR328" s="39"/>
      <c r="AS328" s="39"/>
      <c r="AT328" s="39"/>
      <c r="AU328" s="39"/>
      <c r="AV328" s="39"/>
      <c r="AW328" s="39"/>
      <c r="AX328" s="39"/>
      <c r="AY328" s="39"/>
      <c r="AZ328" s="39"/>
      <c r="BA328" s="39"/>
      <c r="BB328" s="39"/>
      <c r="BC328" s="11">
        <v>0</v>
      </c>
      <c r="BD328" s="11">
        <v>0</v>
      </c>
      <c r="CY328" s="145">
        <v>0</v>
      </c>
      <c r="CZ328" s="145">
        <v>1</v>
      </c>
    </row>
    <row r="329" spans="1:104" ht="15" hidden="1" customHeight="1" x14ac:dyDescent="0.25">
      <c r="A329" s="39"/>
      <c r="B329" s="39"/>
      <c r="C329" s="365" t="s">
        <v>594</v>
      </c>
      <c r="D329" s="362"/>
      <c r="E329" s="362"/>
      <c r="F329" s="362"/>
      <c r="G329" s="362"/>
      <c r="H329" s="362"/>
      <c r="I329" s="362"/>
      <c r="J329" s="362"/>
      <c r="K329" s="362"/>
      <c r="L329" s="362"/>
      <c r="M329" s="362"/>
      <c r="N329" s="362"/>
      <c r="O329" s="362"/>
      <c r="P329" s="362"/>
      <c r="Q329" s="362"/>
      <c r="R329" s="362"/>
      <c r="S329" s="362"/>
      <c r="T329" s="362"/>
      <c r="U329" s="362"/>
      <c r="V329" s="362"/>
      <c r="W329" s="362"/>
      <c r="X329" s="362"/>
      <c r="Y329" s="362"/>
      <c r="Z329" s="362"/>
      <c r="AA329" s="362"/>
      <c r="AB329" s="362"/>
      <c r="AC329" s="362"/>
      <c r="AD329" s="362"/>
      <c r="AE329" s="362"/>
      <c r="AF329" s="362"/>
      <c r="AG329" s="362"/>
      <c r="AH329" s="362"/>
      <c r="AI329" s="362"/>
      <c r="AJ329" s="362"/>
      <c r="AK329" s="362"/>
      <c r="AL329" s="362"/>
      <c r="AM329" s="362"/>
      <c r="AN329" s="362"/>
      <c r="AO329" s="362"/>
      <c r="AP329" s="362"/>
      <c r="AQ329" s="362"/>
      <c r="AR329" s="362"/>
      <c r="AS329" s="362"/>
      <c r="AT329" s="362"/>
      <c r="AU329" s="362"/>
      <c r="AV329" s="362"/>
      <c r="AW329" s="362"/>
      <c r="AX329" s="362"/>
      <c r="AY329" s="362"/>
      <c r="AZ329" s="363"/>
      <c r="BA329" s="39"/>
      <c r="BB329" s="39"/>
      <c r="BC329" s="11">
        <v>0</v>
      </c>
      <c r="BD329" s="11">
        <v>0</v>
      </c>
      <c r="CY329" s="145">
        <v>0</v>
      </c>
      <c r="CZ329" s="145">
        <v>1</v>
      </c>
    </row>
    <row r="330" spans="1:104" ht="15" hidden="1" customHeight="1" x14ac:dyDescent="0.25">
      <c r="A330" s="39"/>
      <c r="B330" s="39"/>
      <c r="C330" s="344"/>
      <c r="D330" s="345"/>
      <c r="E330" s="345"/>
      <c r="F330" s="345"/>
      <c r="G330" s="345"/>
      <c r="H330" s="345"/>
      <c r="I330" s="345"/>
      <c r="J330" s="345"/>
      <c r="K330" s="345"/>
      <c r="L330" s="345"/>
      <c r="M330" s="345"/>
      <c r="N330" s="345"/>
      <c r="O330" s="345"/>
      <c r="P330" s="345"/>
      <c r="Q330" s="345"/>
      <c r="R330" s="345"/>
      <c r="S330" s="345"/>
      <c r="T330" s="345"/>
      <c r="U330" s="345"/>
      <c r="V330" s="345"/>
      <c r="W330" s="345"/>
      <c r="X330" s="345"/>
      <c r="Y330" s="345"/>
      <c r="Z330" s="345"/>
      <c r="AA330" s="345"/>
      <c r="AB330" s="345"/>
      <c r="AC330" s="345"/>
      <c r="AD330" s="345"/>
      <c r="AE330" s="345"/>
      <c r="AF330" s="345"/>
      <c r="AG330" s="345"/>
      <c r="AH330" s="345"/>
      <c r="AI330" s="345"/>
      <c r="AJ330" s="345"/>
      <c r="AK330" s="345"/>
      <c r="AL330" s="345"/>
      <c r="AM330" s="345"/>
      <c r="AN330" s="345"/>
      <c r="AO330" s="345"/>
      <c r="AP330" s="345"/>
      <c r="AQ330" s="345"/>
      <c r="AR330" s="345"/>
      <c r="AS330" s="345"/>
      <c r="AT330" s="345"/>
      <c r="AU330" s="345"/>
      <c r="AV330" s="345"/>
      <c r="AW330" s="345"/>
      <c r="AX330" s="345"/>
      <c r="AY330" s="345"/>
      <c r="AZ330" s="346"/>
      <c r="BA330" s="39"/>
      <c r="BB330" s="39"/>
      <c r="BC330" s="11">
        <v>0</v>
      </c>
      <c r="BD330" s="11">
        <v>0</v>
      </c>
      <c r="CY330" s="145">
        <v>0</v>
      </c>
      <c r="CZ330" s="145">
        <v>1</v>
      </c>
    </row>
    <row r="331" spans="1:104" ht="15" hidden="1" customHeight="1" x14ac:dyDescent="0.25">
      <c r="A331" s="39"/>
      <c r="B331" s="39"/>
      <c r="C331" s="344"/>
      <c r="D331" s="345"/>
      <c r="E331" s="345"/>
      <c r="F331" s="345"/>
      <c r="G331" s="345"/>
      <c r="H331" s="345"/>
      <c r="I331" s="345"/>
      <c r="J331" s="345"/>
      <c r="K331" s="345"/>
      <c r="L331" s="345"/>
      <c r="M331" s="345"/>
      <c r="N331" s="345"/>
      <c r="O331" s="345"/>
      <c r="P331" s="345"/>
      <c r="Q331" s="345"/>
      <c r="R331" s="345"/>
      <c r="S331" s="345"/>
      <c r="T331" s="345"/>
      <c r="U331" s="345"/>
      <c r="V331" s="345"/>
      <c r="W331" s="345"/>
      <c r="X331" s="345"/>
      <c r="Y331" s="345"/>
      <c r="Z331" s="345"/>
      <c r="AA331" s="345"/>
      <c r="AB331" s="345"/>
      <c r="AC331" s="345"/>
      <c r="AD331" s="345"/>
      <c r="AE331" s="345"/>
      <c r="AF331" s="345"/>
      <c r="AG331" s="345"/>
      <c r="AH331" s="345"/>
      <c r="AI331" s="345"/>
      <c r="AJ331" s="345"/>
      <c r="AK331" s="345"/>
      <c r="AL331" s="345"/>
      <c r="AM331" s="345"/>
      <c r="AN331" s="345"/>
      <c r="AO331" s="345"/>
      <c r="AP331" s="345"/>
      <c r="AQ331" s="345"/>
      <c r="AR331" s="345"/>
      <c r="AS331" s="345"/>
      <c r="AT331" s="345"/>
      <c r="AU331" s="345"/>
      <c r="AV331" s="345"/>
      <c r="AW331" s="345"/>
      <c r="AX331" s="345"/>
      <c r="AY331" s="345"/>
      <c r="AZ331" s="346"/>
      <c r="BA331" s="39"/>
      <c r="BB331" s="39"/>
      <c r="BC331" s="11">
        <v>0</v>
      </c>
      <c r="BD331" s="11">
        <v>0</v>
      </c>
      <c r="CY331" s="145">
        <v>0</v>
      </c>
      <c r="CZ331" s="145">
        <v>1</v>
      </c>
    </row>
    <row r="332" spans="1:104" ht="15" hidden="1" customHeight="1" x14ac:dyDescent="0.25">
      <c r="A332" s="39"/>
      <c r="B332" s="39"/>
      <c r="C332" s="347"/>
      <c r="D332" s="348"/>
      <c r="E332" s="348"/>
      <c r="F332" s="348"/>
      <c r="G332" s="348"/>
      <c r="H332" s="348"/>
      <c r="I332" s="348"/>
      <c r="J332" s="348"/>
      <c r="K332" s="348"/>
      <c r="L332" s="348"/>
      <c r="M332" s="348"/>
      <c r="N332" s="348"/>
      <c r="O332" s="348"/>
      <c r="P332" s="348"/>
      <c r="Q332" s="348"/>
      <c r="R332" s="348"/>
      <c r="S332" s="348"/>
      <c r="T332" s="348"/>
      <c r="U332" s="348"/>
      <c r="V332" s="348"/>
      <c r="W332" s="348"/>
      <c r="X332" s="348"/>
      <c r="Y332" s="348"/>
      <c r="Z332" s="348"/>
      <c r="AA332" s="348"/>
      <c r="AB332" s="348"/>
      <c r="AC332" s="348"/>
      <c r="AD332" s="348"/>
      <c r="AE332" s="348"/>
      <c r="AF332" s="348"/>
      <c r="AG332" s="348"/>
      <c r="AH332" s="348"/>
      <c r="AI332" s="348"/>
      <c r="AJ332" s="348"/>
      <c r="AK332" s="348"/>
      <c r="AL332" s="348"/>
      <c r="AM332" s="348"/>
      <c r="AN332" s="348"/>
      <c r="AO332" s="348"/>
      <c r="AP332" s="348"/>
      <c r="AQ332" s="348"/>
      <c r="AR332" s="348"/>
      <c r="AS332" s="348"/>
      <c r="AT332" s="348"/>
      <c r="AU332" s="348"/>
      <c r="AV332" s="348"/>
      <c r="AW332" s="348"/>
      <c r="AX332" s="348"/>
      <c r="AY332" s="348"/>
      <c r="AZ332" s="349"/>
      <c r="BA332" s="39"/>
      <c r="BB332" s="39"/>
      <c r="BC332" s="11">
        <v>0</v>
      </c>
      <c r="BD332" s="11">
        <v>0</v>
      </c>
      <c r="CY332" s="145">
        <v>0</v>
      </c>
      <c r="CZ332" s="145">
        <v>1</v>
      </c>
    </row>
    <row r="333" spans="1:104" ht="15" customHeight="1" x14ac:dyDescent="0.25">
      <c r="A333" s="39"/>
      <c r="B333" s="39"/>
      <c r="C333" s="39"/>
      <c r="D333" s="39"/>
      <c r="E333" s="39"/>
      <c r="F333" s="39"/>
      <c r="G333" s="39"/>
      <c r="H333" s="39"/>
      <c r="I333" s="39"/>
      <c r="J333" s="39"/>
      <c r="K333" s="39"/>
      <c r="L333" s="39"/>
      <c r="M333" s="39"/>
      <c r="N333" s="39"/>
      <c r="O333" s="39"/>
      <c r="P333" s="39"/>
      <c r="Q333" s="39"/>
      <c r="R333" s="39"/>
      <c r="S333" s="39"/>
      <c r="T333" s="39"/>
      <c r="U333" s="39"/>
      <c r="V333" s="39"/>
      <c r="W333" s="39"/>
      <c r="X333" s="39"/>
      <c r="Y333" s="39"/>
      <c r="Z333" s="39"/>
      <c r="AA333" s="39"/>
      <c r="AB333" s="39"/>
      <c r="AC333" s="39"/>
      <c r="AD333" s="39"/>
      <c r="AE333" s="39"/>
      <c r="AF333" s="39"/>
      <c r="AG333" s="39"/>
      <c r="AH333" s="39"/>
      <c r="AI333" s="39"/>
      <c r="AJ333" s="39"/>
      <c r="AK333" s="39"/>
      <c r="AL333" s="39"/>
      <c r="AM333" s="39"/>
      <c r="AN333" s="39"/>
      <c r="AO333" s="39"/>
      <c r="AP333" s="39"/>
      <c r="AQ333" s="39"/>
      <c r="AR333" s="39"/>
      <c r="AS333" s="39"/>
      <c r="AT333" s="39"/>
      <c r="AU333" s="39"/>
      <c r="AV333" s="39"/>
      <c r="AW333" s="39"/>
      <c r="AX333" s="39"/>
      <c r="AY333" s="39"/>
      <c r="AZ333" s="39"/>
      <c r="BA333" s="39"/>
      <c r="BB333" s="39"/>
      <c r="BC333" s="11">
        <v>1</v>
      </c>
      <c r="BD333" s="11">
        <v>0</v>
      </c>
      <c r="CY333" s="145">
        <v>0</v>
      </c>
      <c r="CZ333" s="145">
        <v>1</v>
      </c>
    </row>
    <row r="334" spans="1:104" ht="15" customHeight="1" x14ac:dyDescent="0.25">
      <c r="A334" s="39"/>
      <c r="B334" s="39"/>
      <c r="C334" s="39"/>
      <c r="D334" s="39"/>
      <c r="E334" s="39"/>
      <c r="F334" s="39"/>
      <c r="G334" s="39"/>
      <c r="H334" s="39"/>
      <c r="I334" s="39"/>
      <c r="J334" s="39"/>
      <c r="K334" s="39"/>
      <c r="L334" s="39"/>
      <c r="M334" s="39"/>
      <c r="N334" s="39"/>
      <c r="O334" s="39"/>
      <c r="P334" s="39"/>
      <c r="Q334" s="39"/>
      <c r="R334" s="39"/>
      <c r="S334" s="39"/>
      <c r="T334" s="39"/>
      <c r="U334" s="39"/>
      <c r="V334" s="39"/>
      <c r="W334" s="39"/>
      <c r="X334" s="39"/>
      <c r="Y334" s="39"/>
      <c r="Z334" s="39"/>
      <c r="AA334" s="39"/>
      <c r="AB334" s="39"/>
      <c r="AC334" s="39"/>
      <c r="AD334" s="39"/>
      <c r="AE334" s="39"/>
      <c r="AF334" s="39"/>
      <c r="AG334" s="39"/>
      <c r="AH334" s="39"/>
      <c r="AI334" s="39"/>
      <c r="AJ334" s="39"/>
      <c r="AK334" s="39"/>
      <c r="AL334" s="39"/>
      <c r="AM334" s="39"/>
      <c r="AN334" s="39"/>
      <c r="AO334" s="39"/>
      <c r="AP334" s="39"/>
      <c r="AQ334" s="39"/>
      <c r="AR334" s="39"/>
      <c r="AS334" s="39"/>
      <c r="AT334" s="39"/>
      <c r="AU334" s="39"/>
      <c r="AV334" s="39"/>
      <c r="AW334" s="39"/>
      <c r="AX334" s="39"/>
      <c r="AY334" s="39"/>
      <c r="AZ334" s="39"/>
      <c r="BA334" s="39"/>
      <c r="BB334" s="39"/>
      <c r="BC334" s="11">
        <v>1</v>
      </c>
      <c r="BD334" s="11">
        <v>0</v>
      </c>
      <c r="CY334" s="145">
        <v>0</v>
      </c>
      <c r="CZ334" s="145">
        <v>1</v>
      </c>
    </row>
    <row r="335" spans="1:104" ht="15" customHeight="1" x14ac:dyDescent="0.25">
      <c r="A335" s="39"/>
      <c r="B335" s="39"/>
      <c r="C335" s="335" t="s">
        <v>192</v>
      </c>
      <c r="D335" s="328"/>
      <c r="E335" s="328"/>
      <c r="F335" s="328"/>
      <c r="G335" s="328"/>
      <c r="H335" s="328"/>
      <c r="I335" s="328"/>
      <c r="J335" s="328"/>
      <c r="K335" s="328"/>
      <c r="L335" s="328"/>
      <c r="M335" s="328"/>
      <c r="N335" s="328"/>
      <c r="O335" s="328"/>
      <c r="P335" s="329"/>
      <c r="Q335" s="43"/>
      <c r="R335" s="42"/>
      <c r="S335" s="42"/>
      <c r="T335" s="42"/>
      <c r="U335" s="42"/>
      <c r="V335" s="42"/>
      <c r="W335" s="42"/>
      <c r="X335" s="42"/>
      <c r="Y335" s="42"/>
      <c r="Z335" s="42"/>
      <c r="AA335" s="42"/>
      <c r="AB335" s="42"/>
      <c r="AC335" s="42"/>
      <c r="AD335" s="42"/>
      <c r="AE335" s="42"/>
      <c r="AF335" s="42"/>
      <c r="AG335" s="42"/>
      <c r="AH335" s="42"/>
      <c r="AI335" s="42"/>
      <c r="AJ335" s="42"/>
      <c r="AK335" s="42"/>
      <c r="AL335" s="42"/>
      <c r="AM335" s="42"/>
      <c r="AN335" s="42"/>
      <c r="AO335" s="42"/>
      <c r="AP335" s="42"/>
      <c r="AQ335" s="42"/>
      <c r="AR335" s="42"/>
      <c r="AS335" s="42"/>
      <c r="AT335" s="42"/>
      <c r="AU335" s="42"/>
      <c r="AV335" s="42"/>
      <c r="AW335" s="42"/>
      <c r="AX335" s="42"/>
      <c r="AY335" s="42"/>
      <c r="AZ335" s="42"/>
      <c r="BA335" s="39"/>
      <c r="BB335" s="39"/>
      <c r="BC335" s="11">
        <v>1</v>
      </c>
      <c r="BD335" s="11">
        <v>0</v>
      </c>
      <c r="CY335" s="145">
        <v>0</v>
      </c>
      <c r="CZ335" s="145">
        <v>1</v>
      </c>
    </row>
    <row r="336" spans="1:104" ht="15" customHeight="1" x14ac:dyDescent="0.25">
      <c r="A336" s="39"/>
      <c r="B336" s="39"/>
      <c r="C336" s="39"/>
      <c r="D336" s="39"/>
      <c r="E336" s="39"/>
      <c r="F336" s="39"/>
      <c r="G336" s="39"/>
      <c r="H336" s="39"/>
      <c r="I336" s="39"/>
      <c r="J336" s="39"/>
      <c r="K336" s="39"/>
      <c r="L336" s="39"/>
      <c r="M336" s="39"/>
      <c r="N336" s="39"/>
      <c r="O336" s="39"/>
      <c r="P336" s="39"/>
      <c r="Q336" s="39"/>
      <c r="R336" s="39"/>
      <c r="S336" s="39"/>
      <c r="T336" s="39"/>
      <c r="U336" s="39"/>
      <c r="V336" s="39"/>
      <c r="W336" s="39"/>
      <c r="X336" s="39"/>
      <c r="Y336" s="39"/>
      <c r="Z336" s="39"/>
      <c r="AA336" s="39"/>
      <c r="AB336" s="39"/>
      <c r="AC336" s="39"/>
      <c r="AD336" s="39"/>
      <c r="AE336" s="39"/>
      <c r="AF336" s="39"/>
      <c r="AG336" s="39"/>
      <c r="AH336" s="39"/>
      <c r="AI336" s="39"/>
      <c r="AJ336" s="39"/>
      <c r="AK336" s="39"/>
      <c r="AL336" s="39"/>
      <c r="AM336" s="39"/>
      <c r="AN336" s="39"/>
      <c r="AO336" s="39"/>
      <c r="AP336" s="39"/>
      <c r="AQ336" s="39"/>
      <c r="AR336" s="39"/>
      <c r="AS336" s="39"/>
      <c r="AT336" s="39"/>
      <c r="AU336" s="39"/>
      <c r="AV336" s="39"/>
      <c r="AW336" s="39"/>
      <c r="AX336" s="39"/>
      <c r="AY336" s="39"/>
      <c r="AZ336" s="39"/>
      <c r="BA336" s="39"/>
      <c r="BB336" s="39"/>
      <c r="BC336" s="11">
        <v>1</v>
      </c>
      <c r="BD336" s="11">
        <v>0</v>
      </c>
      <c r="CY336" s="145">
        <v>0</v>
      </c>
      <c r="CZ336" s="145">
        <v>1</v>
      </c>
    </row>
    <row r="337" spans="1:104" ht="15" customHeight="1" x14ac:dyDescent="0.25">
      <c r="A337" s="39"/>
      <c r="B337" s="39"/>
      <c r="C337" s="459" t="s">
        <v>578</v>
      </c>
      <c r="D337" s="460"/>
      <c r="E337" s="460"/>
      <c r="F337" s="460"/>
      <c r="G337" s="460"/>
      <c r="H337" s="460"/>
      <c r="I337" s="460"/>
      <c r="J337" s="460"/>
      <c r="K337" s="460"/>
      <c r="L337" s="460"/>
      <c r="M337" s="460"/>
      <c r="N337" s="460"/>
      <c r="O337" s="460"/>
      <c r="P337" s="460"/>
      <c r="Q337" s="460"/>
      <c r="R337" s="460"/>
      <c r="S337" s="460"/>
      <c r="T337" s="460"/>
      <c r="U337" s="460"/>
      <c r="V337" s="460"/>
      <c r="W337" s="460"/>
      <c r="X337" s="460"/>
      <c r="Y337" s="460"/>
      <c r="Z337" s="460"/>
      <c r="AA337" s="460"/>
      <c r="AB337" s="460"/>
      <c r="AC337" s="460"/>
      <c r="AD337" s="460"/>
      <c r="AE337" s="460"/>
      <c r="AF337" s="460"/>
      <c r="AG337" s="460"/>
      <c r="AH337" s="460"/>
      <c r="AI337" s="460"/>
      <c r="AJ337" s="460"/>
      <c r="AK337" s="460"/>
      <c r="AL337" s="460"/>
      <c r="AM337" s="460"/>
      <c r="AN337" s="460"/>
      <c r="AO337" s="460"/>
      <c r="AP337" s="460"/>
      <c r="AQ337" s="460"/>
      <c r="AR337" s="460"/>
      <c r="AS337" s="460"/>
      <c r="AT337" s="460"/>
      <c r="AU337" s="460"/>
      <c r="AV337" s="460"/>
      <c r="AW337" s="460"/>
      <c r="AX337" s="460"/>
      <c r="AY337" s="460"/>
      <c r="AZ337" s="460"/>
      <c r="BA337" s="39"/>
      <c r="BB337" s="39"/>
      <c r="BC337" s="11">
        <v>1</v>
      </c>
      <c r="BD337" s="11">
        <v>0</v>
      </c>
      <c r="CY337" s="145">
        <v>0</v>
      </c>
      <c r="CZ337" s="145">
        <v>1</v>
      </c>
    </row>
    <row r="338" spans="1:104" ht="15" customHeight="1" x14ac:dyDescent="0.25">
      <c r="A338" s="39"/>
      <c r="B338" s="39"/>
      <c r="C338" s="460"/>
      <c r="D338" s="460"/>
      <c r="E338" s="460"/>
      <c r="F338" s="460"/>
      <c r="G338" s="460"/>
      <c r="H338" s="460"/>
      <c r="I338" s="460"/>
      <c r="J338" s="460"/>
      <c r="K338" s="460"/>
      <c r="L338" s="460"/>
      <c r="M338" s="460"/>
      <c r="N338" s="460"/>
      <c r="O338" s="460"/>
      <c r="P338" s="460"/>
      <c r="Q338" s="460"/>
      <c r="R338" s="460"/>
      <c r="S338" s="460"/>
      <c r="T338" s="460"/>
      <c r="U338" s="460"/>
      <c r="V338" s="460"/>
      <c r="W338" s="460"/>
      <c r="X338" s="460"/>
      <c r="Y338" s="460"/>
      <c r="Z338" s="460"/>
      <c r="AA338" s="460"/>
      <c r="AB338" s="460"/>
      <c r="AC338" s="460"/>
      <c r="AD338" s="460"/>
      <c r="AE338" s="460"/>
      <c r="AF338" s="460"/>
      <c r="AG338" s="460"/>
      <c r="AH338" s="460"/>
      <c r="AI338" s="460"/>
      <c r="AJ338" s="460"/>
      <c r="AK338" s="460"/>
      <c r="AL338" s="460"/>
      <c r="AM338" s="460"/>
      <c r="AN338" s="460"/>
      <c r="AO338" s="460"/>
      <c r="AP338" s="460"/>
      <c r="AQ338" s="460"/>
      <c r="AR338" s="460"/>
      <c r="AS338" s="460"/>
      <c r="AT338" s="460"/>
      <c r="AU338" s="460"/>
      <c r="AV338" s="460"/>
      <c r="AW338" s="460"/>
      <c r="AX338" s="460"/>
      <c r="AY338" s="460"/>
      <c r="AZ338" s="460"/>
      <c r="BA338" s="39"/>
      <c r="BB338" s="39"/>
      <c r="BC338" s="11">
        <v>1</v>
      </c>
      <c r="BD338" s="11">
        <v>0</v>
      </c>
      <c r="CY338" s="145">
        <v>0</v>
      </c>
      <c r="CZ338" s="145">
        <v>1</v>
      </c>
    </row>
    <row r="339" spans="1:104" ht="15" customHeight="1" x14ac:dyDescent="0.25">
      <c r="A339" s="39"/>
      <c r="B339" s="39"/>
      <c r="C339" s="460"/>
      <c r="D339" s="460"/>
      <c r="E339" s="460"/>
      <c r="F339" s="460"/>
      <c r="G339" s="460"/>
      <c r="H339" s="460"/>
      <c r="I339" s="460"/>
      <c r="J339" s="460"/>
      <c r="K339" s="460"/>
      <c r="L339" s="460"/>
      <c r="M339" s="460"/>
      <c r="N339" s="460"/>
      <c r="O339" s="460"/>
      <c r="P339" s="460"/>
      <c r="Q339" s="460"/>
      <c r="R339" s="460"/>
      <c r="S339" s="460"/>
      <c r="T339" s="460"/>
      <c r="U339" s="460"/>
      <c r="V339" s="460"/>
      <c r="W339" s="460"/>
      <c r="X339" s="460"/>
      <c r="Y339" s="460"/>
      <c r="Z339" s="460"/>
      <c r="AA339" s="460"/>
      <c r="AB339" s="460"/>
      <c r="AC339" s="460"/>
      <c r="AD339" s="460"/>
      <c r="AE339" s="460"/>
      <c r="AF339" s="460"/>
      <c r="AG339" s="460"/>
      <c r="AH339" s="460"/>
      <c r="AI339" s="460"/>
      <c r="AJ339" s="460"/>
      <c r="AK339" s="460"/>
      <c r="AL339" s="460"/>
      <c r="AM339" s="460"/>
      <c r="AN339" s="460"/>
      <c r="AO339" s="460"/>
      <c r="AP339" s="460"/>
      <c r="AQ339" s="460"/>
      <c r="AR339" s="460"/>
      <c r="AS339" s="460"/>
      <c r="AT339" s="460"/>
      <c r="AU339" s="460"/>
      <c r="AV339" s="460"/>
      <c r="AW339" s="460"/>
      <c r="AX339" s="460"/>
      <c r="AY339" s="460"/>
      <c r="AZ339" s="460"/>
      <c r="BA339" s="39"/>
      <c r="BB339" s="39"/>
      <c r="BC339" s="11">
        <v>1</v>
      </c>
      <c r="BD339" s="11">
        <v>0</v>
      </c>
      <c r="CY339" s="145">
        <v>0</v>
      </c>
      <c r="CZ339" s="145">
        <v>1</v>
      </c>
    </row>
    <row r="340" spans="1:104" ht="15" customHeight="1" x14ac:dyDescent="0.25">
      <c r="A340" s="39"/>
      <c r="B340" s="39"/>
      <c r="C340" s="460"/>
      <c r="D340" s="460"/>
      <c r="E340" s="460"/>
      <c r="F340" s="460"/>
      <c r="G340" s="460"/>
      <c r="H340" s="460"/>
      <c r="I340" s="460"/>
      <c r="J340" s="460"/>
      <c r="K340" s="460"/>
      <c r="L340" s="460"/>
      <c r="M340" s="460"/>
      <c r="N340" s="460"/>
      <c r="O340" s="460"/>
      <c r="P340" s="460"/>
      <c r="Q340" s="460"/>
      <c r="R340" s="460"/>
      <c r="S340" s="460"/>
      <c r="T340" s="460"/>
      <c r="U340" s="460"/>
      <c r="V340" s="460"/>
      <c r="W340" s="460"/>
      <c r="X340" s="460"/>
      <c r="Y340" s="460"/>
      <c r="Z340" s="460"/>
      <c r="AA340" s="460"/>
      <c r="AB340" s="460"/>
      <c r="AC340" s="460"/>
      <c r="AD340" s="460"/>
      <c r="AE340" s="460"/>
      <c r="AF340" s="460"/>
      <c r="AG340" s="460"/>
      <c r="AH340" s="460"/>
      <c r="AI340" s="460"/>
      <c r="AJ340" s="460"/>
      <c r="AK340" s="460"/>
      <c r="AL340" s="460"/>
      <c r="AM340" s="460"/>
      <c r="AN340" s="460"/>
      <c r="AO340" s="460"/>
      <c r="AP340" s="460"/>
      <c r="AQ340" s="460"/>
      <c r="AR340" s="460"/>
      <c r="AS340" s="460"/>
      <c r="AT340" s="460"/>
      <c r="AU340" s="460"/>
      <c r="AV340" s="460"/>
      <c r="AW340" s="460"/>
      <c r="AX340" s="460"/>
      <c r="AY340" s="460"/>
      <c r="AZ340" s="460"/>
      <c r="BA340" s="39"/>
      <c r="BB340" s="39"/>
      <c r="BC340" s="11">
        <v>1</v>
      </c>
      <c r="BD340" s="11">
        <v>0</v>
      </c>
      <c r="CY340" s="145">
        <v>0</v>
      </c>
      <c r="CZ340" s="145">
        <v>1</v>
      </c>
    </row>
    <row r="341" spans="1:104" ht="15" customHeight="1" x14ac:dyDescent="0.25">
      <c r="A341" s="39"/>
      <c r="B341" s="39"/>
      <c r="C341" s="460"/>
      <c r="D341" s="460"/>
      <c r="E341" s="460"/>
      <c r="F341" s="460"/>
      <c r="G341" s="460"/>
      <c r="H341" s="460"/>
      <c r="I341" s="460"/>
      <c r="J341" s="460"/>
      <c r="K341" s="460"/>
      <c r="L341" s="460"/>
      <c r="M341" s="460"/>
      <c r="N341" s="460"/>
      <c r="O341" s="460"/>
      <c r="P341" s="460"/>
      <c r="Q341" s="460"/>
      <c r="R341" s="460"/>
      <c r="S341" s="460"/>
      <c r="T341" s="460"/>
      <c r="U341" s="460"/>
      <c r="V341" s="460"/>
      <c r="W341" s="460"/>
      <c r="X341" s="460"/>
      <c r="Y341" s="460"/>
      <c r="Z341" s="460"/>
      <c r="AA341" s="460"/>
      <c r="AB341" s="460"/>
      <c r="AC341" s="460"/>
      <c r="AD341" s="460"/>
      <c r="AE341" s="460"/>
      <c r="AF341" s="460"/>
      <c r="AG341" s="460"/>
      <c r="AH341" s="460"/>
      <c r="AI341" s="460"/>
      <c r="AJ341" s="460"/>
      <c r="AK341" s="460"/>
      <c r="AL341" s="460"/>
      <c r="AM341" s="460"/>
      <c r="AN341" s="460"/>
      <c r="AO341" s="460"/>
      <c r="AP341" s="460"/>
      <c r="AQ341" s="460"/>
      <c r="AR341" s="460"/>
      <c r="AS341" s="460"/>
      <c r="AT341" s="460"/>
      <c r="AU341" s="460"/>
      <c r="AV341" s="460"/>
      <c r="AW341" s="460"/>
      <c r="AX341" s="460"/>
      <c r="AY341" s="460"/>
      <c r="AZ341" s="460"/>
      <c r="BA341" s="39"/>
      <c r="BB341" s="39"/>
      <c r="BC341" s="11">
        <v>1</v>
      </c>
      <c r="BD341" s="11">
        <v>0</v>
      </c>
      <c r="CY341" s="145">
        <v>0</v>
      </c>
      <c r="CZ341" s="145">
        <v>1</v>
      </c>
    </row>
    <row r="342" spans="1:104" ht="15" customHeight="1" x14ac:dyDescent="0.25">
      <c r="A342" s="39"/>
      <c r="B342" s="39"/>
      <c r="C342" s="39"/>
      <c r="D342" s="39"/>
      <c r="E342" s="39"/>
      <c r="F342" s="39"/>
      <c r="G342" s="39"/>
      <c r="H342" s="39"/>
      <c r="I342" s="39"/>
      <c r="J342" s="39"/>
      <c r="K342" s="39"/>
      <c r="L342" s="39"/>
      <c r="M342" s="39"/>
      <c r="N342" s="39"/>
      <c r="O342" s="39"/>
      <c r="P342" s="39"/>
      <c r="Q342" s="39"/>
      <c r="R342" s="39"/>
      <c r="S342" s="39"/>
      <c r="T342" s="39"/>
      <c r="U342" s="39"/>
      <c r="V342" s="39"/>
      <c r="W342" s="39"/>
      <c r="X342" s="39"/>
      <c r="Y342" s="39"/>
      <c r="Z342" s="39"/>
      <c r="AA342" s="39"/>
      <c r="AB342" s="39"/>
      <c r="AC342" s="39"/>
      <c r="AD342" s="39"/>
      <c r="AE342" s="39"/>
      <c r="AF342" s="39"/>
      <c r="AG342" s="39"/>
      <c r="AH342" s="39"/>
      <c r="AI342" s="39"/>
      <c r="AJ342" s="39"/>
      <c r="AK342" s="39"/>
      <c r="AL342" s="39"/>
      <c r="AM342" s="39"/>
      <c r="AN342" s="39"/>
      <c r="AO342" s="39"/>
      <c r="AP342" s="39"/>
      <c r="AQ342" s="39"/>
      <c r="AR342" s="39"/>
      <c r="AS342" s="39"/>
      <c r="AT342" s="39"/>
      <c r="AU342" s="39"/>
      <c r="AV342" s="39"/>
      <c r="AW342" s="39"/>
      <c r="AX342" s="39"/>
      <c r="AY342" s="39"/>
      <c r="AZ342" s="39"/>
      <c r="BA342" s="39"/>
      <c r="BB342" s="39"/>
      <c r="BC342" s="11">
        <v>1</v>
      </c>
      <c r="BD342" s="11">
        <v>0</v>
      </c>
      <c r="CY342" s="145">
        <v>0</v>
      </c>
      <c r="CZ342" s="145">
        <v>1</v>
      </c>
    </row>
    <row r="343" spans="1:104" ht="15" customHeight="1" x14ac:dyDescent="0.25">
      <c r="A343" s="39"/>
      <c r="B343" s="39"/>
      <c r="C343" s="423" t="s">
        <v>193</v>
      </c>
      <c r="D343" s="424"/>
      <c r="E343" s="424"/>
      <c r="F343" s="424"/>
      <c r="G343" s="424"/>
      <c r="H343" s="424"/>
      <c r="I343" s="424"/>
      <c r="J343" s="424"/>
      <c r="K343" s="424"/>
      <c r="L343" s="424"/>
      <c r="M343" s="424"/>
      <c r="N343" s="424"/>
      <c r="O343" s="424"/>
      <c r="P343" s="424"/>
      <c r="Q343" s="424"/>
      <c r="R343" s="424"/>
      <c r="S343" s="424"/>
      <c r="T343" s="424"/>
      <c r="U343" s="424"/>
      <c r="V343" s="424"/>
      <c r="W343" s="353" t="s">
        <v>20</v>
      </c>
      <c r="X343" s="432"/>
      <c r="Y343" s="660"/>
      <c r="Z343" s="680"/>
      <c r="AA343" s="681"/>
      <c r="AB343" s="681"/>
      <c r="AC343" s="681"/>
      <c r="AD343" s="681"/>
      <c r="AE343" s="681"/>
      <c r="AF343" s="681"/>
      <c r="AG343" s="681"/>
      <c r="AH343" s="681"/>
      <c r="AI343" s="681"/>
      <c r="AJ343" s="681"/>
      <c r="AK343" s="681"/>
      <c r="AL343" s="681"/>
      <c r="AM343" s="681"/>
      <c r="AN343" s="681"/>
      <c r="AO343" s="681"/>
      <c r="AP343" s="681"/>
      <c r="AQ343" s="681"/>
      <c r="AR343" s="681"/>
      <c r="AS343" s="681"/>
      <c r="AT343" s="681"/>
      <c r="AU343" s="681"/>
      <c r="AV343" s="681"/>
      <c r="AW343" s="681"/>
      <c r="AX343" s="681"/>
      <c r="AY343" s="681"/>
      <c r="AZ343" s="681"/>
      <c r="BA343" s="39"/>
      <c r="BB343" s="39"/>
      <c r="BC343" s="11">
        <v>1</v>
      </c>
      <c r="BD343" s="11">
        <v>0</v>
      </c>
      <c r="CY343" s="145">
        <v>0</v>
      </c>
      <c r="CZ343" s="145">
        <v>1</v>
      </c>
    </row>
    <row r="344" spans="1:104" ht="15" customHeight="1" x14ac:dyDescent="0.25">
      <c r="A344" s="39"/>
      <c r="B344" s="39"/>
      <c r="C344" s="440" t="s">
        <v>548</v>
      </c>
      <c r="D344" s="424"/>
      <c r="E344" s="424"/>
      <c r="F344" s="424"/>
      <c r="G344" s="424"/>
      <c r="H344" s="424"/>
      <c r="I344" s="424"/>
      <c r="J344" s="424"/>
      <c r="K344" s="424"/>
      <c r="L344" s="424"/>
      <c r="M344" s="424"/>
      <c r="N344" s="424"/>
      <c r="O344" s="424"/>
      <c r="P344" s="424"/>
      <c r="Q344" s="424"/>
      <c r="R344" s="424"/>
      <c r="S344" s="424"/>
      <c r="T344" s="424"/>
      <c r="U344" s="424"/>
      <c r="V344" s="424"/>
      <c r="W344" s="353"/>
      <c r="X344" s="353"/>
      <c r="Y344" s="353"/>
      <c r="Z344" s="353"/>
      <c r="AA344" s="353"/>
      <c r="AB344" s="353"/>
      <c r="AC344" s="353"/>
      <c r="AD344" s="353"/>
      <c r="AE344" s="353"/>
      <c r="AF344" s="353"/>
      <c r="AG344" s="353"/>
      <c r="AH344" s="353"/>
      <c r="AI344" s="353"/>
      <c r="AJ344" s="353"/>
      <c r="AK344" s="353"/>
      <c r="AL344" s="353"/>
      <c r="AM344" s="353"/>
      <c r="AN344" s="353"/>
      <c r="AO344" s="353"/>
      <c r="AP344" s="353"/>
      <c r="AQ344" s="353"/>
      <c r="AR344" s="353"/>
      <c r="AS344" s="353"/>
      <c r="AT344" s="353"/>
      <c r="AU344" s="353"/>
      <c r="AV344" s="353"/>
      <c r="AW344" s="353"/>
      <c r="AX344" s="353"/>
      <c r="AY344" s="353"/>
      <c r="AZ344" s="354"/>
      <c r="BA344" s="39"/>
      <c r="BB344" s="39"/>
      <c r="BC344" s="11">
        <v>1</v>
      </c>
      <c r="BD344" s="11">
        <v>0</v>
      </c>
      <c r="CY344" s="145">
        <v>0</v>
      </c>
      <c r="CZ344" s="145">
        <v>1</v>
      </c>
    </row>
    <row r="345" spans="1:104" ht="15" customHeight="1" x14ac:dyDescent="0.25">
      <c r="A345" s="39"/>
      <c r="B345" s="39"/>
      <c r="C345" s="39"/>
      <c r="D345" s="39"/>
      <c r="E345" s="39"/>
      <c r="F345" s="39"/>
      <c r="G345" s="39"/>
      <c r="H345" s="39"/>
      <c r="I345" s="39"/>
      <c r="J345" s="39"/>
      <c r="K345" s="39"/>
      <c r="L345" s="39"/>
      <c r="M345" s="39"/>
      <c r="N345" s="39"/>
      <c r="O345" s="39"/>
      <c r="P345" s="39"/>
      <c r="Q345" s="39"/>
      <c r="R345" s="39"/>
      <c r="S345" s="39"/>
      <c r="T345" s="39"/>
      <c r="U345" s="39"/>
      <c r="V345" s="39"/>
      <c r="W345" s="39"/>
      <c r="X345" s="39"/>
      <c r="Y345" s="39"/>
      <c r="Z345" s="39"/>
      <c r="AA345" s="39"/>
      <c r="AB345" s="39"/>
      <c r="AC345" s="39"/>
      <c r="AD345" s="39"/>
      <c r="AE345" s="39"/>
      <c r="AF345" s="39"/>
      <c r="AG345" s="39"/>
      <c r="AH345" s="39"/>
      <c r="AI345" s="39"/>
      <c r="AJ345" s="39"/>
      <c r="AK345" s="39"/>
      <c r="AL345" s="39"/>
      <c r="AM345" s="39"/>
      <c r="AN345" s="39"/>
      <c r="AO345" s="39"/>
      <c r="AP345" s="39"/>
      <c r="AQ345" s="39"/>
      <c r="AR345" s="39"/>
      <c r="AS345" s="39"/>
      <c r="AT345" s="39"/>
      <c r="AU345" s="39"/>
      <c r="AV345" s="39"/>
      <c r="AW345" s="39"/>
      <c r="AX345" s="39"/>
      <c r="AY345" s="39"/>
      <c r="AZ345" s="39"/>
      <c r="BA345" s="39"/>
      <c r="BB345" s="39"/>
      <c r="BC345" s="11">
        <v>1</v>
      </c>
      <c r="BD345" s="11">
        <v>1</v>
      </c>
      <c r="CY345" s="145">
        <v>0</v>
      </c>
      <c r="CZ345" s="145">
        <v>1</v>
      </c>
    </row>
    <row r="346" spans="1:104" ht="15" customHeight="1" x14ac:dyDescent="0.25">
      <c r="A346" s="39"/>
      <c r="B346" s="39"/>
      <c r="C346" s="39"/>
      <c r="D346" s="39"/>
      <c r="E346" s="39"/>
      <c r="F346" s="39"/>
      <c r="G346" s="39"/>
      <c r="H346" s="39"/>
      <c r="I346" s="39"/>
      <c r="J346" s="39"/>
      <c r="K346" s="39"/>
      <c r="L346" s="39"/>
      <c r="M346" s="39"/>
      <c r="N346" s="39"/>
      <c r="O346" s="39"/>
      <c r="P346" s="39"/>
      <c r="Q346" s="39"/>
      <c r="R346" s="39"/>
      <c r="S346" s="39"/>
      <c r="T346" s="39"/>
      <c r="U346" s="39"/>
      <c r="V346" s="39"/>
      <c r="W346" s="39"/>
      <c r="X346" s="39"/>
      <c r="Y346" s="39"/>
      <c r="Z346" s="39"/>
      <c r="AA346" s="39"/>
      <c r="AB346" s="39"/>
      <c r="AC346" s="39"/>
      <c r="AD346" s="39"/>
      <c r="AE346" s="39"/>
      <c r="AF346" s="39"/>
      <c r="AG346" s="39"/>
      <c r="AH346" s="39"/>
      <c r="AI346" s="39"/>
      <c r="AJ346" s="39"/>
      <c r="AK346" s="39"/>
      <c r="AL346" s="39"/>
      <c r="AM346" s="39"/>
      <c r="AN346" s="39"/>
      <c r="AO346" s="39"/>
      <c r="AP346" s="39"/>
      <c r="AQ346" s="39"/>
      <c r="AR346" s="39"/>
      <c r="AS346" s="39"/>
      <c r="AT346" s="39"/>
      <c r="AU346" s="39"/>
      <c r="AV346" s="39"/>
      <c r="AW346" s="39"/>
      <c r="AX346" s="39"/>
      <c r="AY346" s="39"/>
      <c r="AZ346" s="39"/>
      <c r="BA346" s="39"/>
      <c r="BB346" s="39"/>
      <c r="BC346" s="11">
        <v>1</v>
      </c>
      <c r="BD346" s="11">
        <v>1</v>
      </c>
      <c r="CY346" s="145">
        <v>0</v>
      </c>
      <c r="CZ346" s="145">
        <v>1</v>
      </c>
    </row>
    <row r="347" spans="1:104" ht="15" hidden="1" customHeight="1" x14ac:dyDescent="0.25">
      <c r="A347" s="39"/>
      <c r="B347" s="39"/>
      <c r="C347" s="335" t="s">
        <v>194</v>
      </c>
      <c r="D347" s="328"/>
      <c r="E347" s="328"/>
      <c r="F347" s="328"/>
      <c r="G347" s="328"/>
      <c r="H347" s="328"/>
      <c r="I347" s="328"/>
      <c r="J347" s="328"/>
      <c r="K347" s="328"/>
      <c r="L347" s="328"/>
      <c r="M347" s="328"/>
      <c r="N347" s="328"/>
      <c r="O347" s="328"/>
      <c r="P347" s="329"/>
      <c r="Q347" s="43"/>
      <c r="R347" s="42"/>
      <c r="S347" s="42"/>
      <c r="T347" s="42"/>
      <c r="U347" s="42"/>
      <c r="V347" s="42"/>
      <c r="W347" s="42"/>
      <c r="X347" s="42"/>
      <c r="Y347" s="42"/>
      <c r="Z347" s="42"/>
      <c r="AA347" s="42"/>
      <c r="AB347" s="42"/>
      <c r="AC347" s="42"/>
      <c r="AD347" s="42"/>
      <c r="AE347" s="42"/>
      <c r="AF347" s="42"/>
      <c r="AG347" s="42"/>
      <c r="AH347" s="42"/>
      <c r="AI347" s="42"/>
      <c r="AJ347" s="42"/>
      <c r="AK347" s="42"/>
      <c r="AL347" s="42"/>
      <c r="AM347" s="42"/>
      <c r="AN347" s="42"/>
      <c r="AO347" s="42"/>
      <c r="AP347" s="42"/>
      <c r="AQ347" s="42"/>
      <c r="AR347" s="42"/>
      <c r="AS347" s="42"/>
      <c r="AT347" s="42"/>
      <c r="AU347" s="42"/>
      <c r="AV347" s="42"/>
      <c r="AW347" s="42"/>
      <c r="AX347" s="42"/>
      <c r="AY347" s="42"/>
      <c r="AZ347" s="42"/>
      <c r="BA347" s="39"/>
      <c r="BB347" s="39"/>
      <c r="BC347" s="11">
        <v>0</v>
      </c>
      <c r="BD347" s="11">
        <v>1</v>
      </c>
      <c r="CY347" s="145">
        <v>1</v>
      </c>
      <c r="CZ347" s="145">
        <v>0</v>
      </c>
    </row>
    <row r="348" spans="1:104" ht="15" hidden="1" customHeight="1" x14ac:dyDescent="0.25">
      <c r="A348" s="39"/>
      <c r="B348" s="39"/>
      <c r="C348" s="39"/>
      <c r="D348" s="39"/>
      <c r="E348" s="39"/>
      <c r="F348" s="39"/>
      <c r="G348" s="39"/>
      <c r="H348" s="39"/>
      <c r="I348" s="39"/>
      <c r="J348" s="39"/>
      <c r="K348" s="39"/>
      <c r="L348" s="39"/>
      <c r="M348" s="39"/>
      <c r="N348" s="39"/>
      <c r="O348" s="39"/>
      <c r="P348" s="39"/>
      <c r="Q348" s="39"/>
      <c r="R348" s="39"/>
      <c r="S348" s="39"/>
      <c r="T348" s="39"/>
      <c r="U348" s="39"/>
      <c r="V348" s="39"/>
      <c r="W348" s="39"/>
      <c r="X348" s="39"/>
      <c r="Y348" s="39"/>
      <c r="Z348" s="39"/>
      <c r="AA348" s="39"/>
      <c r="AB348" s="39"/>
      <c r="AC348" s="39"/>
      <c r="AD348" s="39"/>
      <c r="AE348" s="39"/>
      <c r="AF348" s="39"/>
      <c r="AG348" s="39"/>
      <c r="AH348" s="39"/>
      <c r="AI348" s="39"/>
      <c r="AJ348" s="39"/>
      <c r="AK348" s="39"/>
      <c r="AL348" s="39"/>
      <c r="AM348" s="39"/>
      <c r="AN348" s="39"/>
      <c r="AO348" s="39"/>
      <c r="AP348" s="39"/>
      <c r="AQ348" s="39"/>
      <c r="AR348" s="39"/>
      <c r="AS348" s="39"/>
      <c r="AT348" s="39"/>
      <c r="AU348" s="39"/>
      <c r="AV348" s="39"/>
      <c r="AW348" s="39"/>
      <c r="AX348" s="39"/>
      <c r="AY348" s="39"/>
      <c r="AZ348" s="39"/>
      <c r="BA348" s="39"/>
      <c r="BB348" s="39"/>
      <c r="BC348" s="11">
        <v>0</v>
      </c>
      <c r="BD348" s="11">
        <v>1</v>
      </c>
      <c r="CY348" s="145">
        <v>1</v>
      </c>
      <c r="CZ348" s="145">
        <v>0</v>
      </c>
    </row>
    <row r="349" spans="1:104" ht="15" hidden="1" customHeight="1" x14ac:dyDescent="0.25">
      <c r="A349" s="39"/>
      <c r="B349" s="39"/>
      <c r="C349" s="78" t="s">
        <v>195</v>
      </c>
      <c r="D349" s="374" t="s">
        <v>196</v>
      </c>
      <c r="E349" s="375"/>
      <c r="F349" s="375"/>
      <c r="G349" s="375"/>
      <c r="H349" s="375"/>
      <c r="I349" s="375"/>
      <c r="J349" s="375"/>
      <c r="K349" s="375"/>
      <c r="L349" s="375"/>
      <c r="M349" s="375"/>
      <c r="N349" s="375"/>
      <c r="O349" s="375"/>
      <c r="P349" s="375"/>
      <c r="Q349" s="375"/>
      <c r="R349" s="375"/>
      <c r="S349" s="375"/>
      <c r="T349" s="375"/>
      <c r="U349" s="375"/>
      <c r="V349" s="375"/>
      <c r="W349" s="375"/>
      <c r="X349" s="375"/>
      <c r="Y349" s="375"/>
      <c r="Z349" s="375"/>
      <c r="AA349" s="375"/>
      <c r="AB349" s="375"/>
      <c r="AC349" s="375"/>
      <c r="AD349" s="375"/>
      <c r="AE349" s="375"/>
      <c r="AF349" s="375"/>
      <c r="AG349" s="375"/>
      <c r="AH349" s="375"/>
      <c r="AI349" s="375"/>
      <c r="AJ349" s="375"/>
      <c r="AK349" s="375"/>
      <c r="AL349" s="375"/>
      <c r="AM349" s="375"/>
      <c r="AN349" s="375"/>
      <c r="AO349" s="375"/>
      <c r="AP349" s="375"/>
      <c r="AQ349" s="375"/>
      <c r="AR349" s="375"/>
      <c r="AS349" s="375"/>
      <c r="AT349" s="375"/>
      <c r="AU349" s="375"/>
      <c r="AV349" s="375"/>
      <c r="AW349" s="375"/>
      <c r="AX349" s="375"/>
      <c r="AY349" s="375"/>
      <c r="AZ349" s="375"/>
      <c r="BA349" s="39"/>
      <c r="BB349" s="39"/>
      <c r="BC349" s="11">
        <v>0</v>
      </c>
      <c r="BD349" s="11">
        <v>1</v>
      </c>
      <c r="CY349" s="145">
        <v>1</v>
      </c>
      <c r="CZ349" s="145">
        <v>0</v>
      </c>
    </row>
    <row r="350" spans="1:104" ht="15" hidden="1" customHeight="1" x14ac:dyDescent="0.25">
      <c r="A350" s="39"/>
      <c r="B350" s="39"/>
      <c r="C350" s="78" t="s">
        <v>195</v>
      </c>
      <c r="D350" s="374" t="s">
        <v>197</v>
      </c>
      <c r="E350" s="375"/>
      <c r="F350" s="375"/>
      <c r="G350" s="375"/>
      <c r="H350" s="375"/>
      <c r="I350" s="375"/>
      <c r="J350" s="375"/>
      <c r="K350" s="375"/>
      <c r="L350" s="375"/>
      <c r="M350" s="375"/>
      <c r="N350" s="375"/>
      <c r="O350" s="375"/>
      <c r="P350" s="375"/>
      <c r="Q350" s="375"/>
      <c r="R350" s="375"/>
      <c r="S350" s="375"/>
      <c r="T350" s="375"/>
      <c r="U350" s="375"/>
      <c r="V350" s="375"/>
      <c r="W350" s="375"/>
      <c r="X350" s="375"/>
      <c r="Y350" s="375"/>
      <c r="Z350" s="375"/>
      <c r="AA350" s="375"/>
      <c r="AB350" s="375"/>
      <c r="AC350" s="375"/>
      <c r="AD350" s="375"/>
      <c r="AE350" s="375"/>
      <c r="AF350" s="375"/>
      <c r="AG350" s="375"/>
      <c r="AH350" s="375"/>
      <c r="AI350" s="375"/>
      <c r="AJ350" s="375"/>
      <c r="AK350" s="375"/>
      <c r="AL350" s="375"/>
      <c r="AM350" s="375"/>
      <c r="AN350" s="375"/>
      <c r="AO350" s="375"/>
      <c r="AP350" s="375"/>
      <c r="AQ350" s="375"/>
      <c r="AR350" s="375"/>
      <c r="AS350" s="375"/>
      <c r="AT350" s="375"/>
      <c r="AU350" s="375"/>
      <c r="AV350" s="375"/>
      <c r="AW350" s="375"/>
      <c r="AX350" s="375"/>
      <c r="AY350" s="375"/>
      <c r="AZ350" s="375"/>
      <c r="BA350" s="39"/>
      <c r="BB350" s="39"/>
      <c r="BC350" s="11">
        <v>0</v>
      </c>
      <c r="BD350" s="11">
        <v>1</v>
      </c>
      <c r="CY350" s="145">
        <v>1</v>
      </c>
      <c r="CZ350" s="145">
        <v>0</v>
      </c>
    </row>
    <row r="351" spans="1:104" ht="15" hidden="1" customHeight="1" x14ac:dyDescent="0.25">
      <c r="A351" s="39"/>
      <c r="B351" s="39"/>
      <c r="C351" s="78" t="s">
        <v>195</v>
      </c>
      <c r="D351" s="453" t="s">
        <v>198</v>
      </c>
      <c r="E351" s="453"/>
      <c r="F351" s="453"/>
      <c r="G351" s="453"/>
      <c r="H351" s="453"/>
      <c r="I351" s="453"/>
      <c r="J351" s="453"/>
      <c r="K351" s="453"/>
      <c r="L351" s="453"/>
      <c r="M351" s="453"/>
      <c r="N351" s="453"/>
      <c r="O351" s="453"/>
      <c r="P351" s="453"/>
      <c r="Q351" s="453"/>
      <c r="R351" s="453"/>
      <c r="S351" s="453"/>
      <c r="T351" s="453"/>
      <c r="U351" s="453"/>
      <c r="V351" s="453"/>
      <c r="W351" s="453"/>
      <c r="X351" s="453"/>
      <c r="Y351" s="453"/>
      <c r="Z351" s="453"/>
      <c r="AA351" s="453"/>
      <c r="AB351" s="453"/>
      <c r="AC351" s="453"/>
      <c r="AD351" s="453"/>
      <c r="AE351" s="453"/>
      <c r="AF351" s="453"/>
      <c r="AG351" s="453"/>
      <c r="AH351" s="453"/>
      <c r="AI351" s="453"/>
      <c r="AJ351" s="453"/>
      <c r="AK351" s="453"/>
      <c r="AL351" s="453"/>
      <c r="AM351" s="453"/>
      <c r="AN351" s="453"/>
      <c r="AO351" s="453"/>
      <c r="AP351" s="453"/>
      <c r="AQ351" s="453"/>
      <c r="AR351" s="453"/>
      <c r="AS351" s="453"/>
      <c r="AT351" s="453"/>
      <c r="AU351" s="453"/>
      <c r="AV351" s="453"/>
      <c r="AW351" s="453"/>
      <c r="AX351" s="453"/>
      <c r="AY351" s="453"/>
      <c r="AZ351" s="453"/>
      <c r="BA351" s="39"/>
      <c r="BB351" s="39"/>
      <c r="BC351" s="11">
        <v>0</v>
      </c>
      <c r="BD351" s="11">
        <v>1</v>
      </c>
      <c r="CY351" s="145">
        <v>1</v>
      </c>
      <c r="CZ351" s="145">
        <v>0</v>
      </c>
    </row>
    <row r="352" spans="1:104" ht="15" hidden="1" customHeight="1" x14ac:dyDescent="0.25">
      <c r="A352" s="39"/>
      <c r="B352" s="39"/>
      <c r="C352" s="76"/>
      <c r="D352" s="453"/>
      <c r="E352" s="453"/>
      <c r="F352" s="453"/>
      <c r="G352" s="453"/>
      <c r="H352" s="453"/>
      <c r="I352" s="453"/>
      <c r="J352" s="453"/>
      <c r="K352" s="453"/>
      <c r="L352" s="453"/>
      <c r="M352" s="453"/>
      <c r="N352" s="453"/>
      <c r="O352" s="453"/>
      <c r="P352" s="453"/>
      <c r="Q352" s="453"/>
      <c r="R352" s="453"/>
      <c r="S352" s="453"/>
      <c r="T352" s="453"/>
      <c r="U352" s="453"/>
      <c r="V352" s="453"/>
      <c r="W352" s="453"/>
      <c r="X352" s="453"/>
      <c r="Y352" s="453"/>
      <c r="Z352" s="453"/>
      <c r="AA352" s="453"/>
      <c r="AB352" s="453"/>
      <c r="AC352" s="453"/>
      <c r="AD352" s="453"/>
      <c r="AE352" s="453"/>
      <c r="AF352" s="453"/>
      <c r="AG352" s="453"/>
      <c r="AH352" s="453"/>
      <c r="AI352" s="453"/>
      <c r="AJ352" s="453"/>
      <c r="AK352" s="453"/>
      <c r="AL352" s="453"/>
      <c r="AM352" s="453"/>
      <c r="AN352" s="453"/>
      <c r="AO352" s="453"/>
      <c r="AP352" s="453"/>
      <c r="AQ352" s="453"/>
      <c r="AR352" s="453"/>
      <c r="AS352" s="453"/>
      <c r="AT352" s="453"/>
      <c r="AU352" s="453"/>
      <c r="AV352" s="453"/>
      <c r="AW352" s="453"/>
      <c r="AX352" s="453"/>
      <c r="AY352" s="453"/>
      <c r="AZ352" s="453"/>
      <c r="BA352" s="39"/>
      <c r="BB352" s="39"/>
      <c r="BC352" s="11">
        <v>0</v>
      </c>
      <c r="BD352" s="11">
        <v>1</v>
      </c>
      <c r="CY352" s="145">
        <v>1</v>
      </c>
      <c r="CZ352" s="145">
        <v>0</v>
      </c>
    </row>
    <row r="353" spans="1:104" ht="15" hidden="1" customHeight="1" x14ac:dyDescent="0.25">
      <c r="A353" s="39"/>
      <c r="B353" s="39"/>
      <c r="C353" s="79"/>
      <c r="D353" s="79"/>
      <c r="E353" s="79"/>
      <c r="F353" s="79"/>
      <c r="G353" s="79"/>
      <c r="H353" s="79"/>
      <c r="I353" s="79"/>
      <c r="J353" s="79"/>
      <c r="K353" s="79"/>
      <c r="L353" s="79"/>
      <c r="M353" s="79"/>
      <c r="N353" s="79"/>
      <c r="O353" s="79"/>
      <c r="P353" s="79"/>
      <c r="Q353" s="79"/>
      <c r="R353" s="79"/>
      <c r="S353" s="79"/>
      <c r="T353" s="79"/>
      <c r="U353" s="79"/>
      <c r="V353" s="79"/>
      <c r="W353" s="79"/>
      <c r="X353" s="79"/>
      <c r="Y353" s="79"/>
      <c r="Z353" s="79"/>
      <c r="AA353" s="79"/>
      <c r="AB353" s="79"/>
      <c r="AC353" s="79"/>
      <c r="AD353" s="79"/>
      <c r="AE353" s="79"/>
      <c r="AF353" s="79"/>
      <c r="AG353" s="79"/>
      <c r="AH353" s="79"/>
      <c r="AI353" s="79"/>
      <c r="AJ353" s="79"/>
      <c r="AK353" s="79"/>
      <c r="AL353" s="79"/>
      <c r="AM353" s="79"/>
      <c r="AN353" s="79"/>
      <c r="AO353" s="79"/>
      <c r="AP353" s="79"/>
      <c r="AQ353" s="79"/>
      <c r="AR353" s="79"/>
      <c r="AS353" s="79"/>
      <c r="AT353" s="79"/>
      <c r="AU353" s="79"/>
      <c r="AV353" s="79"/>
      <c r="AW353" s="79"/>
      <c r="AX353" s="79"/>
      <c r="AY353" s="79"/>
      <c r="AZ353" s="79"/>
      <c r="BA353" s="39"/>
      <c r="BB353" s="39"/>
      <c r="BC353" s="11">
        <v>0</v>
      </c>
      <c r="BD353" s="11">
        <v>1</v>
      </c>
      <c r="CY353" s="145">
        <v>1</v>
      </c>
      <c r="CZ353" s="145">
        <v>0</v>
      </c>
    </row>
    <row r="354" spans="1:104" ht="15" hidden="1" customHeight="1" x14ac:dyDescent="0.25">
      <c r="A354" s="39"/>
      <c r="B354" s="39"/>
      <c r="C354" s="79"/>
      <c r="D354" s="79"/>
      <c r="E354" s="79"/>
      <c r="F354" s="79"/>
      <c r="G354" s="79"/>
      <c r="H354" s="79"/>
      <c r="I354" s="79"/>
      <c r="J354" s="79"/>
      <c r="K354" s="79"/>
      <c r="L354" s="79"/>
      <c r="M354" s="79"/>
      <c r="N354" s="79"/>
      <c r="O354" s="79"/>
      <c r="P354" s="79"/>
      <c r="Q354" s="79"/>
      <c r="R354" s="79"/>
      <c r="S354" s="79"/>
      <c r="T354" s="79"/>
      <c r="U354" s="79"/>
      <c r="V354" s="79"/>
      <c r="W354" s="79"/>
      <c r="X354" s="79"/>
      <c r="Y354" s="79"/>
      <c r="Z354" s="79"/>
      <c r="AA354" s="79"/>
      <c r="AB354" s="79"/>
      <c r="AC354" s="79"/>
      <c r="AD354" s="79"/>
      <c r="AE354" s="79"/>
      <c r="AF354" s="79"/>
      <c r="AG354" s="79"/>
      <c r="AH354" s="79"/>
      <c r="AI354" s="79"/>
      <c r="AJ354" s="79"/>
      <c r="AK354" s="79"/>
      <c r="AL354" s="79"/>
      <c r="AM354" s="79"/>
      <c r="AN354" s="79"/>
      <c r="AO354" s="79"/>
      <c r="AP354" s="79"/>
      <c r="AQ354" s="79"/>
      <c r="AR354" s="79"/>
      <c r="AS354" s="79"/>
      <c r="AT354" s="79"/>
      <c r="AU354" s="79"/>
      <c r="AV354" s="79"/>
      <c r="AW354" s="79"/>
      <c r="AX354" s="79"/>
      <c r="AY354" s="79"/>
      <c r="AZ354" s="79"/>
      <c r="BA354" s="39"/>
      <c r="BB354" s="39"/>
      <c r="BC354" s="11">
        <v>0</v>
      </c>
      <c r="BD354" s="11">
        <v>1</v>
      </c>
      <c r="CY354" s="145">
        <v>1</v>
      </c>
      <c r="CZ354" s="145">
        <v>0</v>
      </c>
    </row>
    <row r="355" spans="1:104" ht="15" hidden="1" customHeight="1" x14ac:dyDescent="0.25">
      <c r="A355" s="39"/>
      <c r="B355" s="39"/>
      <c r="C355" s="335" t="s">
        <v>199</v>
      </c>
      <c r="D355" s="328"/>
      <c r="E355" s="328"/>
      <c r="F355" s="328"/>
      <c r="G355" s="328"/>
      <c r="H355" s="328"/>
      <c r="I355" s="328"/>
      <c r="J355" s="328"/>
      <c r="K355" s="328"/>
      <c r="L355" s="328"/>
      <c r="M355" s="328"/>
      <c r="N355" s="328"/>
      <c r="O355" s="328"/>
      <c r="P355" s="329"/>
      <c r="Q355" s="43"/>
      <c r="R355" s="42"/>
      <c r="S355" s="42"/>
      <c r="T355" s="42"/>
      <c r="U355" s="42"/>
      <c r="V355" s="42"/>
      <c r="W355" s="42"/>
      <c r="X355" s="42"/>
      <c r="Y355" s="42"/>
      <c r="Z355" s="42"/>
      <c r="AA355" s="42"/>
      <c r="AB355" s="42"/>
      <c r="AC355" s="42"/>
      <c r="AD355" s="42"/>
      <c r="AE355" s="42"/>
      <c r="AF355" s="42"/>
      <c r="AG355" s="42"/>
      <c r="AH355" s="42"/>
      <c r="AI355" s="42"/>
      <c r="AJ355" s="42"/>
      <c r="AK355" s="42"/>
      <c r="AL355" s="42"/>
      <c r="AM355" s="42"/>
      <c r="AN355" s="42"/>
      <c r="AO355" s="42"/>
      <c r="AP355" s="42"/>
      <c r="AQ355" s="42"/>
      <c r="AR355" s="42"/>
      <c r="AS355" s="42"/>
      <c r="AT355" s="42"/>
      <c r="AU355" s="42"/>
      <c r="AV355" s="42"/>
      <c r="AW355" s="42"/>
      <c r="AX355" s="42"/>
      <c r="AY355" s="42"/>
      <c r="AZ355" s="42"/>
      <c r="BA355" s="39"/>
      <c r="BB355" s="39"/>
      <c r="BC355" s="11">
        <v>0</v>
      </c>
      <c r="BD355" s="11">
        <v>1</v>
      </c>
      <c r="CY355" s="145">
        <v>1</v>
      </c>
      <c r="CZ355" s="145">
        <v>0</v>
      </c>
    </row>
    <row r="356" spans="1:104" ht="15" hidden="1" customHeight="1" x14ac:dyDescent="0.25">
      <c r="A356" s="39"/>
      <c r="B356" s="39"/>
      <c r="C356" s="39"/>
      <c r="D356" s="39"/>
      <c r="E356" s="39"/>
      <c r="F356" s="39"/>
      <c r="G356" s="39"/>
      <c r="H356" s="39"/>
      <c r="I356" s="39"/>
      <c r="J356" s="39"/>
      <c r="K356" s="39"/>
      <c r="L356" s="39"/>
      <c r="M356" s="39"/>
      <c r="N356" s="39"/>
      <c r="O356" s="39"/>
      <c r="P356" s="39"/>
      <c r="Q356" s="39"/>
      <c r="R356" s="39"/>
      <c r="S356" s="39"/>
      <c r="T356" s="39"/>
      <c r="U356" s="39"/>
      <c r="V356" s="39"/>
      <c r="W356" s="39"/>
      <c r="X356" s="39"/>
      <c r="Y356" s="39"/>
      <c r="Z356" s="39"/>
      <c r="AA356" s="39"/>
      <c r="AB356" s="39"/>
      <c r="AC356" s="39"/>
      <c r="AD356" s="39"/>
      <c r="AE356" s="39"/>
      <c r="AF356" s="39"/>
      <c r="AG356" s="39"/>
      <c r="AH356" s="39"/>
      <c r="AI356" s="39"/>
      <c r="AJ356" s="39"/>
      <c r="AK356" s="39"/>
      <c r="AL356" s="39"/>
      <c r="AM356" s="39"/>
      <c r="AN356" s="39"/>
      <c r="AO356" s="39"/>
      <c r="AP356" s="39"/>
      <c r="AQ356" s="39"/>
      <c r="AR356" s="39"/>
      <c r="AS356" s="39"/>
      <c r="AT356" s="39"/>
      <c r="AU356" s="39"/>
      <c r="AV356" s="39"/>
      <c r="AW356" s="39"/>
      <c r="AX356" s="39"/>
      <c r="AY356" s="39"/>
      <c r="AZ356" s="39"/>
      <c r="BA356" s="39"/>
      <c r="BB356" s="39"/>
      <c r="BC356" s="11">
        <v>0</v>
      </c>
      <c r="BD356" s="11">
        <v>1</v>
      </c>
      <c r="CY356" s="145">
        <v>1</v>
      </c>
      <c r="CZ356" s="145">
        <v>0</v>
      </c>
    </row>
    <row r="357" spans="1:104" ht="15" hidden="1" customHeight="1" x14ac:dyDescent="0.25">
      <c r="A357" s="39"/>
      <c r="B357" s="39"/>
      <c r="C357" s="39" t="s">
        <v>195</v>
      </c>
      <c r="D357" s="374" t="s">
        <v>200</v>
      </c>
      <c r="E357" s="375"/>
      <c r="F357" s="375"/>
      <c r="G357" s="375"/>
      <c r="H357" s="375"/>
      <c r="I357" s="375"/>
      <c r="J357" s="375"/>
      <c r="K357" s="375"/>
      <c r="L357" s="375"/>
      <c r="M357" s="375"/>
      <c r="N357" s="375"/>
      <c r="O357" s="375"/>
      <c r="P357" s="375"/>
      <c r="Q357" s="375"/>
      <c r="R357" s="375"/>
      <c r="S357" s="375"/>
      <c r="T357" s="375"/>
      <c r="U357" s="375"/>
      <c r="V357" s="375"/>
      <c r="W357" s="375"/>
      <c r="X357" s="375"/>
      <c r="Y357" s="375"/>
      <c r="Z357" s="375"/>
      <c r="AA357" s="375"/>
      <c r="AB357" s="375"/>
      <c r="AC357" s="375"/>
      <c r="AD357" s="375"/>
      <c r="AE357" s="375"/>
      <c r="AF357" s="375"/>
      <c r="AG357" s="375"/>
      <c r="AH357" s="375"/>
      <c r="AI357" s="375"/>
      <c r="AJ357" s="375"/>
      <c r="AK357" s="375"/>
      <c r="AL357" s="375"/>
      <c r="AM357" s="375"/>
      <c r="AN357" s="375"/>
      <c r="AO357" s="375"/>
      <c r="AP357" s="375"/>
      <c r="AQ357" s="375"/>
      <c r="AR357" s="375"/>
      <c r="AS357" s="375"/>
      <c r="AT357" s="375"/>
      <c r="AU357" s="375"/>
      <c r="AV357" s="375"/>
      <c r="AW357" s="375"/>
      <c r="AX357" s="375"/>
      <c r="AY357" s="375"/>
      <c r="AZ357" s="375"/>
      <c r="BA357" s="39"/>
      <c r="BB357" s="39"/>
      <c r="BC357" s="11">
        <v>0</v>
      </c>
      <c r="BD357" s="11">
        <v>1</v>
      </c>
      <c r="CY357" s="145">
        <v>1</v>
      </c>
      <c r="CZ357" s="145">
        <v>0</v>
      </c>
    </row>
    <row r="358" spans="1:104" ht="15" hidden="1" customHeight="1" x14ac:dyDescent="0.25">
      <c r="A358" s="39"/>
      <c r="B358" s="39"/>
      <c r="C358" s="39" t="s">
        <v>195</v>
      </c>
      <c r="D358" s="374" t="s">
        <v>201</v>
      </c>
      <c r="E358" s="375"/>
      <c r="F358" s="375"/>
      <c r="G358" s="375"/>
      <c r="H358" s="375"/>
      <c r="I358" s="375"/>
      <c r="J358" s="375"/>
      <c r="K358" s="375"/>
      <c r="L358" s="375"/>
      <c r="M358" s="375"/>
      <c r="N358" s="375"/>
      <c r="O358" s="375"/>
      <c r="P358" s="375"/>
      <c r="Q358" s="375"/>
      <c r="R358" s="375"/>
      <c r="S358" s="375"/>
      <c r="T358" s="375"/>
      <c r="U358" s="375"/>
      <c r="V358" s="375"/>
      <c r="W358" s="375"/>
      <c r="X358" s="375"/>
      <c r="Y358" s="375"/>
      <c r="Z358" s="375"/>
      <c r="AA358" s="375"/>
      <c r="AB358" s="375"/>
      <c r="AC358" s="375"/>
      <c r="AD358" s="375"/>
      <c r="AE358" s="375"/>
      <c r="AF358" s="375"/>
      <c r="AG358" s="375"/>
      <c r="AH358" s="375"/>
      <c r="AI358" s="375"/>
      <c r="AJ358" s="375"/>
      <c r="AK358" s="375"/>
      <c r="AL358" s="375"/>
      <c r="AM358" s="375"/>
      <c r="AN358" s="375"/>
      <c r="AO358" s="375"/>
      <c r="AP358" s="375"/>
      <c r="AQ358" s="375"/>
      <c r="AR358" s="375"/>
      <c r="AS358" s="375"/>
      <c r="AT358" s="375"/>
      <c r="AU358" s="375"/>
      <c r="AV358" s="375"/>
      <c r="AW358" s="375"/>
      <c r="AX358" s="375"/>
      <c r="AY358" s="375"/>
      <c r="AZ358" s="375"/>
      <c r="BA358" s="39"/>
      <c r="BB358" s="39"/>
      <c r="BC358" s="11">
        <v>0</v>
      </c>
      <c r="BD358" s="11">
        <v>1</v>
      </c>
      <c r="CY358" s="145">
        <v>1</v>
      </c>
      <c r="CZ358" s="145">
        <v>0</v>
      </c>
    </row>
    <row r="359" spans="1:104" ht="15" hidden="1" customHeight="1" x14ac:dyDescent="0.25">
      <c r="A359" s="39"/>
      <c r="B359" s="39"/>
      <c r="C359" s="39" t="s">
        <v>195</v>
      </c>
      <c r="D359" s="374" t="s">
        <v>202</v>
      </c>
      <c r="E359" s="375"/>
      <c r="F359" s="375"/>
      <c r="G359" s="375"/>
      <c r="H359" s="375"/>
      <c r="I359" s="375"/>
      <c r="J359" s="375"/>
      <c r="K359" s="375"/>
      <c r="L359" s="375"/>
      <c r="M359" s="375"/>
      <c r="N359" s="375"/>
      <c r="O359" s="375"/>
      <c r="P359" s="375"/>
      <c r="Q359" s="375"/>
      <c r="R359" s="375"/>
      <c r="S359" s="375"/>
      <c r="T359" s="375"/>
      <c r="U359" s="375"/>
      <c r="V359" s="375"/>
      <c r="W359" s="375"/>
      <c r="X359" s="375"/>
      <c r="Y359" s="375"/>
      <c r="Z359" s="375"/>
      <c r="AA359" s="375"/>
      <c r="AB359" s="375"/>
      <c r="AC359" s="375"/>
      <c r="AD359" s="375"/>
      <c r="AE359" s="375"/>
      <c r="AF359" s="375"/>
      <c r="AG359" s="375"/>
      <c r="AH359" s="375"/>
      <c r="AI359" s="375"/>
      <c r="AJ359" s="375"/>
      <c r="AK359" s="375"/>
      <c r="AL359" s="375"/>
      <c r="AM359" s="375"/>
      <c r="AN359" s="375"/>
      <c r="AO359" s="375"/>
      <c r="AP359" s="375"/>
      <c r="AQ359" s="375"/>
      <c r="AR359" s="375"/>
      <c r="AS359" s="375"/>
      <c r="AT359" s="375"/>
      <c r="AU359" s="375"/>
      <c r="AV359" s="375"/>
      <c r="AW359" s="375"/>
      <c r="AX359" s="375"/>
      <c r="AY359" s="375"/>
      <c r="AZ359" s="375"/>
      <c r="BA359" s="39"/>
      <c r="BB359" s="39"/>
      <c r="BC359" s="11">
        <v>0</v>
      </c>
      <c r="BD359" s="11">
        <v>1</v>
      </c>
      <c r="CY359" s="145">
        <v>1</v>
      </c>
      <c r="CZ359" s="145">
        <v>0</v>
      </c>
    </row>
    <row r="360" spans="1:104" ht="15" hidden="1" customHeight="1" x14ac:dyDescent="0.25">
      <c r="A360" s="39"/>
      <c r="B360" s="39"/>
      <c r="C360" s="39" t="s">
        <v>195</v>
      </c>
      <c r="D360" s="374" t="s">
        <v>203</v>
      </c>
      <c r="E360" s="375"/>
      <c r="F360" s="375"/>
      <c r="G360" s="375"/>
      <c r="H360" s="375"/>
      <c r="I360" s="375"/>
      <c r="J360" s="375"/>
      <c r="K360" s="375"/>
      <c r="L360" s="375"/>
      <c r="M360" s="375"/>
      <c r="N360" s="375"/>
      <c r="O360" s="375"/>
      <c r="P360" s="375"/>
      <c r="Q360" s="375"/>
      <c r="R360" s="375"/>
      <c r="S360" s="375"/>
      <c r="T360" s="375"/>
      <c r="U360" s="375"/>
      <c r="V360" s="375"/>
      <c r="W360" s="375"/>
      <c r="X360" s="375"/>
      <c r="Y360" s="375"/>
      <c r="Z360" s="375"/>
      <c r="AA360" s="375"/>
      <c r="AB360" s="375"/>
      <c r="AC360" s="375"/>
      <c r="AD360" s="375"/>
      <c r="AE360" s="375"/>
      <c r="AF360" s="375"/>
      <c r="AG360" s="375"/>
      <c r="AH360" s="375"/>
      <c r="AI360" s="375"/>
      <c r="AJ360" s="375"/>
      <c r="AK360" s="375"/>
      <c r="AL360" s="375"/>
      <c r="AM360" s="375"/>
      <c r="AN360" s="375"/>
      <c r="AO360" s="375"/>
      <c r="AP360" s="375"/>
      <c r="AQ360" s="375"/>
      <c r="AR360" s="375"/>
      <c r="AS360" s="375"/>
      <c r="AT360" s="375"/>
      <c r="AU360" s="375"/>
      <c r="AV360" s="375"/>
      <c r="AW360" s="375"/>
      <c r="AX360" s="375"/>
      <c r="AY360" s="375"/>
      <c r="AZ360" s="375"/>
      <c r="BA360" s="39"/>
      <c r="BB360" s="39"/>
      <c r="BC360" s="11">
        <v>0</v>
      </c>
      <c r="BD360" s="11">
        <v>1</v>
      </c>
      <c r="CY360" s="145">
        <v>1</v>
      </c>
      <c r="CZ360" s="145">
        <v>0</v>
      </c>
    </row>
    <row r="361" spans="1:104" ht="15" hidden="1" customHeight="1" x14ac:dyDescent="0.25">
      <c r="A361" s="39"/>
      <c r="B361" s="39"/>
      <c r="C361" s="39" t="s">
        <v>195</v>
      </c>
      <c r="D361" s="374" t="s">
        <v>204</v>
      </c>
      <c r="E361" s="375"/>
      <c r="F361" s="375"/>
      <c r="G361" s="375"/>
      <c r="H361" s="375"/>
      <c r="I361" s="375"/>
      <c r="J361" s="375"/>
      <c r="K361" s="375"/>
      <c r="L361" s="375"/>
      <c r="M361" s="375"/>
      <c r="N361" s="375"/>
      <c r="O361" s="375"/>
      <c r="P361" s="375"/>
      <c r="Q361" s="375"/>
      <c r="R361" s="375"/>
      <c r="S361" s="375"/>
      <c r="T361" s="375"/>
      <c r="U361" s="375"/>
      <c r="V361" s="375"/>
      <c r="W361" s="375"/>
      <c r="X361" s="375"/>
      <c r="Y361" s="375"/>
      <c r="Z361" s="375"/>
      <c r="AA361" s="375"/>
      <c r="AB361" s="375"/>
      <c r="AC361" s="375"/>
      <c r="AD361" s="375"/>
      <c r="AE361" s="375"/>
      <c r="AF361" s="375"/>
      <c r="AG361" s="375"/>
      <c r="AH361" s="375"/>
      <c r="AI361" s="375"/>
      <c r="AJ361" s="375"/>
      <c r="AK361" s="375"/>
      <c r="AL361" s="375"/>
      <c r="AM361" s="375"/>
      <c r="AN361" s="375"/>
      <c r="AO361" s="375"/>
      <c r="AP361" s="375"/>
      <c r="AQ361" s="375"/>
      <c r="AR361" s="375"/>
      <c r="AS361" s="375"/>
      <c r="AT361" s="375"/>
      <c r="AU361" s="375"/>
      <c r="AV361" s="375"/>
      <c r="AW361" s="375"/>
      <c r="AX361" s="375"/>
      <c r="AY361" s="375"/>
      <c r="AZ361" s="375"/>
      <c r="BA361" s="39"/>
      <c r="BB361" s="39"/>
      <c r="BC361" s="11">
        <v>0</v>
      </c>
      <c r="BD361" s="11">
        <v>1</v>
      </c>
      <c r="CY361" s="145">
        <v>1</v>
      </c>
      <c r="CZ361" s="145">
        <v>0</v>
      </c>
    </row>
    <row r="362" spans="1:104" ht="15" hidden="1" customHeight="1" x14ac:dyDescent="0.25">
      <c r="A362" s="39"/>
      <c r="B362" s="39"/>
      <c r="C362" s="39"/>
      <c r="D362" s="39"/>
      <c r="E362" s="39"/>
      <c r="F362" s="39"/>
      <c r="G362" s="39"/>
      <c r="H362" s="39"/>
      <c r="I362" s="39"/>
      <c r="J362" s="39"/>
      <c r="K362" s="39"/>
      <c r="L362" s="39"/>
      <c r="M362" s="39"/>
      <c r="N362" s="39"/>
      <c r="O362" s="39"/>
      <c r="P362" s="39"/>
      <c r="Q362" s="39"/>
      <c r="R362" s="39"/>
      <c r="S362" s="39"/>
      <c r="T362" s="39"/>
      <c r="U362" s="39"/>
      <c r="V362" s="39"/>
      <c r="W362" s="39"/>
      <c r="X362" s="39"/>
      <c r="Y362" s="39"/>
      <c r="Z362" s="39"/>
      <c r="AA362" s="39"/>
      <c r="AB362" s="39"/>
      <c r="AC362" s="39"/>
      <c r="AD362" s="39"/>
      <c r="AE362" s="39"/>
      <c r="AF362" s="39"/>
      <c r="AG362" s="39"/>
      <c r="AH362" s="39"/>
      <c r="AI362" s="39"/>
      <c r="AJ362" s="39"/>
      <c r="AK362" s="39"/>
      <c r="AL362" s="39"/>
      <c r="AM362" s="39"/>
      <c r="AN362" s="39"/>
      <c r="AO362" s="39"/>
      <c r="AP362" s="39"/>
      <c r="AQ362" s="39"/>
      <c r="AR362" s="39"/>
      <c r="AS362" s="39"/>
      <c r="AT362" s="39"/>
      <c r="AU362" s="39"/>
      <c r="AV362" s="39"/>
      <c r="AW362" s="39"/>
      <c r="AX362" s="39"/>
      <c r="AY362" s="39"/>
      <c r="AZ362" s="39"/>
      <c r="BA362" s="39"/>
      <c r="BB362" s="39"/>
      <c r="BC362" s="11">
        <v>0</v>
      </c>
      <c r="BD362" s="11">
        <v>1</v>
      </c>
      <c r="CY362" s="145">
        <v>1</v>
      </c>
      <c r="CZ362" s="145">
        <v>0</v>
      </c>
    </row>
    <row r="363" spans="1:104" ht="15" hidden="1" customHeight="1" x14ac:dyDescent="0.25">
      <c r="A363" s="39"/>
      <c r="B363" s="39"/>
      <c r="C363" s="39"/>
      <c r="D363" s="39"/>
      <c r="E363" s="39"/>
      <c r="F363" s="39"/>
      <c r="G363" s="39"/>
      <c r="H363" s="39"/>
      <c r="I363" s="39"/>
      <c r="J363" s="39"/>
      <c r="K363" s="39"/>
      <c r="L363" s="39"/>
      <c r="M363" s="39"/>
      <c r="N363" s="39"/>
      <c r="O363" s="39"/>
      <c r="P363" s="39"/>
      <c r="Q363" s="39"/>
      <c r="R363" s="39"/>
      <c r="S363" s="39"/>
      <c r="T363" s="39"/>
      <c r="U363" s="39"/>
      <c r="V363" s="39"/>
      <c r="W363" s="39"/>
      <c r="X363" s="39"/>
      <c r="Y363" s="39"/>
      <c r="Z363" s="39"/>
      <c r="AA363" s="39"/>
      <c r="AB363" s="39"/>
      <c r="AC363" s="39"/>
      <c r="AD363" s="39"/>
      <c r="AE363" s="39"/>
      <c r="AF363" s="39"/>
      <c r="AG363" s="39"/>
      <c r="AH363" s="39"/>
      <c r="AI363" s="39"/>
      <c r="AJ363" s="39"/>
      <c r="AK363" s="39"/>
      <c r="AL363" s="39"/>
      <c r="AM363" s="39"/>
      <c r="AN363" s="39"/>
      <c r="AO363" s="39"/>
      <c r="AP363" s="39"/>
      <c r="AQ363" s="39"/>
      <c r="AR363" s="39"/>
      <c r="AS363" s="39"/>
      <c r="AT363" s="39"/>
      <c r="AU363" s="39"/>
      <c r="AV363" s="39"/>
      <c r="AW363" s="39"/>
      <c r="AX363" s="39"/>
      <c r="AY363" s="39"/>
      <c r="AZ363" s="39"/>
      <c r="BA363" s="39"/>
      <c r="BB363" s="39"/>
      <c r="BC363" s="11">
        <v>0</v>
      </c>
      <c r="BD363" s="11">
        <v>1</v>
      </c>
      <c r="CY363" s="145">
        <v>1</v>
      </c>
      <c r="CZ363" s="145">
        <v>0</v>
      </c>
    </row>
    <row r="364" spans="1:104" ht="15" customHeight="1" x14ac:dyDescent="0.25">
      <c r="A364" s="39"/>
      <c r="B364" s="39"/>
      <c r="C364" s="335" t="s">
        <v>205</v>
      </c>
      <c r="D364" s="328"/>
      <c r="E364" s="328"/>
      <c r="F364" s="328"/>
      <c r="G364" s="328"/>
      <c r="H364" s="328"/>
      <c r="I364" s="328"/>
      <c r="J364" s="328"/>
      <c r="K364" s="328"/>
      <c r="L364" s="328"/>
      <c r="M364" s="328"/>
      <c r="N364" s="328"/>
      <c r="O364" s="328"/>
      <c r="P364" s="329"/>
      <c r="Q364" s="43"/>
      <c r="R364" s="42"/>
      <c r="S364" s="42"/>
      <c r="T364" s="42"/>
      <c r="U364" s="42"/>
      <c r="V364" s="42"/>
      <c r="W364" s="42"/>
      <c r="X364" s="42"/>
      <c r="Y364" s="42"/>
      <c r="Z364" s="42"/>
      <c r="AA364" s="42"/>
      <c r="AB364" s="42"/>
      <c r="AC364" s="42"/>
      <c r="AD364" s="42"/>
      <c r="AE364" s="42"/>
      <c r="AF364" s="42"/>
      <c r="AG364" s="42"/>
      <c r="AH364" s="42"/>
      <c r="AI364" s="42"/>
      <c r="AJ364" s="42"/>
      <c r="AK364" s="42"/>
      <c r="AL364" s="42"/>
      <c r="AM364" s="42"/>
      <c r="AN364" s="42"/>
      <c r="AO364" s="42"/>
      <c r="AP364" s="42"/>
      <c r="AQ364" s="42"/>
      <c r="AR364" s="42"/>
      <c r="AS364" s="42"/>
      <c r="AT364" s="42"/>
      <c r="AU364" s="42"/>
      <c r="AV364" s="42"/>
      <c r="AW364" s="42"/>
      <c r="AX364" s="42"/>
      <c r="AY364" s="42"/>
      <c r="AZ364" s="42"/>
      <c r="BA364" s="39"/>
      <c r="BB364" s="39"/>
      <c r="BC364" s="11">
        <v>1</v>
      </c>
      <c r="BD364" s="11">
        <v>0</v>
      </c>
      <c r="CY364" s="145">
        <v>0</v>
      </c>
      <c r="CZ364" s="145">
        <v>1</v>
      </c>
    </row>
    <row r="365" spans="1:104" ht="15" customHeight="1" x14ac:dyDescent="0.25">
      <c r="A365" s="39"/>
      <c r="B365" s="39"/>
      <c r="C365" s="39"/>
      <c r="D365" s="39"/>
      <c r="E365" s="39"/>
      <c r="F365" s="39"/>
      <c r="G365" s="39"/>
      <c r="H365" s="39"/>
      <c r="I365" s="39"/>
      <c r="J365" s="39"/>
      <c r="K365" s="39"/>
      <c r="L365" s="39"/>
      <c r="M365" s="39"/>
      <c r="N365" s="39"/>
      <c r="O365" s="39"/>
      <c r="P365" s="39"/>
      <c r="Q365" s="39"/>
      <c r="R365" s="39"/>
      <c r="S365" s="39"/>
      <c r="T365" s="39"/>
      <c r="U365" s="39"/>
      <c r="V365" s="39"/>
      <c r="W365" s="39"/>
      <c r="X365" s="39"/>
      <c r="Y365" s="39"/>
      <c r="Z365" s="39"/>
      <c r="AA365" s="39"/>
      <c r="AB365" s="39"/>
      <c r="AC365" s="39"/>
      <c r="AD365" s="39"/>
      <c r="AE365" s="39"/>
      <c r="AF365" s="39"/>
      <c r="AG365" s="39"/>
      <c r="AH365" s="39"/>
      <c r="AI365" s="39"/>
      <c r="AJ365" s="39"/>
      <c r="AK365" s="39"/>
      <c r="AL365" s="39"/>
      <c r="AM365" s="39"/>
      <c r="AN365" s="39"/>
      <c r="AO365" s="39"/>
      <c r="AP365" s="39"/>
      <c r="AQ365" s="39"/>
      <c r="AR365" s="39"/>
      <c r="AS365" s="39"/>
      <c r="AT365" s="39"/>
      <c r="AU365" s="39"/>
      <c r="AV365" s="39"/>
      <c r="AW365" s="39"/>
      <c r="AX365" s="39"/>
      <c r="AY365" s="39"/>
      <c r="AZ365" s="39"/>
      <c r="BA365" s="39"/>
      <c r="BB365" s="39"/>
      <c r="BC365" s="11">
        <v>1</v>
      </c>
      <c r="BD365" s="11">
        <v>0</v>
      </c>
      <c r="CY365" s="145">
        <v>0</v>
      </c>
      <c r="CZ365" s="145">
        <v>1</v>
      </c>
    </row>
    <row r="366" spans="1:104" ht="15" customHeight="1" x14ac:dyDescent="0.25">
      <c r="A366" s="39"/>
      <c r="B366" s="39"/>
      <c r="C366" s="402" t="s">
        <v>206</v>
      </c>
      <c r="D366" s="402"/>
      <c r="E366" s="402"/>
      <c r="F366" s="402"/>
      <c r="G366" s="402"/>
      <c r="H366" s="402"/>
      <c r="I366" s="402"/>
      <c r="J366" s="402"/>
      <c r="K366" s="402"/>
      <c r="L366" s="402"/>
      <c r="M366" s="402"/>
      <c r="N366" s="402"/>
      <c r="O366" s="402"/>
      <c r="P366" s="402"/>
      <c r="Q366" s="402"/>
      <c r="R366" s="402"/>
      <c r="S366" s="402"/>
      <c r="T366" s="402"/>
      <c r="U366" s="402"/>
      <c r="V366" s="402"/>
      <c r="W366" s="402"/>
      <c r="X366" s="402"/>
      <c r="Y366" s="402"/>
      <c r="Z366" s="402"/>
      <c r="AA366" s="402"/>
      <c r="AB366" s="402"/>
      <c r="AC366" s="402"/>
      <c r="AD366" s="402"/>
      <c r="AE366" s="402"/>
      <c r="AF366" s="402"/>
      <c r="AG366" s="402"/>
      <c r="AH366" s="402"/>
      <c r="AI366" s="402"/>
      <c r="AJ366" s="402"/>
      <c r="AK366" s="402"/>
      <c r="AL366" s="402"/>
      <c r="AM366" s="402"/>
      <c r="AN366" s="402"/>
      <c r="AO366" s="402"/>
      <c r="AP366" s="402"/>
      <c r="AQ366" s="402"/>
      <c r="AR366" s="402"/>
      <c r="AS366" s="402"/>
      <c r="AT366" s="402"/>
      <c r="AU366" s="402"/>
      <c r="AV366" s="402"/>
      <c r="AW366" s="402"/>
      <c r="AX366" s="402"/>
      <c r="AY366" s="402"/>
      <c r="AZ366" s="402"/>
      <c r="BA366" s="39"/>
      <c r="BB366" s="39"/>
      <c r="BC366" s="11">
        <v>1</v>
      </c>
      <c r="BD366" s="11">
        <v>0</v>
      </c>
      <c r="CY366" s="145">
        <v>0</v>
      </c>
      <c r="CZ366" s="145">
        <v>1</v>
      </c>
    </row>
    <row r="367" spans="1:104" ht="15" customHeight="1" x14ac:dyDescent="0.25">
      <c r="A367" s="39"/>
      <c r="B367" s="39"/>
      <c r="C367" s="402"/>
      <c r="D367" s="402"/>
      <c r="E367" s="402"/>
      <c r="F367" s="402"/>
      <c r="G367" s="402"/>
      <c r="H367" s="402"/>
      <c r="I367" s="402"/>
      <c r="J367" s="402"/>
      <c r="K367" s="402"/>
      <c r="L367" s="402"/>
      <c r="M367" s="402"/>
      <c r="N367" s="402"/>
      <c r="O367" s="402"/>
      <c r="P367" s="402"/>
      <c r="Q367" s="402"/>
      <c r="R367" s="402"/>
      <c r="S367" s="402"/>
      <c r="T367" s="402"/>
      <c r="U367" s="402"/>
      <c r="V367" s="402"/>
      <c r="W367" s="402"/>
      <c r="X367" s="402"/>
      <c r="Y367" s="402"/>
      <c r="Z367" s="402"/>
      <c r="AA367" s="402"/>
      <c r="AB367" s="402"/>
      <c r="AC367" s="402"/>
      <c r="AD367" s="402"/>
      <c r="AE367" s="402"/>
      <c r="AF367" s="402"/>
      <c r="AG367" s="402"/>
      <c r="AH367" s="402"/>
      <c r="AI367" s="402"/>
      <c r="AJ367" s="402"/>
      <c r="AK367" s="402"/>
      <c r="AL367" s="402"/>
      <c r="AM367" s="402"/>
      <c r="AN367" s="402"/>
      <c r="AO367" s="402"/>
      <c r="AP367" s="402"/>
      <c r="AQ367" s="402"/>
      <c r="AR367" s="402"/>
      <c r="AS367" s="402"/>
      <c r="AT367" s="402"/>
      <c r="AU367" s="402"/>
      <c r="AV367" s="402"/>
      <c r="AW367" s="402"/>
      <c r="AX367" s="402"/>
      <c r="AY367" s="402"/>
      <c r="AZ367" s="402"/>
      <c r="BA367" s="39"/>
      <c r="BB367" s="39"/>
      <c r="BC367" s="11">
        <v>1</v>
      </c>
      <c r="BD367" s="11">
        <v>0</v>
      </c>
      <c r="CY367" s="145">
        <v>0</v>
      </c>
      <c r="CZ367" s="145">
        <v>1</v>
      </c>
    </row>
    <row r="368" spans="1:104" ht="15" customHeight="1" x14ac:dyDescent="0.25">
      <c r="A368" s="39"/>
      <c r="B368" s="39"/>
      <c r="C368" s="402"/>
      <c r="D368" s="402"/>
      <c r="E368" s="402"/>
      <c r="F368" s="402"/>
      <c r="G368" s="402"/>
      <c r="H368" s="402"/>
      <c r="I368" s="402"/>
      <c r="J368" s="402"/>
      <c r="K368" s="402"/>
      <c r="L368" s="402"/>
      <c r="M368" s="402"/>
      <c r="N368" s="402"/>
      <c r="O368" s="402"/>
      <c r="P368" s="402"/>
      <c r="Q368" s="402"/>
      <c r="R368" s="402"/>
      <c r="S368" s="402"/>
      <c r="T368" s="402"/>
      <c r="U368" s="402"/>
      <c r="V368" s="402"/>
      <c r="W368" s="402"/>
      <c r="X368" s="402"/>
      <c r="Y368" s="402"/>
      <c r="Z368" s="402"/>
      <c r="AA368" s="402"/>
      <c r="AB368" s="402"/>
      <c r="AC368" s="402"/>
      <c r="AD368" s="402"/>
      <c r="AE368" s="402"/>
      <c r="AF368" s="402"/>
      <c r="AG368" s="402"/>
      <c r="AH368" s="402"/>
      <c r="AI368" s="402"/>
      <c r="AJ368" s="402"/>
      <c r="AK368" s="402"/>
      <c r="AL368" s="402"/>
      <c r="AM368" s="402"/>
      <c r="AN368" s="402"/>
      <c r="AO368" s="402"/>
      <c r="AP368" s="402"/>
      <c r="AQ368" s="402"/>
      <c r="AR368" s="402"/>
      <c r="AS368" s="402"/>
      <c r="AT368" s="402"/>
      <c r="AU368" s="402"/>
      <c r="AV368" s="402"/>
      <c r="AW368" s="402"/>
      <c r="AX368" s="402"/>
      <c r="AY368" s="402"/>
      <c r="AZ368" s="402"/>
      <c r="BA368" s="39"/>
      <c r="BB368" s="39"/>
      <c r="BC368" s="11">
        <v>1</v>
      </c>
      <c r="BD368" s="11">
        <v>0</v>
      </c>
      <c r="CY368" s="145">
        <v>0</v>
      </c>
      <c r="CZ368" s="145">
        <v>1</v>
      </c>
    </row>
    <row r="369" spans="1:104" ht="15" customHeight="1" x14ac:dyDescent="0.25">
      <c r="A369" s="39"/>
      <c r="B369" s="39"/>
      <c r="C369" s="95"/>
      <c r="D369" s="95"/>
      <c r="E369" s="95"/>
      <c r="F369" s="95"/>
      <c r="G369" s="95"/>
      <c r="H369" s="95"/>
      <c r="I369" s="95"/>
      <c r="J369" s="95"/>
      <c r="K369" s="95"/>
      <c r="L369" s="95"/>
      <c r="M369" s="95"/>
      <c r="N369" s="95"/>
      <c r="O369" s="95"/>
      <c r="P369" s="95"/>
      <c r="Q369" s="95"/>
      <c r="R369" s="95"/>
      <c r="S369" s="95"/>
      <c r="T369" s="95"/>
      <c r="U369" s="95"/>
      <c r="V369" s="95"/>
      <c r="W369" s="95"/>
      <c r="X369" s="95"/>
      <c r="Y369" s="95"/>
      <c r="Z369" s="95"/>
      <c r="AA369" s="95"/>
      <c r="AB369" s="95"/>
      <c r="AC369" s="95"/>
      <c r="AD369" s="95"/>
      <c r="AE369" s="95"/>
      <c r="AF369" s="95"/>
      <c r="AG369" s="95"/>
      <c r="AH369" s="95"/>
      <c r="AI369" s="95"/>
      <c r="AJ369" s="95"/>
      <c r="AK369" s="95"/>
      <c r="AL369" s="95"/>
      <c r="AM369" s="95"/>
      <c r="AN369" s="95"/>
      <c r="AO369" s="95"/>
      <c r="AP369" s="95"/>
      <c r="AQ369" s="95"/>
      <c r="AR369" s="95"/>
      <c r="AS369" s="95"/>
      <c r="AT369" s="95"/>
      <c r="AU369" s="95"/>
      <c r="AV369" s="95"/>
      <c r="AW369" s="95"/>
      <c r="AX369" s="95"/>
      <c r="AY369" s="95"/>
      <c r="AZ369" s="95"/>
      <c r="BA369" s="39"/>
      <c r="BB369" s="39"/>
      <c r="BC369" s="11">
        <v>1</v>
      </c>
      <c r="BD369" s="11">
        <v>0</v>
      </c>
      <c r="CY369" s="145">
        <v>0</v>
      </c>
      <c r="CZ369" s="145">
        <v>1</v>
      </c>
    </row>
    <row r="370" spans="1:104" ht="15" customHeight="1" x14ac:dyDescent="0.25">
      <c r="A370" s="39"/>
      <c r="B370" s="39"/>
      <c r="C370" s="39"/>
      <c r="D370" s="39"/>
      <c r="E370" s="39"/>
      <c r="F370" s="39"/>
      <c r="G370" s="39"/>
      <c r="H370" s="39"/>
      <c r="I370" s="39"/>
      <c r="J370" s="39"/>
      <c r="K370" s="39"/>
      <c r="L370" s="39"/>
      <c r="M370" s="39"/>
      <c r="N370" s="39"/>
      <c r="O370" s="39"/>
      <c r="P370" s="39"/>
      <c r="Q370" s="39"/>
      <c r="R370" s="39"/>
      <c r="S370" s="39"/>
      <c r="T370" s="39"/>
      <c r="U370" s="39"/>
      <c r="V370" s="39"/>
      <c r="W370" s="39"/>
      <c r="X370" s="39"/>
      <c r="Y370" s="39"/>
      <c r="Z370" s="39"/>
      <c r="AA370" s="39"/>
      <c r="AB370" s="39"/>
      <c r="AC370" s="39"/>
      <c r="AD370" s="39"/>
      <c r="AE370" s="39"/>
      <c r="AF370" s="39"/>
      <c r="AG370" s="39"/>
      <c r="AH370" s="39"/>
      <c r="AI370" s="39"/>
      <c r="AJ370" s="39"/>
      <c r="AK370" s="39"/>
      <c r="AL370" s="39"/>
      <c r="AM370" s="39"/>
      <c r="AN370" s="39"/>
      <c r="AO370" s="39"/>
      <c r="AP370" s="39"/>
      <c r="AQ370" s="39"/>
      <c r="AR370" s="39"/>
      <c r="AS370" s="39"/>
      <c r="AT370" s="39"/>
      <c r="AU370" s="39"/>
      <c r="AV370" s="39"/>
      <c r="AW370" s="39"/>
      <c r="AX370" s="39"/>
      <c r="AY370" s="39"/>
      <c r="AZ370" s="39"/>
      <c r="BA370" s="39"/>
      <c r="BB370" s="39"/>
      <c r="BC370" s="11">
        <v>1</v>
      </c>
      <c r="BD370" s="11">
        <v>0</v>
      </c>
      <c r="CY370" s="145">
        <v>0</v>
      </c>
      <c r="CZ370" s="145">
        <v>1</v>
      </c>
    </row>
    <row r="371" spans="1:104" ht="15" customHeight="1" x14ac:dyDescent="0.25">
      <c r="A371" s="39"/>
      <c r="B371" s="39"/>
      <c r="C371" s="335" t="s">
        <v>207</v>
      </c>
      <c r="D371" s="328"/>
      <c r="E371" s="328"/>
      <c r="F371" s="328"/>
      <c r="G371" s="328"/>
      <c r="H371" s="328"/>
      <c r="I371" s="328"/>
      <c r="J371" s="328"/>
      <c r="K371" s="328"/>
      <c r="L371" s="328"/>
      <c r="M371" s="328"/>
      <c r="N371" s="328"/>
      <c r="O371" s="328"/>
      <c r="P371" s="329"/>
      <c r="Q371" s="43"/>
      <c r="R371" s="42"/>
      <c r="S371" s="42"/>
      <c r="T371" s="42"/>
      <c r="U371" s="42"/>
      <c r="V371" s="42"/>
      <c r="W371" s="42"/>
      <c r="X371" s="42"/>
      <c r="Y371" s="42"/>
      <c r="Z371" s="42"/>
      <c r="AA371" s="42"/>
      <c r="AB371" s="42"/>
      <c r="AC371" s="42"/>
      <c r="AD371" s="42"/>
      <c r="AE371" s="42"/>
      <c r="AF371" s="42"/>
      <c r="AG371" s="42"/>
      <c r="AH371" s="42"/>
      <c r="AI371" s="42"/>
      <c r="AJ371" s="42"/>
      <c r="AK371" s="42"/>
      <c r="AL371" s="42"/>
      <c r="AM371" s="42"/>
      <c r="AN371" s="42"/>
      <c r="AO371" s="42"/>
      <c r="AP371" s="42"/>
      <c r="AQ371" s="42"/>
      <c r="AR371" s="42"/>
      <c r="AS371" s="42"/>
      <c r="AT371" s="42"/>
      <c r="AU371" s="42"/>
      <c r="AV371" s="42"/>
      <c r="AW371" s="42"/>
      <c r="AX371" s="42"/>
      <c r="AY371" s="42"/>
      <c r="AZ371" s="42"/>
      <c r="BA371" s="39"/>
      <c r="BB371" s="39"/>
      <c r="BC371" s="11">
        <v>1</v>
      </c>
      <c r="BD371" s="11">
        <v>0</v>
      </c>
      <c r="CY371" s="145">
        <v>0</v>
      </c>
      <c r="CZ371" s="145">
        <v>1</v>
      </c>
    </row>
    <row r="372" spans="1:104" ht="15" customHeight="1" x14ac:dyDescent="0.25">
      <c r="A372" s="39"/>
      <c r="B372" s="39"/>
      <c r="C372" s="39"/>
      <c r="D372" s="39"/>
      <c r="E372" s="39"/>
      <c r="F372" s="39"/>
      <c r="G372" s="39"/>
      <c r="H372" s="39"/>
      <c r="I372" s="39"/>
      <c r="J372" s="39"/>
      <c r="K372" s="39"/>
      <c r="L372" s="39"/>
      <c r="M372" s="39"/>
      <c r="N372" s="39"/>
      <c r="O372" s="39"/>
      <c r="P372" s="39"/>
      <c r="Q372" s="39"/>
      <c r="R372" s="39"/>
      <c r="S372" s="39"/>
      <c r="T372" s="39"/>
      <c r="U372" s="39"/>
      <c r="V372" s="39"/>
      <c r="W372" s="39"/>
      <c r="X372" s="39"/>
      <c r="Y372" s="39"/>
      <c r="Z372" s="39"/>
      <c r="AA372" s="39"/>
      <c r="AB372" s="39"/>
      <c r="AC372" s="39"/>
      <c r="AD372" s="39"/>
      <c r="AE372" s="39"/>
      <c r="AF372" s="39"/>
      <c r="AG372" s="39"/>
      <c r="AH372" s="39"/>
      <c r="AI372" s="39"/>
      <c r="AJ372" s="39"/>
      <c r="AK372" s="39"/>
      <c r="AL372" s="39"/>
      <c r="AM372" s="39"/>
      <c r="AN372" s="39"/>
      <c r="AO372" s="39"/>
      <c r="AP372" s="39"/>
      <c r="AQ372" s="39"/>
      <c r="AR372" s="39"/>
      <c r="AS372" s="39"/>
      <c r="AT372" s="39"/>
      <c r="AU372" s="39"/>
      <c r="AV372" s="39"/>
      <c r="AW372" s="39"/>
      <c r="AX372" s="39"/>
      <c r="AY372" s="39"/>
      <c r="AZ372" s="39"/>
      <c r="BA372" s="39"/>
      <c r="BB372" s="39"/>
      <c r="BC372" s="11">
        <v>1</v>
      </c>
      <c r="BD372" s="11">
        <v>0</v>
      </c>
      <c r="CY372" s="145">
        <v>0</v>
      </c>
      <c r="CZ372" s="145">
        <v>1</v>
      </c>
    </row>
    <row r="373" spans="1:104" ht="15" customHeight="1" x14ac:dyDescent="0.25">
      <c r="A373" s="39"/>
      <c r="B373" s="39"/>
      <c r="C373" s="402" t="s">
        <v>208</v>
      </c>
      <c r="D373" s="402"/>
      <c r="E373" s="402"/>
      <c r="F373" s="402"/>
      <c r="G373" s="402"/>
      <c r="H373" s="402"/>
      <c r="I373" s="402"/>
      <c r="J373" s="402"/>
      <c r="K373" s="402"/>
      <c r="L373" s="402"/>
      <c r="M373" s="402"/>
      <c r="N373" s="402"/>
      <c r="O373" s="402"/>
      <c r="P373" s="402"/>
      <c r="Q373" s="402"/>
      <c r="R373" s="402"/>
      <c r="S373" s="402"/>
      <c r="T373" s="402"/>
      <c r="U373" s="402"/>
      <c r="V373" s="402"/>
      <c r="W373" s="402"/>
      <c r="X373" s="402"/>
      <c r="Y373" s="402"/>
      <c r="Z373" s="402"/>
      <c r="AA373" s="402"/>
      <c r="AB373" s="402"/>
      <c r="AC373" s="402"/>
      <c r="AD373" s="402"/>
      <c r="AE373" s="402"/>
      <c r="AF373" s="402"/>
      <c r="AG373" s="402"/>
      <c r="AH373" s="402"/>
      <c r="AI373" s="402"/>
      <c r="AJ373" s="402"/>
      <c r="AK373" s="402"/>
      <c r="AL373" s="402"/>
      <c r="AM373" s="402"/>
      <c r="AN373" s="402"/>
      <c r="AO373" s="402"/>
      <c r="AP373" s="402"/>
      <c r="AQ373" s="402"/>
      <c r="AR373" s="402"/>
      <c r="AS373" s="402"/>
      <c r="AT373" s="402"/>
      <c r="AU373" s="402"/>
      <c r="AV373" s="402"/>
      <c r="AW373" s="402"/>
      <c r="AX373" s="402"/>
      <c r="AY373" s="402"/>
      <c r="AZ373" s="402"/>
      <c r="BA373" s="39"/>
      <c r="BB373" s="39"/>
      <c r="BC373" s="11">
        <v>1</v>
      </c>
      <c r="BD373" s="11">
        <v>0</v>
      </c>
      <c r="CY373" s="145">
        <v>0</v>
      </c>
      <c r="CZ373" s="145">
        <v>1</v>
      </c>
    </row>
    <row r="374" spans="1:104" ht="15" customHeight="1" x14ac:dyDescent="0.25">
      <c r="A374" s="39"/>
      <c r="B374" s="39"/>
      <c r="C374" s="402"/>
      <c r="D374" s="402"/>
      <c r="E374" s="402"/>
      <c r="F374" s="402"/>
      <c r="G374" s="402"/>
      <c r="H374" s="402"/>
      <c r="I374" s="402"/>
      <c r="J374" s="402"/>
      <c r="K374" s="402"/>
      <c r="L374" s="402"/>
      <c r="M374" s="402"/>
      <c r="N374" s="402"/>
      <c r="O374" s="402"/>
      <c r="P374" s="402"/>
      <c r="Q374" s="402"/>
      <c r="R374" s="402"/>
      <c r="S374" s="402"/>
      <c r="T374" s="402"/>
      <c r="U374" s="402"/>
      <c r="V374" s="402"/>
      <c r="W374" s="402"/>
      <c r="X374" s="402"/>
      <c r="Y374" s="402"/>
      <c r="Z374" s="402"/>
      <c r="AA374" s="402"/>
      <c r="AB374" s="402"/>
      <c r="AC374" s="402"/>
      <c r="AD374" s="402"/>
      <c r="AE374" s="402"/>
      <c r="AF374" s="402"/>
      <c r="AG374" s="402"/>
      <c r="AH374" s="402"/>
      <c r="AI374" s="402"/>
      <c r="AJ374" s="402"/>
      <c r="AK374" s="402"/>
      <c r="AL374" s="402"/>
      <c r="AM374" s="402"/>
      <c r="AN374" s="402"/>
      <c r="AO374" s="402"/>
      <c r="AP374" s="402"/>
      <c r="AQ374" s="402"/>
      <c r="AR374" s="402"/>
      <c r="AS374" s="402"/>
      <c r="AT374" s="402"/>
      <c r="AU374" s="402"/>
      <c r="AV374" s="402"/>
      <c r="AW374" s="402"/>
      <c r="AX374" s="402"/>
      <c r="AY374" s="402"/>
      <c r="AZ374" s="402"/>
      <c r="BA374" s="39"/>
      <c r="BB374" s="39"/>
      <c r="BC374" s="11">
        <v>1</v>
      </c>
      <c r="BD374" s="11">
        <v>0</v>
      </c>
      <c r="CY374" s="145">
        <v>0</v>
      </c>
      <c r="CZ374" s="145">
        <v>1</v>
      </c>
    </row>
    <row r="375" spans="1:104" ht="15" customHeight="1" x14ac:dyDescent="0.25">
      <c r="A375" s="39"/>
      <c r="B375" s="39"/>
      <c r="C375" s="402"/>
      <c r="D375" s="402"/>
      <c r="E375" s="402"/>
      <c r="F375" s="402"/>
      <c r="G375" s="402"/>
      <c r="H375" s="402"/>
      <c r="I375" s="402"/>
      <c r="J375" s="402"/>
      <c r="K375" s="402"/>
      <c r="L375" s="402"/>
      <c r="M375" s="402"/>
      <c r="N375" s="402"/>
      <c r="O375" s="402"/>
      <c r="P375" s="402"/>
      <c r="Q375" s="402"/>
      <c r="R375" s="402"/>
      <c r="S375" s="402"/>
      <c r="T375" s="402"/>
      <c r="U375" s="402"/>
      <c r="V375" s="402"/>
      <c r="W375" s="402"/>
      <c r="X375" s="402"/>
      <c r="Y375" s="402"/>
      <c r="Z375" s="402"/>
      <c r="AA375" s="402"/>
      <c r="AB375" s="402"/>
      <c r="AC375" s="402"/>
      <c r="AD375" s="402"/>
      <c r="AE375" s="402"/>
      <c r="AF375" s="402"/>
      <c r="AG375" s="402"/>
      <c r="AH375" s="402"/>
      <c r="AI375" s="402"/>
      <c r="AJ375" s="402"/>
      <c r="AK375" s="402"/>
      <c r="AL375" s="402"/>
      <c r="AM375" s="402"/>
      <c r="AN375" s="402"/>
      <c r="AO375" s="402"/>
      <c r="AP375" s="402"/>
      <c r="AQ375" s="402"/>
      <c r="AR375" s="402"/>
      <c r="AS375" s="402"/>
      <c r="AT375" s="402"/>
      <c r="AU375" s="402"/>
      <c r="AV375" s="402"/>
      <c r="AW375" s="402"/>
      <c r="AX375" s="402"/>
      <c r="AY375" s="402"/>
      <c r="AZ375" s="402"/>
      <c r="BA375" s="39"/>
      <c r="BB375" s="39"/>
      <c r="BC375" s="11">
        <v>1</v>
      </c>
      <c r="BD375" s="11">
        <v>0</v>
      </c>
      <c r="CY375" s="145">
        <v>0</v>
      </c>
      <c r="CZ375" s="145">
        <v>1</v>
      </c>
    </row>
    <row r="376" spans="1:104" ht="15" customHeight="1" x14ac:dyDescent="0.25">
      <c r="A376" s="39"/>
      <c r="B376" s="39"/>
      <c r="C376" s="402"/>
      <c r="D376" s="402"/>
      <c r="E376" s="402"/>
      <c r="F376" s="402"/>
      <c r="G376" s="402"/>
      <c r="H376" s="402"/>
      <c r="I376" s="402"/>
      <c r="J376" s="402"/>
      <c r="K376" s="402"/>
      <c r="L376" s="402"/>
      <c r="M376" s="402"/>
      <c r="N376" s="402"/>
      <c r="O376" s="402"/>
      <c r="P376" s="402"/>
      <c r="Q376" s="402"/>
      <c r="R376" s="402"/>
      <c r="S376" s="402"/>
      <c r="T376" s="402"/>
      <c r="U376" s="402"/>
      <c r="V376" s="402"/>
      <c r="W376" s="402"/>
      <c r="X376" s="402"/>
      <c r="Y376" s="402"/>
      <c r="Z376" s="402"/>
      <c r="AA376" s="402"/>
      <c r="AB376" s="402"/>
      <c r="AC376" s="402"/>
      <c r="AD376" s="402"/>
      <c r="AE376" s="402"/>
      <c r="AF376" s="402"/>
      <c r="AG376" s="402"/>
      <c r="AH376" s="402"/>
      <c r="AI376" s="402"/>
      <c r="AJ376" s="402"/>
      <c r="AK376" s="402"/>
      <c r="AL376" s="402"/>
      <c r="AM376" s="402"/>
      <c r="AN376" s="402"/>
      <c r="AO376" s="402"/>
      <c r="AP376" s="402"/>
      <c r="AQ376" s="402"/>
      <c r="AR376" s="402"/>
      <c r="AS376" s="402"/>
      <c r="AT376" s="402"/>
      <c r="AU376" s="402"/>
      <c r="AV376" s="402"/>
      <c r="AW376" s="402"/>
      <c r="AX376" s="402"/>
      <c r="AY376" s="402"/>
      <c r="AZ376" s="402"/>
      <c r="BA376" s="39"/>
      <c r="BB376" s="39"/>
      <c r="BC376" s="11">
        <v>1</v>
      </c>
      <c r="BD376" s="11">
        <v>0</v>
      </c>
      <c r="CY376" s="145">
        <v>0</v>
      </c>
      <c r="CZ376" s="145">
        <v>1</v>
      </c>
    </row>
    <row r="377" spans="1:104" ht="15" customHeight="1" x14ac:dyDescent="0.25">
      <c r="A377" s="39"/>
      <c r="B377" s="39"/>
      <c r="C377" s="402"/>
      <c r="D377" s="402"/>
      <c r="E377" s="402"/>
      <c r="F377" s="402"/>
      <c r="G377" s="402"/>
      <c r="H377" s="402"/>
      <c r="I377" s="402"/>
      <c r="J377" s="402"/>
      <c r="K377" s="402"/>
      <c r="L377" s="402"/>
      <c r="M377" s="402"/>
      <c r="N377" s="402"/>
      <c r="O377" s="402"/>
      <c r="P377" s="402"/>
      <c r="Q377" s="402"/>
      <c r="R377" s="402"/>
      <c r="S377" s="402"/>
      <c r="T377" s="402"/>
      <c r="U377" s="402"/>
      <c r="V377" s="402"/>
      <c r="W377" s="402"/>
      <c r="X377" s="402"/>
      <c r="Y377" s="402"/>
      <c r="Z377" s="402"/>
      <c r="AA377" s="402"/>
      <c r="AB377" s="402"/>
      <c r="AC377" s="402"/>
      <c r="AD377" s="402"/>
      <c r="AE377" s="402"/>
      <c r="AF377" s="402"/>
      <c r="AG377" s="402"/>
      <c r="AH377" s="402"/>
      <c r="AI377" s="402"/>
      <c r="AJ377" s="402"/>
      <c r="AK377" s="402"/>
      <c r="AL377" s="402"/>
      <c r="AM377" s="402"/>
      <c r="AN377" s="402"/>
      <c r="AO377" s="402"/>
      <c r="AP377" s="402"/>
      <c r="AQ377" s="402"/>
      <c r="AR377" s="402"/>
      <c r="AS377" s="402"/>
      <c r="AT377" s="402"/>
      <c r="AU377" s="402"/>
      <c r="AV377" s="402"/>
      <c r="AW377" s="402"/>
      <c r="AX377" s="402"/>
      <c r="AY377" s="402"/>
      <c r="AZ377" s="402"/>
      <c r="BA377" s="39"/>
      <c r="BB377" s="39"/>
      <c r="BC377" s="11">
        <v>1</v>
      </c>
      <c r="BD377" s="11">
        <v>0</v>
      </c>
      <c r="CY377" s="145">
        <v>0</v>
      </c>
      <c r="CZ377" s="145">
        <v>1</v>
      </c>
    </row>
    <row r="378" spans="1:104" ht="15" customHeight="1" x14ac:dyDescent="0.25">
      <c r="A378" s="39"/>
      <c r="B378" s="39"/>
      <c r="C378" s="39"/>
      <c r="D378" s="39"/>
      <c r="E378" s="39"/>
      <c r="F378" s="39"/>
      <c r="G378" s="39"/>
      <c r="H378" s="39"/>
      <c r="I378" s="39"/>
      <c r="J378" s="39"/>
      <c r="K378" s="39"/>
      <c r="L378" s="39"/>
      <c r="M378" s="39"/>
      <c r="N378" s="39"/>
      <c r="O378" s="39"/>
      <c r="P378" s="39"/>
      <c r="Q378" s="39"/>
      <c r="R378" s="39"/>
      <c r="S378" s="39"/>
      <c r="T378" s="39"/>
      <c r="U378" s="39"/>
      <c r="V378" s="39"/>
      <c r="W378" s="39"/>
      <c r="X378" s="39"/>
      <c r="Y378" s="39"/>
      <c r="Z378" s="39"/>
      <c r="AA378" s="39"/>
      <c r="AB378" s="39"/>
      <c r="AC378" s="39"/>
      <c r="AD378" s="39"/>
      <c r="AE378" s="39"/>
      <c r="AF378" s="39"/>
      <c r="AG378" s="39"/>
      <c r="AH378" s="39"/>
      <c r="AI378" s="39"/>
      <c r="AJ378" s="39"/>
      <c r="AK378" s="39"/>
      <c r="AL378" s="39"/>
      <c r="AM378" s="39"/>
      <c r="AN378" s="39"/>
      <c r="AO378" s="39"/>
      <c r="AP378" s="39"/>
      <c r="AQ378" s="39"/>
      <c r="AR378" s="39"/>
      <c r="AS378" s="39"/>
      <c r="AT378" s="39"/>
      <c r="AU378" s="39"/>
      <c r="AV378" s="39"/>
      <c r="AW378" s="39"/>
      <c r="AX378" s="39"/>
      <c r="AY378" s="39"/>
      <c r="AZ378" s="39"/>
      <c r="BA378" s="39"/>
      <c r="BB378" s="39"/>
      <c r="BC378" s="11">
        <v>1</v>
      </c>
      <c r="BD378" s="11">
        <v>0</v>
      </c>
      <c r="CY378" s="145">
        <v>0</v>
      </c>
      <c r="CZ378" s="145">
        <v>1</v>
      </c>
    </row>
    <row r="379" spans="1:104" ht="15" customHeight="1" x14ac:dyDescent="0.25">
      <c r="A379" s="39"/>
      <c r="B379" s="39"/>
      <c r="C379" s="335" t="s">
        <v>209</v>
      </c>
      <c r="D379" s="328"/>
      <c r="E379" s="328"/>
      <c r="F379" s="328"/>
      <c r="G379" s="328"/>
      <c r="H379" s="328"/>
      <c r="I379" s="328"/>
      <c r="J379" s="328"/>
      <c r="K379" s="328"/>
      <c r="L379" s="328"/>
      <c r="M379" s="328"/>
      <c r="N379" s="328"/>
      <c r="O379" s="328"/>
      <c r="P379" s="329"/>
      <c r="Q379" s="43"/>
      <c r="R379" s="42"/>
      <c r="S379" s="42"/>
      <c r="T379" s="42"/>
      <c r="U379" s="42"/>
      <c r="V379" s="42"/>
      <c r="W379" s="42"/>
      <c r="X379" s="42"/>
      <c r="Y379" s="42"/>
      <c r="Z379" s="42"/>
      <c r="AA379" s="42"/>
      <c r="AB379" s="42"/>
      <c r="AC379" s="42"/>
      <c r="AD379" s="42"/>
      <c r="AE379" s="42"/>
      <c r="AF379" s="42"/>
      <c r="AG379" s="42"/>
      <c r="AH379" s="42"/>
      <c r="AI379" s="42"/>
      <c r="AJ379" s="42"/>
      <c r="AK379" s="42"/>
      <c r="AL379" s="42"/>
      <c r="AM379" s="42"/>
      <c r="AN379" s="42"/>
      <c r="AO379" s="42"/>
      <c r="AP379" s="42"/>
      <c r="AQ379" s="42"/>
      <c r="AR379" s="42"/>
      <c r="AS379" s="42"/>
      <c r="AT379" s="42"/>
      <c r="AU379" s="42"/>
      <c r="AV379" s="42"/>
      <c r="AW379" s="42"/>
      <c r="AX379" s="42"/>
      <c r="AY379" s="42"/>
      <c r="AZ379" s="42"/>
      <c r="BA379" s="39"/>
      <c r="BB379" s="39"/>
      <c r="BC379" s="11">
        <v>1</v>
      </c>
      <c r="BD379" s="11">
        <v>0</v>
      </c>
      <c r="CY379" s="145">
        <v>0</v>
      </c>
      <c r="CZ379" s="145">
        <v>1</v>
      </c>
    </row>
    <row r="380" spans="1:104" ht="15" customHeight="1" x14ac:dyDescent="0.25">
      <c r="A380" s="39"/>
      <c r="B380" s="39"/>
      <c r="C380" s="39"/>
      <c r="D380" s="39"/>
      <c r="E380" s="39"/>
      <c r="F380" s="39"/>
      <c r="G380" s="39"/>
      <c r="H380" s="39"/>
      <c r="I380" s="39"/>
      <c r="J380" s="39"/>
      <c r="K380" s="39"/>
      <c r="L380" s="39"/>
      <c r="M380" s="39"/>
      <c r="N380" s="39"/>
      <c r="O380" s="39"/>
      <c r="P380" s="39"/>
      <c r="Q380" s="39"/>
      <c r="R380" s="39"/>
      <c r="S380" s="39"/>
      <c r="T380" s="39"/>
      <c r="U380" s="39"/>
      <c r="V380" s="39"/>
      <c r="W380" s="39"/>
      <c r="X380" s="39"/>
      <c r="Y380" s="39"/>
      <c r="Z380" s="39"/>
      <c r="AA380" s="39"/>
      <c r="AB380" s="39"/>
      <c r="AC380" s="39"/>
      <c r="AD380" s="39"/>
      <c r="AE380" s="39"/>
      <c r="AF380" s="39"/>
      <c r="AG380" s="39"/>
      <c r="AH380" s="39"/>
      <c r="AI380" s="39"/>
      <c r="AJ380" s="39"/>
      <c r="AK380" s="39"/>
      <c r="AL380" s="39"/>
      <c r="AM380" s="39"/>
      <c r="AN380" s="39"/>
      <c r="AO380" s="39"/>
      <c r="AP380" s="39"/>
      <c r="AQ380" s="39"/>
      <c r="AR380" s="39"/>
      <c r="AS380" s="39"/>
      <c r="AT380" s="39"/>
      <c r="AU380" s="39"/>
      <c r="AV380" s="39"/>
      <c r="AW380" s="39"/>
      <c r="AX380" s="39"/>
      <c r="AY380" s="39"/>
      <c r="AZ380" s="39"/>
      <c r="BA380" s="39"/>
      <c r="BB380" s="39"/>
      <c r="BC380" s="11">
        <v>1</v>
      </c>
      <c r="BD380" s="11">
        <v>0</v>
      </c>
      <c r="CY380" s="145">
        <v>0</v>
      </c>
      <c r="CZ380" s="145">
        <v>1</v>
      </c>
    </row>
    <row r="381" spans="1:104" ht="15" customHeight="1" x14ac:dyDescent="0.25">
      <c r="A381" s="39"/>
      <c r="B381" s="39"/>
      <c r="C381" s="667" t="s">
        <v>456</v>
      </c>
      <c r="D381" s="667"/>
      <c r="E381" s="667"/>
      <c r="F381" s="667"/>
      <c r="G381" s="667"/>
      <c r="H381" s="667"/>
      <c r="I381" s="667"/>
      <c r="J381" s="667"/>
      <c r="K381" s="667"/>
      <c r="L381" s="667"/>
      <c r="M381" s="667"/>
      <c r="N381" s="667"/>
      <c r="O381" s="667"/>
      <c r="P381" s="667"/>
      <c r="Q381" s="667"/>
      <c r="R381" s="667"/>
      <c r="S381" s="667"/>
      <c r="T381" s="667"/>
      <c r="U381" s="667"/>
      <c r="V381" s="667"/>
      <c r="W381" s="667"/>
      <c r="X381" s="667"/>
      <c r="Y381" s="667"/>
      <c r="Z381" s="667"/>
      <c r="AA381" s="667"/>
      <c r="AB381" s="667"/>
      <c r="AC381" s="667"/>
      <c r="AD381" s="667"/>
      <c r="AE381" s="667"/>
      <c r="AF381" s="667"/>
      <c r="AG381" s="667"/>
      <c r="AH381" s="667"/>
      <c r="AI381" s="667"/>
      <c r="AJ381" s="667"/>
      <c r="AK381" s="667"/>
      <c r="AL381" s="667"/>
      <c r="AM381" s="667"/>
      <c r="AN381" s="667"/>
      <c r="AO381" s="667"/>
      <c r="AP381" s="667"/>
      <c r="AQ381" s="667"/>
      <c r="AR381" s="667"/>
      <c r="AS381" s="667"/>
      <c r="AT381" s="667"/>
      <c r="AU381" s="667"/>
      <c r="AV381" s="667"/>
      <c r="AW381" s="667"/>
      <c r="AX381" s="667"/>
      <c r="AY381" s="667"/>
      <c r="AZ381" s="667"/>
      <c r="BA381" s="39"/>
      <c r="BB381" s="39"/>
      <c r="BC381" s="11">
        <v>1</v>
      </c>
      <c r="BD381" s="11">
        <v>0</v>
      </c>
      <c r="CY381" s="145">
        <v>0</v>
      </c>
      <c r="CZ381" s="145">
        <v>1</v>
      </c>
    </row>
    <row r="382" spans="1:104" ht="15" customHeight="1" x14ac:dyDescent="0.25">
      <c r="A382" s="39"/>
      <c r="B382" s="39"/>
      <c r="C382" s="41"/>
      <c r="D382" s="41"/>
      <c r="E382" s="41"/>
      <c r="F382" s="41"/>
      <c r="G382" s="41"/>
      <c r="H382" s="41"/>
      <c r="I382" s="41"/>
      <c r="J382" s="41"/>
      <c r="K382" s="41"/>
      <c r="L382" s="41"/>
      <c r="M382" s="41"/>
      <c r="N382" s="41"/>
      <c r="O382" s="41"/>
      <c r="P382" s="41"/>
      <c r="Q382" s="41"/>
      <c r="R382" s="41"/>
      <c r="S382" s="41"/>
      <c r="T382" s="41"/>
      <c r="U382" s="41"/>
      <c r="V382" s="41"/>
      <c r="W382" s="41"/>
      <c r="X382" s="41"/>
      <c r="Y382" s="41"/>
      <c r="Z382" s="41"/>
      <c r="AA382" s="41"/>
      <c r="AB382" s="41"/>
      <c r="AC382" s="41"/>
      <c r="AD382" s="41"/>
      <c r="AE382" s="41"/>
      <c r="AF382" s="41"/>
      <c r="AG382" s="41"/>
      <c r="AH382" s="41"/>
      <c r="AI382" s="41"/>
      <c r="AJ382" s="41"/>
      <c r="AK382" s="41"/>
      <c r="AL382" s="41"/>
      <c r="AM382" s="41"/>
      <c r="AN382" s="41"/>
      <c r="AO382" s="41"/>
      <c r="AP382" s="41"/>
      <c r="AQ382" s="41"/>
      <c r="AR382" s="41"/>
      <c r="AS382" s="41"/>
      <c r="AT382" s="41"/>
      <c r="AU382" s="41"/>
      <c r="AV382" s="41"/>
      <c r="AW382" s="41"/>
      <c r="AX382" s="41"/>
      <c r="AY382" s="41"/>
      <c r="AZ382" s="41"/>
      <c r="BA382" s="39"/>
      <c r="BB382" s="39"/>
      <c r="BC382" s="11">
        <v>1</v>
      </c>
      <c r="BD382" s="11">
        <v>0</v>
      </c>
      <c r="CY382" s="145">
        <v>0</v>
      </c>
      <c r="CZ382" s="145">
        <v>1</v>
      </c>
    </row>
    <row r="383" spans="1:104" ht="15" customHeight="1" x14ac:dyDescent="0.25">
      <c r="A383" s="39"/>
      <c r="B383" s="39"/>
      <c r="C383" s="373" t="s">
        <v>457</v>
      </c>
      <c r="D383" s="373"/>
      <c r="E383" s="373"/>
      <c r="F383" s="373"/>
      <c r="G383" s="373"/>
      <c r="H383" s="373"/>
      <c r="I383" s="373"/>
      <c r="J383" s="373"/>
      <c r="K383" s="373"/>
      <c r="L383" s="373"/>
      <c r="M383" s="373"/>
      <c r="N383" s="373"/>
      <c r="O383" s="373"/>
      <c r="P383" s="373"/>
      <c r="Q383" s="373"/>
      <c r="R383" s="373"/>
      <c r="S383" s="373"/>
      <c r="T383" s="373"/>
      <c r="U383" s="373"/>
      <c r="V383" s="373"/>
      <c r="W383" s="373"/>
      <c r="X383" s="373"/>
      <c r="Y383" s="373"/>
      <c r="Z383" s="373"/>
      <c r="AA383" s="373"/>
      <c r="AB383" s="373"/>
      <c r="AC383" s="373"/>
      <c r="AD383" s="373"/>
      <c r="AE383" s="373"/>
      <c r="AF383" s="373"/>
      <c r="AG383" s="373"/>
      <c r="AH383" s="373"/>
      <c r="AI383" s="373"/>
      <c r="AJ383" s="373"/>
      <c r="AK383" s="373"/>
      <c r="AL383" s="373"/>
      <c r="AM383" s="373"/>
      <c r="AN383" s="373"/>
      <c r="AO383" s="373"/>
      <c r="AP383" s="373"/>
      <c r="AQ383" s="373"/>
      <c r="AR383" s="373"/>
      <c r="AS383" s="373"/>
      <c r="AT383" s="373"/>
      <c r="AU383" s="373"/>
      <c r="AV383" s="373"/>
      <c r="AW383" s="373"/>
      <c r="AX383" s="373"/>
      <c r="AY383" s="373"/>
      <c r="AZ383" s="373"/>
      <c r="BA383" s="39"/>
      <c r="BB383" s="39"/>
      <c r="BC383" s="11">
        <v>1</v>
      </c>
      <c r="BD383" s="11">
        <v>0</v>
      </c>
      <c r="CY383" s="145">
        <v>0</v>
      </c>
      <c r="CZ383" s="145">
        <v>1</v>
      </c>
    </row>
    <row r="384" spans="1:104" ht="15" customHeight="1" x14ac:dyDescent="0.25">
      <c r="A384" s="39"/>
      <c r="B384" s="39"/>
      <c r="C384" s="373"/>
      <c r="D384" s="373"/>
      <c r="E384" s="373"/>
      <c r="F384" s="373"/>
      <c r="G384" s="373"/>
      <c r="H384" s="373"/>
      <c r="I384" s="373"/>
      <c r="J384" s="373"/>
      <c r="K384" s="373"/>
      <c r="L384" s="373"/>
      <c r="M384" s="373"/>
      <c r="N384" s="373"/>
      <c r="O384" s="373"/>
      <c r="P384" s="373"/>
      <c r="Q384" s="373"/>
      <c r="R384" s="373"/>
      <c r="S384" s="373"/>
      <c r="T384" s="373"/>
      <c r="U384" s="373"/>
      <c r="V384" s="373"/>
      <c r="W384" s="373"/>
      <c r="X384" s="373"/>
      <c r="Y384" s="373"/>
      <c r="Z384" s="373"/>
      <c r="AA384" s="373"/>
      <c r="AB384" s="373"/>
      <c r="AC384" s="373"/>
      <c r="AD384" s="373"/>
      <c r="AE384" s="373"/>
      <c r="AF384" s="373"/>
      <c r="AG384" s="373"/>
      <c r="AH384" s="373"/>
      <c r="AI384" s="373"/>
      <c r="AJ384" s="373"/>
      <c r="AK384" s="373"/>
      <c r="AL384" s="373"/>
      <c r="AM384" s="373"/>
      <c r="AN384" s="373"/>
      <c r="AO384" s="373"/>
      <c r="AP384" s="373"/>
      <c r="AQ384" s="373"/>
      <c r="AR384" s="373"/>
      <c r="AS384" s="373"/>
      <c r="AT384" s="373"/>
      <c r="AU384" s="373"/>
      <c r="AV384" s="373"/>
      <c r="AW384" s="373"/>
      <c r="AX384" s="373"/>
      <c r="AY384" s="373"/>
      <c r="AZ384" s="373"/>
      <c r="BA384" s="39"/>
      <c r="BB384" s="39"/>
      <c r="BC384" s="11">
        <v>1</v>
      </c>
      <c r="BD384" s="11">
        <v>0</v>
      </c>
      <c r="CY384" s="145">
        <v>0</v>
      </c>
      <c r="CZ384" s="145">
        <v>1</v>
      </c>
    </row>
    <row r="385" spans="1:104" ht="15" customHeight="1" x14ac:dyDescent="0.25">
      <c r="A385" s="39"/>
      <c r="B385" s="39"/>
      <c r="C385" s="151"/>
      <c r="D385" s="151"/>
      <c r="E385" s="151"/>
      <c r="F385" s="151"/>
      <c r="G385" s="151"/>
      <c r="H385" s="151"/>
      <c r="I385" s="151"/>
      <c r="J385" s="151"/>
      <c r="K385" s="151"/>
      <c r="L385" s="151"/>
      <c r="M385" s="151"/>
      <c r="N385" s="151"/>
      <c r="O385" s="151"/>
      <c r="P385" s="151"/>
      <c r="Q385" s="151"/>
      <c r="R385" s="151"/>
      <c r="S385" s="151"/>
      <c r="T385" s="151"/>
      <c r="U385" s="151"/>
      <c r="V385" s="151"/>
      <c r="W385" s="151"/>
      <c r="X385" s="151"/>
      <c r="Y385" s="151"/>
      <c r="Z385" s="151"/>
      <c r="AA385" s="151"/>
      <c r="AB385" s="151"/>
      <c r="AC385" s="151"/>
      <c r="AD385" s="151"/>
      <c r="AE385" s="151"/>
      <c r="AF385" s="151"/>
      <c r="AG385" s="151"/>
      <c r="AH385" s="151"/>
      <c r="AI385" s="151"/>
      <c r="AJ385" s="151"/>
      <c r="AK385" s="151"/>
      <c r="AL385" s="151"/>
      <c r="AM385" s="151"/>
      <c r="AN385" s="151"/>
      <c r="AO385" s="151"/>
      <c r="AP385" s="151"/>
      <c r="AQ385" s="151"/>
      <c r="AR385" s="151"/>
      <c r="AS385" s="151"/>
      <c r="AT385" s="151"/>
      <c r="AU385" s="151"/>
      <c r="AV385" s="151"/>
      <c r="AW385" s="151"/>
      <c r="AX385" s="151"/>
      <c r="AY385" s="151"/>
      <c r="AZ385" s="151"/>
      <c r="BA385" s="39"/>
      <c r="BB385" s="39"/>
      <c r="BC385" s="11">
        <v>1</v>
      </c>
      <c r="BD385" s="11">
        <v>0</v>
      </c>
      <c r="CY385" s="145">
        <v>0</v>
      </c>
      <c r="CZ385" s="145">
        <v>1</v>
      </c>
    </row>
    <row r="386" spans="1:104" ht="15" customHeight="1" x14ac:dyDescent="0.25">
      <c r="A386" s="39"/>
      <c r="B386" s="39"/>
      <c r="C386" s="669" t="s">
        <v>579</v>
      </c>
      <c r="D386" s="670"/>
      <c r="E386" s="670"/>
      <c r="F386" s="670"/>
      <c r="G386" s="670"/>
      <c r="H386" s="670"/>
      <c r="I386" s="670"/>
      <c r="J386" s="670"/>
      <c r="K386" s="670"/>
      <c r="L386" s="670"/>
      <c r="M386" s="670"/>
      <c r="N386" s="670"/>
      <c r="O386" s="670"/>
      <c r="P386" s="670"/>
      <c r="Q386" s="670"/>
      <c r="R386" s="670"/>
      <c r="S386" s="670"/>
      <c r="T386" s="670"/>
      <c r="U386" s="670"/>
      <c r="V386" s="670"/>
      <c r="W386" s="670"/>
      <c r="X386" s="670"/>
      <c r="Y386" s="670"/>
      <c r="Z386" s="670"/>
      <c r="AA386" s="670"/>
      <c r="AB386" s="670"/>
      <c r="AC386" s="670"/>
      <c r="AD386" s="670"/>
      <c r="AE386" s="670"/>
      <c r="AF386" s="670"/>
      <c r="AG386" s="670"/>
      <c r="AH386" s="670"/>
      <c r="AI386" s="670"/>
      <c r="AJ386" s="670"/>
      <c r="AK386" s="670"/>
      <c r="AL386" s="670"/>
      <c r="AM386" s="670"/>
      <c r="AN386" s="670"/>
      <c r="AO386" s="670"/>
      <c r="AP386" s="670"/>
      <c r="AQ386" s="670"/>
      <c r="AR386" s="670"/>
      <c r="AS386" s="670"/>
      <c r="AT386" s="670"/>
      <c r="AU386" s="670"/>
      <c r="AV386" s="670"/>
      <c r="AW386" s="670"/>
      <c r="AX386" s="670"/>
      <c r="AY386" s="670"/>
      <c r="AZ386" s="670"/>
      <c r="BA386" s="39"/>
      <c r="BB386" s="39"/>
      <c r="BC386" s="11">
        <v>1</v>
      </c>
      <c r="BD386" s="11">
        <v>0</v>
      </c>
      <c r="CY386" s="145">
        <v>0</v>
      </c>
      <c r="CZ386" s="145">
        <v>1</v>
      </c>
    </row>
    <row r="387" spans="1:104" ht="15" customHeight="1" x14ac:dyDescent="0.25">
      <c r="A387" s="39"/>
      <c r="B387" s="39"/>
      <c r="C387" s="39"/>
      <c r="D387" s="39"/>
      <c r="E387" s="39"/>
      <c r="F387" s="39"/>
      <c r="G387" s="39"/>
      <c r="H387" s="39"/>
      <c r="I387" s="39"/>
      <c r="J387" s="39"/>
      <c r="K387" s="39"/>
      <c r="L387" s="39"/>
      <c r="M387" s="39"/>
      <c r="N387" s="39"/>
      <c r="O387" s="39"/>
      <c r="P387" s="39"/>
      <c r="Q387" s="39"/>
      <c r="R387" s="39"/>
      <c r="S387" s="39"/>
      <c r="T387" s="39"/>
      <c r="U387" s="39"/>
      <c r="V387" s="39"/>
      <c r="W387" s="39"/>
      <c r="X387" s="39"/>
      <c r="Y387" s="39"/>
      <c r="Z387" s="39"/>
      <c r="AA387" s="39"/>
      <c r="AB387" s="39"/>
      <c r="AC387" s="39"/>
      <c r="AD387" s="39"/>
      <c r="AE387" s="39"/>
      <c r="AF387" s="39"/>
      <c r="AG387" s="39"/>
      <c r="AH387" s="39"/>
      <c r="AI387" s="39"/>
      <c r="AJ387" s="39"/>
      <c r="AK387" s="39"/>
      <c r="AL387" s="39"/>
      <c r="AM387" s="39"/>
      <c r="AN387" s="39"/>
      <c r="AO387" s="39"/>
      <c r="AP387" s="39"/>
      <c r="AQ387" s="39"/>
      <c r="AR387" s="39"/>
      <c r="AS387" s="39"/>
      <c r="AT387" s="39"/>
      <c r="AU387" s="39"/>
      <c r="AV387" s="39"/>
      <c r="AW387" s="39"/>
      <c r="AX387" s="39"/>
      <c r="AY387" s="39"/>
      <c r="AZ387" s="39"/>
      <c r="BA387" s="39"/>
      <c r="BB387" s="39"/>
      <c r="BC387" s="11">
        <v>1</v>
      </c>
      <c r="BD387" s="11">
        <v>0</v>
      </c>
      <c r="CY387" s="145">
        <v>0</v>
      </c>
      <c r="CZ387" s="145">
        <v>1</v>
      </c>
    </row>
    <row r="388" spans="1:104" ht="15" customHeight="1" x14ac:dyDescent="0.25">
      <c r="A388" s="39"/>
      <c r="B388" s="39"/>
      <c r="C388" s="39" t="s">
        <v>195</v>
      </c>
      <c r="D388" s="374" t="s">
        <v>450</v>
      </c>
      <c r="E388" s="375"/>
      <c r="F388" s="375"/>
      <c r="G388" s="375"/>
      <c r="H388" s="375"/>
      <c r="I388" s="375"/>
      <c r="J388" s="375"/>
      <c r="K388" s="375"/>
      <c r="L388" s="375"/>
      <c r="M388" s="375"/>
      <c r="N388" s="375"/>
      <c r="O388" s="375"/>
      <c r="P388" s="375"/>
      <c r="Q388" s="375"/>
      <c r="R388" s="375"/>
      <c r="S388" s="375"/>
      <c r="T388" s="375"/>
      <c r="U388" s="375"/>
      <c r="V388" s="375"/>
      <c r="W388" s="375"/>
      <c r="X388" s="375"/>
      <c r="Y388" s="375"/>
      <c r="Z388" s="375"/>
      <c r="AA388" s="375"/>
      <c r="AB388" s="375"/>
      <c r="AC388" s="375"/>
      <c r="AD388" s="375"/>
      <c r="AE388" s="375"/>
      <c r="AF388" s="375"/>
      <c r="AG388" s="375"/>
      <c r="AH388" s="375"/>
      <c r="AI388" s="375"/>
      <c r="AJ388" s="375"/>
      <c r="AK388" s="375"/>
      <c r="AL388" s="375"/>
      <c r="AM388" s="375"/>
      <c r="AN388" s="375"/>
      <c r="AO388" s="375"/>
      <c r="AP388" s="375"/>
      <c r="AQ388" s="375"/>
      <c r="AR388" s="375"/>
      <c r="AS388" s="375"/>
      <c r="AT388" s="375"/>
      <c r="AU388" s="375"/>
      <c r="AV388" s="375"/>
      <c r="AW388" s="375"/>
      <c r="AX388" s="375"/>
      <c r="AY388" s="375"/>
      <c r="AZ388" s="375"/>
      <c r="BA388" s="39"/>
      <c r="BB388" s="39"/>
      <c r="BC388" s="11">
        <v>1</v>
      </c>
      <c r="BD388" s="11">
        <v>0</v>
      </c>
      <c r="CY388" s="145">
        <v>0</v>
      </c>
      <c r="CZ388" s="145">
        <v>1</v>
      </c>
    </row>
    <row r="389" spans="1:104" ht="15" customHeight="1" x14ac:dyDescent="0.25">
      <c r="A389" s="39"/>
      <c r="B389" s="39"/>
      <c r="C389" s="78" t="s">
        <v>195</v>
      </c>
      <c r="D389" s="453" t="s">
        <v>451</v>
      </c>
      <c r="E389" s="453"/>
      <c r="F389" s="453"/>
      <c r="G389" s="453"/>
      <c r="H389" s="453"/>
      <c r="I389" s="453"/>
      <c r="J389" s="453"/>
      <c r="K389" s="453"/>
      <c r="L389" s="453"/>
      <c r="M389" s="453"/>
      <c r="N389" s="453"/>
      <c r="O389" s="453"/>
      <c r="P389" s="453"/>
      <c r="Q389" s="453"/>
      <c r="R389" s="453"/>
      <c r="S389" s="453"/>
      <c r="T389" s="453"/>
      <c r="U389" s="453"/>
      <c r="V389" s="453"/>
      <c r="W389" s="453"/>
      <c r="X389" s="453"/>
      <c r="Y389" s="453"/>
      <c r="Z389" s="453"/>
      <c r="AA389" s="453"/>
      <c r="AB389" s="453"/>
      <c r="AC389" s="453"/>
      <c r="AD389" s="453"/>
      <c r="AE389" s="453"/>
      <c r="AF389" s="453"/>
      <c r="AG389" s="453"/>
      <c r="AH389" s="453"/>
      <c r="AI389" s="453"/>
      <c r="AJ389" s="453"/>
      <c r="AK389" s="453"/>
      <c r="AL389" s="453"/>
      <c r="AM389" s="453"/>
      <c r="AN389" s="453"/>
      <c r="AO389" s="453"/>
      <c r="AP389" s="453"/>
      <c r="AQ389" s="453"/>
      <c r="AR389" s="453"/>
      <c r="AS389" s="453"/>
      <c r="AT389" s="453"/>
      <c r="AU389" s="453"/>
      <c r="AV389" s="453"/>
      <c r="AW389" s="453"/>
      <c r="AX389" s="453"/>
      <c r="AY389" s="453"/>
      <c r="AZ389" s="453"/>
      <c r="BA389" s="39"/>
      <c r="BB389" s="39"/>
      <c r="BC389" s="11">
        <v>1</v>
      </c>
      <c r="BD389" s="11">
        <v>0</v>
      </c>
      <c r="CY389" s="145">
        <v>0</v>
      </c>
      <c r="CZ389" s="145">
        <v>1</v>
      </c>
    </row>
    <row r="390" spans="1:104" ht="15" customHeight="1" x14ac:dyDescent="0.25">
      <c r="A390" s="39"/>
      <c r="B390" s="39"/>
      <c r="C390" s="76"/>
      <c r="D390" s="453"/>
      <c r="E390" s="453"/>
      <c r="F390" s="453"/>
      <c r="G390" s="453"/>
      <c r="H390" s="453"/>
      <c r="I390" s="453"/>
      <c r="J390" s="453"/>
      <c r="K390" s="453"/>
      <c r="L390" s="453"/>
      <c r="M390" s="453"/>
      <c r="N390" s="453"/>
      <c r="O390" s="453"/>
      <c r="P390" s="453"/>
      <c r="Q390" s="453"/>
      <c r="R390" s="453"/>
      <c r="S390" s="453"/>
      <c r="T390" s="453"/>
      <c r="U390" s="453"/>
      <c r="V390" s="453"/>
      <c r="W390" s="453"/>
      <c r="X390" s="453"/>
      <c r="Y390" s="453"/>
      <c r="Z390" s="453"/>
      <c r="AA390" s="453"/>
      <c r="AB390" s="453"/>
      <c r="AC390" s="453"/>
      <c r="AD390" s="453"/>
      <c r="AE390" s="453"/>
      <c r="AF390" s="453"/>
      <c r="AG390" s="453"/>
      <c r="AH390" s="453"/>
      <c r="AI390" s="453"/>
      <c r="AJ390" s="453"/>
      <c r="AK390" s="453"/>
      <c r="AL390" s="453"/>
      <c r="AM390" s="453"/>
      <c r="AN390" s="453"/>
      <c r="AO390" s="453"/>
      <c r="AP390" s="453"/>
      <c r="AQ390" s="453"/>
      <c r="AR390" s="453"/>
      <c r="AS390" s="453"/>
      <c r="AT390" s="453"/>
      <c r="AU390" s="453"/>
      <c r="AV390" s="453"/>
      <c r="AW390" s="453"/>
      <c r="AX390" s="453"/>
      <c r="AY390" s="453"/>
      <c r="AZ390" s="453"/>
      <c r="BA390" s="39"/>
      <c r="BB390" s="39"/>
      <c r="BC390" s="11">
        <v>1</v>
      </c>
      <c r="BD390" s="11">
        <v>0</v>
      </c>
      <c r="CY390" s="145">
        <v>0</v>
      </c>
      <c r="CZ390" s="145">
        <v>1</v>
      </c>
    </row>
    <row r="391" spans="1:104" ht="15" customHeight="1" x14ac:dyDescent="0.25">
      <c r="A391" s="39"/>
      <c r="B391" s="39"/>
      <c r="C391" s="79"/>
      <c r="D391" s="79"/>
      <c r="E391" s="79"/>
      <c r="F391" s="79"/>
      <c r="G391" s="79"/>
      <c r="H391" s="79"/>
      <c r="I391" s="79"/>
      <c r="J391" s="79"/>
      <c r="K391" s="79"/>
      <c r="L391" s="79"/>
      <c r="M391" s="79"/>
      <c r="N391" s="79"/>
      <c r="O391" s="79"/>
      <c r="P391" s="79"/>
      <c r="Q391" s="79"/>
      <c r="R391" s="79"/>
      <c r="S391" s="79"/>
      <c r="T391" s="79"/>
      <c r="U391" s="79"/>
      <c r="V391" s="79"/>
      <c r="W391" s="79"/>
      <c r="X391" s="79"/>
      <c r="Y391" s="79"/>
      <c r="Z391" s="79"/>
      <c r="AA391" s="79"/>
      <c r="AB391" s="79"/>
      <c r="AC391" s="79"/>
      <c r="AD391" s="79"/>
      <c r="AE391" s="79"/>
      <c r="AF391" s="79"/>
      <c r="AG391" s="79"/>
      <c r="AH391" s="79"/>
      <c r="AI391" s="79"/>
      <c r="AJ391" s="79"/>
      <c r="AK391" s="79"/>
      <c r="AL391" s="79"/>
      <c r="AM391" s="79"/>
      <c r="AN391" s="79"/>
      <c r="AO391" s="79"/>
      <c r="AP391" s="79"/>
      <c r="AQ391" s="79"/>
      <c r="AR391" s="79"/>
      <c r="AS391" s="79"/>
      <c r="AT391" s="79"/>
      <c r="AU391" s="79"/>
      <c r="AV391" s="79"/>
      <c r="AW391" s="79"/>
      <c r="AX391" s="79"/>
      <c r="AY391" s="79"/>
      <c r="AZ391" s="79"/>
      <c r="BA391" s="39"/>
      <c r="BB391" s="39"/>
      <c r="BC391" s="11">
        <v>1</v>
      </c>
      <c r="BD391" s="11">
        <v>0</v>
      </c>
      <c r="CY391" s="145">
        <v>0</v>
      </c>
      <c r="CZ391" s="145">
        <v>1</v>
      </c>
    </row>
    <row r="392" spans="1:104" ht="15" customHeight="1" x14ac:dyDescent="0.25">
      <c r="A392" s="39"/>
      <c r="B392" s="39"/>
      <c r="C392" s="79"/>
      <c r="D392" s="79"/>
      <c r="E392" s="79"/>
      <c r="F392" s="79"/>
      <c r="G392" s="79"/>
      <c r="H392" s="79"/>
      <c r="I392" s="79"/>
      <c r="J392" s="79"/>
      <c r="K392" s="79"/>
      <c r="L392" s="79"/>
      <c r="M392" s="79"/>
      <c r="N392" s="79"/>
      <c r="O392" s="79"/>
      <c r="P392" s="79"/>
      <c r="Q392" s="79"/>
      <c r="R392" s="79"/>
      <c r="S392" s="79"/>
      <c r="T392" s="79"/>
      <c r="U392" s="79"/>
      <c r="V392" s="79"/>
      <c r="W392" s="79"/>
      <c r="X392" s="79"/>
      <c r="Y392" s="79"/>
      <c r="Z392" s="79"/>
      <c r="AA392" s="79"/>
      <c r="AB392" s="79"/>
      <c r="AC392" s="79"/>
      <c r="AD392" s="79"/>
      <c r="AE392" s="79"/>
      <c r="AF392" s="79"/>
      <c r="AG392" s="79"/>
      <c r="AH392" s="79"/>
      <c r="AI392" s="79"/>
      <c r="AJ392" s="79"/>
      <c r="AK392" s="79"/>
      <c r="AL392" s="79"/>
      <c r="AM392" s="79"/>
      <c r="AN392" s="79"/>
      <c r="AO392" s="79"/>
      <c r="AP392" s="79"/>
      <c r="AQ392" s="79"/>
      <c r="AR392" s="79"/>
      <c r="AS392" s="79"/>
      <c r="AT392" s="79"/>
      <c r="AU392" s="79"/>
      <c r="AV392" s="79"/>
      <c r="AW392" s="79"/>
      <c r="AX392" s="79"/>
      <c r="AY392" s="79"/>
      <c r="AZ392" s="79"/>
      <c r="BA392" s="39"/>
      <c r="BB392" s="39"/>
      <c r="BC392" s="11">
        <v>1</v>
      </c>
      <c r="BD392" s="11">
        <v>0</v>
      </c>
      <c r="CY392" s="145">
        <v>0</v>
      </c>
      <c r="CZ392" s="145">
        <v>1</v>
      </c>
    </row>
    <row r="393" spans="1:104" ht="15" customHeight="1" x14ac:dyDescent="0.25">
      <c r="A393" s="39"/>
      <c r="B393" s="39"/>
      <c r="C393" s="335" t="s">
        <v>262</v>
      </c>
      <c r="D393" s="328"/>
      <c r="E393" s="328"/>
      <c r="F393" s="328"/>
      <c r="G393" s="328"/>
      <c r="H393" s="328"/>
      <c r="I393" s="328"/>
      <c r="J393" s="328"/>
      <c r="K393" s="328"/>
      <c r="L393" s="328"/>
      <c r="M393" s="328"/>
      <c r="N393" s="328"/>
      <c r="O393" s="328"/>
      <c r="P393" s="329"/>
      <c r="Q393" s="43"/>
      <c r="R393" s="42"/>
      <c r="S393" s="42"/>
      <c r="T393" s="42"/>
      <c r="U393" s="42"/>
      <c r="V393" s="42"/>
      <c r="W393" s="42"/>
      <c r="X393" s="42"/>
      <c r="Y393" s="42"/>
      <c r="Z393" s="42"/>
      <c r="AA393" s="42"/>
      <c r="AB393" s="42"/>
      <c r="AC393" s="42"/>
      <c r="AD393" s="42"/>
      <c r="AE393" s="42"/>
      <c r="AF393" s="42"/>
      <c r="AG393" s="42"/>
      <c r="AH393" s="42"/>
      <c r="AI393" s="42"/>
      <c r="AJ393" s="42"/>
      <c r="AK393" s="42"/>
      <c r="AL393" s="42"/>
      <c r="AM393" s="42"/>
      <c r="AN393" s="42"/>
      <c r="AO393" s="42"/>
      <c r="AP393" s="42"/>
      <c r="AQ393" s="42"/>
      <c r="AR393" s="42"/>
      <c r="AS393" s="42"/>
      <c r="AT393" s="42"/>
      <c r="AU393" s="42"/>
      <c r="AV393" s="42"/>
      <c r="AW393" s="42"/>
      <c r="AX393" s="42"/>
      <c r="AY393" s="42"/>
      <c r="AZ393" s="42"/>
      <c r="BA393" s="39"/>
      <c r="BB393" s="39"/>
      <c r="BC393" s="11">
        <v>1</v>
      </c>
      <c r="BD393" s="11">
        <v>1</v>
      </c>
      <c r="CY393" s="145">
        <v>0</v>
      </c>
      <c r="CZ393" s="145">
        <v>0</v>
      </c>
    </row>
    <row r="394" spans="1:104" ht="15" customHeight="1" x14ac:dyDescent="0.25">
      <c r="A394" s="39"/>
      <c r="B394" s="39"/>
      <c r="C394" s="39"/>
      <c r="D394" s="39"/>
      <c r="E394" s="39"/>
      <c r="F394" s="39"/>
      <c r="G394" s="39"/>
      <c r="H394" s="39"/>
      <c r="I394" s="39"/>
      <c r="J394" s="39"/>
      <c r="K394" s="39"/>
      <c r="L394" s="39"/>
      <c r="M394" s="39"/>
      <c r="N394" s="39"/>
      <c r="O394" s="39"/>
      <c r="P394" s="39"/>
      <c r="Q394" s="39"/>
      <c r="R394" s="39"/>
      <c r="S394" s="39"/>
      <c r="T394" s="39"/>
      <c r="U394" s="39"/>
      <c r="V394" s="39"/>
      <c r="W394" s="39"/>
      <c r="X394" s="39"/>
      <c r="Y394" s="39"/>
      <c r="Z394" s="39"/>
      <c r="AA394" s="39"/>
      <c r="AB394" s="39"/>
      <c r="AC394" s="39"/>
      <c r="AD394" s="39"/>
      <c r="AE394" s="39"/>
      <c r="AF394" s="39"/>
      <c r="AG394" s="39"/>
      <c r="AH394" s="39"/>
      <c r="AI394" s="39"/>
      <c r="AJ394" s="39"/>
      <c r="AK394" s="39"/>
      <c r="AL394" s="39"/>
      <c r="AM394" s="39"/>
      <c r="AN394" s="39"/>
      <c r="AO394" s="39"/>
      <c r="AP394" s="39"/>
      <c r="AQ394" s="39"/>
      <c r="AR394" s="39"/>
      <c r="AS394" s="39"/>
      <c r="AT394" s="39"/>
      <c r="AU394" s="39"/>
      <c r="AV394" s="39"/>
      <c r="AW394" s="39"/>
      <c r="AX394" s="39"/>
      <c r="AY394" s="39"/>
      <c r="AZ394" s="39"/>
      <c r="BA394" s="39"/>
      <c r="BB394" s="39"/>
      <c r="BC394" s="11">
        <v>1</v>
      </c>
      <c r="BD394" s="11">
        <v>1</v>
      </c>
      <c r="CY394" s="145">
        <v>0</v>
      </c>
      <c r="CZ394" s="145">
        <v>0</v>
      </c>
    </row>
    <row r="395" spans="1:104" ht="15" hidden="1" customHeight="1" x14ac:dyDescent="0.25">
      <c r="A395" s="39"/>
      <c r="B395" s="39"/>
      <c r="C395" s="373" t="s">
        <v>455</v>
      </c>
      <c r="D395" s="373"/>
      <c r="E395" s="373"/>
      <c r="F395" s="373"/>
      <c r="G395" s="373"/>
      <c r="H395" s="373"/>
      <c r="I395" s="373"/>
      <c r="J395" s="373"/>
      <c r="K395" s="373"/>
      <c r="L395" s="373"/>
      <c r="M395" s="373"/>
      <c r="N395" s="373"/>
      <c r="O395" s="373"/>
      <c r="P395" s="373"/>
      <c r="Q395" s="373"/>
      <c r="R395" s="373"/>
      <c r="S395" s="373"/>
      <c r="T395" s="373"/>
      <c r="U395" s="373"/>
      <c r="V395" s="373"/>
      <c r="W395" s="373"/>
      <c r="X395" s="373"/>
      <c r="Y395" s="373"/>
      <c r="Z395" s="373"/>
      <c r="AA395" s="373"/>
      <c r="AB395" s="373"/>
      <c r="AC395" s="373"/>
      <c r="AD395" s="373"/>
      <c r="AE395" s="373"/>
      <c r="AF395" s="373"/>
      <c r="AG395" s="373"/>
      <c r="AH395" s="373"/>
      <c r="AI395" s="373"/>
      <c r="AJ395" s="373"/>
      <c r="AK395" s="373"/>
      <c r="AL395" s="373"/>
      <c r="AM395" s="373"/>
      <c r="AN395" s="373"/>
      <c r="AO395" s="373"/>
      <c r="AP395" s="373"/>
      <c r="AQ395" s="373"/>
      <c r="AR395" s="373"/>
      <c r="AS395" s="373"/>
      <c r="AT395" s="373"/>
      <c r="AU395" s="373"/>
      <c r="AV395" s="373"/>
      <c r="AW395" s="373"/>
      <c r="AX395" s="373"/>
      <c r="AY395" s="373"/>
      <c r="AZ395" s="373"/>
      <c r="BA395" s="39"/>
      <c r="BB395" s="39"/>
      <c r="BC395" s="11">
        <v>0</v>
      </c>
      <c r="BD395" s="11">
        <v>1</v>
      </c>
      <c r="CY395" s="145">
        <v>0</v>
      </c>
      <c r="CZ395" s="145">
        <v>0</v>
      </c>
    </row>
    <row r="396" spans="1:104" ht="15" hidden="1" customHeight="1" x14ac:dyDescent="0.25">
      <c r="A396" s="39"/>
      <c r="B396" s="39"/>
      <c r="C396" s="373"/>
      <c r="D396" s="373"/>
      <c r="E396" s="373"/>
      <c r="F396" s="373"/>
      <c r="G396" s="373"/>
      <c r="H396" s="373"/>
      <c r="I396" s="373"/>
      <c r="J396" s="373"/>
      <c r="K396" s="373"/>
      <c r="L396" s="373"/>
      <c r="M396" s="373"/>
      <c r="N396" s="373"/>
      <c r="O396" s="373"/>
      <c r="P396" s="373"/>
      <c r="Q396" s="373"/>
      <c r="R396" s="373"/>
      <c r="S396" s="373"/>
      <c r="T396" s="373"/>
      <c r="U396" s="373"/>
      <c r="V396" s="373"/>
      <c r="W396" s="373"/>
      <c r="X396" s="373"/>
      <c r="Y396" s="373"/>
      <c r="Z396" s="373"/>
      <c r="AA396" s="373"/>
      <c r="AB396" s="373"/>
      <c r="AC396" s="373"/>
      <c r="AD396" s="373"/>
      <c r="AE396" s="373"/>
      <c r="AF396" s="373"/>
      <c r="AG396" s="373"/>
      <c r="AH396" s="373"/>
      <c r="AI396" s="373"/>
      <c r="AJ396" s="373"/>
      <c r="AK396" s="373"/>
      <c r="AL396" s="373"/>
      <c r="AM396" s="373"/>
      <c r="AN396" s="373"/>
      <c r="AO396" s="373"/>
      <c r="AP396" s="373"/>
      <c r="AQ396" s="373"/>
      <c r="AR396" s="373"/>
      <c r="AS396" s="373"/>
      <c r="AT396" s="373"/>
      <c r="AU396" s="373"/>
      <c r="AV396" s="373"/>
      <c r="AW396" s="373"/>
      <c r="AX396" s="373"/>
      <c r="AY396" s="373"/>
      <c r="AZ396" s="373"/>
      <c r="BA396" s="39"/>
      <c r="BB396" s="39"/>
      <c r="BC396" s="11">
        <v>0</v>
      </c>
      <c r="BD396" s="11">
        <v>1</v>
      </c>
      <c r="CY396" s="145">
        <v>0</v>
      </c>
      <c r="CZ396" s="145">
        <v>0</v>
      </c>
    </row>
    <row r="397" spans="1:104" ht="15" hidden="1" customHeight="1" x14ac:dyDescent="0.25">
      <c r="A397" s="39"/>
      <c r="B397" s="39"/>
      <c r="C397" s="39"/>
      <c r="D397" s="39"/>
      <c r="E397" s="39"/>
      <c r="F397" s="39"/>
      <c r="G397" s="39"/>
      <c r="H397" s="39"/>
      <c r="I397" s="39"/>
      <c r="J397" s="39"/>
      <c r="K397" s="39"/>
      <c r="L397" s="39"/>
      <c r="M397" s="39"/>
      <c r="N397" s="39"/>
      <c r="O397" s="39"/>
      <c r="P397" s="39"/>
      <c r="Q397" s="39"/>
      <c r="R397" s="39"/>
      <c r="S397" s="39"/>
      <c r="T397" s="39"/>
      <c r="U397" s="39"/>
      <c r="V397" s="39"/>
      <c r="W397" s="39"/>
      <c r="X397" s="39"/>
      <c r="Y397" s="39"/>
      <c r="Z397" s="39"/>
      <c r="AA397" s="39"/>
      <c r="AB397" s="39"/>
      <c r="AC397" s="39"/>
      <c r="AD397" s="39"/>
      <c r="AE397" s="39"/>
      <c r="AF397" s="39"/>
      <c r="AG397" s="39"/>
      <c r="AH397" s="39"/>
      <c r="AI397" s="39"/>
      <c r="AJ397" s="39"/>
      <c r="AK397" s="39"/>
      <c r="AL397" s="39"/>
      <c r="AM397" s="39"/>
      <c r="AN397" s="39"/>
      <c r="AO397" s="39"/>
      <c r="AP397" s="39"/>
      <c r="AQ397" s="39"/>
      <c r="AR397" s="39"/>
      <c r="AS397" s="39"/>
      <c r="AT397" s="39"/>
      <c r="AU397" s="39"/>
      <c r="AV397" s="39"/>
      <c r="AW397" s="39"/>
      <c r="AX397" s="39"/>
      <c r="AY397" s="39"/>
      <c r="AZ397" s="39"/>
      <c r="BA397" s="39"/>
      <c r="BB397" s="39"/>
      <c r="BC397" s="11">
        <v>0</v>
      </c>
      <c r="BD397" s="11">
        <v>1</v>
      </c>
      <c r="CY397" s="145">
        <v>0</v>
      </c>
      <c r="CZ397" s="145">
        <v>0</v>
      </c>
    </row>
    <row r="398" spans="1:104" ht="15" customHeight="1" x14ac:dyDescent="0.25">
      <c r="A398" s="39"/>
      <c r="B398" s="39"/>
      <c r="C398" s="373" t="s">
        <v>452</v>
      </c>
      <c r="D398" s="373"/>
      <c r="E398" s="373"/>
      <c r="F398" s="373"/>
      <c r="G398" s="373"/>
      <c r="H398" s="373"/>
      <c r="I398" s="373"/>
      <c r="J398" s="373"/>
      <c r="K398" s="373"/>
      <c r="L398" s="373"/>
      <c r="M398" s="373"/>
      <c r="N398" s="373"/>
      <c r="O398" s="373"/>
      <c r="P398" s="373"/>
      <c r="Q398" s="373"/>
      <c r="R398" s="373"/>
      <c r="S398" s="373"/>
      <c r="T398" s="373"/>
      <c r="U398" s="373"/>
      <c r="V398" s="373"/>
      <c r="W398" s="373"/>
      <c r="X398" s="373"/>
      <c r="Y398" s="373"/>
      <c r="Z398" s="373"/>
      <c r="AA398" s="373"/>
      <c r="AB398" s="373"/>
      <c r="AC398" s="373"/>
      <c r="AD398" s="373"/>
      <c r="AE398" s="373"/>
      <c r="AF398" s="373"/>
      <c r="AG398" s="373"/>
      <c r="AH398" s="373"/>
      <c r="AI398" s="373"/>
      <c r="AJ398" s="373"/>
      <c r="AK398" s="373"/>
      <c r="AL398" s="373"/>
      <c r="AM398" s="373"/>
      <c r="AN398" s="373"/>
      <c r="AO398" s="373"/>
      <c r="AP398" s="373"/>
      <c r="AQ398" s="373"/>
      <c r="AR398" s="373"/>
      <c r="AS398" s="373"/>
      <c r="AT398" s="373"/>
      <c r="AU398" s="373"/>
      <c r="AV398" s="373"/>
      <c r="AW398" s="373"/>
      <c r="AX398" s="373"/>
      <c r="AY398" s="373"/>
      <c r="AZ398" s="373"/>
      <c r="BA398" s="39"/>
      <c r="BB398" s="39"/>
      <c r="BC398" s="11">
        <v>1</v>
      </c>
      <c r="BD398" s="11">
        <v>0</v>
      </c>
      <c r="CY398" s="145">
        <v>0</v>
      </c>
      <c r="CZ398" s="145">
        <v>1</v>
      </c>
    </row>
    <row r="399" spans="1:104" ht="15" customHeight="1" x14ac:dyDescent="0.25">
      <c r="A399" s="39"/>
      <c r="B399" s="39"/>
      <c r="C399" s="373"/>
      <c r="D399" s="373"/>
      <c r="E399" s="373"/>
      <c r="F399" s="373"/>
      <c r="G399" s="373"/>
      <c r="H399" s="373"/>
      <c r="I399" s="373"/>
      <c r="J399" s="373"/>
      <c r="K399" s="373"/>
      <c r="L399" s="373"/>
      <c r="M399" s="373"/>
      <c r="N399" s="373"/>
      <c r="O399" s="373"/>
      <c r="P399" s="373"/>
      <c r="Q399" s="373"/>
      <c r="R399" s="373"/>
      <c r="S399" s="373"/>
      <c r="T399" s="373"/>
      <c r="U399" s="373"/>
      <c r="V399" s="373"/>
      <c r="W399" s="373"/>
      <c r="X399" s="373"/>
      <c r="Y399" s="373"/>
      <c r="Z399" s="373"/>
      <c r="AA399" s="373"/>
      <c r="AB399" s="373"/>
      <c r="AC399" s="373"/>
      <c r="AD399" s="373"/>
      <c r="AE399" s="373"/>
      <c r="AF399" s="373"/>
      <c r="AG399" s="373"/>
      <c r="AH399" s="373"/>
      <c r="AI399" s="373"/>
      <c r="AJ399" s="373"/>
      <c r="AK399" s="373"/>
      <c r="AL399" s="373"/>
      <c r="AM399" s="373"/>
      <c r="AN399" s="373"/>
      <c r="AO399" s="373"/>
      <c r="AP399" s="373"/>
      <c r="AQ399" s="373"/>
      <c r="AR399" s="373"/>
      <c r="AS399" s="373"/>
      <c r="AT399" s="373"/>
      <c r="AU399" s="373"/>
      <c r="AV399" s="373"/>
      <c r="AW399" s="373"/>
      <c r="AX399" s="373"/>
      <c r="AY399" s="373"/>
      <c r="AZ399" s="373"/>
      <c r="BA399" s="39"/>
      <c r="BB399" s="39"/>
      <c r="BC399" s="11">
        <v>1</v>
      </c>
      <c r="BD399" s="11">
        <v>0</v>
      </c>
      <c r="CY399" s="145">
        <v>0</v>
      </c>
      <c r="CZ399" s="145">
        <v>1</v>
      </c>
    </row>
    <row r="400" spans="1:104" ht="15" customHeight="1" x14ac:dyDescent="0.25">
      <c r="A400" s="39"/>
      <c r="B400" s="39"/>
      <c r="C400" s="373"/>
      <c r="D400" s="373"/>
      <c r="E400" s="373"/>
      <c r="F400" s="373"/>
      <c r="G400" s="373"/>
      <c r="H400" s="373"/>
      <c r="I400" s="373"/>
      <c r="J400" s="373"/>
      <c r="K400" s="373"/>
      <c r="L400" s="373"/>
      <c r="M400" s="373"/>
      <c r="N400" s="373"/>
      <c r="O400" s="373"/>
      <c r="P400" s="373"/>
      <c r="Q400" s="373"/>
      <c r="R400" s="373"/>
      <c r="S400" s="373"/>
      <c r="T400" s="373"/>
      <c r="U400" s="373"/>
      <c r="V400" s="373"/>
      <c r="W400" s="373"/>
      <c r="X400" s="373"/>
      <c r="Y400" s="373"/>
      <c r="Z400" s="373"/>
      <c r="AA400" s="373"/>
      <c r="AB400" s="373"/>
      <c r="AC400" s="373"/>
      <c r="AD400" s="373"/>
      <c r="AE400" s="373"/>
      <c r="AF400" s="373"/>
      <c r="AG400" s="373"/>
      <c r="AH400" s="373"/>
      <c r="AI400" s="373"/>
      <c r="AJ400" s="373"/>
      <c r="AK400" s="373"/>
      <c r="AL400" s="373"/>
      <c r="AM400" s="373"/>
      <c r="AN400" s="373"/>
      <c r="AO400" s="373"/>
      <c r="AP400" s="373"/>
      <c r="AQ400" s="373"/>
      <c r="AR400" s="373"/>
      <c r="AS400" s="373"/>
      <c r="AT400" s="373"/>
      <c r="AU400" s="373"/>
      <c r="AV400" s="373"/>
      <c r="AW400" s="373"/>
      <c r="AX400" s="373"/>
      <c r="AY400" s="373"/>
      <c r="AZ400" s="373"/>
      <c r="BA400" s="39"/>
      <c r="BB400" s="39"/>
      <c r="BC400" s="11">
        <v>1</v>
      </c>
      <c r="BD400" s="11">
        <v>0</v>
      </c>
      <c r="CY400" s="145">
        <v>0</v>
      </c>
      <c r="CZ400" s="145">
        <v>1</v>
      </c>
    </row>
    <row r="401" spans="1:104" ht="15" customHeight="1" x14ac:dyDescent="0.25">
      <c r="A401" s="39"/>
      <c r="B401" s="39"/>
      <c r="C401" s="39"/>
      <c r="D401" s="39"/>
      <c r="E401" s="39"/>
      <c r="F401" s="39"/>
      <c r="G401" s="39"/>
      <c r="H401" s="39"/>
      <c r="I401" s="39"/>
      <c r="J401" s="39"/>
      <c r="K401" s="39"/>
      <c r="L401" s="39"/>
      <c r="M401" s="39"/>
      <c r="N401" s="39"/>
      <c r="O401" s="39"/>
      <c r="P401" s="39"/>
      <c r="Q401" s="39"/>
      <c r="R401" s="39"/>
      <c r="S401" s="39"/>
      <c r="T401" s="39"/>
      <c r="U401" s="39"/>
      <c r="V401" s="39"/>
      <c r="W401" s="39"/>
      <c r="X401" s="39"/>
      <c r="Y401" s="39"/>
      <c r="Z401" s="39"/>
      <c r="AA401" s="39"/>
      <c r="AB401" s="39"/>
      <c r="AC401" s="39"/>
      <c r="AD401" s="39"/>
      <c r="AE401" s="39"/>
      <c r="AF401" s="39"/>
      <c r="AG401" s="39"/>
      <c r="AH401" s="39"/>
      <c r="AI401" s="39"/>
      <c r="AJ401" s="39"/>
      <c r="AK401" s="39"/>
      <c r="AL401" s="39"/>
      <c r="AM401" s="39"/>
      <c r="AN401" s="39"/>
      <c r="AO401" s="39"/>
      <c r="AP401" s="39"/>
      <c r="AQ401" s="39"/>
      <c r="AR401" s="39"/>
      <c r="AS401" s="39"/>
      <c r="AT401" s="39"/>
      <c r="AU401" s="39"/>
      <c r="AV401" s="39"/>
      <c r="AW401" s="39"/>
      <c r="AX401" s="39"/>
      <c r="AY401" s="39"/>
      <c r="AZ401" s="39"/>
      <c r="BA401" s="39"/>
      <c r="BB401" s="39"/>
      <c r="BC401" s="11">
        <v>1</v>
      </c>
      <c r="BD401" s="11">
        <v>0</v>
      </c>
      <c r="CY401" s="145">
        <v>0</v>
      </c>
      <c r="CZ401" s="145">
        <v>1</v>
      </c>
    </row>
    <row r="402" spans="1:104" ht="15" customHeight="1" x14ac:dyDescent="0.25">
      <c r="A402" s="39"/>
      <c r="B402" s="39"/>
      <c r="C402" s="39" t="s">
        <v>195</v>
      </c>
      <c r="D402" s="374" t="s">
        <v>453</v>
      </c>
      <c r="E402" s="375"/>
      <c r="F402" s="375"/>
      <c r="G402" s="375"/>
      <c r="H402" s="375"/>
      <c r="I402" s="375"/>
      <c r="J402" s="375"/>
      <c r="K402" s="375"/>
      <c r="L402" s="375"/>
      <c r="M402" s="375"/>
      <c r="N402" s="375"/>
      <c r="O402" s="375"/>
      <c r="P402" s="375"/>
      <c r="Q402" s="375"/>
      <c r="R402" s="375"/>
      <c r="S402" s="375"/>
      <c r="T402" s="375"/>
      <c r="U402" s="375"/>
      <c r="V402" s="375"/>
      <c r="W402" s="375"/>
      <c r="X402" s="375"/>
      <c r="Y402" s="375"/>
      <c r="Z402" s="375"/>
      <c r="AA402" s="375"/>
      <c r="AB402" s="375"/>
      <c r="AC402" s="375"/>
      <c r="AD402" s="375"/>
      <c r="AE402" s="375"/>
      <c r="AF402" s="375"/>
      <c r="AG402" s="375"/>
      <c r="AH402" s="375"/>
      <c r="AI402" s="375"/>
      <c r="AJ402" s="375"/>
      <c r="AK402" s="375"/>
      <c r="AL402" s="375"/>
      <c r="AM402" s="375"/>
      <c r="AN402" s="375"/>
      <c r="AO402" s="375"/>
      <c r="AP402" s="375"/>
      <c r="AQ402" s="375"/>
      <c r="AR402" s="375"/>
      <c r="AS402" s="375"/>
      <c r="AT402" s="375"/>
      <c r="AU402" s="375"/>
      <c r="AV402" s="375"/>
      <c r="AW402" s="375"/>
      <c r="AX402" s="375"/>
      <c r="AY402" s="375"/>
      <c r="AZ402" s="375"/>
      <c r="BA402" s="39"/>
      <c r="BB402" s="39"/>
      <c r="BC402" s="11">
        <v>1</v>
      </c>
      <c r="BD402" s="11">
        <v>0</v>
      </c>
      <c r="CY402" s="145">
        <v>0</v>
      </c>
      <c r="CZ402" s="145">
        <v>1</v>
      </c>
    </row>
    <row r="403" spans="1:104" ht="15" customHeight="1" x14ac:dyDescent="0.25">
      <c r="A403" s="39"/>
      <c r="B403" s="39"/>
      <c r="C403" s="39" t="s">
        <v>195</v>
      </c>
      <c r="D403" s="374" t="s">
        <v>210</v>
      </c>
      <c r="E403" s="375"/>
      <c r="F403" s="375"/>
      <c r="G403" s="375"/>
      <c r="H403" s="375"/>
      <c r="I403" s="375"/>
      <c r="J403" s="375"/>
      <c r="K403" s="375"/>
      <c r="L403" s="375"/>
      <c r="M403" s="375"/>
      <c r="N403" s="375"/>
      <c r="O403" s="375"/>
      <c r="P403" s="375"/>
      <c r="Q403" s="375"/>
      <c r="R403" s="375"/>
      <c r="S403" s="375"/>
      <c r="T403" s="375"/>
      <c r="U403" s="375"/>
      <c r="V403" s="375"/>
      <c r="W403" s="375"/>
      <c r="X403" s="375"/>
      <c r="Y403" s="375"/>
      <c r="Z403" s="375"/>
      <c r="AA403" s="375"/>
      <c r="AB403" s="375"/>
      <c r="AC403" s="375"/>
      <c r="AD403" s="375"/>
      <c r="AE403" s="375"/>
      <c r="AF403" s="375"/>
      <c r="AG403" s="375"/>
      <c r="AH403" s="375"/>
      <c r="AI403" s="375"/>
      <c r="AJ403" s="375"/>
      <c r="AK403" s="375"/>
      <c r="AL403" s="375"/>
      <c r="AM403" s="375"/>
      <c r="AN403" s="375"/>
      <c r="AO403" s="375"/>
      <c r="AP403" s="375"/>
      <c r="AQ403" s="375"/>
      <c r="AR403" s="375"/>
      <c r="AS403" s="375"/>
      <c r="AT403" s="375"/>
      <c r="AU403" s="375"/>
      <c r="AV403" s="375"/>
      <c r="AW403" s="375"/>
      <c r="AX403" s="375"/>
      <c r="AY403" s="375"/>
      <c r="AZ403" s="375"/>
      <c r="BA403" s="39"/>
      <c r="BB403" s="39"/>
      <c r="BC403" s="11">
        <v>1</v>
      </c>
      <c r="BD403" s="11">
        <v>0</v>
      </c>
      <c r="CY403" s="145">
        <v>0</v>
      </c>
      <c r="CZ403" s="145">
        <v>1</v>
      </c>
    </row>
    <row r="404" spans="1:104" ht="15" customHeight="1" x14ac:dyDescent="0.25">
      <c r="A404" s="39"/>
      <c r="B404" s="39"/>
      <c r="C404" s="39"/>
      <c r="D404" s="76" t="s">
        <v>211</v>
      </c>
      <c r="E404" s="402" t="s">
        <v>212</v>
      </c>
      <c r="F404" s="402"/>
      <c r="G404" s="402"/>
      <c r="H404" s="402"/>
      <c r="I404" s="402"/>
      <c r="J404" s="402"/>
      <c r="K404" s="402"/>
      <c r="L404" s="402"/>
      <c r="M404" s="402"/>
      <c r="N404" s="402"/>
      <c r="O404" s="402"/>
      <c r="P404" s="402"/>
      <c r="Q404" s="402"/>
      <c r="R404" s="402"/>
      <c r="S404" s="402"/>
      <c r="T404" s="402"/>
      <c r="U404" s="402"/>
      <c r="V404" s="402"/>
      <c r="W404" s="402"/>
      <c r="X404" s="402"/>
      <c r="Y404" s="402"/>
      <c r="Z404" s="402"/>
      <c r="AA404" s="402"/>
      <c r="AB404" s="402"/>
      <c r="AC404" s="402"/>
      <c r="AD404" s="402"/>
      <c r="AE404" s="402"/>
      <c r="AF404" s="402"/>
      <c r="AG404" s="402"/>
      <c r="AH404" s="402"/>
      <c r="AI404" s="402"/>
      <c r="AJ404" s="402"/>
      <c r="AK404" s="402"/>
      <c r="AL404" s="402"/>
      <c r="AM404" s="402"/>
      <c r="AN404" s="402"/>
      <c r="AO404" s="402"/>
      <c r="AP404" s="402"/>
      <c r="AQ404" s="402"/>
      <c r="AR404" s="402"/>
      <c r="AS404" s="402"/>
      <c r="AT404" s="402"/>
      <c r="AU404" s="402"/>
      <c r="AV404" s="402"/>
      <c r="AW404" s="402"/>
      <c r="AX404" s="402"/>
      <c r="AY404" s="402"/>
      <c r="AZ404" s="402"/>
      <c r="BA404" s="39"/>
      <c r="BB404" s="39"/>
      <c r="BC404" s="11">
        <v>1</v>
      </c>
      <c r="BD404" s="11">
        <v>0</v>
      </c>
      <c r="CY404" s="145">
        <v>0</v>
      </c>
      <c r="CZ404" s="145">
        <v>1</v>
      </c>
    </row>
    <row r="405" spans="1:104" ht="15" customHeight="1" x14ac:dyDescent="0.25">
      <c r="A405" s="39"/>
      <c r="B405" s="39"/>
      <c r="C405" s="39"/>
      <c r="D405" s="77"/>
      <c r="E405" s="402"/>
      <c r="F405" s="402"/>
      <c r="G405" s="402"/>
      <c r="H405" s="402"/>
      <c r="I405" s="402"/>
      <c r="J405" s="402"/>
      <c r="K405" s="402"/>
      <c r="L405" s="402"/>
      <c r="M405" s="402"/>
      <c r="N405" s="402"/>
      <c r="O405" s="402"/>
      <c r="P405" s="402"/>
      <c r="Q405" s="402"/>
      <c r="R405" s="402"/>
      <c r="S405" s="402"/>
      <c r="T405" s="402"/>
      <c r="U405" s="402"/>
      <c r="V405" s="402"/>
      <c r="W405" s="402"/>
      <c r="X405" s="402"/>
      <c r="Y405" s="402"/>
      <c r="Z405" s="402"/>
      <c r="AA405" s="402"/>
      <c r="AB405" s="402"/>
      <c r="AC405" s="402"/>
      <c r="AD405" s="402"/>
      <c r="AE405" s="402"/>
      <c r="AF405" s="402"/>
      <c r="AG405" s="402"/>
      <c r="AH405" s="402"/>
      <c r="AI405" s="402"/>
      <c r="AJ405" s="402"/>
      <c r="AK405" s="402"/>
      <c r="AL405" s="402"/>
      <c r="AM405" s="402"/>
      <c r="AN405" s="402"/>
      <c r="AO405" s="402"/>
      <c r="AP405" s="402"/>
      <c r="AQ405" s="402"/>
      <c r="AR405" s="402"/>
      <c r="AS405" s="402"/>
      <c r="AT405" s="402"/>
      <c r="AU405" s="402"/>
      <c r="AV405" s="402"/>
      <c r="AW405" s="402"/>
      <c r="AX405" s="402"/>
      <c r="AY405" s="402"/>
      <c r="AZ405" s="402"/>
      <c r="BA405" s="39"/>
      <c r="BB405" s="39"/>
      <c r="BC405" s="11">
        <v>1</v>
      </c>
      <c r="BD405" s="11">
        <v>0</v>
      </c>
      <c r="CY405" s="145">
        <v>0</v>
      </c>
      <c r="CZ405" s="145">
        <v>1</v>
      </c>
    </row>
    <row r="406" spans="1:104" ht="15" customHeight="1" x14ac:dyDescent="0.25">
      <c r="A406" s="39"/>
      <c r="B406" s="39"/>
      <c r="C406" s="39"/>
      <c r="D406" s="77"/>
      <c r="E406" s="402"/>
      <c r="F406" s="402"/>
      <c r="G406" s="402"/>
      <c r="H406" s="402"/>
      <c r="I406" s="402"/>
      <c r="J406" s="402"/>
      <c r="K406" s="402"/>
      <c r="L406" s="402"/>
      <c r="M406" s="402"/>
      <c r="N406" s="402"/>
      <c r="O406" s="402"/>
      <c r="P406" s="402"/>
      <c r="Q406" s="402"/>
      <c r="R406" s="402"/>
      <c r="S406" s="402"/>
      <c r="T406" s="402"/>
      <c r="U406" s="402"/>
      <c r="V406" s="402"/>
      <c r="W406" s="402"/>
      <c r="X406" s="402"/>
      <c r="Y406" s="402"/>
      <c r="Z406" s="402"/>
      <c r="AA406" s="402"/>
      <c r="AB406" s="402"/>
      <c r="AC406" s="402"/>
      <c r="AD406" s="402"/>
      <c r="AE406" s="402"/>
      <c r="AF406" s="402"/>
      <c r="AG406" s="402"/>
      <c r="AH406" s="402"/>
      <c r="AI406" s="402"/>
      <c r="AJ406" s="402"/>
      <c r="AK406" s="402"/>
      <c r="AL406" s="402"/>
      <c r="AM406" s="402"/>
      <c r="AN406" s="402"/>
      <c r="AO406" s="402"/>
      <c r="AP406" s="402"/>
      <c r="AQ406" s="402"/>
      <c r="AR406" s="402"/>
      <c r="AS406" s="402"/>
      <c r="AT406" s="402"/>
      <c r="AU406" s="402"/>
      <c r="AV406" s="402"/>
      <c r="AW406" s="402"/>
      <c r="AX406" s="402"/>
      <c r="AY406" s="402"/>
      <c r="AZ406" s="402"/>
      <c r="BA406" s="39"/>
      <c r="BB406" s="39"/>
      <c r="BC406" s="11">
        <v>1</v>
      </c>
      <c r="BD406" s="11">
        <v>0</v>
      </c>
      <c r="CY406" s="145">
        <v>0</v>
      </c>
      <c r="CZ406" s="145">
        <v>1</v>
      </c>
    </row>
    <row r="407" spans="1:104" ht="15" customHeight="1" x14ac:dyDescent="0.25">
      <c r="A407" s="39"/>
      <c r="B407" s="39"/>
      <c r="C407" s="39"/>
      <c r="D407" s="76" t="s">
        <v>211</v>
      </c>
      <c r="E407" s="682" t="s">
        <v>544</v>
      </c>
      <c r="F407" s="402"/>
      <c r="G407" s="402"/>
      <c r="H407" s="402"/>
      <c r="I407" s="402"/>
      <c r="J407" s="402"/>
      <c r="K407" s="402"/>
      <c r="L407" s="402"/>
      <c r="M407" s="402"/>
      <c r="N407" s="402"/>
      <c r="O407" s="402"/>
      <c r="P407" s="402"/>
      <c r="Q407" s="402"/>
      <c r="R407" s="402"/>
      <c r="S407" s="402"/>
      <c r="T407" s="402"/>
      <c r="U407" s="402"/>
      <c r="V407" s="402"/>
      <c r="W407" s="402"/>
      <c r="X407" s="402"/>
      <c r="Y407" s="402"/>
      <c r="Z407" s="402"/>
      <c r="AA407" s="402"/>
      <c r="AB407" s="402"/>
      <c r="AC407" s="402"/>
      <c r="AD407" s="402"/>
      <c r="AE407" s="402"/>
      <c r="AF407" s="402"/>
      <c r="AG407" s="402"/>
      <c r="AH407" s="402"/>
      <c r="AI407" s="402"/>
      <c r="AJ407" s="402"/>
      <c r="AK407" s="402"/>
      <c r="AL407" s="402"/>
      <c r="AM407" s="402"/>
      <c r="AN407" s="402"/>
      <c r="AO407" s="402"/>
      <c r="AP407" s="402"/>
      <c r="AQ407" s="402"/>
      <c r="AR407" s="402"/>
      <c r="AS407" s="402"/>
      <c r="AT407" s="402"/>
      <c r="AU407" s="402"/>
      <c r="AV407" s="402"/>
      <c r="AW407" s="402"/>
      <c r="AX407" s="402"/>
      <c r="AY407" s="402"/>
      <c r="AZ407" s="402"/>
      <c r="BA407" s="39"/>
      <c r="BB407" s="39"/>
      <c r="BC407" s="11">
        <v>1</v>
      </c>
      <c r="BD407" s="11">
        <v>0</v>
      </c>
      <c r="CY407" s="145">
        <v>0</v>
      </c>
      <c r="CZ407" s="145">
        <v>1</v>
      </c>
    </row>
    <row r="408" spans="1:104" ht="15" customHeight="1" x14ac:dyDescent="0.25">
      <c r="A408" s="39"/>
      <c r="B408" s="39"/>
      <c r="C408" s="39"/>
      <c r="D408" s="39"/>
      <c r="E408" s="402"/>
      <c r="F408" s="402"/>
      <c r="G408" s="402"/>
      <c r="H408" s="402"/>
      <c r="I408" s="402"/>
      <c r="J408" s="402"/>
      <c r="K408" s="402"/>
      <c r="L408" s="402"/>
      <c r="M408" s="402"/>
      <c r="N408" s="402"/>
      <c r="O408" s="402"/>
      <c r="P408" s="402"/>
      <c r="Q408" s="402"/>
      <c r="R408" s="402"/>
      <c r="S408" s="402"/>
      <c r="T408" s="402"/>
      <c r="U408" s="402"/>
      <c r="V408" s="402"/>
      <c r="W408" s="402"/>
      <c r="X408" s="402"/>
      <c r="Y408" s="402"/>
      <c r="Z408" s="402"/>
      <c r="AA408" s="402"/>
      <c r="AB408" s="402"/>
      <c r="AC408" s="402"/>
      <c r="AD408" s="402"/>
      <c r="AE408" s="402"/>
      <c r="AF408" s="402"/>
      <c r="AG408" s="402"/>
      <c r="AH408" s="402"/>
      <c r="AI408" s="402"/>
      <c r="AJ408" s="402"/>
      <c r="AK408" s="402"/>
      <c r="AL408" s="402"/>
      <c r="AM408" s="402"/>
      <c r="AN408" s="402"/>
      <c r="AO408" s="402"/>
      <c r="AP408" s="402"/>
      <c r="AQ408" s="402"/>
      <c r="AR408" s="402"/>
      <c r="AS408" s="402"/>
      <c r="AT408" s="402"/>
      <c r="AU408" s="402"/>
      <c r="AV408" s="402"/>
      <c r="AW408" s="402"/>
      <c r="AX408" s="402"/>
      <c r="AY408" s="402"/>
      <c r="AZ408" s="402"/>
      <c r="BA408" s="39"/>
      <c r="BB408" s="39"/>
      <c r="BC408" s="11">
        <v>1</v>
      </c>
      <c r="BD408" s="11">
        <v>0</v>
      </c>
      <c r="CY408" s="145">
        <v>0</v>
      </c>
      <c r="CZ408" s="145">
        <v>1</v>
      </c>
    </row>
    <row r="409" spans="1:104" ht="15" customHeight="1" x14ac:dyDescent="0.25">
      <c r="A409" s="39"/>
      <c r="B409" s="39"/>
      <c r="C409" s="39"/>
      <c r="D409" s="402" t="s">
        <v>213</v>
      </c>
      <c r="E409" s="402"/>
      <c r="F409" s="402"/>
      <c r="G409" s="402"/>
      <c r="H409" s="402"/>
      <c r="I409" s="402"/>
      <c r="J409" s="402"/>
      <c r="K409" s="402"/>
      <c r="L409" s="402"/>
      <c r="M409" s="402"/>
      <c r="N409" s="402"/>
      <c r="O409" s="402"/>
      <c r="P409" s="402"/>
      <c r="Q409" s="402"/>
      <c r="R409" s="402"/>
      <c r="S409" s="402"/>
      <c r="T409" s="402"/>
      <c r="U409" s="402"/>
      <c r="V409" s="402"/>
      <c r="W409" s="402"/>
      <c r="X409" s="402"/>
      <c r="Y409" s="402"/>
      <c r="Z409" s="402"/>
      <c r="AA409" s="402"/>
      <c r="AB409" s="402"/>
      <c r="AC409" s="402"/>
      <c r="AD409" s="402"/>
      <c r="AE409" s="402"/>
      <c r="AF409" s="402"/>
      <c r="AG409" s="402"/>
      <c r="AH409" s="402"/>
      <c r="AI409" s="402"/>
      <c r="AJ409" s="402"/>
      <c r="AK409" s="402"/>
      <c r="AL409" s="402"/>
      <c r="AM409" s="402"/>
      <c r="AN409" s="402"/>
      <c r="AO409" s="402"/>
      <c r="AP409" s="402"/>
      <c r="AQ409" s="402"/>
      <c r="AR409" s="402"/>
      <c r="AS409" s="402"/>
      <c r="AT409" s="402"/>
      <c r="AU409" s="402"/>
      <c r="AV409" s="402"/>
      <c r="AW409" s="402"/>
      <c r="AX409" s="402"/>
      <c r="AY409" s="402"/>
      <c r="AZ409" s="402"/>
      <c r="BA409" s="39"/>
      <c r="BB409" s="39"/>
      <c r="BC409" s="11">
        <v>1</v>
      </c>
      <c r="BD409" s="11">
        <v>0</v>
      </c>
      <c r="CY409" s="145">
        <v>0</v>
      </c>
      <c r="CZ409" s="145">
        <v>1</v>
      </c>
    </row>
    <row r="410" spans="1:104" ht="15" customHeight="1" x14ac:dyDescent="0.25">
      <c r="A410" s="39"/>
      <c r="B410" s="39"/>
      <c r="C410" s="39"/>
      <c r="D410" s="402"/>
      <c r="E410" s="402"/>
      <c r="F410" s="402"/>
      <c r="G410" s="402"/>
      <c r="H410" s="402"/>
      <c r="I410" s="402"/>
      <c r="J410" s="402"/>
      <c r="K410" s="402"/>
      <c r="L410" s="402"/>
      <c r="M410" s="402"/>
      <c r="N410" s="402"/>
      <c r="O410" s="402"/>
      <c r="P410" s="402"/>
      <c r="Q410" s="402"/>
      <c r="R410" s="402"/>
      <c r="S410" s="402"/>
      <c r="T410" s="402"/>
      <c r="U410" s="402"/>
      <c r="V410" s="402"/>
      <c r="W410" s="402"/>
      <c r="X410" s="402"/>
      <c r="Y410" s="402"/>
      <c r="Z410" s="402"/>
      <c r="AA410" s="402"/>
      <c r="AB410" s="402"/>
      <c r="AC410" s="402"/>
      <c r="AD410" s="402"/>
      <c r="AE410" s="402"/>
      <c r="AF410" s="402"/>
      <c r="AG410" s="402"/>
      <c r="AH410" s="402"/>
      <c r="AI410" s="402"/>
      <c r="AJ410" s="402"/>
      <c r="AK410" s="402"/>
      <c r="AL410" s="402"/>
      <c r="AM410" s="402"/>
      <c r="AN410" s="402"/>
      <c r="AO410" s="402"/>
      <c r="AP410" s="402"/>
      <c r="AQ410" s="402"/>
      <c r="AR410" s="402"/>
      <c r="AS410" s="402"/>
      <c r="AT410" s="402"/>
      <c r="AU410" s="402"/>
      <c r="AV410" s="402"/>
      <c r="AW410" s="402"/>
      <c r="AX410" s="402"/>
      <c r="AY410" s="402"/>
      <c r="AZ410" s="402"/>
      <c r="BA410" s="39"/>
      <c r="BB410" s="39"/>
      <c r="BC410" s="11">
        <v>1</v>
      </c>
      <c r="BD410" s="11">
        <v>0</v>
      </c>
      <c r="CY410" s="145">
        <v>0</v>
      </c>
      <c r="CZ410" s="145">
        <v>1</v>
      </c>
    </row>
    <row r="411" spans="1:104" ht="15" customHeight="1" x14ac:dyDescent="0.25">
      <c r="A411" s="39"/>
      <c r="B411" s="39"/>
      <c r="C411" s="39"/>
      <c r="D411" s="402"/>
      <c r="E411" s="402"/>
      <c r="F411" s="402"/>
      <c r="G411" s="402"/>
      <c r="H411" s="402"/>
      <c r="I411" s="402"/>
      <c r="J411" s="402"/>
      <c r="K411" s="402"/>
      <c r="L411" s="402"/>
      <c r="M411" s="402"/>
      <c r="N411" s="402"/>
      <c r="O411" s="402"/>
      <c r="P411" s="402"/>
      <c r="Q411" s="402"/>
      <c r="R411" s="402"/>
      <c r="S411" s="402"/>
      <c r="T411" s="402"/>
      <c r="U411" s="402"/>
      <c r="V411" s="402"/>
      <c r="W411" s="402"/>
      <c r="X411" s="402"/>
      <c r="Y411" s="402"/>
      <c r="Z411" s="402"/>
      <c r="AA411" s="402"/>
      <c r="AB411" s="402"/>
      <c r="AC411" s="402"/>
      <c r="AD411" s="402"/>
      <c r="AE411" s="402"/>
      <c r="AF411" s="402"/>
      <c r="AG411" s="402"/>
      <c r="AH411" s="402"/>
      <c r="AI411" s="402"/>
      <c r="AJ411" s="402"/>
      <c r="AK411" s="402"/>
      <c r="AL411" s="402"/>
      <c r="AM411" s="402"/>
      <c r="AN411" s="402"/>
      <c r="AO411" s="402"/>
      <c r="AP411" s="402"/>
      <c r="AQ411" s="402"/>
      <c r="AR411" s="402"/>
      <c r="AS411" s="402"/>
      <c r="AT411" s="402"/>
      <c r="AU411" s="402"/>
      <c r="AV411" s="402"/>
      <c r="AW411" s="402"/>
      <c r="AX411" s="402"/>
      <c r="AY411" s="402"/>
      <c r="AZ411" s="402"/>
      <c r="BA411" s="39"/>
      <c r="BB411" s="39"/>
      <c r="BC411" s="11">
        <v>1</v>
      </c>
      <c r="BD411" s="11">
        <v>0</v>
      </c>
      <c r="CY411" s="145">
        <v>0</v>
      </c>
      <c r="CZ411" s="145">
        <v>1</v>
      </c>
    </row>
    <row r="412" spans="1:104" ht="15" customHeight="1" x14ac:dyDescent="0.25">
      <c r="A412" s="39"/>
      <c r="B412" s="39"/>
      <c r="C412" s="78" t="s">
        <v>195</v>
      </c>
      <c r="D412" s="453" t="s">
        <v>454</v>
      </c>
      <c r="E412" s="453"/>
      <c r="F412" s="453"/>
      <c r="G412" s="453"/>
      <c r="H412" s="453"/>
      <c r="I412" s="453"/>
      <c r="J412" s="453"/>
      <c r="K412" s="453"/>
      <c r="L412" s="453"/>
      <c r="M412" s="453"/>
      <c r="N412" s="453"/>
      <c r="O412" s="453"/>
      <c r="P412" s="453"/>
      <c r="Q412" s="453"/>
      <c r="R412" s="453"/>
      <c r="S412" s="453"/>
      <c r="T412" s="453"/>
      <c r="U412" s="453"/>
      <c r="V412" s="453"/>
      <c r="W412" s="453"/>
      <c r="X412" s="453"/>
      <c r="Y412" s="453"/>
      <c r="Z412" s="453"/>
      <c r="AA412" s="453"/>
      <c r="AB412" s="453"/>
      <c r="AC412" s="453"/>
      <c r="AD412" s="453"/>
      <c r="AE412" s="453"/>
      <c r="AF412" s="453"/>
      <c r="AG412" s="453"/>
      <c r="AH412" s="453"/>
      <c r="AI412" s="453"/>
      <c r="AJ412" s="453"/>
      <c r="AK412" s="453"/>
      <c r="AL412" s="453"/>
      <c r="AM412" s="453"/>
      <c r="AN412" s="453"/>
      <c r="AO412" s="453"/>
      <c r="AP412" s="453"/>
      <c r="AQ412" s="453"/>
      <c r="AR412" s="453"/>
      <c r="AS412" s="453"/>
      <c r="AT412" s="453"/>
      <c r="AU412" s="453"/>
      <c r="AV412" s="453"/>
      <c r="AW412" s="453"/>
      <c r="AX412" s="453"/>
      <c r="AY412" s="453"/>
      <c r="AZ412" s="453"/>
      <c r="BA412" s="39"/>
      <c r="BB412" s="39"/>
      <c r="BC412" s="11">
        <v>1</v>
      </c>
      <c r="BD412" s="11">
        <v>0</v>
      </c>
      <c r="CY412" s="145">
        <v>0</v>
      </c>
      <c r="CZ412" s="145">
        <v>1</v>
      </c>
    </row>
    <row r="413" spans="1:104" ht="15" customHeight="1" x14ac:dyDescent="0.25">
      <c r="A413" s="39"/>
      <c r="B413" s="39"/>
      <c r="C413" s="76"/>
      <c r="D413" s="453"/>
      <c r="E413" s="453"/>
      <c r="F413" s="453"/>
      <c r="G413" s="453"/>
      <c r="H413" s="453"/>
      <c r="I413" s="453"/>
      <c r="J413" s="453"/>
      <c r="K413" s="453"/>
      <c r="L413" s="453"/>
      <c r="M413" s="453"/>
      <c r="N413" s="453"/>
      <c r="O413" s="453"/>
      <c r="P413" s="453"/>
      <c r="Q413" s="453"/>
      <c r="R413" s="453"/>
      <c r="S413" s="453"/>
      <c r="T413" s="453"/>
      <c r="U413" s="453"/>
      <c r="V413" s="453"/>
      <c r="W413" s="453"/>
      <c r="X413" s="453"/>
      <c r="Y413" s="453"/>
      <c r="Z413" s="453"/>
      <c r="AA413" s="453"/>
      <c r="AB413" s="453"/>
      <c r="AC413" s="453"/>
      <c r="AD413" s="453"/>
      <c r="AE413" s="453"/>
      <c r="AF413" s="453"/>
      <c r="AG413" s="453"/>
      <c r="AH413" s="453"/>
      <c r="AI413" s="453"/>
      <c r="AJ413" s="453"/>
      <c r="AK413" s="453"/>
      <c r="AL413" s="453"/>
      <c r="AM413" s="453"/>
      <c r="AN413" s="453"/>
      <c r="AO413" s="453"/>
      <c r="AP413" s="453"/>
      <c r="AQ413" s="453"/>
      <c r="AR413" s="453"/>
      <c r="AS413" s="453"/>
      <c r="AT413" s="453"/>
      <c r="AU413" s="453"/>
      <c r="AV413" s="453"/>
      <c r="AW413" s="453"/>
      <c r="AX413" s="453"/>
      <c r="AY413" s="453"/>
      <c r="AZ413" s="453"/>
      <c r="BA413" s="39"/>
      <c r="BB413" s="39"/>
      <c r="BC413" s="11">
        <v>1</v>
      </c>
      <c r="BD413" s="11">
        <v>0</v>
      </c>
      <c r="CY413" s="145">
        <v>0</v>
      </c>
      <c r="CZ413" s="145">
        <v>1</v>
      </c>
    </row>
    <row r="414" spans="1:104" ht="15" customHeight="1" x14ac:dyDescent="0.25">
      <c r="A414" s="39"/>
      <c r="B414" s="39"/>
      <c r="C414" s="76"/>
      <c r="D414" s="149"/>
      <c r="E414" s="149"/>
      <c r="F414" s="149"/>
      <c r="G414" s="149"/>
      <c r="H414" s="149"/>
      <c r="I414" s="149"/>
      <c r="J414" s="149"/>
      <c r="K414" s="149"/>
      <c r="L414" s="149"/>
      <c r="M414" s="149"/>
      <c r="N414" s="149"/>
      <c r="O414" s="149"/>
      <c r="P414" s="149"/>
      <c r="Q414" s="149"/>
      <c r="R414" s="149"/>
      <c r="S414" s="149"/>
      <c r="T414" s="149"/>
      <c r="U414" s="149"/>
      <c r="V414" s="149"/>
      <c r="W414" s="149"/>
      <c r="X414" s="149"/>
      <c r="Y414" s="149"/>
      <c r="Z414" s="149"/>
      <c r="AA414" s="149"/>
      <c r="AB414" s="149"/>
      <c r="AC414" s="149"/>
      <c r="AD414" s="149"/>
      <c r="AE414" s="149"/>
      <c r="AF414" s="149"/>
      <c r="AG414" s="149"/>
      <c r="AH414" s="149"/>
      <c r="AI414" s="149"/>
      <c r="AJ414" s="149"/>
      <c r="AK414" s="149"/>
      <c r="AL414" s="149"/>
      <c r="AM414" s="149"/>
      <c r="AN414" s="149"/>
      <c r="AO414" s="149"/>
      <c r="AP414" s="149"/>
      <c r="AQ414" s="149"/>
      <c r="AR414" s="149"/>
      <c r="AS414" s="149"/>
      <c r="AT414" s="149"/>
      <c r="AU414" s="149"/>
      <c r="AV414" s="149"/>
      <c r="AW414" s="149"/>
      <c r="AX414" s="149"/>
      <c r="AY414" s="149"/>
      <c r="AZ414" s="149"/>
      <c r="BA414" s="39"/>
      <c r="BB414" s="39"/>
      <c r="BC414" s="11">
        <v>1</v>
      </c>
      <c r="BD414" s="11">
        <v>0</v>
      </c>
      <c r="CY414" s="145">
        <v>0</v>
      </c>
      <c r="CZ414" s="145">
        <v>1</v>
      </c>
    </row>
    <row r="415" spans="1:104" ht="15" customHeight="1" x14ac:dyDescent="0.25">
      <c r="A415" s="39"/>
      <c r="B415" s="39"/>
      <c r="C415" s="76"/>
      <c r="D415" s="149"/>
      <c r="E415" s="149"/>
      <c r="F415" s="149"/>
      <c r="G415" s="149"/>
      <c r="H415" s="149"/>
      <c r="I415" s="149"/>
      <c r="J415" s="149"/>
      <c r="K415" s="149"/>
      <c r="L415" s="149"/>
      <c r="M415" s="149"/>
      <c r="N415" s="149"/>
      <c r="O415" s="149"/>
      <c r="P415" s="149"/>
      <c r="Q415" s="149"/>
      <c r="R415" s="149"/>
      <c r="S415" s="149"/>
      <c r="T415" s="149"/>
      <c r="U415" s="149"/>
      <c r="V415" s="149"/>
      <c r="W415" s="149"/>
      <c r="X415" s="149"/>
      <c r="Y415" s="149"/>
      <c r="Z415" s="149"/>
      <c r="AA415" s="149"/>
      <c r="AB415" s="149"/>
      <c r="AC415" s="149"/>
      <c r="AD415" s="149"/>
      <c r="AE415" s="149"/>
      <c r="AF415" s="149"/>
      <c r="AG415" s="149"/>
      <c r="AH415" s="149"/>
      <c r="AI415" s="149"/>
      <c r="AJ415" s="149"/>
      <c r="AK415" s="149"/>
      <c r="AL415" s="149"/>
      <c r="AM415" s="149"/>
      <c r="AN415" s="149"/>
      <c r="AO415" s="149"/>
      <c r="AP415" s="149"/>
      <c r="AQ415" s="149"/>
      <c r="AR415" s="149"/>
      <c r="AS415" s="149"/>
      <c r="AT415" s="149"/>
      <c r="AU415" s="149"/>
      <c r="AV415" s="149"/>
      <c r="AW415" s="149"/>
      <c r="AX415" s="149"/>
      <c r="AY415" s="149"/>
      <c r="AZ415" s="149"/>
      <c r="BA415" s="39"/>
      <c r="BB415" s="39"/>
      <c r="BC415" s="11">
        <v>1</v>
      </c>
      <c r="BD415" s="11">
        <v>1</v>
      </c>
      <c r="CY415" s="145">
        <v>0</v>
      </c>
      <c r="CZ415" s="145">
        <v>0</v>
      </c>
    </row>
    <row r="416" spans="1:104" ht="15" customHeight="1" x14ac:dyDescent="0.25">
      <c r="A416" s="39"/>
      <c r="B416" s="39"/>
      <c r="C416" s="335" t="s">
        <v>260</v>
      </c>
      <c r="D416" s="328"/>
      <c r="E416" s="328"/>
      <c r="F416" s="328"/>
      <c r="G416" s="328"/>
      <c r="H416" s="328"/>
      <c r="I416" s="328"/>
      <c r="J416" s="328"/>
      <c r="K416" s="328"/>
      <c r="L416" s="328"/>
      <c r="M416" s="328"/>
      <c r="N416" s="328"/>
      <c r="O416" s="328"/>
      <c r="P416" s="329"/>
      <c r="Q416" s="43"/>
      <c r="R416" s="42"/>
      <c r="S416" s="42"/>
      <c r="T416" s="42"/>
      <c r="U416" s="42"/>
      <c r="V416" s="42"/>
      <c r="W416" s="42"/>
      <c r="X416" s="42"/>
      <c r="Y416" s="42"/>
      <c r="Z416" s="42"/>
      <c r="AA416" s="42"/>
      <c r="AB416" s="42"/>
      <c r="AC416" s="42"/>
      <c r="AD416" s="42"/>
      <c r="AE416" s="42"/>
      <c r="AF416" s="42"/>
      <c r="AG416" s="42"/>
      <c r="AH416" s="42"/>
      <c r="AI416" s="42"/>
      <c r="AJ416" s="42"/>
      <c r="AK416" s="42"/>
      <c r="AL416" s="42"/>
      <c r="AM416" s="42"/>
      <c r="AN416" s="42"/>
      <c r="AO416" s="42"/>
      <c r="AP416" s="42"/>
      <c r="AQ416" s="42"/>
      <c r="AR416" s="42"/>
      <c r="AS416" s="42"/>
      <c r="AT416" s="42"/>
      <c r="AU416" s="42"/>
      <c r="AV416" s="42"/>
      <c r="AW416" s="42"/>
      <c r="AX416" s="42"/>
      <c r="AY416" s="42"/>
      <c r="AZ416" s="42"/>
      <c r="BA416" s="39"/>
      <c r="BB416" s="39"/>
      <c r="BC416" s="11">
        <v>1</v>
      </c>
      <c r="BD416" s="11">
        <v>1</v>
      </c>
      <c r="CY416" s="145">
        <v>0</v>
      </c>
      <c r="CZ416" s="145">
        <v>0</v>
      </c>
    </row>
    <row r="417" spans="1:104" ht="15" customHeight="1" x14ac:dyDescent="0.25">
      <c r="A417" s="39"/>
      <c r="B417" s="39"/>
      <c r="C417" s="76"/>
      <c r="D417" s="75"/>
      <c r="E417" s="75"/>
      <c r="F417" s="75"/>
      <c r="G417" s="75"/>
      <c r="H417" s="75"/>
      <c r="I417" s="75"/>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39"/>
      <c r="BB417" s="39"/>
      <c r="BC417" s="11">
        <v>1</v>
      </c>
      <c r="BD417" s="11">
        <v>1</v>
      </c>
      <c r="CY417" s="145">
        <v>0</v>
      </c>
      <c r="CZ417" s="145">
        <v>0</v>
      </c>
    </row>
    <row r="418" spans="1:104" ht="15" customHeight="1" x14ac:dyDescent="0.25">
      <c r="A418" s="39"/>
      <c r="B418" s="39"/>
      <c r="C418" s="423" t="s">
        <v>261</v>
      </c>
      <c r="D418" s="424"/>
      <c r="E418" s="424"/>
      <c r="F418" s="424"/>
      <c r="G418" s="424"/>
      <c r="H418" s="424"/>
      <c r="I418" s="424"/>
      <c r="J418" s="424"/>
      <c r="K418" s="424"/>
      <c r="L418" s="424"/>
      <c r="M418" s="424"/>
      <c r="N418" s="424"/>
      <c r="O418" s="424"/>
      <c r="P418" s="424"/>
      <c r="Q418" s="425" t="s">
        <v>542</v>
      </c>
      <c r="R418" s="426"/>
      <c r="S418" s="426"/>
      <c r="T418" s="426"/>
      <c r="U418" s="426"/>
      <c r="V418" s="426"/>
      <c r="W418" s="426"/>
      <c r="X418" s="426"/>
      <c r="Y418" s="426"/>
      <c r="Z418" s="426"/>
      <c r="AA418" s="426"/>
      <c r="AB418" s="426"/>
      <c r="AC418" s="426"/>
      <c r="AD418" s="426"/>
      <c r="AE418" s="426"/>
      <c r="AF418" s="426"/>
      <c r="AG418" s="426"/>
      <c r="AH418" s="426"/>
      <c r="AI418" s="426"/>
      <c r="AJ418" s="426"/>
      <c r="AK418" s="426"/>
      <c r="AL418" s="426"/>
      <c r="AM418" s="426"/>
      <c r="AN418" s="426"/>
      <c r="AO418" s="426"/>
      <c r="AP418" s="426"/>
      <c r="AQ418" s="426"/>
      <c r="AR418" s="426"/>
      <c r="AS418" s="426"/>
      <c r="AT418" s="426"/>
      <c r="AU418" s="426"/>
      <c r="AV418" s="426"/>
      <c r="AW418" s="426"/>
      <c r="AX418" s="426"/>
      <c r="AY418" s="426"/>
      <c r="AZ418" s="427"/>
      <c r="BA418" s="39"/>
      <c r="BB418" s="39"/>
      <c r="BC418" s="11">
        <v>1</v>
      </c>
      <c r="BD418" s="11">
        <v>1</v>
      </c>
      <c r="CY418" s="145">
        <v>0</v>
      </c>
      <c r="CZ418" s="145">
        <v>0</v>
      </c>
    </row>
    <row r="419" spans="1:104" ht="15" customHeight="1" x14ac:dyDescent="0.25">
      <c r="A419" s="39"/>
      <c r="B419" s="39"/>
      <c r="C419" s="423" t="s">
        <v>263</v>
      </c>
      <c r="D419" s="424"/>
      <c r="E419" s="424"/>
      <c r="F419" s="424"/>
      <c r="G419" s="424"/>
      <c r="H419" s="424"/>
      <c r="I419" s="424"/>
      <c r="J419" s="424"/>
      <c r="K419" s="424"/>
      <c r="L419" s="424"/>
      <c r="M419" s="424"/>
      <c r="N419" s="424"/>
      <c r="O419" s="424"/>
      <c r="P419" s="424"/>
      <c r="Q419" s="425" t="s">
        <v>543</v>
      </c>
      <c r="R419" s="426"/>
      <c r="S419" s="426"/>
      <c r="T419" s="426"/>
      <c r="U419" s="426"/>
      <c r="V419" s="426"/>
      <c r="W419" s="426"/>
      <c r="X419" s="426"/>
      <c r="Y419" s="426"/>
      <c r="Z419" s="426"/>
      <c r="AA419" s="426"/>
      <c r="AB419" s="426"/>
      <c r="AC419" s="426"/>
      <c r="AD419" s="426"/>
      <c r="AE419" s="426"/>
      <c r="AF419" s="426"/>
      <c r="AG419" s="426"/>
      <c r="AH419" s="426"/>
      <c r="AI419" s="426"/>
      <c r="AJ419" s="426"/>
      <c r="AK419" s="426"/>
      <c r="AL419" s="426"/>
      <c r="AM419" s="426"/>
      <c r="AN419" s="426"/>
      <c r="AO419" s="426"/>
      <c r="AP419" s="426"/>
      <c r="AQ419" s="426"/>
      <c r="AR419" s="426"/>
      <c r="AS419" s="426"/>
      <c r="AT419" s="426"/>
      <c r="AU419" s="426"/>
      <c r="AV419" s="426"/>
      <c r="AW419" s="426"/>
      <c r="AX419" s="426"/>
      <c r="AY419" s="426"/>
      <c r="AZ419" s="427"/>
      <c r="BA419" s="39"/>
      <c r="BB419" s="39"/>
      <c r="BC419" s="11">
        <v>1</v>
      </c>
      <c r="BD419" s="11">
        <v>1</v>
      </c>
      <c r="CY419" s="145">
        <v>0</v>
      </c>
      <c r="CZ419" s="145">
        <v>0</v>
      </c>
    </row>
    <row r="420" spans="1:104" ht="15" customHeight="1" x14ac:dyDescent="0.25">
      <c r="A420" s="39"/>
      <c r="B420" s="39"/>
      <c r="C420" s="76"/>
      <c r="D420" s="75"/>
      <c r="E420" s="75"/>
      <c r="F420" s="75"/>
      <c r="G420" s="75"/>
      <c r="H420" s="75"/>
      <c r="I420" s="75"/>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39"/>
      <c r="BB420" s="39"/>
      <c r="BC420" s="11">
        <v>1</v>
      </c>
      <c r="BD420" s="11">
        <v>1</v>
      </c>
      <c r="CY420" s="145">
        <v>0</v>
      </c>
      <c r="CZ420" s="145">
        <v>0</v>
      </c>
    </row>
    <row r="421" spans="1:104" ht="15" customHeight="1" x14ac:dyDescent="0.25">
      <c r="A421" s="39"/>
      <c r="B421" s="39"/>
      <c r="C421" s="76"/>
      <c r="D421" s="75"/>
      <c r="E421" s="75"/>
      <c r="F421" s="75"/>
      <c r="G421" s="75"/>
      <c r="H421" s="75"/>
      <c r="I421" s="75"/>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39"/>
      <c r="BB421" s="39"/>
      <c r="BC421" s="11">
        <v>1</v>
      </c>
      <c r="BD421" s="11">
        <v>1</v>
      </c>
      <c r="CY421" s="145">
        <v>0</v>
      </c>
      <c r="CZ421" s="145">
        <v>0</v>
      </c>
    </row>
    <row r="422" spans="1:104" ht="15" customHeight="1" x14ac:dyDescent="0.25">
      <c r="A422" s="39"/>
      <c r="B422" s="39"/>
      <c r="C422" s="335" t="s">
        <v>81</v>
      </c>
      <c r="D422" s="328"/>
      <c r="E422" s="328"/>
      <c r="F422" s="328"/>
      <c r="G422" s="328"/>
      <c r="H422" s="328"/>
      <c r="I422" s="328"/>
      <c r="J422" s="328"/>
      <c r="K422" s="328"/>
      <c r="L422" s="328"/>
      <c r="M422" s="328"/>
      <c r="N422" s="328"/>
      <c r="O422" s="328"/>
      <c r="P422" s="329"/>
      <c r="Q422" s="43"/>
      <c r="R422" s="42"/>
      <c r="S422" s="42"/>
      <c r="T422" s="42"/>
      <c r="U422" s="42"/>
      <c r="V422" s="42"/>
      <c r="W422" s="42"/>
      <c r="X422" s="42"/>
      <c r="Y422" s="42"/>
      <c r="Z422" s="42"/>
      <c r="AA422" s="42"/>
      <c r="AB422" s="42"/>
      <c r="AC422" s="42"/>
      <c r="AD422" s="42"/>
      <c r="AE422" s="42"/>
      <c r="AF422" s="42"/>
      <c r="AG422" s="42"/>
      <c r="AH422" s="42"/>
      <c r="AI422" s="42"/>
      <c r="AJ422" s="42"/>
      <c r="AK422" s="42"/>
      <c r="AL422" s="42"/>
      <c r="AM422" s="42"/>
      <c r="AN422" s="42"/>
      <c r="AO422" s="42"/>
      <c r="AP422" s="42"/>
      <c r="AQ422" s="42"/>
      <c r="AR422" s="42"/>
      <c r="AS422" s="42"/>
      <c r="AT422" s="42"/>
      <c r="AU422" s="42"/>
      <c r="AV422" s="42"/>
      <c r="AW422" s="42"/>
      <c r="AX422" s="42"/>
      <c r="AY422" s="42"/>
      <c r="AZ422" s="42"/>
      <c r="BA422" s="39"/>
      <c r="BB422" s="39"/>
      <c r="BC422" s="11">
        <v>1</v>
      </c>
      <c r="BD422" s="11">
        <v>1</v>
      </c>
      <c r="CY422" s="145">
        <v>1</v>
      </c>
      <c r="CZ422" s="145">
        <v>1</v>
      </c>
    </row>
    <row r="423" spans="1:104" s="39" customFormat="1" ht="15" customHeight="1" x14ac:dyDescent="0.25">
      <c r="BC423" s="73">
        <v>1</v>
      </c>
      <c r="BD423" s="73">
        <v>1</v>
      </c>
      <c r="BE423" s="74"/>
      <c r="BF423" s="74"/>
      <c r="CY423" s="145">
        <v>1</v>
      </c>
      <c r="CZ423" s="145">
        <v>1</v>
      </c>
    </row>
    <row r="424" spans="1:104" ht="15" customHeight="1" x14ac:dyDescent="0.25">
      <c r="A424" s="39"/>
      <c r="B424" s="39"/>
      <c r="C424" s="455" t="s">
        <v>536</v>
      </c>
      <c r="D424" s="456"/>
      <c r="E424" s="456"/>
      <c r="F424" s="456"/>
      <c r="G424" s="456"/>
      <c r="H424" s="456"/>
      <c r="I424" s="456"/>
      <c r="J424" s="456"/>
      <c r="K424" s="456"/>
      <c r="L424" s="456"/>
      <c r="M424" s="456"/>
      <c r="N424" s="456"/>
      <c r="O424" s="456"/>
      <c r="P424" s="456"/>
      <c r="Q424" s="456"/>
      <c r="R424" s="457"/>
      <c r="T424" s="455" t="s">
        <v>537</v>
      </c>
      <c r="U424" s="456"/>
      <c r="V424" s="456"/>
      <c r="W424" s="456"/>
      <c r="X424" s="456"/>
      <c r="Y424" s="456"/>
      <c r="Z424" s="456"/>
      <c r="AA424" s="456"/>
      <c r="AB424" s="456"/>
      <c r="AC424" s="456"/>
      <c r="AD424" s="456"/>
      <c r="AE424" s="456"/>
      <c r="AF424" s="456"/>
      <c r="AG424" s="456"/>
      <c r="AH424" s="456"/>
      <c r="AI424" s="457"/>
      <c r="AK424" s="454" t="s">
        <v>538</v>
      </c>
      <c r="AL424" s="370"/>
      <c r="AM424" s="370"/>
      <c r="AN424" s="370"/>
      <c r="AO424" s="370"/>
      <c r="AP424" s="370"/>
      <c r="AQ424" s="370"/>
      <c r="AR424" s="370"/>
      <c r="AS424" s="370"/>
      <c r="AT424" s="370"/>
      <c r="AU424" s="370"/>
      <c r="AV424" s="370"/>
      <c r="AW424" s="370"/>
      <c r="AX424" s="370"/>
      <c r="AY424" s="370"/>
      <c r="AZ424" s="370"/>
      <c r="BA424" s="39"/>
      <c r="BB424" s="39"/>
      <c r="BC424" s="11">
        <v>1</v>
      </c>
      <c r="BD424" s="11">
        <v>1</v>
      </c>
      <c r="CY424" s="145">
        <v>1</v>
      </c>
      <c r="CZ424" s="145">
        <v>1</v>
      </c>
    </row>
    <row r="425" spans="1:104" ht="15" customHeight="1" x14ac:dyDescent="0.25">
      <c r="A425" s="39"/>
      <c r="B425" s="39"/>
      <c r="C425" s="35"/>
      <c r="D425" s="22"/>
      <c r="E425" s="22"/>
      <c r="F425" s="22"/>
      <c r="G425" s="22"/>
      <c r="H425" s="22"/>
      <c r="I425" s="22"/>
      <c r="J425" s="22"/>
      <c r="K425" s="22"/>
      <c r="L425" s="22"/>
      <c r="M425" s="22"/>
      <c r="N425" s="22"/>
      <c r="O425" s="22"/>
      <c r="P425" s="22"/>
      <c r="Q425" s="22"/>
      <c r="R425" s="23"/>
      <c r="T425" s="35"/>
      <c r="U425" s="22"/>
      <c r="V425" s="22"/>
      <c r="W425" s="22"/>
      <c r="X425" s="22"/>
      <c r="Y425" s="22"/>
      <c r="Z425" s="22"/>
      <c r="AA425" s="22"/>
      <c r="AB425" s="22"/>
      <c r="AC425" s="22"/>
      <c r="AD425" s="22"/>
      <c r="AE425" s="22"/>
      <c r="AF425" s="22"/>
      <c r="AG425" s="22"/>
      <c r="AH425" s="22"/>
      <c r="AI425" s="23"/>
      <c r="AK425" s="35"/>
      <c r="AL425" s="22"/>
      <c r="AM425" s="22"/>
      <c r="AN425" s="22"/>
      <c r="AO425" s="22"/>
      <c r="AP425" s="22"/>
      <c r="AQ425" s="22"/>
      <c r="AR425" s="22"/>
      <c r="AS425" s="22"/>
      <c r="AT425" s="22"/>
      <c r="AU425" s="22"/>
      <c r="AV425" s="22"/>
      <c r="AW425" s="22"/>
      <c r="AX425" s="22"/>
      <c r="AY425" s="22"/>
      <c r="AZ425" s="23"/>
      <c r="BA425" s="39"/>
      <c r="BB425" s="39"/>
      <c r="BC425" s="11">
        <v>1</v>
      </c>
      <c r="BD425" s="11">
        <v>1</v>
      </c>
      <c r="CY425" s="145">
        <v>1</v>
      </c>
      <c r="CZ425" s="145">
        <v>1</v>
      </c>
    </row>
    <row r="426" spans="1:104" ht="15" customHeight="1" x14ac:dyDescent="0.25">
      <c r="A426" s="39"/>
      <c r="B426" s="39"/>
      <c r="C426" s="36"/>
      <c r="D426" s="24"/>
      <c r="E426" s="24"/>
      <c r="F426" s="24"/>
      <c r="G426" s="24"/>
      <c r="H426" s="24"/>
      <c r="I426" s="24"/>
      <c r="J426" s="24"/>
      <c r="K426" s="24"/>
      <c r="L426" s="24"/>
      <c r="M426" s="24"/>
      <c r="N426" s="24"/>
      <c r="O426" s="24"/>
      <c r="P426" s="24"/>
      <c r="Q426" s="24"/>
      <c r="R426" s="25"/>
      <c r="T426" s="36"/>
      <c r="U426" s="24"/>
      <c r="V426" s="24"/>
      <c r="W426" s="24"/>
      <c r="X426" s="24"/>
      <c r="Y426" s="24"/>
      <c r="Z426" s="24"/>
      <c r="AA426" s="24"/>
      <c r="AB426" s="24"/>
      <c r="AC426" s="24"/>
      <c r="AD426" s="24"/>
      <c r="AE426" s="24"/>
      <c r="AF426" s="24"/>
      <c r="AG426" s="24"/>
      <c r="AH426" s="24"/>
      <c r="AI426" s="25"/>
      <c r="AK426" s="36"/>
      <c r="AL426" s="24"/>
      <c r="AM426" s="24"/>
      <c r="AN426" s="24"/>
      <c r="AO426" s="24"/>
      <c r="AP426" s="24"/>
      <c r="AQ426" s="24"/>
      <c r="AR426" s="24"/>
      <c r="AS426" s="24"/>
      <c r="AT426" s="24"/>
      <c r="AU426" s="24"/>
      <c r="AV426" s="24"/>
      <c r="AW426" s="24"/>
      <c r="AX426" s="24"/>
      <c r="AY426" s="24"/>
      <c r="AZ426" s="25"/>
      <c r="BA426" s="39"/>
      <c r="BB426" s="39"/>
      <c r="BC426" s="11">
        <v>1</v>
      </c>
      <c r="BD426" s="11">
        <v>1</v>
      </c>
      <c r="CY426" s="145">
        <v>1</v>
      </c>
      <c r="CZ426" s="145">
        <v>1</v>
      </c>
    </row>
    <row r="427" spans="1:104" ht="15" customHeight="1" x14ac:dyDescent="0.25">
      <c r="A427" s="39"/>
      <c r="B427" s="39"/>
      <c r="C427" s="36"/>
      <c r="D427" s="24"/>
      <c r="E427" s="24"/>
      <c r="F427" s="24"/>
      <c r="G427" s="24"/>
      <c r="H427" s="24"/>
      <c r="I427" s="24"/>
      <c r="J427" s="24"/>
      <c r="K427" s="24"/>
      <c r="L427" s="24"/>
      <c r="M427" s="24"/>
      <c r="N427" s="24"/>
      <c r="O427" s="24"/>
      <c r="P427" s="24"/>
      <c r="Q427" s="24"/>
      <c r="R427" s="25"/>
      <c r="T427" s="36"/>
      <c r="U427" s="24"/>
      <c r="V427" s="24"/>
      <c r="W427" s="24"/>
      <c r="X427" s="24"/>
      <c r="Y427" s="24"/>
      <c r="Z427" s="24"/>
      <c r="AA427" s="24"/>
      <c r="AB427" s="24"/>
      <c r="AC427" s="24"/>
      <c r="AD427" s="24"/>
      <c r="AE427" s="24"/>
      <c r="AF427" s="24"/>
      <c r="AG427" s="24"/>
      <c r="AH427" s="24"/>
      <c r="AI427" s="25"/>
      <c r="AK427" s="36"/>
      <c r="AL427" s="24"/>
      <c r="AM427" s="24"/>
      <c r="AN427" s="37"/>
      <c r="AO427" s="24"/>
      <c r="AP427" s="24"/>
      <c r="AQ427" s="24"/>
      <c r="AR427" s="24"/>
      <c r="AS427" s="24"/>
      <c r="AT427" s="24"/>
      <c r="AU427" s="24"/>
      <c r="AV427" s="24"/>
      <c r="AW427" s="24"/>
      <c r="AX427" s="24"/>
      <c r="AY427" s="24"/>
      <c r="AZ427" s="25"/>
      <c r="BA427" s="39"/>
      <c r="BB427" s="39"/>
      <c r="BC427" s="11">
        <v>1</v>
      </c>
      <c r="BD427" s="11">
        <v>1</v>
      </c>
      <c r="CY427" s="145">
        <v>1</v>
      </c>
      <c r="CZ427" s="145">
        <v>1</v>
      </c>
    </row>
    <row r="428" spans="1:104" ht="15" customHeight="1" x14ac:dyDescent="0.25">
      <c r="A428" s="39"/>
      <c r="B428" s="39"/>
      <c r="C428" s="38"/>
      <c r="D428" s="26"/>
      <c r="E428" s="26"/>
      <c r="F428" s="26"/>
      <c r="G428" s="26"/>
      <c r="H428" s="26"/>
      <c r="I428" s="26"/>
      <c r="J428" s="26"/>
      <c r="K428" s="26"/>
      <c r="L428" s="26"/>
      <c r="M428" s="26"/>
      <c r="N428" s="26"/>
      <c r="O428" s="26"/>
      <c r="P428" s="26"/>
      <c r="Q428" s="26"/>
      <c r="R428" s="27"/>
      <c r="T428" s="38"/>
      <c r="U428" s="26"/>
      <c r="V428" s="26"/>
      <c r="W428" s="26"/>
      <c r="X428" s="26"/>
      <c r="Y428" s="26"/>
      <c r="Z428" s="26"/>
      <c r="AA428" s="26"/>
      <c r="AB428" s="26"/>
      <c r="AC428" s="26"/>
      <c r="AD428" s="26"/>
      <c r="AE428" s="26"/>
      <c r="AF428" s="26"/>
      <c r="AG428" s="26"/>
      <c r="AH428" s="26"/>
      <c r="AI428" s="27"/>
      <c r="AK428" s="38"/>
      <c r="AL428" s="26"/>
      <c r="AM428" s="26"/>
      <c r="AN428" s="26"/>
      <c r="AO428" s="26"/>
      <c r="AP428" s="26"/>
      <c r="AQ428" s="26"/>
      <c r="AR428" s="26"/>
      <c r="AS428" s="26"/>
      <c r="AT428" s="26"/>
      <c r="AU428" s="26"/>
      <c r="AV428" s="26"/>
      <c r="AW428" s="26"/>
      <c r="AX428" s="26"/>
      <c r="AY428" s="26"/>
      <c r="AZ428" s="27"/>
      <c r="BA428" s="39"/>
      <c r="BB428" s="39"/>
      <c r="BC428" s="11">
        <v>1</v>
      </c>
      <c r="BD428" s="11">
        <v>1</v>
      </c>
      <c r="CY428" s="145">
        <v>1</v>
      </c>
      <c r="CZ428" s="145">
        <v>1</v>
      </c>
    </row>
    <row r="429" spans="1:104" ht="15" customHeight="1" x14ac:dyDescent="0.25">
      <c r="A429" s="39"/>
      <c r="B429" s="39"/>
      <c r="C429" s="39"/>
      <c r="D429" s="39"/>
      <c r="E429" s="39"/>
      <c r="F429" s="39"/>
      <c r="G429" s="39"/>
      <c r="H429" s="39"/>
      <c r="I429" s="39"/>
      <c r="J429" s="39"/>
      <c r="K429" s="39"/>
      <c r="L429" s="39"/>
      <c r="M429" s="39"/>
      <c r="N429" s="39"/>
      <c r="O429" s="39"/>
      <c r="P429" s="39"/>
      <c r="Q429" s="39"/>
      <c r="R429" s="39"/>
      <c r="S429" s="39"/>
      <c r="T429" s="39"/>
      <c r="U429" s="39"/>
      <c r="V429" s="39"/>
      <c r="W429" s="39"/>
      <c r="X429" s="39"/>
      <c r="Y429" s="39"/>
      <c r="Z429" s="39"/>
      <c r="AA429" s="39"/>
      <c r="AB429" s="39"/>
      <c r="AC429" s="39"/>
      <c r="AD429" s="39"/>
      <c r="AE429" s="39"/>
      <c r="AF429" s="39"/>
      <c r="AG429" s="39"/>
      <c r="AH429" s="39"/>
      <c r="AI429" s="39"/>
      <c r="AJ429" s="39"/>
      <c r="AK429" s="39"/>
      <c r="AL429" s="39"/>
      <c r="AM429" s="39"/>
      <c r="AN429" s="39"/>
      <c r="AO429" s="39"/>
      <c r="AP429" s="39"/>
      <c r="AQ429" s="39"/>
      <c r="AR429" s="39"/>
      <c r="AS429" s="39"/>
      <c r="AT429" s="39"/>
      <c r="AU429" s="39"/>
      <c r="AV429" s="39"/>
      <c r="AW429" s="39"/>
      <c r="AX429" s="39"/>
      <c r="AY429" s="39"/>
      <c r="AZ429" s="39"/>
      <c r="BA429" s="39"/>
      <c r="BB429" s="39"/>
      <c r="BC429" s="11">
        <v>1</v>
      </c>
      <c r="BD429" s="11">
        <v>1</v>
      </c>
      <c r="CY429" s="145">
        <v>1</v>
      </c>
      <c r="CZ429" s="145">
        <v>1</v>
      </c>
    </row>
    <row r="430" spans="1:104" ht="15" hidden="1" customHeight="1" x14ac:dyDescent="0.25">
      <c r="A430" s="39"/>
      <c r="B430" s="39"/>
      <c r="C430" s="458" t="s">
        <v>365</v>
      </c>
      <c r="D430" s="456"/>
      <c r="E430" s="456"/>
      <c r="F430" s="456"/>
      <c r="G430" s="456"/>
      <c r="H430" s="456"/>
      <c r="I430" s="456"/>
      <c r="J430" s="456"/>
      <c r="K430" s="456"/>
      <c r="L430" s="456"/>
      <c r="M430" s="456"/>
      <c r="N430" s="456"/>
      <c r="O430" s="456"/>
      <c r="P430" s="456"/>
      <c r="Q430" s="456"/>
      <c r="R430" s="457"/>
      <c r="T430" s="458" t="s">
        <v>366</v>
      </c>
      <c r="U430" s="456"/>
      <c r="V430" s="456"/>
      <c r="W430" s="456"/>
      <c r="X430" s="456"/>
      <c r="Y430" s="456"/>
      <c r="Z430" s="456"/>
      <c r="AA430" s="456"/>
      <c r="AB430" s="456"/>
      <c r="AC430" s="456"/>
      <c r="AD430" s="456"/>
      <c r="AE430" s="456"/>
      <c r="AF430" s="456"/>
      <c r="AG430" s="456"/>
      <c r="AH430" s="456"/>
      <c r="AI430" s="457"/>
      <c r="AK430" s="370" t="s">
        <v>367</v>
      </c>
      <c r="AL430" s="370"/>
      <c r="AM430" s="370"/>
      <c r="AN430" s="370"/>
      <c r="AO430" s="370"/>
      <c r="AP430" s="370"/>
      <c r="AQ430" s="370"/>
      <c r="AR430" s="370"/>
      <c r="AS430" s="370"/>
      <c r="AT430" s="370"/>
      <c r="AU430" s="370"/>
      <c r="AV430" s="370"/>
      <c r="AW430" s="370"/>
      <c r="AX430" s="370"/>
      <c r="AY430" s="370"/>
      <c r="AZ430" s="370"/>
      <c r="BA430" s="39"/>
      <c r="BB430" s="39"/>
      <c r="BC430" s="33">
        <f>IF(APPG!D97&gt;1,1,0)</f>
        <v>0</v>
      </c>
      <c r="BD430" s="11">
        <v>0</v>
      </c>
      <c r="CY430" s="145">
        <v>1</v>
      </c>
      <c r="CZ430" s="145">
        <v>1</v>
      </c>
    </row>
    <row r="431" spans="1:104" ht="15" hidden="1" customHeight="1" x14ac:dyDescent="0.25">
      <c r="A431" s="39"/>
      <c r="B431" s="39"/>
      <c r="C431" s="35"/>
      <c r="D431" s="22"/>
      <c r="E431" s="22"/>
      <c r="F431" s="22"/>
      <c r="G431" s="22"/>
      <c r="H431" s="22"/>
      <c r="I431" s="22"/>
      <c r="J431" s="22"/>
      <c r="K431" s="22"/>
      <c r="L431" s="22"/>
      <c r="M431" s="22"/>
      <c r="N431" s="22"/>
      <c r="O431" s="22"/>
      <c r="P431" s="22"/>
      <c r="Q431" s="22"/>
      <c r="R431" s="23"/>
      <c r="T431" s="35"/>
      <c r="U431" s="22"/>
      <c r="V431" s="22"/>
      <c r="W431" s="22"/>
      <c r="X431" s="22"/>
      <c r="Y431" s="22"/>
      <c r="Z431" s="22"/>
      <c r="AA431" s="22"/>
      <c r="AB431" s="22"/>
      <c r="AC431" s="22"/>
      <c r="AD431" s="22"/>
      <c r="AE431" s="22"/>
      <c r="AF431" s="22"/>
      <c r="AG431" s="22"/>
      <c r="AH431" s="22"/>
      <c r="AI431" s="23"/>
      <c r="AK431" s="35"/>
      <c r="AL431" s="22"/>
      <c r="AM431" s="22"/>
      <c r="AN431" s="22"/>
      <c r="AO431" s="22"/>
      <c r="AP431" s="22"/>
      <c r="AQ431" s="22"/>
      <c r="AR431" s="22"/>
      <c r="AS431" s="22"/>
      <c r="AT431" s="22"/>
      <c r="AU431" s="22"/>
      <c r="AV431" s="22"/>
      <c r="AW431" s="22"/>
      <c r="AX431" s="22"/>
      <c r="AY431" s="22"/>
      <c r="AZ431" s="23"/>
      <c r="BA431" s="39"/>
      <c r="BB431" s="39"/>
      <c r="BC431" s="33">
        <f>IF(APPG!D97&gt;1,1,0)</f>
        <v>0</v>
      </c>
      <c r="BD431" s="11">
        <v>0</v>
      </c>
      <c r="CY431" s="145">
        <v>1</v>
      </c>
      <c r="CZ431" s="145">
        <v>1</v>
      </c>
    </row>
    <row r="432" spans="1:104" ht="15" hidden="1" customHeight="1" x14ac:dyDescent="0.25">
      <c r="A432" s="39"/>
      <c r="B432" s="39"/>
      <c r="C432" s="36"/>
      <c r="D432" s="24"/>
      <c r="E432" s="24"/>
      <c r="F432" s="24"/>
      <c r="G432" s="24"/>
      <c r="H432" s="24"/>
      <c r="I432" s="24"/>
      <c r="J432" s="24"/>
      <c r="K432" s="24"/>
      <c r="L432" s="24"/>
      <c r="M432" s="24"/>
      <c r="N432" s="24"/>
      <c r="O432" s="24"/>
      <c r="P432" s="24"/>
      <c r="Q432" s="24"/>
      <c r="R432" s="25"/>
      <c r="T432" s="36"/>
      <c r="U432" s="24"/>
      <c r="V432" s="24"/>
      <c r="W432" s="24"/>
      <c r="X432" s="24"/>
      <c r="Y432" s="24"/>
      <c r="Z432" s="24"/>
      <c r="AA432" s="24"/>
      <c r="AB432" s="24"/>
      <c r="AC432" s="24"/>
      <c r="AD432" s="24"/>
      <c r="AE432" s="24"/>
      <c r="AF432" s="24"/>
      <c r="AG432" s="24"/>
      <c r="AH432" s="24"/>
      <c r="AI432" s="25"/>
      <c r="AK432" s="36"/>
      <c r="AL432" s="24"/>
      <c r="AM432" s="24"/>
      <c r="AN432" s="24"/>
      <c r="AO432" s="24"/>
      <c r="AP432" s="24"/>
      <c r="AQ432" s="24"/>
      <c r="AR432" s="24"/>
      <c r="AS432" s="24"/>
      <c r="AT432" s="24"/>
      <c r="AU432" s="24"/>
      <c r="AV432" s="24"/>
      <c r="AW432" s="24"/>
      <c r="AX432" s="24"/>
      <c r="AY432" s="24"/>
      <c r="AZ432" s="25"/>
      <c r="BA432" s="39"/>
      <c r="BB432" s="39"/>
      <c r="BC432" s="33">
        <f>IF(APPG!D97&gt;1,1,0)</f>
        <v>0</v>
      </c>
      <c r="BD432" s="11">
        <v>0</v>
      </c>
      <c r="CY432" s="145">
        <v>1</v>
      </c>
      <c r="CZ432" s="145">
        <v>1</v>
      </c>
    </row>
    <row r="433" spans="1:104" ht="15" hidden="1" customHeight="1" x14ac:dyDescent="0.25">
      <c r="A433" s="39"/>
      <c r="B433" s="39"/>
      <c r="C433" s="36"/>
      <c r="D433" s="24"/>
      <c r="E433" s="24"/>
      <c r="F433" s="24"/>
      <c r="G433" s="24"/>
      <c r="H433" s="24"/>
      <c r="I433" s="24"/>
      <c r="J433" s="24"/>
      <c r="K433" s="24"/>
      <c r="L433" s="24"/>
      <c r="M433" s="24"/>
      <c r="N433" s="24"/>
      <c r="O433" s="24"/>
      <c r="P433" s="24"/>
      <c r="Q433" s="24"/>
      <c r="R433" s="25"/>
      <c r="T433" s="36"/>
      <c r="U433" s="24"/>
      <c r="V433" s="24"/>
      <c r="W433" s="24"/>
      <c r="X433" s="24"/>
      <c r="Y433" s="24"/>
      <c r="Z433" s="24"/>
      <c r="AA433" s="24"/>
      <c r="AB433" s="24"/>
      <c r="AC433" s="24"/>
      <c r="AD433" s="24"/>
      <c r="AE433" s="24"/>
      <c r="AF433" s="24"/>
      <c r="AG433" s="24"/>
      <c r="AH433" s="24"/>
      <c r="AI433" s="25"/>
      <c r="AK433" s="36"/>
      <c r="AL433" s="24"/>
      <c r="AM433" s="24"/>
      <c r="AN433" s="37"/>
      <c r="AO433" s="24"/>
      <c r="AP433" s="24"/>
      <c r="AQ433" s="24"/>
      <c r="AR433" s="24"/>
      <c r="AS433" s="24"/>
      <c r="AT433" s="24"/>
      <c r="AU433" s="24"/>
      <c r="AV433" s="24"/>
      <c r="AW433" s="24"/>
      <c r="AX433" s="24"/>
      <c r="AY433" s="24"/>
      <c r="AZ433" s="25"/>
      <c r="BA433" s="39"/>
      <c r="BB433" s="39"/>
      <c r="BC433" s="33">
        <f>IF(APPG!D97&gt;1,1,0)</f>
        <v>0</v>
      </c>
      <c r="BD433" s="11">
        <v>0</v>
      </c>
      <c r="CY433" s="145">
        <v>1</v>
      </c>
      <c r="CZ433" s="145">
        <v>1</v>
      </c>
    </row>
    <row r="434" spans="1:104" ht="15" hidden="1" customHeight="1" x14ac:dyDescent="0.25">
      <c r="A434" s="39"/>
      <c r="B434" s="39"/>
      <c r="C434" s="38"/>
      <c r="D434" s="26"/>
      <c r="E434" s="26"/>
      <c r="F434" s="26"/>
      <c r="G434" s="26"/>
      <c r="H434" s="26"/>
      <c r="I434" s="26"/>
      <c r="J434" s="26"/>
      <c r="K434" s="26"/>
      <c r="L434" s="26"/>
      <c r="M434" s="26"/>
      <c r="N434" s="26"/>
      <c r="O434" s="26"/>
      <c r="P434" s="26"/>
      <c r="Q434" s="26"/>
      <c r="R434" s="27"/>
      <c r="T434" s="38"/>
      <c r="U434" s="26"/>
      <c r="V434" s="26"/>
      <c r="W434" s="26"/>
      <c r="X434" s="26"/>
      <c r="Y434" s="26"/>
      <c r="Z434" s="26"/>
      <c r="AA434" s="26"/>
      <c r="AB434" s="26"/>
      <c r="AC434" s="26"/>
      <c r="AD434" s="26"/>
      <c r="AE434" s="26"/>
      <c r="AF434" s="26"/>
      <c r="AG434" s="26"/>
      <c r="AH434" s="26"/>
      <c r="AI434" s="27"/>
      <c r="AK434" s="38"/>
      <c r="AL434" s="26"/>
      <c r="AM434" s="26"/>
      <c r="AN434" s="26"/>
      <c r="AO434" s="26"/>
      <c r="AP434" s="26"/>
      <c r="AQ434" s="26"/>
      <c r="AR434" s="26"/>
      <c r="AS434" s="26"/>
      <c r="AT434" s="26"/>
      <c r="AU434" s="26"/>
      <c r="AV434" s="26"/>
      <c r="AW434" s="26"/>
      <c r="AX434" s="26"/>
      <c r="AY434" s="26"/>
      <c r="AZ434" s="27"/>
      <c r="BA434" s="39"/>
      <c r="BB434" s="39"/>
      <c r="BC434" s="33">
        <f>IF(APPG!D97&gt;1,1,0)</f>
        <v>0</v>
      </c>
      <c r="BD434" s="11">
        <v>0</v>
      </c>
      <c r="CY434" s="145">
        <v>1</v>
      </c>
      <c r="CZ434" s="145">
        <v>1</v>
      </c>
    </row>
    <row r="435" spans="1:104" ht="15" hidden="1" customHeight="1" x14ac:dyDescent="0.25">
      <c r="A435" s="39"/>
      <c r="B435" s="39"/>
      <c r="C435" s="39"/>
      <c r="D435" s="39"/>
      <c r="E435" s="39"/>
      <c r="F435" s="39"/>
      <c r="G435" s="39"/>
      <c r="H435" s="39"/>
      <c r="I435" s="39"/>
      <c r="J435" s="39"/>
      <c r="K435" s="39"/>
      <c r="L435" s="39"/>
      <c r="M435" s="39"/>
      <c r="N435" s="39"/>
      <c r="O435" s="39"/>
      <c r="P435" s="39"/>
      <c r="Q435" s="39"/>
      <c r="R435" s="39"/>
      <c r="S435" s="39"/>
      <c r="T435" s="39"/>
      <c r="U435" s="39"/>
      <c r="V435" s="39"/>
      <c r="W435" s="39"/>
      <c r="X435" s="39"/>
      <c r="Y435" s="39"/>
      <c r="Z435" s="39"/>
      <c r="AA435" s="39"/>
      <c r="AB435" s="39"/>
      <c r="AC435" s="39"/>
      <c r="AD435" s="39"/>
      <c r="AE435" s="39"/>
      <c r="AF435" s="39"/>
      <c r="AG435" s="39"/>
      <c r="AH435" s="39"/>
      <c r="AI435" s="39"/>
      <c r="AJ435" s="39"/>
      <c r="AK435" s="39"/>
      <c r="AL435" s="39"/>
      <c r="AM435" s="39"/>
      <c r="AN435" s="39"/>
      <c r="AO435" s="39"/>
      <c r="AP435" s="39"/>
      <c r="AQ435" s="39"/>
      <c r="AR435" s="39"/>
      <c r="AS435" s="39"/>
      <c r="AT435" s="39"/>
      <c r="AU435" s="39"/>
      <c r="AV435" s="39"/>
      <c r="AW435" s="39"/>
      <c r="AX435" s="39"/>
      <c r="AY435" s="39"/>
      <c r="AZ435" s="39"/>
      <c r="BA435" s="39"/>
      <c r="BB435" s="39"/>
      <c r="BC435" s="33">
        <f>IF(APPG!D97&gt;1,1,0)</f>
        <v>0</v>
      </c>
      <c r="BD435" s="11">
        <v>0</v>
      </c>
      <c r="CY435" s="145">
        <v>1</v>
      </c>
      <c r="CZ435" s="145">
        <v>1</v>
      </c>
    </row>
    <row r="436" spans="1:104" ht="15" customHeight="1" x14ac:dyDescent="0.25">
      <c r="A436" s="39"/>
      <c r="B436" s="39"/>
      <c r="C436" s="76"/>
      <c r="D436" s="97"/>
      <c r="E436" s="97"/>
      <c r="F436" s="97"/>
      <c r="G436" s="97"/>
      <c r="H436" s="97"/>
      <c r="I436" s="97"/>
      <c r="J436" s="97"/>
      <c r="K436" s="97"/>
      <c r="L436" s="97"/>
      <c r="M436" s="97"/>
      <c r="N436" s="97"/>
      <c r="O436" s="97"/>
      <c r="P436" s="97"/>
      <c r="Q436" s="97"/>
      <c r="R436" s="97"/>
      <c r="S436" s="97"/>
      <c r="T436" s="97"/>
      <c r="U436" s="97"/>
      <c r="V436" s="97"/>
      <c r="W436" s="97"/>
      <c r="X436" s="97"/>
      <c r="Y436" s="97"/>
      <c r="Z436" s="97"/>
      <c r="AA436" s="97"/>
      <c r="AB436" s="97"/>
      <c r="AC436" s="97"/>
      <c r="AD436" s="97"/>
      <c r="AE436" s="97"/>
      <c r="AF436" s="97"/>
      <c r="AG436" s="97"/>
      <c r="AH436" s="97"/>
      <c r="AI436" s="97"/>
      <c r="AJ436" s="97"/>
      <c r="AK436" s="97"/>
      <c r="AL436" s="97"/>
      <c r="AM436" s="97"/>
      <c r="AN436" s="97"/>
      <c r="AO436" s="97"/>
      <c r="AP436" s="97"/>
      <c r="AQ436" s="97"/>
      <c r="AR436" s="97"/>
      <c r="AS436" s="97"/>
      <c r="AT436" s="97"/>
      <c r="AU436" s="97"/>
      <c r="AV436" s="97"/>
      <c r="AW436" s="97"/>
      <c r="AX436" s="97"/>
      <c r="AY436" s="97"/>
      <c r="AZ436" s="97"/>
      <c r="BA436" s="39"/>
      <c r="BB436" s="39"/>
      <c r="BC436" s="11">
        <v>1</v>
      </c>
      <c r="BD436" s="11">
        <v>1</v>
      </c>
      <c r="CY436" s="145">
        <v>1</v>
      </c>
      <c r="CZ436" s="145">
        <v>1</v>
      </c>
    </row>
    <row r="437" spans="1:104" ht="15" customHeight="1" x14ac:dyDescent="0.25">
      <c r="A437" s="39"/>
      <c r="B437" s="39"/>
      <c r="C437" s="335" t="s">
        <v>354</v>
      </c>
      <c r="D437" s="328"/>
      <c r="E437" s="328"/>
      <c r="F437" s="328"/>
      <c r="G437" s="328"/>
      <c r="H437" s="328"/>
      <c r="I437" s="328"/>
      <c r="J437" s="328"/>
      <c r="K437" s="328"/>
      <c r="L437" s="328"/>
      <c r="M437" s="328"/>
      <c r="N437" s="328"/>
      <c r="O437" s="328"/>
      <c r="P437" s="329"/>
      <c r="Q437" s="43"/>
      <c r="R437" s="42"/>
      <c r="S437" s="42"/>
      <c r="T437" s="42"/>
      <c r="U437" s="42"/>
      <c r="V437" s="42"/>
      <c r="W437" s="42"/>
      <c r="X437" s="42"/>
      <c r="Y437" s="42"/>
      <c r="Z437" s="42"/>
      <c r="AA437" s="42"/>
      <c r="AB437" s="42"/>
      <c r="AC437" s="42"/>
      <c r="AD437" s="42"/>
      <c r="AE437" s="42"/>
      <c r="AF437" s="42"/>
      <c r="AG437" s="42"/>
      <c r="AH437" s="42"/>
      <c r="AI437" s="42"/>
      <c r="AJ437" s="42"/>
      <c r="AK437" s="42"/>
      <c r="AL437" s="42"/>
      <c r="AM437" s="42"/>
      <c r="AN437" s="42"/>
      <c r="AO437" s="42"/>
      <c r="AP437" s="42"/>
      <c r="AQ437" s="42"/>
      <c r="AR437" s="42"/>
      <c r="AS437" s="42"/>
      <c r="AT437" s="42"/>
      <c r="AU437" s="42"/>
      <c r="AV437" s="42"/>
      <c r="AW437" s="42"/>
      <c r="AX437" s="42"/>
      <c r="AY437" s="42"/>
      <c r="AZ437" s="42"/>
      <c r="BA437" s="39"/>
      <c r="BB437" s="39"/>
      <c r="BC437" s="11">
        <v>1</v>
      </c>
      <c r="BD437" s="11">
        <v>1</v>
      </c>
      <c r="CY437" s="145">
        <v>1</v>
      </c>
      <c r="CZ437" s="145">
        <v>1</v>
      </c>
    </row>
    <row r="438" spans="1:104" s="39" customFormat="1" ht="15" customHeight="1" x14ac:dyDescent="0.25">
      <c r="BC438" s="73">
        <v>1</v>
      </c>
      <c r="BD438" s="73">
        <v>1</v>
      </c>
      <c r="BE438" s="74"/>
      <c r="BF438" s="74"/>
      <c r="CY438" s="145">
        <v>1</v>
      </c>
      <c r="CZ438" s="145">
        <v>1</v>
      </c>
    </row>
    <row r="439" spans="1:104" ht="15" customHeight="1" x14ac:dyDescent="0.25">
      <c r="A439" s="39"/>
      <c r="B439" s="39"/>
      <c r="C439" s="458" t="s">
        <v>352</v>
      </c>
      <c r="D439" s="456"/>
      <c r="E439" s="456"/>
      <c r="F439" s="456"/>
      <c r="G439" s="456"/>
      <c r="H439" s="456"/>
      <c r="I439" s="456"/>
      <c r="J439" s="456"/>
      <c r="K439" s="456"/>
      <c r="L439" s="456"/>
      <c r="M439" s="456"/>
      <c r="N439" s="456"/>
      <c r="O439" s="456"/>
      <c r="P439" s="456"/>
      <c r="Q439" s="456"/>
      <c r="R439" s="457"/>
      <c r="T439" s="458" t="s">
        <v>364</v>
      </c>
      <c r="U439" s="456"/>
      <c r="V439" s="456"/>
      <c r="W439" s="456"/>
      <c r="X439" s="456"/>
      <c r="Y439" s="456"/>
      <c r="Z439" s="456"/>
      <c r="AA439" s="456"/>
      <c r="AB439" s="456"/>
      <c r="AC439" s="456"/>
      <c r="AD439" s="456"/>
      <c r="AE439" s="456"/>
      <c r="AF439" s="456"/>
      <c r="AG439" s="456"/>
      <c r="AH439" s="456"/>
      <c r="AI439" s="457"/>
      <c r="AK439" s="370" t="s">
        <v>353</v>
      </c>
      <c r="AL439" s="370"/>
      <c r="AM439" s="370"/>
      <c r="AN439" s="370"/>
      <c r="AO439" s="370"/>
      <c r="AP439" s="370"/>
      <c r="AQ439" s="370"/>
      <c r="AR439" s="370"/>
      <c r="AS439" s="370"/>
      <c r="AT439" s="370"/>
      <c r="AU439" s="370"/>
      <c r="AV439" s="370"/>
      <c r="AW439" s="370"/>
      <c r="AX439" s="370"/>
      <c r="AY439" s="370"/>
      <c r="AZ439" s="370"/>
      <c r="BA439" s="39"/>
      <c r="BB439" s="39"/>
      <c r="BC439" s="11">
        <v>1</v>
      </c>
      <c r="BD439" s="11">
        <v>1</v>
      </c>
      <c r="BE439" s="39"/>
      <c r="BF439" s="39"/>
      <c r="BG439" s="39"/>
      <c r="CY439" s="145">
        <v>1</v>
      </c>
      <c r="CZ439" s="145">
        <v>1</v>
      </c>
    </row>
    <row r="440" spans="1:104" ht="15" customHeight="1" x14ac:dyDescent="0.25">
      <c r="A440" s="39"/>
      <c r="B440" s="39"/>
      <c r="C440" s="35"/>
      <c r="D440" s="22"/>
      <c r="E440" s="22"/>
      <c r="F440" s="22"/>
      <c r="G440" s="22"/>
      <c r="H440" s="22"/>
      <c r="I440" s="22"/>
      <c r="J440" s="22"/>
      <c r="K440" s="22"/>
      <c r="L440" s="22"/>
      <c r="M440" s="22"/>
      <c r="N440" s="22"/>
      <c r="O440" s="22"/>
      <c r="P440" s="22"/>
      <c r="Q440" s="22"/>
      <c r="R440" s="23"/>
      <c r="T440" s="35"/>
      <c r="U440" s="22"/>
      <c r="V440" s="22"/>
      <c r="W440" s="22"/>
      <c r="X440" s="22"/>
      <c r="Y440" s="22"/>
      <c r="Z440" s="22"/>
      <c r="AA440" s="22"/>
      <c r="AB440" s="22"/>
      <c r="AC440" s="22"/>
      <c r="AD440" s="22"/>
      <c r="AE440" s="22"/>
      <c r="AF440" s="22"/>
      <c r="AG440" s="22"/>
      <c r="AH440" s="22"/>
      <c r="AI440" s="23"/>
      <c r="AK440" s="35"/>
      <c r="AL440" s="22"/>
      <c r="AM440" s="22"/>
      <c r="AN440" s="22"/>
      <c r="AO440" s="22"/>
      <c r="AP440" s="22"/>
      <c r="AQ440" s="22"/>
      <c r="AR440" s="22"/>
      <c r="AS440" s="22"/>
      <c r="AT440" s="22"/>
      <c r="AU440" s="22"/>
      <c r="AV440" s="22"/>
      <c r="AW440" s="22"/>
      <c r="AX440" s="22"/>
      <c r="AY440" s="22"/>
      <c r="AZ440" s="23"/>
      <c r="BA440" s="39"/>
      <c r="BB440" s="39"/>
      <c r="BC440" s="11">
        <v>1</v>
      </c>
      <c r="BD440" s="11">
        <v>1</v>
      </c>
      <c r="BE440" s="39"/>
      <c r="BF440" s="39"/>
      <c r="BG440" s="39"/>
      <c r="CY440" s="145">
        <v>1</v>
      </c>
      <c r="CZ440" s="145">
        <v>1</v>
      </c>
    </row>
    <row r="441" spans="1:104" ht="15" customHeight="1" x14ac:dyDescent="0.25">
      <c r="A441" s="39"/>
      <c r="B441" s="39"/>
      <c r="C441" s="36"/>
      <c r="D441" s="24"/>
      <c r="E441" s="24"/>
      <c r="F441" s="24"/>
      <c r="G441" s="24"/>
      <c r="H441" s="24"/>
      <c r="I441" s="24"/>
      <c r="J441" s="24"/>
      <c r="K441" s="24"/>
      <c r="L441" s="24"/>
      <c r="M441" s="24"/>
      <c r="N441" s="24"/>
      <c r="O441" s="24"/>
      <c r="P441" s="24"/>
      <c r="Q441" s="24"/>
      <c r="R441" s="25"/>
      <c r="T441" s="36"/>
      <c r="U441" s="24"/>
      <c r="V441" s="24"/>
      <c r="W441" s="24"/>
      <c r="X441" s="24"/>
      <c r="Y441" s="24"/>
      <c r="Z441" s="24"/>
      <c r="AA441" s="24"/>
      <c r="AB441" s="24"/>
      <c r="AC441" s="24"/>
      <c r="AD441" s="24"/>
      <c r="AE441" s="24"/>
      <c r="AF441" s="24"/>
      <c r="AG441" s="24"/>
      <c r="AH441" s="24"/>
      <c r="AI441" s="25"/>
      <c r="AK441" s="36"/>
      <c r="AL441" s="24"/>
      <c r="AM441" s="24"/>
      <c r="AN441" s="24"/>
      <c r="AO441" s="24"/>
      <c r="AP441" s="24"/>
      <c r="AQ441" s="24"/>
      <c r="AR441" s="24"/>
      <c r="AS441" s="24"/>
      <c r="AT441" s="24"/>
      <c r="AU441" s="24"/>
      <c r="AV441" s="24"/>
      <c r="AW441" s="24"/>
      <c r="AX441" s="24"/>
      <c r="AY441" s="24"/>
      <c r="AZ441" s="25"/>
      <c r="BA441" s="39"/>
      <c r="BB441" s="39"/>
      <c r="BC441" s="11">
        <v>1</v>
      </c>
      <c r="BD441" s="11">
        <v>1</v>
      </c>
      <c r="BE441" s="39"/>
      <c r="BF441" s="39"/>
      <c r="BG441" s="39"/>
      <c r="CY441" s="145">
        <v>1</v>
      </c>
      <c r="CZ441" s="145">
        <v>1</v>
      </c>
    </row>
    <row r="442" spans="1:104" ht="15" customHeight="1" x14ac:dyDescent="0.25">
      <c r="A442" s="39"/>
      <c r="B442" s="39"/>
      <c r="C442" s="36"/>
      <c r="D442" s="24"/>
      <c r="E442" s="24"/>
      <c r="F442" s="24"/>
      <c r="G442" s="24"/>
      <c r="H442" s="24"/>
      <c r="I442" s="24"/>
      <c r="J442" s="24"/>
      <c r="K442" s="24"/>
      <c r="L442" s="24"/>
      <c r="M442" s="24"/>
      <c r="N442" s="24"/>
      <c r="O442" s="24"/>
      <c r="P442" s="24"/>
      <c r="Q442" s="24"/>
      <c r="R442" s="25"/>
      <c r="T442" s="36"/>
      <c r="U442" s="24"/>
      <c r="V442" s="24"/>
      <c r="W442" s="24"/>
      <c r="X442" s="24"/>
      <c r="Y442" s="24"/>
      <c r="Z442" s="24"/>
      <c r="AA442" s="24"/>
      <c r="AB442" s="24"/>
      <c r="AC442" s="24"/>
      <c r="AD442" s="24"/>
      <c r="AE442" s="24"/>
      <c r="AF442" s="24"/>
      <c r="AG442" s="24"/>
      <c r="AH442" s="24"/>
      <c r="AI442" s="25"/>
      <c r="AK442" s="36"/>
      <c r="AL442" s="24"/>
      <c r="AM442" s="24"/>
      <c r="AN442" s="37"/>
      <c r="AO442" s="24"/>
      <c r="AP442" s="24"/>
      <c r="AQ442" s="24"/>
      <c r="AR442" s="24"/>
      <c r="AS442" s="24"/>
      <c r="AT442" s="24"/>
      <c r="AU442" s="24"/>
      <c r="AV442" s="24"/>
      <c r="AW442" s="24"/>
      <c r="AX442" s="24"/>
      <c r="AY442" s="24"/>
      <c r="AZ442" s="25"/>
      <c r="BA442" s="39"/>
      <c r="BB442" s="39"/>
      <c r="BC442" s="11">
        <v>1</v>
      </c>
      <c r="BD442" s="11">
        <v>1</v>
      </c>
      <c r="BE442" s="39"/>
      <c r="BF442" s="39"/>
      <c r="BG442" s="39"/>
      <c r="CY442" s="145">
        <v>1</v>
      </c>
      <c r="CZ442" s="145">
        <v>1</v>
      </c>
    </row>
    <row r="443" spans="1:104" ht="15" customHeight="1" x14ac:dyDescent="0.25">
      <c r="A443" s="39"/>
      <c r="B443" s="39"/>
      <c r="C443" s="38"/>
      <c r="D443" s="26"/>
      <c r="E443" s="26"/>
      <c r="F443" s="26"/>
      <c r="G443" s="26"/>
      <c r="H443" s="26"/>
      <c r="I443" s="26"/>
      <c r="J443" s="26"/>
      <c r="K443" s="26"/>
      <c r="L443" s="26"/>
      <c r="M443" s="26"/>
      <c r="N443" s="26"/>
      <c r="O443" s="26"/>
      <c r="P443" s="26"/>
      <c r="Q443" s="26"/>
      <c r="R443" s="27"/>
      <c r="T443" s="38"/>
      <c r="U443" s="26"/>
      <c r="V443" s="26"/>
      <c r="W443" s="26"/>
      <c r="X443" s="26"/>
      <c r="Y443" s="26"/>
      <c r="Z443" s="26"/>
      <c r="AA443" s="26"/>
      <c r="AB443" s="26"/>
      <c r="AC443" s="26"/>
      <c r="AD443" s="26"/>
      <c r="AE443" s="26"/>
      <c r="AF443" s="26"/>
      <c r="AG443" s="26"/>
      <c r="AH443" s="26"/>
      <c r="AI443" s="27"/>
      <c r="AK443" s="38"/>
      <c r="AL443" s="26"/>
      <c r="AM443" s="26"/>
      <c r="AN443" s="26"/>
      <c r="AO443" s="26"/>
      <c r="AP443" s="26"/>
      <c r="AQ443" s="26"/>
      <c r="AR443" s="26"/>
      <c r="AS443" s="26"/>
      <c r="AT443" s="26"/>
      <c r="AU443" s="26"/>
      <c r="AV443" s="26"/>
      <c r="AW443" s="26"/>
      <c r="AX443" s="26"/>
      <c r="AY443" s="26"/>
      <c r="AZ443" s="27"/>
      <c r="BA443" s="39"/>
      <c r="BB443" s="39"/>
      <c r="BC443" s="11">
        <v>1</v>
      </c>
      <c r="BD443" s="11">
        <v>1</v>
      </c>
      <c r="CY443" s="145">
        <v>1</v>
      </c>
      <c r="CZ443" s="145">
        <v>1</v>
      </c>
    </row>
    <row r="444" spans="1:104" ht="15" customHeight="1" x14ac:dyDescent="0.25">
      <c r="A444" s="39"/>
      <c r="B444" s="39"/>
      <c r="C444" s="39"/>
      <c r="D444" s="39"/>
      <c r="E444" s="39"/>
      <c r="F444" s="39"/>
      <c r="W444" s="39"/>
      <c r="X444" s="39"/>
      <c r="Y444" s="39"/>
      <c r="Z444" s="39"/>
      <c r="AQ444" s="39"/>
      <c r="AR444" s="39"/>
      <c r="AS444" s="39"/>
      <c r="AT444" s="39"/>
      <c r="AU444" s="39"/>
      <c r="AV444" s="39"/>
      <c r="AW444" s="39"/>
      <c r="AX444" s="39"/>
      <c r="AY444" s="39"/>
      <c r="AZ444" s="39"/>
      <c r="BA444" s="39"/>
      <c r="BB444" s="39"/>
      <c r="BC444" s="11">
        <v>1</v>
      </c>
      <c r="BD444" s="11">
        <v>1</v>
      </c>
      <c r="CY444" s="145">
        <v>1</v>
      </c>
      <c r="CZ444" s="145">
        <v>1</v>
      </c>
    </row>
    <row r="445" spans="1:104" ht="15" customHeight="1" x14ac:dyDescent="0.25">
      <c r="A445" s="39"/>
      <c r="B445" s="39"/>
      <c r="C445" s="39"/>
      <c r="D445" s="39"/>
      <c r="E445" s="39"/>
      <c r="F445" s="39"/>
      <c r="W445" s="39"/>
      <c r="X445" s="39"/>
      <c r="Y445" s="39"/>
      <c r="Z445" s="39"/>
      <c r="AQ445" s="39"/>
      <c r="AR445" s="39"/>
      <c r="AS445" s="39"/>
      <c r="AT445" s="39"/>
      <c r="AU445" s="39"/>
      <c r="AV445" s="39"/>
      <c r="AW445" s="39"/>
      <c r="AX445" s="39"/>
      <c r="AY445" s="39"/>
      <c r="AZ445" s="39"/>
      <c r="BA445" s="39"/>
      <c r="BB445" s="39"/>
      <c r="BC445" s="11">
        <v>1</v>
      </c>
      <c r="BD445" s="11">
        <v>1</v>
      </c>
      <c r="CY445" s="145">
        <v>1</v>
      </c>
      <c r="CZ445" s="145">
        <v>1</v>
      </c>
    </row>
    <row r="446" spans="1:104" ht="15" customHeight="1" x14ac:dyDescent="0.25">
      <c r="A446" s="39"/>
      <c r="B446" s="39"/>
      <c r="C446" s="335" t="s">
        <v>391</v>
      </c>
      <c r="D446" s="328"/>
      <c r="E446" s="328"/>
      <c r="F446" s="328"/>
      <c r="G446" s="328"/>
      <c r="H446" s="328"/>
      <c r="I446" s="328"/>
      <c r="J446" s="328"/>
      <c r="K446" s="328"/>
      <c r="L446" s="328"/>
      <c r="M446" s="328"/>
      <c r="N446" s="328"/>
      <c r="O446" s="328"/>
      <c r="P446" s="329"/>
      <c r="Q446" s="43"/>
      <c r="R446" s="42"/>
      <c r="S446" s="42"/>
      <c r="T446" s="42"/>
      <c r="U446" s="42"/>
      <c r="V446" s="42"/>
      <c r="W446" s="42"/>
      <c r="X446" s="42"/>
      <c r="Y446" s="42"/>
      <c r="Z446" s="42"/>
      <c r="AA446" s="42"/>
      <c r="AB446" s="42"/>
      <c r="AC446" s="42"/>
      <c r="AD446" s="42"/>
      <c r="AE446" s="42"/>
      <c r="AF446" s="42"/>
      <c r="AG446" s="42"/>
      <c r="AH446" s="42"/>
      <c r="AI446" s="42"/>
      <c r="AJ446" s="42"/>
      <c r="AK446" s="42"/>
      <c r="AL446" s="42"/>
      <c r="AM446" s="42"/>
      <c r="AN446" s="42"/>
      <c r="AO446" s="42"/>
      <c r="AP446" s="42"/>
      <c r="AQ446" s="42"/>
      <c r="AR446" s="42"/>
      <c r="AS446" s="42"/>
      <c r="AT446" s="42"/>
      <c r="AU446" s="42"/>
      <c r="AV446" s="42"/>
      <c r="AW446" s="42"/>
      <c r="AX446" s="42"/>
      <c r="AY446" s="42"/>
      <c r="AZ446" s="42"/>
      <c r="BA446" s="39"/>
      <c r="BB446" s="39"/>
      <c r="BC446" s="11">
        <v>1</v>
      </c>
      <c r="BD446" s="11">
        <v>1</v>
      </c>
      <c r="CY446" s="145">
        <v>1</v>
      </c>
      <c r="CZ446" s="145">
        <v>1</v>
      </c>
    </row>
    <row r="447" spans="1:104" ht="15" customHeight="1" x14ac:dyDescent="0.25">
      <c r="A447" s="39"/>
      <c r="B447" s="39"/>
      <c r="C447" s="124"/>
      <c r="D447" s="124"/>
      <c r="E447" s="124"/>
      <c r="F447" s="124"/>
      <c r="G447" s="124"/>
      <c r="H447" s="124"/>
      <c r="I447" s="124"/>
      <c r="J447" s="124"/>
      <c r="K447" s="124"/>
      <c r="L447" s="124"/>
      <c r="M447" s="124"/>
      <c r="N447" s="124"/>
      <c r="O447" s="124"/>
      <c r="P447" s="124"/>
      <c r="Q447" s="124"/>
      <c r="R447" s="124"/>
      <c r="S447" s="124"/>
      <c r="T447" s="124"/>
      <c r="U447" s="124"/>
      <c r="V447" s="124"/>
      <c r="W447" s="124"/>
      <c r="X447" s="124"/>
      <c r="Y447" s="124"/>
      <c r="Z447" s="124"/>
      <c r="AA447" s="124"/>
      <c r="AB447" s="124"/>
      <c r="AC447" s="124"/>
      <c r="AD447" s="124"/>
      <c r="AE447" s="124"/>
      <c r="AF447" s="124"/>
      <c r="AG447" s="124"/>
      <c r="AH447" s="124"/>
      <c r="AI447" s="124"/>
      <c r="AJ447" s="124"/>
      <c r="AK447" s="124"/>
      <c r="AL447" s="124"/>
      <c r="AM447" s="124"/>
      <c r="AN447" s="124"/>
      <c r="AO447" s="124"/>
      <c r="AP447" s="124"/>
      <c r="AQ447" s="124"/>
      <c r="AR447" s="124"/>
      <c r="AS447" s="124"/>
      <c r="AT447" s="124"/>
      <c r="AU447" s="124"/>
      <c r="AV447" s="124"/>
      <c r="AW447" s="124"/>
      <c r="AX447" s="124"/>
      <c r="AY447" s="124"/>
      <c r="AZ447" s="124"/>
      <c r="BA447" s="39"/>
      <c r="BB447" s="39"/>
      <c r="BC447" s="11">
        <v>1</v>
      </c>
      <c r="BD447" s="11">
        <v>1</v>
      </c>
      <c r="CY447" s="145">
        <v>1</v>
      </c>
      <c r="CZ447" s="145">
        <v>1</v>
      </c>
    </row>
    <row r="448" spans="1:104" ht="15" customHeight="1" x14ac:dyDescent="0.25">
      <c r="A448" s="39"/>
      <c r="B448" s="39"/>
      <c r="C448" s="441"/>
      <c r="D448" s="442"/>
      <c r="E448" s="442"/>
      <c r="F448" s="442"/>
      <c r="G448" s="442"/>
      <c r="H448" s="442"/>
      <c r="I448" s="442"/>
      <c r="J448" s="442"/>
      <c r="K448" s="442"/>
      <c r="L448" s="442"/>
      <c r="M448" s="442"/>
      <c r="N448" s="442"/>
      <c r="O448" s="442"/>
      <c r="P448" s="442"/>
      <c r="Q448" s="447" t="s">
        <v>392</v>
      </c>
      <c r="R448" s="447"/>
      <c r="S448" s="447"/>
      <c r="T448" s="447"/>
      <c r="U448" s="447"/>
      <c r="V448" s="447"/>
      <c r="W448" s="447"/>
      <c r="X448" s="447"/>
      <c r="Y448" s="447"/>
      <c r="Z448" s="447"/>
      <c r="AA448" s="447"/>
      <c r="AB448" s="447"/>
      <c r="AC448" s="447"/>
      <c r="AD448" s="447"/>
      <c r="AE448" s="447"/>
      <c r="AF448" s="447"/>
      <c r="AG448" s="447"/>
      <c r="AH448" s="447"/>
      <c r="AI448" s="447"/>
      <c r="AJ448" s="447"/>
      <c r="AK448" s="447"/>
      <c r="AL448" s="447"/>
      <c r="AM448" s="447"/>
      <c r="AN448" s="447"/>
      <c r="AO448" s="447"/>
      <c r="AP448" s="447"/>
      <c r="AQ448" s="447"/>
      <c r="AR448" s="447"/>
      <c r="AS448" s="447"/>
      <c r="AT448" s="447"/>
      <c r="AU448" s="447"/>
      <c r="AV448" s="447"/>
      <c r="AW448" s="447"/>
      <c r="AX448" s="447"/>
      <c r="AY448" s="447"/>
      <c r="AZ448" s="448"/>
      <c r="BA448" s="39"/>
      <c r="BB448" s="39"/>
      <c r="BC448" s="11">
        <v>1</v>
      </c>
      <c r="BD448" s="11">
        <v>1</v>
      </c>
      <c r="CY448" s="145">
        <v>1</v>
      </c>
      <c r="CZ448" s="145">
        <v>1</v>
      </c>
    </row>
    <row r="449" spans="1:104" ht="15" customHeight="1" x14ac:dyDescent="0.25">
      <c r="A449" s="39"/>
      <c r="B449" s="39"/>
      <c r="C449" s="443"/>
      <c r="D449" s="444"/>
      <c r="E449" s="444"/>
      <c r="F449" s="444"/>
      <c r="G449" s="444"/>
      <c r="H449" s="444"/>
      <c r="I449" s="444"/>
      <c r="J449" s="444"/>
      <c r="K449" s="444"/>
      <c r="L449" s="444"/>
      <c r="M449" s="444"/>
      <c r="N449" s="444"/>
      <c r="O449" s="444"/>
      <c r="P449" s="444"/>
      <c r="Q449" s="449"/>
      <c r="R449" s="449"/>
      <c r="S449" s="449"/>
      <c r="T449" s="449"/>
      <c r="U449" s="449"/>
      <c r="V449" s="449"/>
      <c r="W449" s="449"/>
      <c r="X449" s="449"/>
      <c r="Y449" s="449"/>
      <c r="Z449" s="449"/>
      <c r="AA449" s="449"/>
      <c r="AB449" s="449"/>
      <c r="AC449" s="449"/>
      <c r="AD449" s="449"/>
      <c r="AE449" s="449"/>
      <c r="AF449" s="449"/>
      <c r="AG449" s="449"/>
      <c r="AH449" s="449"/>
      <c r="AI449" s="449"/>
      <c r="AJ449" s="449"/>
      <c r="AK449" s="449"/>
      <c r="AL449" s="449"/>
      <c r="AM449" s="449"/>
      <c r="AN449" s="449"/>
      <c r="AO449" s="449"/>
      <c r="AP449" s="449"/>
      <c r="AQ449" s="449"/>
      <c r="AR449" s="449"/>
      <c r="AS449" s="449"/>
      <c r="AT449" s="449"/>
      <c r="AU449" s="449"/>
      <c r="AV449" s="449"/>
      <c r="AW449" s="449"/>
      <c r="AX449" s="449"/>
      <c r="AY449" s="449"/>
      <c r="AZ449" s="450"/>
      <c r="BA449" s="39"/>
      <c r="BB449" s="39"/>
      <c r="BC449" s="11">
        <v>1</v>
      </c>
      <c r="BD449" s="11">
        <v>1</v>
      </c>
      <c r="CY449" s="145">
        <v>1</v>
      </c>
      <c r="CZ449" s="145">
        <v>1</v>
      </c>
    </row>
    <row r="450" spans="1:104" ht="15" customHeight="1" x14ac:dyDescent="0.25">
      <c r="A450" s="39"/>
      <c r="B450" s="39"/>
      <c r="C450" s="443"/>
      <c r="D450" s="444"/>
      <c r="E450" s="444"/>
      <c r="F450" s="444"/>
      <c r="G450" s="444"/>
      <c r="H450" s="444"/>
      <c r="I450" s="444"/>
      <c r="J450" s="444"/>
      <c r="K450" s="444"/>
      <c r="L450" s="444"/>
      <c r="M450" s="444"/>
      <c r="N450" s="444"/>
      <c r="O450" s="444"/>
      <c r="P450" s="444"/>
      <c r="Q450" s="449"/>
      <c r="R450" s="449"/>
      <c r="S450" s="449"/>
      <c r="T450" s="449"/>
      <c r="U450" s="449"/>
      <c r="V450" s="449"/>
      <c r="W450" s="449"/>
      <c r="X450" s="449"/>
      <c r="Y450" s="449"/>
      <c r="Z450" s="449"/>
      <c r="AA450" s="449"/>
      <c r="AB450" s="449"/>
      <c r="AC450" s="449"/>
      <c r="AD450" s="449"/>
      <c r="AE450" s="449"/>
      <c r="AF450" s="449"/>
      <c r="AG450" s="449"/>
      <c r="AH450" s="449"/>
      <c r="AI450" s="449"/>
      <c r="AJ450" s="449"/>
      <c r="AK450" s="449"/>
      <c r="AL450" s="449"/>
      <c r="AM450" s="449"/>
      <c r="AN450" s="449"/>
      <c r="AO450" s="449"/>
      <c r="AP450" s="449"/>
      <c r="AQ450" s="449"/>
      <c r="AR450" s="449"/>
      <c r="AS450" s="449"/>
      <c r="AT450" s="449"/>
      <c r="AU450" s="449"/>
      <c r="AV450" s="449"/>
      <c r="AW450" s="449"/>
      <c r="AX450" s="449"/>
      <c r="AY450" s="449"/>
      <c r="AZ450" s="450"/>
      <c r="BA450" s="39"/>
      <c r="BB450" s="39"/>
      <c r="BC450" s="11">
        <v>1</v>
      </c>
      <c r="BD450" s="11">
        <v>1</v>
      </c>
      <c r="CY450" s="145">
        <v>1</v>
      </c>
      <c r="CZ450" s="145">
        <v>1</v>
      </c>
    </row>
    <row r="451" spans="1:104" ht="15" customHeight="1" x14ac:dyDescent="0.25">
      <c r="A451" s="39"/>
      <c r="B451" s="39"/>
      <c r="C451" s="445"/>
      <c r="D451" s="446"/>
      <c r="E451" s="446"/>
      <c r="F451" s="446"/>
      <c r="G451" s="446"/>
      <c r="H451" s="446"/>
      <c r="I451" s="446"/>
      <c r="J451" s="446"/>
      <c r="K451" s="446"/>
      <c r="L451" s="446"/>
      <c r="M451" s="446"/>
      <c r="N451" s="446"/>
      <c r="O451" s="446"/>
      <c r="P451" s="446"/>
      <c r="Q451" s="451"/>
      <c r="R451" s="451"/>
      <c r="S451" s="451"/>
      <c r="T451" s="451"/>
      <c r="U451" s="451"/>
      <c r="V451" s="451"/>
      <c r="W451" s="451"/>
      <c r="X451" s="451"/>
      <c r="Y451" s="451"/>
      <c r="Z451" s="451"/>
      <c r="AA451" s="451"/>
      <c r="AB451" s="451"/>
      <c r="AC451" s="451"/>
      <c r="AD451" s="451"/>
      <c r="AE451" s="451"/>
      <c r="AF451" s="451"/>
      <c r="AG451" s="451"/>
      <c r="AH451" s="451"/>
      <c r="AI451" s="451"/>
      <c r="AJ451" s="451"/>
      <c r="AK451" s="451"/>
      <c r="AL451" s="451"/>
      <c r="AM451" s="451"/>
      <c r="AN451" s="451"/>
      <c r="AO451" s="451"/>
      <c r="AP451" s="451"/>
      <c r="AQ451" s="451"/>
      <c r="AR451" s="451"/>
      <c r="AS451" s="451"/>
      <c r="AT451" s="451"/>
      <c r="AU451" s="451"/>
      <c r="AV451" s="451"/>
      <c r="AW451" s="451"/>
      <c r="AX451" s="451"/>
      <c r="AY451" s="451"/>
      <c r="AZ451" s="452"/>
      <c r="BA451" s="39"/>
      <c r="BB451" s="39"/>
      <c r="BC451" s="11">
        <v>1</v>
      </c>
      <c r="BD451" s="11">
        <v>1</v>
      </c>
      <c r="CY451" s="145">
        <v>1</v>
      </c>
      <c r="CZ451" s="145">
        <v>1</v>
      </c>
    </row>
    <row r="452" spans="1:104" ht="15" customHeight="1" x14ac:dyDescent="0.25">
      <c r="A452" s="39"/>
      <c r="B452" s="39"/>
      <c r="C452" s="39"/>
      <c r="D452" s="39"/>
      <c r="E452" s="39"/>
      <c r="F452" s="39"/>
      <c r="W452" s="39"/>
      <c r="X452" s="39"/>
      <c r="Y452" s="39"/>
      <c r="Z452" s="39"/>
      <c r="AQ452" s="39"/>
      <c r="AR452" s="39"/>
      <c r="AS452" s="39"/>
      <c r="AT452" s="39"/>
      <c r="AU452" s="39"/>
      <c r="AV452" s="39"/>
      <c r="AW452" s="39"/>
      <c r="AX452" s="39"/>
      <c r="AY452" s="39"/>
      <c r="AZ452" s="39"/>
      <c r="BA452" s="39"/>
      <c r="BB452" s="39"/>
      <c r="BC452" s="11">
        <v>1</v>
      </c>
      <c r="BD452" s="11">
        <v>1</v>
      </c>
      <c r="CY452" s="145">
        <v>1</v>
      </c>
      <c r="CZ452" s="145">
        <v>1</v>
      </c>
    </row>
    <row r="453" spans="1:104" ht="15" customHeight="1" x14ac:dyDescent="0.25">
      <c r="A453" s="39"/>
      <c r="B453" s="39"/>
      <c r="C453" s="39"/>
      <c r="D453" s="39"/>
      <c r="E453" s="39"/>
      <c r="F453" s="39"/>
      <c r="W453" s="39"/>
      <c r="X453" s="39"/>
      <c r="Y453" s="39"/>
      <c r="Z453" s="39"/>
      <c r="AQ453" s="39"/>
      <c r="AR453" s="39"/>
      <c r="AS453" s="39"/>
      <c r="AT453" s="39"/>
      <c r="AU453" s="39"/>
      <c r="AV453" s="39"/>
      <c r="AW453" s="39"/>
      <c r="AX453" s="39"/>
      <c r="AY453" s="39"/>
      <c r="AZ453" s="39"/>
      <c r="BA453" s="39"/>
      <c r="BB453" s="39"/>
      <c r="BC453" s="11">
        <v>1</v>
      </c>
      <c r="BD453" s="11">
        <v>1</v>
      </c>
      <c r="CY453" s="145">
        <v>1</v>
      </c>
      <c r="CZ453" s="145">
        <v>1</v>
      </c>
    </row>
    <row r="454" spans="1:104" ht="15" customHeight="1" x14ac:dyDescent="0.25">
      <c r="A454" s="39"/>
      <c r="B454" s="39"/>
      <c r="C454" s="39"/>
      <c r="D454" s="39"/>
      <c r="E454" s="39"/>
      <c r="F454" s="39"/>
      <c r="G454" s="39"/>
      <c r="H454" s="39"/>
      <c r="I454" s="39"/>
      <c r="J454" s="39"/>
      <c r="K454" s="39"/>
      <c r="L454" s="39"/>
      <c r="M454" s="39"/>
      <c r="N454" s="39"/>
      <c r="O454" s="39"/>
      <c r="P454" s="39"/>
      <c r="Q454" s="39"/>
      <c r="R454" s="39"/>
      <c r="S454" s="39"/>
      <c r="T454" s="39"/>
      <c r="U454" s="39"/>
      <c r="V454" s="39"/>
      <c r="W454" s="39"/>
      <c r="X454" s="39"/>
      <c r="Y454" s="39"/>
      <c r="Z454" s="39"/>
      <c r="AA454" s="39"/>
      <c r="AB454" s="39"/>
      <c r="AC454" s="39"/>
      <c r="AD454" s="39"/>
      <c r="AE454" s="39"/>
      <c r="AF454" s="39"/>
      <c r="AG454" s="39"/>
      <c r="AH454" s="39"/>
      <c r="AI454" s="39"/>
      <c r="AJ454" s="39"/>
      <c r="AK454" s="39"/>
      <c r="AL454" s="39"/>
      <c r="AM454" s="39"/>
      <c r="AN454" s="39"/>
      <c r="AO454" s="39"/>
      <c r="AP454" s="39"/>
      <c r="AQ454" s="39"/>
      <c r="AR454" s="39"/>
      <c r="AS454" s="39"/>
      <c r="AT454" s="39"/>
      <c r="AU454" s="40"/>
      <c r="AV454" s="40"/>
      <c r="AW454" s="40"/>
      <c r="AX454" s="40"/>
      <c r="AY454" s="40"/>
      <c r="AZ454" s="40"/>
      <c r="BA454" s="39"/>
      <c r="CY454" s="145">
        <v>3</v>
      </c>
      <c r="CZ454" s="145">
        <v>3</v>
      </c>
    </row>
    <row r="455" spans="1:104" x14ac:dyDescent="0.25">
      <c r="A455" s="39"/>
      <c r="B455" s="39"/>
      <c r="C455" s="679" t="s">
        <v>656</v>
      </c>
      <c r="D455" s="679"/>
      <c r="E455" s="679"/>
      <c r="F455" s="679"/>
      <c r="G455" s="679"/>
      <c r="H455" s="679"/>
      <c r="I455" s="679"/>
      <c r="J455" s="679"/>
      <c r="K455" s="679"/>
      <c r="L455" s="679"/>
      <c r="M455" s="679"/>
      <c r="N455" s="679"/>
      <c r="O455" s="679"/>
      <c r="P455" s="679"/>
      <c r="Q455" s="679"/>
      <c r="R455" s="679"/>
      <c r="S455" s="679"/>
      <c r="T455" s="679"/>
      <c r="U455" s="679"/>
      <c r="V455" s="679"/>
      <c r="W455" s="679"/>
      <c r="X455" s="679"/>
      <c r="Y455" s="679"/>
      <c r="Z455" s="679"/>
      <c r="AA455" s="679"/>
      <c r="AB455" s="679"/>
      <c r="AC455" s="679"/>
      <c r="AD455" s="679"/>
      <c r="AE455" s="679"/>
      <c r="AF455" s="679"/>
      <c r="AG455" s="679"/>
      <c r="AH455" s="679"/>
      <c r="AI455" s="679"/>
      <c r="AJ455" s="679"/>
      <c r="AK455" s="679"/>
      <c r="AL455" s="679"/>
      <c r="AM455" s="679"/>
      <c r="AN455" s="679"/>
      <c r="AO455" s="679"/>
      <c r="AP455" s="679"/>
      <c r="AQ455" s="679"/>
      <c r="AR455" s="679"/>
      <c r="AS455" s="679"/>
      <c r="AT455" s="679"/>
      <c r="AU455" s="679"/>
      <c r="AV455" s="679"/>
      <c r="AW455" s="65"/>
      <c r="AX455" s="65"/>
      <c r="AY455" s="65"/>
      <c r="AZ455" s="40"/>
      <c r="BA455" s="39"/>
    </row>
    <row r="456" spans="1:104" x14ac:dyDescent="0.25">
      <c r="A456" s="39"/>
      <c r="B456" s="39"/>
      <c r="C456" s="727" t="s">
        <v>721</v>
      </c>
      <c r="D456" s="727"/>
      <c r="E456" s="727"/>
      <c r="F456" s="727"/>
      <c r="G456" s="727"/>
      <c r="H456" s="727"/>
      <c r="I456" s="727"/>
      <c r="J456" s="727"/>
      <c r="K456" s="727"/>
      <c r="L456" s="727"/>
      <c r="M456" s="727"/>
      <c r="N456" s="727"/>
      <c r="O456" s="727"/>
      <c r="P456" s="727"/>
      <c r="Q456" s="727"/>
      <c r="R456" s="727"/>
      <c r="S456" s="727"/>
      <c r="T456" s="727"/>
      <c r="U456" s="727"/>
      <c r="V456" s="727"/>
      <c r="W456" s="727"/>
      <c r="X456" s="727"/>
      <c r="Y456" s="727"/>
      <c r="Z456" s="728" t="s">
        <v>342</v>
      </c>
      <c r="AA456" s="728"/>
      <c r="AB456" s="728"/>
      <c r="AC456" s="728"/>
      <c r="AD456" s="728"/>
      <c r="AE456" s="728"/>
      <c r="AF456" s="728"/>
      <c r="AG456" s="728"/>
      <c r="AH456" s="728"/>
      <c r="AI456" s="728"/>
      <c r="AJ456" s="728"/>
      <c r="AK456" s="728"/>
      <c r="AL456" s="728"/>
      <c r="AM456" s="728"/>
      <c r="AN456" s="728"/>
      <c r="AO456" s="728"/>
      <c r="AP456" s="728"/>
      <c r="AQ456" s="728"/>
      <c r="AR456" s="728"/>
      <c r="AS456" s="728"/>
      <c r="AT456" s="728"/>
      <c r="AU456" s="728"/>
      <c r="AV456" s="728"/>
      <c r="AW456" s="40"/>
      <c r="AX456" s="40"/>
      <c r="AY456" s="40"/>
      <c r="AZ456" s="40"/>
      <c r="BA456" s="39"/>
    </row>
    <row r="457" spans="1:104" x14ac:dyDescent="0.25">
      <c r="A457" s="39"/>
      <c r="B457" s="39"/>
      <c r="C457" s="39"/>
      <c r="D457" s="39"/>
      <c r="E457" s="39"/>
      <c r="F457" s="39"/>
      <c r="G457" s="39"/>
      <c r="H457" s="39"/>
      <c r="I457" s="39"/>
      <c r="J457" s="39"/>
      <c r="K457" s="39"/>
      <c r="L457" s="39"/>
      <c r="M457" s="39"/>
      <c r="N457" s="39"/>
      <c r="O457" s="39"/>
      <c r="P457" s="39"/>
      <c r="Q457" s="39"/>
      <c r="R457" s="39"/>
      <c r="S457" s="39"/>
      <c r="T457" s="39"/>
      <c r="U457" s="39"/>
      <c r="V457" s="39"/>
      <c r="W457" s="39"/>
      <c r="X457" s="39"/>
      <c r="Y457" s="39"/>
      <c r="Z457" s="39"/>
      <c r="AA457" s="39"/>
      <c r="AB457" s="39"/>
      <c r="AC457" s="39"/>
      <c r="AD457" s="39"/>
      <c r="AE457" s="39"/>
      <c r="AF457" s="39"/>
      <c r="AG457" s="39"/>
      <c r="AH457" s="39"/>
      <c r="AI457" s="39"/>
      <c r="AJ457" s="39"/>
      <c r="AK457" s="39"/>
      <c r="AL457" s="39"/>
      <c r="AM457" s="39"/>
      <c r="AN457" s="39"/>
      <c r="AO457" s="39"/>
      <c r="AP457" s="39"/>
      <c r="AQ457" s="39"/>
      <c r="AR457" s="39"/>
      <c r="AS457" s="39"/>
      <c r="AT457" s="39"/>
      <c r="AU457" s="39"/>
      <c r="AV457" s="39"/>
      <c r="AW457" s="39"/>
      <c r="AX457" s="39"/>
      <c r="AY457" s="39"/>
      <c r="AZ457" s="39"/>
      <c r="BA457" s="39"/>
      <c r="BC457" s="11"/>
    </row>
  </sheetData>
  <sheetProtection password="B7BC" sheet="1" objects="1" scenarios="1" formatCells="0" formatRows="0" insertHyperlinks="0" selectLockedCells="1"/>
  <mergeCells count="567">
    <mergeCell ref="AW272:AX272"/>
    <mergeCell ref="C272:AV272"/>
    <mergeCell ref="AF264:AI265"/>
    <mergeCell ref="AB264:AE265"/>
    <mergeCell ref="X264:AA265"/>
    <mergeCell ref="C456:Y456"/>
    <mergeCell ref="Z456:AV456"/>
    <mergeCell ref="AC233:AZ233"/>
    <mergeCell ref="C233:AB233"/>
    <mergeCell ref="AW307:AZ307"/>
    <mergeCell ref="AW308:AZ308"/>
    <mergeCell ref="AW309:AZ309"/>
    <mergeCell ref="AW310:AZ310"/>
    <mergeCell ref="AW311:AZ311"/>
    <mergeCell ref="AK306:AV306"/>
    <mergeCell ref="AK307:AV307"/>
    <mergeCell ref="AK308:AV308"/>
    <mergeCell ref="AK309:AV309"/>
    <mergeCell ref="AK310:AV310"/>
    <mergeCell ref="AK311:AV311"/>
    <mergeCell ref="O308:Z308"/>
    <mergeCell ref="O309:Z309"/>
    <mergeCell ref="O310:Z310"/>
    <mergeCell ref="O311:Z311"/>
    <mergeCell ref="C114:V114"/>
    <mergeCell ref="W114:Y114"/>
    <mergeCell ref="Z114:AR114"/>
    <mergeCell ref="AS114:AV114"/>
    <mergeCell ref="AW114:AZ114"/>
    <mergeCell ref="C195:AD195"/>
    <mergeCell ref="AE195:AL195"/>
    <mergeCell ref="AM195:AT195"/>
    <mergeCell ref="AU195:AZ195"/>
    <mergeCell ref="C116:V116"/>
    <mergeCell ref="W116:Y116"/>
    <mergeCell ref="Z116:AR116"/>
    <mergeCell ref="AS116:AV116"/>
    <mergeCell ref="AW116:AZ116"/>
    <mergeCell ref="AY148:AZ148"/>
    <mergeCell ref="C145:E145"/>
    <mergeCell ref="F145:AZ145"/>
    <mergeCell ref="C146:E146"/>
    <mergeCell ref="F146:AZ146"/>
    <mergeCell ref="C147:E147"/>
    <mergeCell ref="F147:AZ147"/>
    <mergeCell ref="C137:AV137"/>
    <mergeCell ref="C115:V115"/>
    <mergeCell ref="W115:Y115"/>
    <mergeCell ref="C197:AD197"/>
    <mergeCell ref="AE197:AL197"/>
    <mergeCell ref="AM197:AT197"/>
    <mergeCell ref="AU197:AZ197"/>
    <mergeCell ref="C117:AV117"/>
    <mergeCell ref="AW117:AZ117"/>
    <mergeCell ref="C119:AZ120"/>
    <mergeCell ref="C122:V122"/>
    <mergeCell ref="W122:Y122"/>
    <mergeCell ref="Z122:AZ122"/>
    <mergeCell ref="AR183:AZ185"/>
    <mergeCell ref="C175:AZ175"/>
    <mergeCell ref="AW137:AZ137"/>
    <mergeCell ref="C136:AV136"/>
    <mergeCell ref="AW136:AZ136"/>
    <mergeCell ref="C172:S172"/>
    <mergeCell ref="C140:P140"/>
    <mergeCell ref="C142:AZ142"/>
    <mergeCell ref="C144:E144"/>
    <mergeCell ref="C124:AZ124"/>
    <mergeCell ref="C125:AZ125"/>
    <mergeCell ref="C126:AZ126"/>
    <mergeCell ref="C127:AZ127"/>
    <mergeCell ref="AW148:AX148"/>
    <mergeCell ref="C455:AV455"/>
    <mergeCell ref="C393:P393"/>
    <mergeCell ref="C287:V287"/>
    <mergeCell ref="W287:AZ287"/>
    <mergeCell ref="C285:V285"/>
    <mergeCell ref="C282:V282"/>
    <mergeCell ref="W282:AZ282"/>
    <mergeCell ref="C330:AZ330"/>
    <mergeCell ref="C331:AZ331"/>
    <mergeCell ref="C332:AZ332"/>
    <mergeCell ref="C325:P325"/>
    <mergeCell ref="AM326:AZ326"/>
    <mergeCell ref="C371:P371"/>
    <mergeCell ref="C373:AZ377"/>
    <mergeCell ref="C379:P379"/>
    <mergeCell ref="D350:AZ350"/>
    <mergeCell ref="D351:AZ352"/>
    <mergeCell ref="C335:P335"/>
    <mergeCell ref="Z343:AZ343"/>
    <mergeCell ref="E404:AZ406"/>
    <mergeCell ref="E407:AZ408"/>
    <mergeCell ref="C320:P320"/>
    <mergeCell ref="C322:AZ322"/>
    <mergeCell ref="C292:AA292"/>
    <mergeCell ref="C381:AZ381"/>
    <mergeCell ref="C310:N310"/>
    <mergeCell ref="C311:N311"/>
    <mergeCell ref="O307:Z307"/>
    <mergeCell ref="C307:N307"/>
    <mergeCell ref="C308:N308"/>
    <mergeCell ref="C327:AV327"/>
    <mergeCell ref="D389:AZ390"/>
    <mergeCell ref="C304:P304"/>
    <mergeCell ref="C364:P364"/>
    <mergeCell ref="C386:AZ386"/>
    <mergeCell ref="C383:AZ384"/>
    <mergeCell ref="C329:AZ329"/>
    <mergeCell ref="Q325:AL325"/>
    <mergeCell ref="AM325:AZ325"/>
    <mergeCell ref="C326:P326"/>
    <mergeCell ref="C309:N309"/>
    <mergeCell ref="O306:Z306"/>
    <mergeCell ref="AA306:AJ306"/>
    <mergeCell ref="AA307:AJ307"/>
    <mergeCell ref="AA308:AJ308"/>
    <mergeCell ref="AA309:AJ309"/>
    <mergeCell ref="AA310:AJ310"/>
    <mergeCell ref="AA311:AJ311"/>
    <mergeCell ref="C344:V344"/>
    <mergeCell ref="C343:V343"/>
    <mergeCell ref="W343:Y343"/>
    <mergeCell ref="AB293:AZ293"/>
    <mergeCell ref="AY312:AZ312"/>
    <mergeCell ref="C306:N306"/>
    <mergeCell ref="C294:AA294"/>
    <mergeCell ref="AB294:AZ294"/>
    <mergeCell ref="C315:AZ315"/>
    <mergeCell ref="C295:AA295"/>
    <mergeCell ref="C299:AZ299"/>
    <mergeCell ref="C301:AZ301"/>
    <mergeCell ref="C300:AZ300"/>
    <mergeCell ref="C274:AZ274"/>
    <mergeCell ref="C293:AA293"/>
    <mergeCell ref="K2:AZ4"/>
    <mergeCell ref="C7:E8"/>
    <mergeCell ref="F7:I8"/>
    <mergeCell ref="J7:M8"/>
    <mergeCell ref="N7:Y8"/>
    <mergeCell ref="Z7:AH8"/>
    <mergeCell ref="AI7:AQ8"/>
    <mergeCell ref="AR7:AZ8"/>
    <mergeCell ref="AR9:AZ9"/>
    <mergeCell ref="C9:E9"/>
    <mergeCell ref="F9:I9"/>
    <mergeCell ref="J9:M9"/>
    <mergeCell ref="N9:Y9"/>
    <mergeCell ref="Z9:AH9"/>
    <mergeCell ref="AI9:AQ9"/>
    <mergeCell ref="F10:I10"/>
    <mergeCell ref="J10:M10"/>
    <mergeCell ref="N10:Y10"/>
    <mergeCell ref="Z10:AH10"/>
    <mergeCell ref="AI10:AQ10"/>
    <mergeCell ref="AR10:AZ10"/>
    <mergeCell ref="C17:P17"/>
    <mergeCell ref="C10:E10"/>
    <mergeCell ref="C20:P20"/>
    <mergeCell ref="Q20:AZ20"/>
    <mergeCell ref="C21:P21"/>
    <mergeCell ref="Q21:AZ21"/>
    <mergeCell ref="C12:AV12"/>
    <mergeCell ref="AW12:AX12"/>
    <mergeCell ref="AY12:AZ12"/>
    <mergeCell ref="D13:AZ13"/>
    <mergeCell ref="D14:AZ16"/>
    <mergeCell ref="C19:P19"/>
    <mergeCell ref="Q19:AZ19"/>
    <mergeCell ref="AR11:AZ11"/>
    <mergeCell ref="C11:E11"/>
    <mergeCell ref="F11:I11"/>
    <mergeCell ref="J11:M11"/>
    <mergeCell ref="N11:Y11"/>
    <mergeCell ref="Z11:AH11"/>
    <mergeCell ref="AI11:AQ11"/>
    <mergeCell ref="C27:AB27"/>
    <mergeCell ref="AC27:AK27"/>
    <mergeCell ref="AL27:AZ27"/>
    <mergeCell ref="C28:P28"/>
    <mergeCell ref="Q28:S28"/>
    <mergeCell ref="T28:AZ28"/>
    <mergeCell ref="C22:P22"/>
    <mergeCell ref="Q22:AZ22"/>
    <mergeCell ref="C23:P23"/>
    <mergeCell ref="Q23:AZ23"/>
    <mergeCell ref="C24:P24"/>
    <mergeCell ref="Q24:AZ24"/>
    <mergeCell ref="C25:P25"/>
    <mergeCell ref="Q25:AZ25"/>
    <mergeCell ref="Q41:T41"/>
    <mergeCell ref="U41:AK41"/>
    <mergeCell ref="AN41:AQ41"/>
    <mergeCell ref="AR41:AT41"/>
    <mergeCell ref="AU41:AW41"/>
    <mergeCell ref="AX41:AZ41"/>
    <mergeCell ref="C29:P29"/>
    <mergeCell ref="Q29:AZ29"/>
    <mergeCell ref="C37:P37"/>
    <mergeCell ref="Q39:AK39"/>
    <mergeCell ref="AN39:AZ39"/>
    <mergeCell ref="AR40:AT40"/>
    <mergeCell ref="AU40:AW40"/>
    <mergeCell ref="AX40:AZ40"/>
    <mergeCell ref="C31:AZ31"/>
    <mergeCell ref="C32:AZ32"/>
    <mergeCell ref="C33:AZ33"/>
    <mergeCell ref="C34:AZ34"/>
    <mergeCell ref="Q43:T43"/>
    <mergeCell ref="U43:AK43"/>
    <mergeCell ref="AN43:AQ43"/>
    <mergeCell ref="AR43:AT43"/>
    <mergeCell ref="AU43:AW43"/>
    <mergeCell ref="AX43:AZ43"/>
    <mergeCell ref="Q42:T42"/>
    <mergeCell ref="U42:AK42"/>
    <mergeCell ref="AN42:AQ42"/>
    <mergeCell ref="AR42:AT42"/>
    <mergeCell ref="AU42:AW42"/>
    <mergeCell ref="AX42:AZ42"/>
    <mergeCell ref="C46:P46"/>
    <mergeCell ref="C48:T48"/>
    <mergeCell ref="U48:AZ48"/>
    <mergeCell ref="C50:P50"/>
    <mergeCell ref="Q50:S50"/>
    <mergeCell ref="U50:AR50"/>
    <mergeCell ref="AT50:AZ51"/>
    <mergeCell ref="C51:P51"/>
    <mergeCell ref="Q51:S51"/>
    <mergeCell ref="U51:V51"/>
    <mergeCell ref="AM51:AP51"/>
    <mergeCell ref="AQ51:AR51"/>
    <mergeCell ref="U52:AB52"/>
    <mergeCell ref="AC52:AJ52"/>
    <mergeCell ref="AK52:AR52"/>
    <mergeCell ref="C54:AN54"/>
    <mergeCell ref="AO54:AT54"/>
    <mergeCell ref="W51:Z51"/>
    <mergeCell ref="AA51:AB51"/>
    <mergeCell ref="AC51:AD51"/>
    <mergeCell ref="AE51:AH51"/>
    <mergeCell ref="AI51:AJ51"/>
    <mergeCell ref="AK51:AL51"/>
    <mergeCell ref="C57:AW57"/>
    <mergeCell ref="AX57:AZ57"/>
    <mergeCell ref="C58:AW58"/>
    <mergeCell ref="AX58:AZ58"/>
    <mergeCell ref="C59:AW59"/>
    <mergeCell ref="AX59:AZ59"/>
    <mergeCell ref="AU54:AW54"/>
    <mergeCell ref="AX54:AZ54"/>
    <mergeCell ref="C55:AW55"/>
    <mergeCell ref="AX55:AZ55"/>
    <mergeCell ref="C56:AW56"/>
    <mergeCell ref="AX56:AZ56"/>
    <mergeCell ref="C60:AW60"/>
    <mergeCell ref="AX60:AZ60"/>
    <mergeCell ref="C61:AW61"/>
    <mergeCell ref="AX61:AZ61"/>
    <mergeCell ref="C62:AZ62"/>
    <mergeCell ref="C63:AN63"/>
    <mergeCell ref="AO63:AT63"/>
    <mergeCell ref="AU63:AW63"/>
    <mergeCell ref="AX63:AZ63"/>
    <mergeCell ref="C67:AW67"/>
    <mergeCell ref="AX67:AZ67"/>
    <mergeCell ref="C68:AW68"/>
    <mergeCell ref="AX68:AZ68"/>
    <mergeCell ref="C69:AW69"/>
    <mergeCell ref="AX69:AZ69"/>
    <mergeCell ref="C64:AW64"/>
    <mergeCell ref="AX64:AZ64"/>
    <mergeCell ref="C65:AW65"/>
    <mergeCell ref="AX65:AZ65"/>
    <mergeCell ref="C66:AW66"/>
    <mergeCell ref="AX66:AZ66"/>
    <mergeCell ref="C70:AW70"/>
    <mergeCell ref="AX70:AZ70"/>
    <mergeCell ref="C71:AW71"/>
    <mergeCell ref="AX71:AZ71"/>
    <mergeCell ref="C72:AW72"/>
    <mergeCell ref="AX72:AZ72"/>
    <mergeCell ref="C76:AW76"/>
    <mergeCell ref="AX76:AZ76"/>
    <mergeCell ref="C77:AW77"/>
    <mergeCell ref="AX77:AZ77"/>
    <mergeCell ref="C97:P97"/>
    <mergeCell ref="C99:V99"/>
    <mergeCell ref="W99:AQ99"/>
    <mergeCell ref="AR99:AZ99"/>
    <mergeCell ref="C100:V100"/>
    <mergeCell ref="W100:AQ100"/>
    <mergeCell ref="AR100:AZ100"/>
    <mergeCell ref="C88:AZ88"/>
    <mergeCell ref="C73:AW73"/>
    <mergeCell ref="AX73:AZ73"/>
    <mergeCell ref="C74:AW74"/>
    <mergeCell ref="AX74:AZ74"/>
    <mergeCell ref="C75:AW75"/>
    <mergeCell ref="AX75:AZ75"/>
    <mergeCell ref="C79:AW79"/>
    <mergeCell ref="AX79:AZ79"/>
    <mergeCell ref="C84:AZ84"/>
    <mergeCell ref="C87:AZ87"/>
    <mergeCell ref="C85:AZ85"/>
    <mergeCell ref="C86:AZ86"/>
    <mergeCell ref="AW113:AZ113"/>
    <mergeCell ref="C102:AQ104"/>
    <mergeCell ref="BC104:BF105"/>
    <mergeCell ref="C107:P107"/>
    <mergeCell ref="C109:V110"/>
    <mergeCell ref="W109:Y110"/>
    <mergeCell ref="Z109:AR110"/>
    <mergeCell ref="AS109:AV110"/>
    <mergeCell ref="AW109:AZ110"/>
    <mergeCell ref="C111:V111"/>
    <mergeCell ref="W111:Y111"/>
    <mergeCell ref="Z111:AR111"/>
    <mergeCell ref="AS111:AV111"/>
    <mergeCell ref="AW111:AZ111"/>
    <mergeCell ref="C112:V112"/>
    <mergeCell ref="W112:Y112"/>
    <mergeCell ref="Z112:AR112"/>
    <mergeCell ref="AS112:AV112"/>
    <mergeCell ref="AW112:AZ112"/>
    <mergeCell ref="C113:V113"/>
    <mergeCell ref="W113:Y113"/>
    <mergeCell ref="Z113:AR113"/>
    <mergeCell ref="AS113:AV113"/>
    <mergeCell ref="C239:AV239"/>
    <mergeCell ref="C259:H260"/>
    <mergeCell ref="I259:AZ260"/>
    <mergeCell ref="C241:AZ242"/>
    <mergeCell ref="AY239:AZ239"/>
    <mergeCell ref="C244:AZ244"/>
    <mergeCell ref="D245:AZ245"/>
    <mergeCell ref="D246:AZ246"/>
    <mergeCell ref="D247:AZ247"/>
    <mergeCell ref="C249:AV249"/>
    <mergeCell ref="AW249:AX249"/>
    <mergeCell ref="AY249:AZ249"/>
    <mergeCell ref="D248:AZ248"/>
    <mergeCell ref="AB266:AE266"/>
    <mergeCell ref="AE196:AL196"/>
    <mergeCell ref="AM196:AT196"/>
    <mergeCell ref="C193:AD193"/>
    <mergeCell ref="O208:Z208"/>
    <mergeCell ref="AU190:AZ191"/>
    <mergeCell ref="C192:AD192"/>
    <mergeCell ref="O207:Z207"/>
    <mergeCell ref="AA207:AL207"/>
    <mergeCell ref="C230:AB230"/>
    <mergeCell ref="C231:AB231"/>
    <mergeCell ref="AW239:AX239"/>
    <mergeCell ref="D236:AZ236"/>
    <mergeCell ref="D238:AZ238"/>
    <mergeCell ref="C257:P257"/>
    <mergeCell ref="C251:AZ251"/>
    <mergeCell ref="D237:AZ237"/>
    <mergeCell ref="C252:AZ252"/>
    <mergeCell ref="C253:AZ253"/>
    <mergeCell ref="C254:AZ254"/>
    <mergeCell ref="C261:H262"/>
    <mergeCell ref="I261:AZ262"/>
    <mergeCell ref="C235:AB235"/>
    <mergeCell ref="AC235:AZ235"/>
    <mergeCell ref="AB269:AE269"/>
    <mergeCell ref="C269:W269"/>
    <mergeCell ref="C270:AE271"/>
    <mergeCell ref="AJ270:AZ271"/>
    <mergeCell ref="AJ264:AZ265"/>
    <mergeCell ref="AJ266:AZ266"/>
    <mergeCell ref="X267:AA267"/>
    <mergeCell ref="C268:W268"/>
    <mergeCell ref="X268:AA268"/>
    <mergeCell ref="X269:AA269"/>
    <mergeCell ref="AF270:AI271"/>
    <mergeCell ref="AF269:AI269"/>
    <mergeCell ref="X266:AA266"/>
    <mergeCell ref="AJ267:AZ267"/>
    <mergeCell ref="AJ269:AZ269"/>
    <mergeCell ref="AB267:AE267"/>
    <mergeCell ref="C264:W265"/>
    <mergeCell ref="C266:W266"/>
    <mergeCell ref="AF266:AI266"/>
    <mergeCell ref="C267:W267"/>
    <mergeCell ref="AB268:AE268"/>
    <mergeCell ref="AF268:AI268"/>
    <mergeCell ref="AJ268:AZ268"/>
    <mergeCell ref="AF267:AI267"/>
    <mergeCell ref="C284:V284"/>
    <mergeCell ref="W284:AC284"/>
    <mergeCell ref="AD284:AZ284"/>
    <mergeCell ref="C275:AZ275"/>
    <mergeCell ref="W283:AZ283"/>
    <mergeCell ref="C280:P280"/>
    <mergeCell ref="C276:AZ276"/>
    <mergeCell ref="C277:AZ277"/>
    <mergeCell ref="C283:V283"/>
    <mergeCell ref="W286:AZ286"/>
    <mergeCell ref="W285:Y285"/>
    <mergeCell ref="C286:V286"/>
    <mergeCell ref="C446:P446"/>
    <mergeCell ref="C448:P451"/>
    <mergeCell ref="Q448:AZ451"/>
    <mergeCell ref="C437:P437"/>
    <mergeCell ref="D412:AZ413"/>
    <mergeCell ref="C422:P422"/>
    <mergeCell ref="AK424:AZ424"/>
    <mergeCell ref="C424:R424"/>
    <mergeCell ref="T424:AI424"/>
    <mergeCell ref="C430:R430"/>
    <mergeCell ref="T430:AI430"/>
    <mergeCell ref="AK430:AZ430"/>
    <mergeCell ref="C419:P419"/>
    <mergeCell ref="Q419:AZ419"/>
    <mergeCell ref="C439:R439"/>
    <mergeCell ref="T439:AI439"/>
    <mergeCell ref="AK439:AZ439"/>
    <mergeCell ref="Z285:AZ285"/>
    <mergeCell ref="W344:AZ344"/>
    <mergeCell ref="C337:AZ341"/>
    <mergeCell ref="Q326:AL326"/>
    <mergeCell ref="C418:P418"/>
    <mergeCell ref="Q418:AZ418"/>
    <mergeCell ref="C314:AZ314"/>
    <mergeCell ref="C200:AZ200"/>
    <mergeCell ref="C201:AZ201"/>
    <mergeCell ref="AY227:AZ227"/>
    <mergeCell ref="D226:AZ226"/>
    <mergeCell ref="C150:AZ150"/>
    <mergeCell ref="C227:AV227"/>
    <mergeCell ref="C215:AZ215"/>
    <mergeCell ref="C216:AZ216"/>
    <mergeCell ref="O210:Z210"/>
    <mergeCell ref="C169:P169"/>
    <mergeCell ref="C171:S171"/>
    <mergeCell ref="T171:V171"/>
    <mergeCell ref="W171:AJ171"/>
    <mergeCell ref="AK171:AZ171"/>
    <mergeCell ref="T172:AH172"/>
    <mergeCell ref="AK173:AZ173"/>
    <mergeCell ref="C173:S173"/>
    <mergeCell ref="C207:N207"/>
    <mergeCell ref="AW211:AX211"/>
    <mergeCell ref="AY211:AZ211"/>
    <mergeCell ref="C213:AZ213"/>
    <mergeCell ref="AM193:AT193"/>
    <mergeCell ref="C316:AZ316"/>
    <mergeCell ref="C317:AZ317"/>
    <mergeCell ref="C176:AZ176"/>
    <mergeCell ref="AK172:AZ172"/>
    <mergeCell ref="AI172:AJ172"/>
    <mergeCell ref="D224:AZ224"/>
    <mergeCell ref="AA210:AL210"/>
    <mergeCell ref="AM210:AZ210"/>
    <mergeCell ref="C209:N209"/>
    <mergeCell ref="O209:Z209"/>
    <mergeCell ref="AA209:AL209"/>
    <mergeCell ref="AM209:AZ209"/>
    <mergeCell ref="C210:N210"/>
    <mergeCell ref="C208:N208"/>
    <mergeCell ref="AE190:AL191"/>
    <mergeCell ref="AE193:AL193"/>
    <mergeCell ref="C188:P188"/>
    <mergeCell ref="AM194:AT194"/>
    <mergeCell ref="AU194:AZ194"/>
    <mergeCell ref="C190:AD191"/>
    <mergeCell ref="C290:P290"/>
    <mergeCell ref="C312:AV312"/>
    <mergeCell ref="AW312:AX312"/>
    <mergeCell ref="AM208:AZ208"/>
    <mergeCell ref="D409:AZ411"/>
    <mergeCell ref="C416:P416"/>
    <mergeCell ref="C366:AZ368"/>
    <mergeCell ref="C347:P347"/>
    <mergeCell ref="D349:AZ349"/>
    <mergeCell ref="AW327:AX327"/>
    <mergeCell ref="AY327:AZ327"/>
    <mergeCell ref="D403:AZ403"/>
    <mergeCell ref="C323:P323"/>
    <mergeCell ref="Q323:AL323"/>
    <mergeCell ref="AM323:AZ323"/>
    <mergeCell ref="C324:P324"/>
    <mergeCell ref="Q324:AL324"/>
    <mergeCell ref="AM324:AZ324"/>
    <mergeCell ref="D357:AZ357"/>
    <mergeCell ref="D358:AZ358"/>
    <mergeCell ref="D359:AZ359"/>
    <mergeCell ref="D360:AZ360"/>
    <mergeCell ref="D361:AZ361"/>
    <mergeCell ref="C395:AZ396"/>
    <mergeCell ref="D388:AZ388"/>
    <mergeCell ref="C214:AZ214"/>
    <mergeCell ref="C211:AV211"/>
    <mergeCell ref="C398:AZ400"/>
    <mergeCell ref="D402:AZ402"/>
    <mergeCell ref="C355:P355"/>
    <mergeCell ref="AC234:AZ234"/>
    <mergeCell ref="C234:AB234"/>
    <mergeCell ref="C221:AB221"/>
    <mergeCell ref="C219:P219"/>
    <mergeCell ref="C232:AB232"/>
    <mergeCell ref="AC230:AZ230"/>
    <mergeCell ref="AC231:AZ231"/>
    <mergeCell ref="AW227:AX227"/>
    <mergeCell ref="AC221:AG221"/>
    <mergeCell ref="AH221:AZ221"/>
    <mergeCell ref="C229:AZ229"/>
    <mergeCell ref="D225:AZ225"/>
    <mergeCell ref="C223:AZ223"/>
    <mergeCell ref="AC232:AZ232"/>
    <mergeCell ref="AB292:AZ292"/>
    <mergeCell ref="AW306:AZ306"/>
    <mergeCell ref="C298:AZ298"/>
    <mergeCell ref="AB295:AZ295"/>
    <mergeCell ref="AY296:AZ296"/>
    <mergeCell ref="C296:AV296"/>
    <mergeCell ref="AW296:AX296"/>
    <mergeCell ref="AY272:AZ272"/>
    <mergeCell ref="AU196:AZ196"/>
    <mergeCell ref="AU192:AZ192"/>
    <mergeCell ref="AM190:AT191"/>
    <mergeCell ref="C91:AZ91"/>
    <mergeCell ref="C92:AZ92"/>
    <mergeCell ref="C93:AZ93"/>
    <mergeCell ref="C94:AZ94"/>
    <mergeCell ref="T173:AH173"/>
    <mergeCell ref="C199:AZ199"/>
    <mergeCell ref="C202:AZ202"/>
    <mergeCell ref="AM207:AZ207"/>
    <mergeCell ref="C205:P205"/>
    <mergeCell ref="C181:P181"/>
    <mergeCell ref="AU193:AZ193"/>
    <mergeCell ref="F144:AZ144"/>
    <mergeCell ref="C153:AZ153"/>
    <mergeCell ref="C161:R161"/>
    <mergeCell ref="C151:AZ151"/>
    <mergeCell ref="C152:AZ152"/>
    <mergeCell ref="C194:AD194"/>
    <mergeCell ref="AE192:AL192"/>
    <mergeCell ref="AM192:AT192"/>
    <mergeCell ref="AA208:AL208"/>
    <mergeCell ref="C196:AD196"/>
    <mergeCell ref="C183:AQ185"/>
    <mergeCell ref="AE194:AL194"/>
    <mergeCell ref="AR44:AZ45"/>
    <mergeCell ref="C82:P82"/>
    <mergeCell ref="AW89:AX89"/>
    <mergeCell ref="AY89:AZ89"/>
    <mergeCell ref="C89:AV89"/>
    <mergeCell ref="C156:P156"/>
    <mergeCell ref="C158:Z159"/>
    <mergeCell ref="AC158:AZ159"/>
    <mergeCell ref="T161:AI161"/>
    <mergeCell ref="AK161:AZ161"/>
    <mergeCell ref="C130:P130"/>
    <mergeCell ref="C132:AZ132"/>
    <mergeCell ref="C134:AV135"/>
    <mergeCell ref="C177:AZ177"/>
    <mergeCell ref="C178:AZ178"/>
    <mergeCell ref="AI173:AJ173"/>
    <mergeCell ref="AW134:AZ135"/>
    <mergeCell ref="C148:AV148"/>
    <mergeCell ref="Z115:AR115"/>
    <mergeCell ref="AS115:AV115"/>
    <mergeCell ref="AW115:AZ115"/>
  </mergeCells>
  <conditionalFormatting sqref="Q50:S50">
    <cfRule type="expression" dxfId="11" priority="10">
      <formula>AND($Q$50&gt;=$AK$51,$Q$50&lt;=$AQ$51)</formula>
    </cfRule>
    <cfRule type="expression" dxfId="10" priority="11">
      <formula>AND($Q$50&gt;=$AC$51,$Q$50&lt;$AI$51)</formula>
    </cfRule>
    <cfRule type="expression" dxfId="9" priority="12">
      <formula>AND($Q$50&gt;=$U$51,$Q$50&lt;$AA$51)</formula>
    </cfRule>
  </conditionalFormatting>
  <conditionalFormatting sqref="Q51:S51">
    <cfRule type="expression" dxfId="8" priority="7">
      <formula>AND($Q$51&gt;=$AK$51,$Q$51&lt;=$AQ$51)</formula>
    </cfRule>
    <cfRule type="expression" dxfId="7" priority="8">
      <formula>AND($Q$51&gt;=$AC$51,$Q$51&lt;$AI$51)</formula>
    </cfRule>
    <cfRule type="expression" dxfId="6" priority="9">
      <formula>AND($Q$51&gt;=$U$51,$Q$51&lt;$AA$51)</formula>
    </cfRule>
  </conditionalFormatting>
  <conditionalFormatting sqref="C62:AZ62">
    <cfRule type="expression" dxfId="5" priority="6">
      <formula>AND(($AU$54+$AU$63)&lt;&gt;1)</formula>
    </cfRule>
  </conditionalFormatting>
  <conditionalFormatting sqref="AC158:AZ159">
    <cfRule type="expression" dxfId="4" priority="5">
      <formula>$AZ$156&gt;0</formula>
    </cfRule>
  </conditionalFormatting>
  <conditionalFormatting sqref="AX79:AZ79">
    <cfRule type="expression" dxfId="3" priority="2">
      <formula>AND($AX$79&gt;=$AK$51,$AX$79&lt;=$AQ$51)</formula>
    </cfRule>
    <cfRule type="expression" dxfId="2" priority="3">
      <formula>AND($AX$79&gt;=$AC$51,$AX$79&lt;$AI$51)</formula>
    </cfRule>
    <cfRule type="expression" dxfId="1" priority="4">
      <formula>AND($AX$79&gt;=$U$51,$AX$79&lt;$AA$51)</formula>
    </cfRule>
  </conditionalFormatting>
  <conditionalFormatting sqref="AR44:AZ45">
    <cfRule type="expression" dxfId="0" priority="1">
      <formula>$BG$41&gt;0</formula>
    </cfRule>
  </conditionalFormatting>
  <dataValidations count="28">
    <dataValidation type="list" allowBlank="1" showInputMessage="1" showErrorMessage="1" sqref="W343:Y343 W122:Y122 T171:V171 AC221">
      <formula1>SiNo</formula1>
    </dataValidation>
    <dataValidation allowBlank="1" showDropDown="1" showInputMessage="1" showErrorMessage="1" sqref="AB293:AB295 C293:C295"/>
    <dataValidation type="whole" allowBlank="1" showInputMessage="1" showErrorMessage="1" errorTitle="Error" error="Solo se permite el ingreso de los siguientes valores: 1, 2 ó 3. _x000a_3 representa el Impacto mayor - 1 representa el Impacto menor._x000a_" sqref="X266:AA269">
      <formula1>1</formula1>
      <formula2>3</formula2>
    </dataValidation>
    <dataValidation type="whole" allowBlank="1" showInputMessage="1" showErrorMessage="1" errorTitle="Error" error="Solo se permite el ingreso de los siguientes valores: 1 - 2 - 3._x000a_3 representa la Probabilidad mayor - 1 representa la Probabilidad menor." sqref="AB266:AE269">
      <formula1>1</formula1>
      <formula2>3</formula2>
    </dataValidation>
    <dataValidation type="list" allowBlank="1" showInputMessage="1" showErrorMessage="1" errorTitle="Error" error="Solo se permite el ingreso de los valores de la lista" sqref="Q28 W285 AS111:AS116 W111:Y116">
      <formula1>SiNo</formula1>
    </dataValidation>
    <dataValidation type="list" allowBlank="1" showInputMessage="1" showErrorMessage="1" sqref="AC27:AK27">
      <formula1>CicloVida</formula1>
    </dataValidation>
    <dataValidation type="custom" allowBlank="1" showInputMessage="1" showErrorMessage="1" errorTitle="Error" error="El valor ingresado no es válido" sqref="U163:U165 D163:D165 AL163:AL165">
      <formula1>AND(UPPER(D163)="X")</formula1>
    </dataValidation>
    <dataValidation type="custom" allowBlank="1" showInputMessage="1" showErrorMessage="1" errorTitle="Error" error="Solo se permite el ingreso de valores numéricos" sqref="AW136:AZ137 AW111:AZ117">
      <formula1>ISNUMBER(AW111)</formula1>
    </dataValidation>
    <dataValidation type="whole" allowBlank="1" showInputMessage="1" showErrorMessage="1" errorTitle="Error" error="Solo se permite el ingreso de uno los siguientes valores: 1, 2 ó 3._x000a_3 representa un Impacto mayor_x000a_1 representa un Impacto menor" sqref="AX61:AZ61 AX76:AZ77">
      <formula1>1</formula1>
      <formula2>3</formula2>
    </dataValidation>
    <dataValidation type="whole" allowBlank="1" showInputMessage="1" showErrorMessage="1" errorTitle="Error" error="Solo se permite el ingreso de uno los siguientes valores: 1, 2 ó 3._x000a_3 representa una mayor Probabilidad de ocurrencia _x000a_1 representa una menor Probabilidad de ocurrencia" sqref="AX73:AZ74 AX56:AZ56">
      <formula1>1</formula1>
      <formula2>3</formula2>
    </dataValidation>
    <dataValidation type="whole" allowBlank="1" showInputMessage="1" showErrorMessage="1" errorTitle="Error" error="Solo se permite el ingreso de uno los siguientes valores: 1, 2 ó 3._x000a_3 representa poco Orden en la documentación  _x000a_1 representa alto Orden en la documentación" sqref="AX58:AZ58">
      <formula1>1</formula1>
      <formula2>3</formula2>
    </dataValidation>
    <dataValidation type="whole" allowBlank="1" showInputMessage="1" showErrorMessage="1" errorTitle="Error" error="Solo se permite el ingreso de uno los siguientes valores: 1, 2 ó 3._x000a_3 representa mayor Dificultad para consultar_x000a_1 representa menor Dificultad para consultar" sqref="AX59:AZ60">
      <formula1>1</formula1>
      <formula2>3</formula2>
    </dataValidation>
    <dataValidation type="whole" allowBlank="1" showInputMessage="1" showErrorMessage="1" errorTitle="Error" error="Solo se permite el ingreso de uno los siguientes valores: 1, 2 ó 3._x000a_3 representa mayor Diversidad_x000a_1 representa menor Diversidad" sqref="AX66:AZ66 AX70:AZ70">
      <formula1>1</formula1>
      <formula2>3</formula2>
    </dataValidation>
    <dataValidation type="whole" allowBlank="1" showInputMessage="1" showErrorMessage="1" errorTitle="Error" error="Solo se permite el ingreso de uno los siguientes valores: 1, 2 ó 3._x000a_3 representa mayor Dependencia_x000a_1 representa menor Dependencia" sqref="AX67:AZ67">
      <formula1>1</formula1>
      <formula2>3</formula2>
    </dataValidation>
    <dataValidation type="whole" allowBlank="1" showInputMessage="1" showErrorMessage="1" errorTitle="Error" error="Solo se permite el ingreso de los siguientes valores: 1 - 2 - 3._x000a_3 representa mayor Diversidad _x000a_1 representa menor Diversidad" sqref="AX68:AZ68">
      <formula1>1</formula1>
      <formula2>3</formula2>
    </dataValidation>
    <dataValidation type="whole" allowBlank="1" showInputMessage="1" showErrorMessage="1" errorTitle="Error" error="Solo se permite el ingreso de uno los siguientes valores: 1, 2 ó 3._x000a_3 representa mayor Interrelación_x000a_1 representa menor Interrelación" sqref="AX71:AZ71">
      <formula1>1</formula1>
      <formula2>3</formula2>
    </dataValidation>
    <dataValidation type="whole" allowBlank="1" showInputMessage="1" showErrorMessage="1" errorTitle="Error" error="Solo se permite el ingreso de los siguientes valores: 1 - 2 - 3._x000a_3 representa mayor Afectación _x000a_1 representa menor Afectación" sqref="AX72:AZ72">
      <formula1>1</formula1>
      <formula2>3</formula2>
    </dataValidation>
    <dataValidation type="whole" operator="greaterThanOrEqual" allowBlank="1" showInputMessage="1" showErrorMessage="1" errorTitle="Error" error="Solo se permite el ingreso de valores enteros" sqref="C145:E147">
      <formula1>1</formula1>
    </dataValidation>
    <dataValidation type="list" allowBlank="1" showInputMessage="1" showErrorMessage="1" sqref="W99:AQ99">
      <formula1>Niveles</formula1>
    </dataValidation>
    <dataValidation type="list" allowBlank="1" showInputMessage="1" showErrorMessage="1" sqref="W100:AQ100">
      <formula1>INDIRECT($W$99)</formula1>
    </dataValidation>
    <dataValidation type="list" allowBlank="1" showInputMessage="1" showErrorMessage="1" errorTitle="Error" error="Solo se permite el ingreso de los siguientes caracteres: C - M - D - A" sqref="F9:I11">
      <formula1>Accion</formula1>
    </dataValidation>
    <dataValidation type="decimal" allowBlank="1" showInputMessage="1" showErrorMessage="1" errorTitle="Error" error="Solo se permite el ingreso de valores numéricos entre 1 y 100_x000a_" sqref="C9:E11">
      <formula1>1</formula1>
      <formula2>100</formula2>
    </dataValidation>
    <dataValidation type="custom" allowBlank="1" showInputMessage="1" showErrorMessage="1" errorTitle="Error" error="El valor ingresado no es válido. Solo es permitodo los caractéres &quot;X&quot; o &quot;x&quot;" sqref="AR41:AZ43">
      <formula1>AND(UPPER(AR41)="X")</formula1>
    </dataValidation>
    <dataValidation type="list" allowBlank="1" showInputMessage="1" showErrorMessage="1" sqref="AA208:AL210">
      <formula1>TipoPruebaNC</formula1>
    </dataValidation>
    <dataValidation type="list" allowBlank="1" showInputMessage="1" showErrorMessage="1" sqref="W284:AC284">
      <formula1>Diseno</formula1>
    </dataValidation>
    <dataValidation allowBlank="1" showInputMessage="1" showErrorMessage="1" errorTitle="Error" error="Solo se permite el ingreso de valores enteros." sqref="AW307:AZ311"/>
    <dataValidation type="list" allowBlank="1" showInputMessage="1" showErrorMessage="1" sqref="AU192:AZ197">
      <formula1>EstadoProyecto</formula1>
    </dataValidation>
    <dataValidation type="whole" allowBlank="1" showInputMessage="1" showErrorMessage="1" errorTitle="Valor no válido" error="Sólo es permitido el ingreso de números enteros entre 1 y 100" sqref="AE192:AL197">
      <formula1>1</formula1>
      <formula2>100</formula2>
    </dataValidation>
  </dataValidations>
  <hyperlinks>
    <hyperlink ref="AC230:AZ230" display="ver  Plan de Pruebas"/>
    <hyperlink ref="AC231:AZ231" display="ver  Plan de Pruebas"/>
    <hyperlink ref="AC232:AZ232" display="ver  Plan de Pruebas"/>
  </hyperlinks>
  <pageMargins left="0.70866141732283472" right="0.70866141732283472" top="0.74803149606299213" bottom="0.74803149606299213" header="0.31496062992125984" footer="0.31496062992125984"/>
  <pageSetup scale="62" fitToHeight="100" orientation="portrait" r:id="rId1"/>
  <headerFooter>
    <oddFooter>&amp;L&amp;"Arial,Normal"&amp;9Versión 3.5&amp;C&amp;"Arial,Negrita"&amp;9Choucair Cárdenas Testing. Todos los derechos reservados - 2011. Choucair ©&amp;"Arial,Normal"
CONFIDENCIAL&amp;R&amp;"Arial,Normal"&amp;9Pág &amp;P de &amp;N</oddFooter>
  </headerFooter>
  <rowBreaks count="1" manualBreakCount="1">
    <brk id="95" max="16383" man="1"/>
  </rowBreaks>
  <drawing r:id="rId2"/>
  <legacyDrawing r:id="rId3"/>
  <controls>
    <mc:AlternateContent xmlns:mc="http://schemas.openxmlformats.org/markup-compatibility/2006">
      <mc:Choice Requires="x14">
        <control shapeId="1111" r:id="rId4" name="imgEliminarFilaDocumentacion">
          <controlPr defaultSize="0" autoLine="0" r:id="rId5">
            <anchor moveWithCells="1">
              <from>
                <xdr:col>48</xdr:col>
                <xdr:colOff>9525</xdr:colOff>
                <xdr:row>210</xdr:row>
                <xdr:rowOff>19050</xdr:rowOff>
              </from>
              <to>
                <xdr:col>49</xdr:col>
                <xdr:colOff>171450</xdr:colOff>
                <xdr:row>216</xdr:row>
                <xdr:rowOff>0</xdr:rowOff>
              </to>
            </anchor>
          </controlPr>
        </control>
      </mc:Choice>
      <mc:Fallback>
        <control shapeId="1111" r:id="rId4" name="imgEliminarFilaDocumentacion"/>
      </mc:Fallback>
    </mc:AlternateContent>
    <mc:AlternateContent xmlns:mc="http://schemas.openxmlformats.org/markup-compatibility/2006">
      <mc:Choice Requires="x14">
        <control shapeId="1110" r:id="rId6" name="imgAgregarFilaDocumentacion">
          <controlPr defaultSize="0" autoLine="0" r:id="rId5">
            <anchor moveWithCells="1">
              <from>
                <xdr:col>50</xdr:col>
                <xdr:colOff>9525</xdr:colOff>
                <xdr:row>210</xdr:row>
                <xdr:rowOff>19050</xdr:rowOff>
              </from>
              <to>
                <xdr:col>51</xdr:col>
                <xdr:colOff>171450</xdr:colOff>
                <xdr:row>216</xdr:row>
                <xdr:rowOff>0</xdr:rowOff>
              </to>
            </anchor>
          </controlPr>
        </control>
      </mc:Choice>
      <mc:Fallback>
        <control shapeId="1110" r:id="rId6" name="imgAgregarFilaDocumentacion"/>
      </mc:Fallback>
    </mc:AlternateContent>
    <mc:AlternateContent xmlns:mc="http://schemas.openxmlformats.org/markup-compatibility/2006">
      <mc:Choice Requires="x14">
        <control shapeId="1103" r:id="rId7" name="imgEliminarFilaEstrategia">
          <controlPr defaultSize="0" autoLine="0" r:id="rId5">
            <anchor moveWithCells="1">
              <from>
                <xdr:col>48</xdr:col>
                <xdr:colOff>9525</xdr:colOff>
                <xdr:row>88</xdr:row>
                <xdr:rowOff>19050</xdr:rowOff>
              </from>
              <to>
                <xdr:col>49</xdr:col>
                <xdr:colOff>171450</xdr:colOff>
                <xdr:row>94</xdr:row>
                <xdr:rowOff>0</xdr:rowOff>
              </to>
            </anchor>
          </controlPr>
        </control>
      </mc:Choice>
      <mc:Fallback>
        <control shapeId="1103" r:id="rId7" name="imgEliminarFilaEstrategia"/>
      </mc:Fallback>
    </mc:AlternateContent>
    <mc:AlternateContent xmlns:mc="http://schemas.openxmlformats.org/markup-compatibility/2006">
      <mc:Choice Requires="x14">
        <control shapeId="1102" r:id="rId8" name="imgAgregarFilaEstrategia">
          <controlPr defaultSize="0" autoLine="0" r:id="rId5">
            <anchor moveWithCells="1">
              <from>
                <xdr:col>50</xdr:col>
                <xdr:colOff>9525</xdr:colOff>
                <xdr:row>88</xdr:row>
                <xdr:rowOff>19050</xdr:rowOff>
              </from>
              <to>
                <xdr:col>51</xdr:col>
                <xdr:colOff>171450</xdr:colOff>
                <xdr:row>94</xdr:row>
                <xdr:rowOff>0</xdr:rowOff>
              </to>
            </anchor>
          </controlPr>
        </control>
      </mc:Choice>
      <mc:Fallback>
        <control shapeId="1102" r:id="rId8" name="imgAgregarFilaEstrategia"/>
      </mc:Fallback>
    </mc:AlternateContent>
    <mc:AlternateContent xmlns:mc="http://schemas.openxmlformats.org/markup-compatibility/2006">
      <mc:Choice Requires="x14">
        <control shapeId="1101" r:id="rId9" name="imgEliminarFilaComite">
          <controlPr defaultSize="0" autoLine="0" r:id="rId5">
            <anchor moveWithCells="1">
              <from>
                <xdr:col>48</xdr:col>
                <xdr:colOff>9525</xdr:colOff>
                <xdr:row>326</xdr:row>
                <xdr:rowOff>19050</xdr:rowOff>
              </from>
              <to>
                <xdr:col>49</xdr:col>
                <xdr:colOff>171450</xdr:colOff>
                <xdr:row>332</xdr:row>
                <xdr:rowOff>0</xdr:rowOff>
              </to>
            </anchor>
          </controlPr>
        </control>
      </mc:Choice>
      <mc:Fallback>
        <control shapeId="1101" r:id="rId9" name="imgEliminarFilaComite"/>
      </mc:Fallback>
    </mc:AlternateContent>
    <mc:AlternateContent xmlns:mc="http://schemas.openxmlformats.org/markup-compatibility/2006">
      <mc:Choice Requires="x14">
        <control shapeId="1100" r:id="rId10" name="imgAgregarFilaComite">
          <controlPr defaultSize="0" autoLine="0" r:id="rId5">
            <anchor moveWithCells="1">
              <from>
                <xdr:col>50</xdr:col>
                <xdr:colOff>9525</xdr:colOff>
                <xdr:row>326</xdr:row>
                <xdr:rowOff>19050</xdr:rowOff>
              </from>
              <to>
                <xdr:col>51</xdr:col>
                <xdr:colOff>171450</xdr:colOff>
                <xdr:row>332</xdr:row>
                <xdr:rowOff>0</xdr:rowOff>
              </to>
            </anchor>
          </controlPr>
        </control>
      </mc:Choice>
      <mc:Fallback>
        <control shapeId="1100" r:id="rId10" name="imgAgregarFilaComite"/>
      </mc:Fallback>
    </mc:AlternateContent>
    <mc:AlternateContent xmlns:mc="http://schemas.openxmlformats.org/markup-compatibility/2006">
      <mc:Choice Requires="x14">
        <control shapeId="1090" r:id="rId11" name="cmdCondicionalProducto">
          <controlPr defaultSize="0" autoFill="0" autoLine="0" r:id="rId12">
            <anchor moveWithCells="1">
              <from>
                <xdr:col>23</xdr:col>
                <xdr:colOff>76200</xdr:colOff>
                <xdr:row>440</xdr:row>
                <xdr:rowOff>0</xdr:rowOff>
              </from>
              <to>
                <xdr:col>30</xdr:col>
                <xdr:colOff>104775</xdr:colOff>
                <xdr:row>442</xdr:row>
                <xdr:rowOff>0</xdr:rowOff>
              </to>
            </anchor>
          </controlPr>
        </control>
      </mc:Choice>
      <mc:Fallback>
        <control shapeId="1090" r:id="rId11" name="cmdCondicionalProducto"/>
      </mc:Fallback>
    </mc:AlternateContent>
    <mc:AlternateContent xmlns:mc="http://schemas.openxmlformats.org/markup-compatibility/2006">
      <mc:Choice Requires="x14">
        <control shapeId="1088" r:id="rId13" name="cmdCondicionalProyecto">
          <controlPr defaultSize="0" disabled="1" autoFill="0" autoLine="0" r:id="rId14">
            <anchor moveWithCells="1">
              <from>
                <xdr:col>6</xdr:col>
                <xdr:colOff>76200</xdr:colOff>
                <xdr:row>440</xdr:row>
                <xdr:rowOff>0</xdr:rowOff>
              </from>
              <to>
                <xdr:col>13</xdr:col>
                <xdr:colOff>104775</xdr:colOff>
                <xdr:row>442</xdr:row>
                <xdr:rowOff>0</xdr:rowOff>
              </to>
            </anchor>
          </controlPr>
        </control>
      </mc:Choice>
      <mc:Fallback>
        <control shapeId="1088" r:id="rId13" name="cmdCondicionalProyecto"/>
      </mc:Fallback>
    </mc:AlternateContent>
    <mc:AlternateContent xmlns:mc="http://schemas.openxmlformats.org/markup-compatibility/2006">
      <mc:Choice Requires="x14">
        <control shapeId="1087" r:id="rId15" name="cmdHallazgo">
          <controlPr defaultSize="0" disabled="1" autoFill="0" autoLine="0" r:id="rId16">
            <anchor moveWithCells="1">
              <from>
                <xdr:col>40</xdr:col>
                <xdr:colOff>76200</xdr:colOff>
                <xdr:row>440</xdr:row>
                <xdr:rowOff>0</xdr:rowOff>
              </from>
              <to>
                <xdr:col>47</xdr:col>
                <xdr:colOff>104775</xdr:colOff>
                <xdr:row>442</xdr:row>
                <xdr:rowOff>0</xdr:rowOff>
              </to>
            </anchor>
          </controlPr>
        </control>
      </mc:Choice>
      <mc:Fallback>
        <control shapeId="1087" r:id="rId15" name="cmdHallazgo"/>
      </mc:Fallback>
    </mc:AlternateContent>
    <mc:AlternateContent xmlns:mc="http://schemas.openxmlformats.org/markup-compatibility/2006">
      <mc:Choice Requires="x14">
        <control shapeId="1081" r:id="rId17" name="imgEliminarFilaRiesgoG">
          <controlPr defaultSize="0" autoLine="0" r:id="rId5">
            <anchor moveWithCells="1">
              <from>
                <xdr:col>2</xdr:col>
                <xdr:colOff>28575</xdr:colOff>
                <xdr:row>4</xdr:row>
                <xdr:rowOff>38100</xdr:rowOff>
              </from>
              <to>
                <xdr:col>4</xdr:col>
                <xdr:colOff>9525</xdr:colOff>
                <xdr:row>5</xdr:row>
                <xdr:rowOff>19050</xdr:rowOff>
              </to>
            </anchor>
          </controlPr>
        </control>
      </mc:Choice>
      <mc:Fallback>
        <control shapeId="1081" r:id="rId17" name="imgEliminarFilaRiesgoG"/>
      </mc:Fallback>
    </mc:AlternateContent>
    <mc:AlternateContent xmlns:mc="http://schemas.openxmlformats.org/markup-compatibility/2006">
      <mc:Choice Requires="x14">
        <control shapeId="1080" r:id="rId18" name="imgAgregarFilaRiesgoG">
          <controlPr defaultSize="0" autoLine="0" r:id="rId5">
            <anchor moveWithCells="1">
              <from>
                <xdr:col>4</xdr:col>
                <xdr:colOff>28575</xdr:colOff>
                <xdr:row>4</xdr:row>
                <xdr:rowOff>38100</xdr:rowOff>
              </from>
              <to>
                <xdr:col>6</xdr:col>
                <xdr:colOff>9525</xdr:colOff>
                <xdr:row>5</xdr:row>
                <xdr:rowOff>19050</xdr:rowOff>
              </to>
            </anchor>
          </controlPr>
        </control>
      </mc:Choice>
      <mc:Fallback>
        <control shapeId="1080" r:id="rId18" name="imgAgregarFilaRiesgoG"/>
      </mc:Fallback>
    </mc:AlternateContent>
    <mc:AlternateContent xmlns:mc="http://schemas.openxmlformats.org/markup-compatibility/2006">
      <mc:Choice Requires="x14">
        <control shapeId="1079" r:id="rId19" name="imgEliminarFilaSupuesto">
          <controlPr defaultSize="0" autoLine="0" r:id="rId20">
            <anchor moveWithCells="1">
              <from>
                <xdr:col>2</xdr:col>
                <xdr:colOff>28575</xdr:colOff>
                <xdr:row>4</xdr:row>
                <xdr:rowOff>38100</xdr:rowOff>
              </from>
              <to>
                <xdr:col>4</xdr:col>
                <xdr:colOff>19050</xdr:colOff>
                <xdr:row>5</xdr:row>
                <xdr:rowOff>19050</xdr:rowOff>
              </to>
            </anchor>
          </controlPr>
        </control>
      </mc:Choice>
      <mc:Fallback>
        <control shapeId="1079" r:id="rId19" name="imgEliminarFilaSupuesto"/>
      </mc:Fallback>
    </mc:AlternateContent>
    <mc:AlternateContent xmlns:mc="http://schemas.openxmlformats.org/markup-compatibility/2006">
      <mc:Choice Requires="x14">
        <control shapeId="1078" r:id="rId21" name="imgAgregarFilaSupuesto">
          <controlPr defaultSize="0" autoLine="0" r:id="rId20">
            <anchor moveWithCells="1">
              <from>
                <xdr:col>4</xdr:col>
                <xdr:colOff>28575</xdr:colOff>
                <xdr:row>4</xdr:row>
                <xdr:rowOff>38100</xdr:rowOff>
              </from>
              <to>
                <xdr:col>6</xdr:col>
                <xdr:colOff>19050</xdr:colOff>
                <xdr:row>5</xdr:row>
                <xdr:rowOff>19050</xdr:rowOff>
              </to>
            </anchor>
          </controlPr>
        </control>
      </mc:Choice>
      <mc:Fallback>
        <control shapeId="1078" r:id="rId21" name="imgAgregarFilaSupuesto"/>
      </mc:Fallback>
    </mc:AlternateContent>
    <mc:AlternateContent xmlns:mc="http://schemas.openxmlformats.org/markup-compatibility/2006">
      <mc:Choice Requires="x14">
        <control shapeId="1077" r:id="rId22" name="imgEliminarFilaAlcance">
          <controlPr defaultSize="0" autoLine="0" r:id="rId20">
            <anchor moveWithCells="1">
              <from>
                <xdr:col>2</xdr:col>
                <xdr:colOff>28575</xdr:colOff>
                <xdr:row>4</xdr:row>
                <xdr:rowOff>38100</xdr:rowOff>
              </from>
              <to>
                <xdr:col>4</xdr:col>
                <xdr:colOff>19050</xdr:colOff>
                <xdr:row>5</xdr:row>
                <xdr:rowOff>19050</xdr:rowOff>
              </to>
            </anchor>
          </controlPr>
        </control>
      </mc:Choice>
      <mc:Fallback>
        <control shapeId="1077" r:id="rId22" name="imgEliminarFilaAlcance"/>
      </mc:Fallback>
    </mc:AlternateContent>
    <mc:AlternateContent xmlns:mc="http://schemas.openxmlformats.org/markup-compatibility/2006">
      <mc:Choice Requires="x14">
        <control shapeId="1076" r:id="rId23" name="imgAgregarFilaAlcance">
          <controlPr defaultSize="0" autoLine="0" r:id="rId20">
            <anchor moveWithCells="1">
              <from>
                <xdr:col>4</xdr:col>
                <xdr:colOff>28575</xdr:colOff>
                <xdr:row>4</xdr:row>
                <xdr:rowOff>38100</xdr:rowOff>
              </from>
              <to>
                <xdr:col>6</xdr:col>
                <xdr:colOff>19050</xdr:colOff>
                <xdr:row>5</xdr:row>
                <xdr:rowOff>19050</xdr:rowOff>
              </to>
            </anchor>
          </controlPr>
        </control>
      </mc:Choice>
      <mc:Fallback>
        <control shapeId="1076" r:id="rId23" name="imgAgregarFilaAlcance"/>
      </mc:Fallback>
    </mc:AlternateContent>
    <mc:AlternateContent xmlns:mc="http://schemas.openxmlformats.org/markup-compatibility/2006">
      <mc:Choice Requires="x14">
        <control shapeId="1025" r:id="rId24" name="cmdGenerarDocumentos">
          <controlPr defaultSize="0" disabled="1" autoFill="0" autoLine="0" r:id="rId25">
            <anchor moveWithCells="1">
              <from>
                <xdr:col>43</xdr:col>
                <xdr:colOff>161925</xdr:colOff>
                <xdr:row>182</xdr:row>
                <xdr:rowOff>104775</xdr:rowOff>
              </from>
              <to>
                <xdr:col>51</xdr:col>
                <xdr:colOff>9525</xdr:colOff>
                <xdr:row>184</xdr:row>
                <xdr:rowOff>104775</xdr:rowOff>
              </to>
            </anchor>
          </controlPr>
        </control>
      </mc:Choice>
      <mc:Fallback>
        <control shapeId="1025" r:id="rId24" name="cmdGenerarDocumentos"/>
      </mc:Fallback>
    </mc:AlternateContent>
    <mc:AlternateContent xmlns:mc="http://schemas.openxmlformats.org/markup-compatibility/2006">
      <mc:Choice Requires="x14">
        <control shapeId="1026" r:id="rId26" name="cmdSeleccionarEsquema">
          <controlPr defaultSize="0" disabled="1" autoFill="0" autoLine="0" autoPict="0" r:id="rId27">
            <anchor moveWithCells="1">
              <from>
                <xdr:col>43</xdr:col>
                <xdr:colOff>171450</xdr:colOff>
                <xdr:row>101</xdr:row>
                <xdr:rowOff>104775</xdr:rowOff>
              </from>
              <to>
                <xdr:col>51</xdr:col>
                <xdr:colOff>19050</xdr:colOff>
                <xdr:row>103</xdr:row>
                <xdr:rowOff>104775</xdr:rowOff>
              </to>
            </anchor>
          </controlPr>
        </control>
      </mc:Choice>
      <mc:Fallback>
        <control shapeId="1026" r:id="rId26" name="cmdSeleccionarEsquema"/>
      </mc:Fallback>
    </mc:AlternateContent>
    <mc:AlternateContent xmlns:mc="http://schemas.openxmlformats.org/markup-compatibility/2006">
      <mc:Choice Requires="x14">
        <control shapeId="1028" r:id="rId28" name="imgAgregarFilaAccion">
          <controlPr defaultSize="0" autoLine="0" r:id="rId20">
            <anchor moveWithCells="1">
              <from>
                <xdr:col>50</xdr:col>
                <xdr:colOff>9525</xdr:colOff>
                <xdr:row>11</xdr:row>
                <xdr:rowOff>9525</xdr:rowOff>
              </from>
              <to>
                <xdr:col>52</xdr:col>
                <xdr:colOff>0</xdr:colOff>
                <xdr:row>11</xdr:row>
                <xdr:rowOff>180975</xdr:rowOff>
              </to>
            </anchor>
          </controlPr>
        </control>
      </mc:Choice>
      <mc:Fallback>
        <control shapeId="1028" r:id="rId28" name="imgAgregarFilaAccion"/>
      </mc:Fallback>
    </mc:AlternateContent>
    <mc:AlternateContent xmlns:mc="http://schemas.openxmlformats.org/markup-compatibility/2006">
      <mc:Choice Requires="x14">
        <control shapeId="1029" r:id="rId29" name="imgEliminarFilaAccion">
          <controlPr defaultSize="0" autoLine="0" r:id="rId20">
            <anchor moveWithCells="1">
              <from>
                <xdr:col>48</xdr:col>
                <xdr:colOff>9525</xdr:colOff>
                <xdr:row>11</xdr:row>
                <xdr:rowOff>9525</xdr:rowOff>
              </from>
              <to>
                <xdr:col>50</xdr:col>
                <xdr:colOff>0</xdr:colOff>
                <xdr:row>11</xdr:row>
                <xdr:rowOff>180975</xdr:rowOff>
              </to>
            </anchor>
          </controlPr>
        </control>
      </mc:Choice>
      <mc:Fallback>
        <control shapeId="1029" r:id="rId29" name="imgEliminarFilaAccion"/>
      </mc:Fallback>
    </mc:AlternateContent>
    <mc:AlternateContent xmlns:mc="http://schemas.openxmlformats.org/markup-compatibility/2006">
      <mc:Choice Requires="x14">
        <control shapeId="1030" r:id="rId30" name="cmdCancelarPrueba">
          <controlPr defaultSize="0" autoFill="0" autoLine="0" r:id="rId31">
            <anchor moveWithCells="1">
              <from>
                <xdr:col>40</xdr:col>
                <xdr:colOff>76200</xdr:colOff>
                <xdr:row>425</xdr:row>
                <xdr:rowOff>0</xdr:rowOff>
              </from>
              <to>
                <xdr:col>47</xdr:col>
                <xdr:colOff>104775</xdr:colOff>
                <xdr:row>427</xdr:row>
                <xdr:rowOff>0</xdr:rowOff>
              </to>
            </anchor>
          </controlPr>
        </control>
      </mc:Choice>
      <mc:Fallback>
        <control shapeId="1030" r:id="rId30" name="cmdCancelarPrueba"/>
      </mc:Fallback>
    </mc:AlternateContent>
    <mc:AlternateContent xmlns:mc="http://schemas.openxmlformats.org/markup-compatibility/2006">
      <mc:Choice Requires="x14">
        <control shapeId="1031" r:id="rId32" name="cmdDevolverPrueba">
          <controlPr defaultSize="0" autoFill="0" autoLine="0" r:id="rId33">
            <anchor moveWithCells="1">
              <from>
                <xdr:col>6</xdr:col>
                <xdr:colOff>76200</xdr:colOff>
                <xdr:row>425</xdr:row>
                <xdr:rowOff>0</xdr:rowOff>
              </from>
              <to>
                <xdr:col>13</xdr:col>
                <xdr:colOff>104775</xdr:colOff>
                <xdr:row>427</xdr:row>
                <xdr:rowOff>0</xdr:rowOff>
              </to>
            </anchor>
          </controlPr>
        </control>
      </mc:Choice>
      <mc:Fallback>
        <control shapeId="1031" r:id="rId32" name="cmdDevolverPrueba"/>
      </mc:Fallback>
    </mc:AlternateContent>
    <mc:AlternateContent xmlns:mc="http://schemas.openxmlformats.org/markup-compatibility/2006">
      <mc:Choice Requires="x14">
        <control shapeId="1032" r:id="rId34" name="cmdSuspenderPrueba">
          <controlPr defaultSize="0" autoFill="0" autoLine="0" r:id="rId35">
            <anchor moveWithCells="1">
              <from>
                <xdr:col>23</xdr:col>
                <xdr:colOff>76200</xdr:colOff>
                <xdr:row>425</xdr:row>
                <xdr:rowOff>0</xdr:rowOff>
              </from>
              <to>
                <xdr:col>30</xdr:col>
                <xdr:colOff>104775</xdr:colOff>
                <xdr:row>427</xdr:row>
                <xdr:rowOff>0</xdr:rowOff>
              </to>
            </anchor>
          </controlPr>
        </control>
      </mc:Choice>
      <mc:Fallback>
        <control shapeId="1032" r:id="rId34" name="cmdSuspenderPrueba"/>
      </mc:Fallback>
    </mc:AlternateContent>
    <mc:AlternateContent xmlns:mc="http://schemas.openxmlformats.org/markup-compatibility/2006">
      <mc:Choice Requires="x14">
        <control shapeId="1033" r:id="rId36" name="imgEliminarFilaIssue">
          <controlPr defaultSize="0" autoLine="0" r:id="rId5">
            <anchor moveWithCells="1">
              <from>
                <xdr:col>48</xdr:col>
                <xdr:colOff>9525</xdr:colOff>
                <xdr:row>147</xdr:row>
                <xdr:rowOff>19050</xdr:rowOff>
              </from>
              <to>
                <xdr:col>49</xdr:col>
                <xdr:colOff>171450</xdr:colOff>
                <xdr:row>153</xdr:row>
                <xdr:rowOff>0</xdr:rowOff>
              </to>
            </anchor>
          </controlPr>
        </control>
      </mc:Choice>
      <mc:Fallback>
        <control shapeId="1033" r:id="rId36" name="imgEliminarFilaIssue"/>
      </mc:Fallback>
    </mc:AlternateContent>
    <mc:AlternateContent xmlns:mc="http://schemas.openxmlformats.org/markup-compatibility/2006">
      <mc:Choice Requires="x14">
        <control shapeId="1034" r:id="rId37" name="imgAgregarFilaPET">
          <controlPr defaultSize="0" autoLine="0" r:id="rId5">
            <anchor moveWithCells="1">
              <from>
                <xdr:col>50</xdr:col>
                <xdr:colOff>9525</xdr:colOff>
                <xdr:row>311</xdr:row>
                <xdr:rowOff>19050</xdr:rowOff>
              </from>
              <to>
                <xdr:col>51</xdr:col>
                <xdr:colOff>171450</xdr:colOff>
                <xdr:row>317</xdr:row>
                <xdr:rowOff>0</xdr:rowOff>
              </to>
            </anchor>
          </controlPr>
        </control>
      </mc:Choice>
      <mc:Fallback>
        <control shapeId="1034" r:id="rId37" name="imgAgregarFilaPET"/>
      </mc:Fallback>
    </mc:AlternateContent>
    <mc:AlternateContent xmlns:mc="http://schemas.openxmlformats.org/markup-compatibility/2006">
      <mc:Choice Requires="x14">
        <control shapeId="1035" r:id="rId38" name="imgEliminarFilaPET">
          <controlPr defaultSize="0" autoLine="0" r:id="rId5">
            <anchor moveWithCells="1">
              <from>
                <xdr:col>48</xdr:col>
                <xdr:colOff>9525</xdr:colOff>
                <xdr:row>311</xdr:row>
                <xdr:rowOff>19050</xdr:rowOff>
              </from>
              <to>
                <xdr:col>49</xdr:col>
                <xdr:colOff>171450</xdr:colOff>
                <xdr:row>317</xdr:row>
                <xdr:rowOff>0</xdr:rowOff>
              </to>
            </anchor>
          </controlPr>
        </control>
      </mc:Choice>
      <mc:Fallback>
        <control shapeId="1035" r:id="rId38" name="imgEliminarFilaPET"/>
      </mc:Fallback>
    </mc:AlternateContent>
    <mc:AlternateContent xmlns:mc="http://schemas.openxmlformats.org/markup-compatibility/2006">
      <mc:Choice Requires="x14">
        <control shapeId="1036" r:id="rId39" name="imgAgregarFilaBugtracker">
          <controlPr defaultSize="0" autoLine="0" r:id="rId5">
            <anchor moveWithCells="1">
              <from>
                <xdr:col>50</xdr:col>
                <xdr:colOff>9525</xdr:colOff>
                <xdr:row>295</xdr:row>
                <xdr:rowOff>19050</xdr:rowOff>
              </from>
              <to>
                <xdr:col>51</xdr:col>
                <xdr:colOff>171450</xdr:colOff>
                <xdr:row>301</xdr:row>
                <xdr:rowOff>0</xdr:rowOff>
              </to>
            </anchor>
          </controlPr>
        </control>
      </mc:Choice>
      <mc:Fallback>
        <control shapeId="1036" r:id="rId39" name="imgAgregarFilaBugtracker"/>
      </mc:Fallback>
    </mc:AlternateContent>
    <mc:AlternateContent xmlns:mc="http://schemas.openxmlformats.org/markup-compatibility/2006">
      <mc:Choice Requires="x14">
        <control shapeId="1037" r:id="rId40" name="imgEliminarFilaBugtracker">
          <controlPr defaultSize="0" autoLine="0" r:id="rId5">
            <anchor moveWithCells="1">
              <from>
                <xdr:col>48</xdr:col>
                <xdr:colOff>9525</xdr:colOff>
                <xdr:row>295</xdr:row>
                <xdr:rowOff>19050</xdr:rowOff>
              </from>
              <to>
                <xdr:col>49</xdr:col>
                <xdr:colOff>171450</xdr:colOff>
                <xdr:row>301</xdr:row>
                <xdr:rowOff>0</xdr:rowOff>
              </to>
            </anchor>
          </controlPr>
        </control>
      </mc:Choice>
      <mc:Fallback>
        <control shapeId="1037" r:id="rId40" name="imgEliminarFilaBugtracker"/>
      </mc:Fallback>
    </mc:AlternateContent>
    <mc:AlternateContent xmlns:mc="http://schemas.openxmlformats.org/markup-compatibility/2006">
      <mc:Choice Requires="x14">
        <control shapeId="1040" r:id="rId41" name="imgAgregarFilaIssue">
          <controlPr defaultSize="0" autoLine="0" r:id="rId5">
            <anchor moveWithCells="1">
              <from>
                <xdr:col>50</xdr:col>
                <xdr:colOff>9525</xdr:colOff>
                <xdr:row>147</xdr:row>
                <xdr:rowOff>19050</xdr:rowOff>
              </from>
              <to>
                <xdr:col>51</xdr:col>
                <xdr:colOff>171450</xdr:colOff>
                <xdr:row>153</xdr:row>
                <xdr:rowOff>0</xdr:rowOff>
              </to>
            </anchor>
          </controlPr>
        </control>
      </mc:Choice>
      <mc:Fallback>
        <control shapeId="1040" r:id="rId41" name="imgAgregarFilaIssue"/>
      </mc:Fallback>
    </mc:AlternateContent>
    <mc:AlternateContent xmlns:mc="http://schemas.openxmlformats.org/markup-compatibility/2006">
      <mc:Choice Requires="x14">
        <control shapeId="1042" r:id="rId42" name="imgAgregarFilaRiesgo">
          <controlPr defaultSize="0" autoLine="0" r:id="rId20">
            <anchor moveWithCells="1">
              <from>
                <xdr:col>4</xdr:col>
                <xdr:colOff>28575</xdr:colOff>
                <xdr:row>4</xdr:row>
                <xdr:rowOff>38100</xdr:rowOff>
              </from>
              <to>
                <xdr:col>6</xdr:col>
                <xdr:colOff>19050</xdr:colOff>
                <xdr:row>5</xdr:row>
                <xdr:rowOff>19050</xdr:rowOff>
              </to>
            </anchor>
          </controlPr>
        </control>
      </mc:Choice>
      <mc:Fallback>
        <control shapeId="1042" r:id="rId42" name="imgAgregarFilaRiesgo"/>
      </mc:Fallback>
    </mc:AlternateContent>
    <mc:AlternateContent xmlns:mc="http://schemas.openxmlformats.org/markup-compatibility/2006">
      <mc:Choice Requires="x14">
        <control shapeId="1043" r:id="rId43" name="imgEliminarFilaRiesgo">
          <controlPr defaultSize="0" autoLine="0" r:id="rId20">
            <anchor moveWithCells="1">
              <from>
                <xdr:col>2</xdr:col>
                <xdr:colOff>28575</xdr:colOff>
                <xdr:row>4</xdr:row>
                <xdr:rowOff>38100</xdr:rowOff>
              </from>
              <to>
                <xdr:col>4</xdr:col>
                <xdr:colOff>19050</xdr:colOff>
                <xdr:row>5</xdr:row>
                <xdr:rowOff>19050</xdr:rowOff>
              </to>
            </anchor>
          </controlPr>
        </control>
      </mc:Choice>
      <mc:Fallback>
        <control shapeId="1043" r:id="rId43" name="imgEliminarFilaRiesgo"/>
      </mc:Fallback>
    </mc:AlternateContent>
    <mc:AlternateContent xmlns:mc="http://schemas.openxmlformats.org/markup-compatibility/2006">
      <mc:Choice Requires="x14">
        <control shapeId="1093" r:id="rId44" name="cmdCancelarProyecto">
          <controlPr defaultSize="0" disabled="1" autoFill="0" autoLine="0" r:id="rId45">
            <anchor moveWithCells="1">
              <from>
                <xdr:col>44</xdr:col>
                <xdr:colOff>171450</xdr:colOff>
                <xdr:row>4</xdr:row>
                <xdr:rowOff>9525</xdr:rowOff>
              </from>
              <to>
                <xdr:col>52</xdr:col>
                <xdr:colOff>19050</xdr:colOff>
                <xdr:row>6</xdr:row>
                <xdr:rowOff>9525</xdr:rowOff>
              </to>
            </anchor>
          </controlPr>
        </control>
      </mc:Choice>
      <mc:Fallback>
        <control shapeId="1093" r:id="rId44" name="cmdCancelarProyecto"/>
      </mc:Fallback>
    </mc:AlternateContent>
    <mc:AlternateContent xmlns:mc="http://schemas.openxmlformats.org/markup-compatibility/2006">
      <mc:Choice Requires="x14">
        <control shapeId="1094" r:id="rId46" name="cmdDevolverProyecto">
          <controlPr defaultSize="0" disabled="1" autoFill="0" autoLine="0" r:id="rId47">
            <anchor moveWithCells="1">
              <from>
                <xdr:col>44</xdr:col>
                <xdr:colOff>171450</xdr:colOff>
                <xdr:row>4</xdr:row>
                <xdr:rowOff>9525</xdr:rowOff>
              </from>
              <to>
                <xdr:col>52</xdr:col>
                <xdr:colOff>19050</xdr:colOff>
                <xdr:row>6</xdr:row>
                <xdr:rowOff>9525</xdr:rowOff>
              </to>
            </anchor>
          </controlPr>
        </control>
      </mc:Choice>
      <mc:Fallback>
        <control shapeId="1094" r:id="rId46" name="cmdDevolverProyecto"/>
      </mc:Fallback>
    </mc:AlternateContent>
    <mc:AlternateContent xmlns:mc="http://schemas.openxmlformats.org/markup-compatibility/2006">
      <mc:Choice Requires="x14">
        <control shapeId="1095" r:id="rId48" name="cmdSuspenderProyecto">
          <controlPr defaultSize="0" disabled="1" autoFill="0" autoLine="0" r:id="rId49">
            <anchor moveWithCells="1">
              <from>
                <xdr:col>44</xdr:col>
                <xdr:colOff>171450</xdr:colOff>
                <xdr:row>4</xdr:row>
                <xdr:rowOff>9525</xdr:rowOff>
              </from>
              <to>
                <xdr:col>52</xdr:col>
                <xdr:colOff>19050</xdr:colOff>
                <xdr:row>6</xdr:row>
                <xdr:rowOff>9525</xdr:rowOff>
              </to>
            </anchor>
          </controlPr>
        </control>
      </mc:Choice>
      <mc:Fallback>
        <control shapeId="1095" r:id="rId48" name="cmdSuspenderProyecto"/>
      </mc:Fallback>
    </mc:AlternateContent>
    <mc:AlternateContent xmlns:mc="http://schemas.openxmlformats.org/markup-compatibility/2006">
      <mc:Choice Requires="x14">
        <control shapeId="1097" r:id="rId50" name="cmdGenerarCopia">
          <controlPr defaultSize="0" autoFill="0" autoLine="0" r:id="rId51">
            <anchor moveWithCells="1">
              <from>
                <xdr:col>5</xdr:col>
                <xdr:colOff>76200</xdr:colOff>
                <xdr:row>448</xdr:row>
                <xdr:rowOff>0</xdr:rowOff>
              </from>
              <to>
                <xdr:col>12</xdr:col>
                <xdr:colOff>104775</xdr:colOff>
                <xdr:row>450</xdr:row>
                <xdr:rowOff>0</xdr:rowOff>
              </to>
            </anchor>
          </controlPr>
        </control>
      </mc:Choice>
      <mc:Fallback>
        <control shapeId="1097" r:id="rId50" name="cmdGenerarCopia"/>
      </mc:Fallback>
    </mc:AlternateContent>
    <mc:AlternateContent xmlns:mc="http://schemas.openxmlformats.org/markup-compatibility/2006">
      <mc:Choice Requires="x14">
        <control shapeId="1129" r:id="rId52" name="cmdInicializar">
          <controlPr defaultSize="0" autoLine="0" r:id="rId53">
            <anchor moveWithCells="1">
              <from>
                <xdr:col>46</xdr:col>
                <xdr:colOff>95250</xdr:colOff>
                <xdr:row>1</xdr:row>
                <xdr:rowOff>123825</xdr:rowOff>
              </from>
              <to>
                <xdr:col>51</xdr:col>
                <xdr:colOff>76200</xdr:colOff>
                <xdr:row>3</xdr:row>
                <xdr:rowOff>76200</xdr:rowOff>
              </to>
            </anchor>
          </controlPr>
        </control>
      </mc:Choice>
      <mc:Fallback>
        <control shapeId="1129" r:id="rId52" name="cmdInicializar"/>
      </mc:Fallback>
    </mc:AlternateContent>
    <mc:AlternateContent xmlns:mc="http://schemas.openxmlformats.org/markup-compatibility/2006">
      <mc:Choice Requires="x14">
        <control shapeId="1130" r:id="rId54" name="imgAgregarFilaNoAlcance">
          <controlPr defaultSize="0" autoLine="0" r:id="rId5">
            <anchor moveWithCells="1">
              <from>
                <xdr:col>4</xdr:col>
                <xdr:colOff>28575</xdr:colOff>
                <xdr:row>4</xdr:row>
                <xdr:rowOff>38100</xdr:rowOff>
              </from>
              <to>
                <xdr:col>6</xdr:col>
                <xdr:colOff>9525</xdr:colOff>
                <xdr:row>5</xdr:row>
                <xdr:rowOff>19050</xdr:rowOff>
              </to>
            </anchor>
          </controlPr>
        </control>
      </mc:Choice>
      <mc:Fallback>
        <control shapeId="1130" r:id="rId54" name="imgAgregarFilaNoAlcance"/>
      </mc:Fallback>
    </mc:AlternateContent>
    <mc:AlternateContent xmlns:mc="http://schemas.openxmlformats.org/markup-compatibility/2006">
      <mc:Choice Requires="x14">
        <control shapeId="1131" r:id="rId55" name="imgEliminarFilaNoAlcance">
          <controlPr defaultSize="0" autoLine="0" r:id="rId5">
            <anchor moveWithCells="1">
              <from>
                <xdr:col>2</xdr:col>
                <xdr:colOff>28575</xdr:colOff>
                <xdr:row>4</xdr:row>
                <xdr:rowOff>38100</xdr:rowOff>
              </from>
              <to>
                <xdr:col>4</xdr:col>
                <xdr:colOff>9525</xdr:colOff>
                <xdr:row>5</xdr:row>
                <xdr:rowOff>19050</xdr:rowOff>
              </to>
            </anchor>
          </controlPr>
        </control>
      </mc:Choice>
      <mc:Fallback>
        <control shapeId="1131" r:id="rId55" name="imgEliminarFilaNoAlcance"/>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05">
    <tabColor theme="8"/>
    <pageSetUpPr fitToPage="1"/>
  </sheetPr>
  <dimension ref="A1:XFC203"/>
  <sheetViews>
    <sheetView showGridLines="0" workbookViewId="0">
      <selection activeCell="C98" sqref="C98:W98"/>
    </sheetView>
  </sheetViews>
  <sheetFormatPr baseColWidth="10" defaultColWidth="0" defaultRowHeight="15" x14ac:dyDescent="0.25"/>
  <cols>
    <col min="1" max="54" width="2.7109375" customWidth="1"/>
    <col min="55" max="16383" width="4.42578125" hidden="1"/>
    <col min="16384" max="16384" width="6.85546875" hidden="1"/>
  </cols>
  <sheetData>
    <row r="1" spans="1:131" x14ac:dyDescent="0.25">
      <c r="A1" s="44"/>
      <c r="B1" s="44"/>
      <c r="C1" s="44"/>
      <c r="D1" s="44"/>
      <c r="E1" s="44"/>
      <c r="F1" s="44"/>
      <c r="G1" s="44"/>
      <c r="H1" s="44"/>
      <c r="I1" s="44"/>
      <c r="J1" s="44"/>
      <c r="K1" s="44"/>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143">
        <f>ROW(BC199)</f>
        <v>199</v>
      </c>
      <c r="BD1" s="143">
        <f>ROW(C29)</f>
        <v>29</v>
      </c>
      <c r="BE1" s="143">
        <f>ROW(C31)</f>
        <v>31</v>
      </c>
      <c r="BF1" s="143">
        <f>ROW(C82)</f>
        <v>82</v>
      </c>
      <c r="BG1" s="143">
        <f>ROW(C84)</f>
        <v>84</v>
      </c>
      <c r="BH1" s="143">
        <f>ROW(C54)</f>
        <v>54</v>
      </c>
      <c r="BI1" s="143">
        <f>ROW(C56)</f>
        <v>56</v>
      </c>
      <c r="BJ1" s="143">
        <f>ROW(C106)</f>
        <v>106</v>
      </c>
      <c r="BK1" s="143">
        <f>ROW(C108)</f>
        <v>108</v>
      </c>
      <c r="BL1" s="143">
        <f>ROW(C122)</f>
        <v>122</v>
      </c>
      <c r="BM1" s="143">
        <f>ROW(C124)</f>
        <v>124</v>
      </c>
      <c r="BN1" s="143">
        <f>ROW(C151)</f>
        <v>151</v>
      </c>
      <c r="BO1" s="143">
        <f>ROW(C153)</f>
        <v>153</v>
      </c>
      <c r="BP1" s="143">
        <f>ROW(C168)</f>
        <v>168</v>
      </c>
      <c r="BQ1" s="143">
        <f>ROW(C170)</f>
        <v>170</v>
      </c>
      <c r="BR1" s="143">
        <f>ROW(C183)</f>
        <v>183</v>
      </c>
      <c r="BS1" s="143">
        <f>ROW(C185)</f>
        <v>185</v>
      </c>
      <c r="BT1">
        <f>ROW(C61)</f>
        <v>61</v>
      </c>
      <c r="CZ1" s="141">
        <v>0</v>
      </c>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row>
    <row r="2" spans="1:131" ht="15" customHeight="1" x14ac:dyDescent="0.25">
      <c r="A2" s="44"/>
      <c r="B2" s="46"/>
      <c r="C2" s="127"/>
      <c r="D2" s="128"/>
      <c r="E2" s="128"/>
      <c r="F2" s="128"/>
      <c r="G2" s="128"/>
      <c r="H2" s="128"/>
      <c r="I2" s="128"/>
      <c r="J2" s="128"/>
      <c r="K2" s="947" t="s">
        <v>399</v>
      </c>
      <c r="L2" s="948"/>
      <c r="M2" s="948"/>
      <c r="N2" s="948"/>
      <c r="O2" s="948"/>
      <c r="P2" s="948"/>
      <c r="Q2" s="948"/>
      <c r="R2" s="948"/>
      <c r="S2" s="948"/>
      <c r="T2" s="948"/>
      <c r="U2" s="948"/>
      <c r="V2" s="948"/>
      <c r="W2" s="948"/>
      <c r="X2" s="948"/>
      <c r="Y2" s="948"/>
      <c r="Z2" s="948"/>
      <c r="AA2" s="948"/>
      <c r="AB2" s="948"/>
      <c r="AC2" s="948"/>
      <c r="AD2" s="948"/>
      <c r="AE2" s="948"/>
      <c r="AF2" s="948"/>
      <c r="AG2" s="948"/>
      <c r="AH2" s="948"/>
      <c r="AI2" s="948"/>
      <c r="AJ2" s="948"/>
      <c r="AK2" s="948"/>
      <c r="AL2" s="948"/>
      <c r="AM2" s="948"/>
      <c r="AN2" s="948"/>
      <c r="AO2" s="948"/>
      <c r="AP2" s="948"/>
      <c r="AQ2" s="948"/>
      <c r="AR2" s="948"/>
      <c r="AS2" s="948"/>
      <c r="AT2" s="948"/>
      <c r="AU2" s="948"/>
      <c r="AV2" s="948"/>
      <c r="AW2" s="948"/>
      <c r="AX2" s="948"/>
      <c r="AY2" s="948"/>
      <c r="AZ2" s="949"/>
      <c r="BA2" s="46"/>
      <c r="BB2" s="44"/>
      <c r="BC2" s="755" t="s">
        <v>39</v>
      </c>
      <c r="BD2" s="756"/>
      <c r="BE2" s="756"/>
      <c r="BF2" s="756"/>
      <c r="BG2" s="757"/>
      <c r="BH2" s="758" t="s">
        <v>40</v>
      </c>
      <c r="BI2" s="759"/>
      <c r="BJ2" s="759"/>
      <c r="BK2" s="759"/>
      <c r="BL2" s="759"/>
      <c r="BM2" s="760"/>
      <c r="BN2" s="758" t="s">
        <v>41</v>
      </c>
      <c r="BO2" s="759"/>
      <c r="BP2" s="759"/>
      <c r="BQ2" s="759"/>
      <c r="BR2" s="759"/>
      <c r="BS2" s="760"/>
      <c r="CZ2" s="141">
        <v>0</v>
      </c>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row>
    <row r="3" spans="1:131" ht="15" customHeight="1" x14ac:dyDescent="0.25">
      <c r="A3" s="44"/>
      <c r="B3" s="129"/>
      <c r="C3" s="130"/>
      <c r="D3" s="129"/>
      <c r="E3" s="129"/>
      <c r="F3" s="129"/>
      <c r="G3" s="129"/>
      <c r="H3" s="129"/>
      <c r="I3" s="129"/>
      <c r="J3" s="129"/>
      <c r="K3" s="950"/>
      <c r="L3" s="950"/>
      <c r="M3" s="950"/>
      <c r="N3" s="950"/>
      <c r="O3" s="950"/>
      <c r="P3" s="950"/>
      <c r="Q3" s="950"/>
      <c r="R3" s="950"/>
      <c r="S3" s="950"/>
      <c r="T3" s="950"/>
      <c r="U3" s="950"/>
      <c r="V3" s="950"/>
      <c r="W3" s="950"/>
      <c r="X3" s="950"/>
      <c r="Y3" s="950"/>
      <c r="Z3" s="950"/>
      <c r="AA3" s="950"/>
      <c r="AB3" s="950"/>
      <c r="AC3" s="950"/>
      <c r="AD3" s="950"/>
      <c r="AE3" s="950"/>
      <c r="AF3" s="950"/>
      <c r="AG3" s="950"/>
      <c r="AH3" s="950"/>
      <c r="AI3" s="950"/>
      <c r="AJ3" s="950"/>
      <c r="AK3" s="950"/>
      <c r="AL3" s="950"/>
      <c r="AM3" s="950"/>
      <c r="AN3" s="950"/>
      <c r="AO3" s="950"/>
      <c r="AP3" s="950"/>
      <c r="AQ3" s="950"/>
      <c r="AR3" s="950"/>
      <c r="AS3" s="950"/>
      <c r="AT3" s="950"/>
      <c r="AU3" s="950"/>
      <c r="AV3" s="950"/>
      <c r="AW3" s="950"/>
      <c r="AX3" s="950"/>
      <c r="AY3" s="950"/>
      <c r="AZ3" s="951"/>
      <c r="BA3" s="46"/>
      <c r="BB3" s="44"/>
      <c r="BC3" s="295" t="s">
        <v>42</v>
      </c>
      <c r="BD3" s="272"/>
      <c r="BE3" s="272"/>
      <c r="BF3" s="272"/>
      <c r="BG3" s="273"/>
      <c r="BH3" s="274">
        <f>ROW(C12)</f>
        <v>12</v>
      </c>
      <c r="BI3" s="275"/>
      <c r="BJ3" s="275"/>
      <c r="BK3" s="275"/>
      <c r="BL3" s="275"/>
      <c r="BM3" s="276"/>
      <c r="BN3" s="277">
        <v>0</v>
      </c>
      <c r="BO3" s="278"/>
      <c r="BP3" s="278"/>
      <c r="BQ3" s="278"/>
      <c r="BR3" s="278"/>
      <c r="BS3" s="279"/>
      <c r="CZ3" s="141">
        <v>0</v>
      </c>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row>
    <row r="4" spans="1:131" ht="15" customHeight="1" x14ac:dyDescent="0.25">
      <c r="A4" s="44"/>
      <c r="B4" s="129"/>
      <c r="C4" s="131"/>
      <c r="D4" s="132"/>
      <c r="E4" s="132"/>
      <c r="F4" s="132"/>
      <c r="G4" s="132"/>
      <c r="H4" s="132"/>
      <c r="I4" s="132"/>
      <c r="J4" s="132"/>
      <c r="K4" s="952"/>
      <c r="L4" s="952"/>
      <c r="M4" s="952"/>
      <c r="N4" s="952"/>
      <c r="O4" s="952"/>
      <c r="P4" s="952"/>
      <c r="Q4" s="952"/>
      <c r="R4" s="952"/>
      <c r="S4" s="952"/>
      <c r="T4" s="952"/>
      <c r="U4" s="952"/>
      <c r="V4" s="952"/>
      <c r="W4" s="952"/>
      <c r="X4" s="952"/>
      <c r="Y4" s="952"/>
      <c r="Z4" s="952"/>
      <c r="AA4" s="952"/>
      <c r="AB4" s="952"/>
      <c r="AC4" s="952"/>
      <c r="AD4" s="952"/>
      <c r="AE4" s="952"/>
      <c r="AF4" s="952"/>
      <c r="AG4" s="952"/>
      <c r="AH4" s="952"/>
      <c r="AI4" s="952"/>
      <c r="AJ4" s="952"/>
      <c r="AK4" s="952"/>
      <c r="AL4" s="952"/>
      <c r="AM4" s="952"/>
      <c r="AN4" s="952"/>
      <c r="AO4" s="952"/>
      <c r="AP4" s="952"/>
      <c r="AQ4" s="952"/>
      <c r="AR4" s="952"/>
      <c r="AS4" s="952"/>
      <c r="AT4" s="952"/>
      <c r="AU4" s="952"/>
      <c r="AV4" s="952"/>
      <c r="AW4" s="952"/>
      <c r="AX4" s="952"/>
      <c r="AY4" s="952"/>
      <c r="AZ4" s="953"/>
      <c r="BA4" s="46"/>
      <c r="BB4" s="44"/>
      <c r="BC4" s="295" t="s">
        <v>182</v>
      </c>
      <c r="BD4" s="272"/>
      <c r="BE4" s="272"/>
      <c r="BF4" s="272"/>
      <c r="BG4" s="273"/>
      <c r="BH4" s="274">
        <f>ROW(C66)</f>
        <v>66</v>
      </c>
      <c r="BI4" s="275"/>
      <c r="BJ4" s="275"/>
      <c r="BK4" s="275"/>
      <c r="BL4" s="275"/>
      <c r="BM4" s="276"/>
      <c r="BN4" s="277">
        <v>2</v>
      </c>
      <c r="BO4" s="278"/>
      <c r="BP4" s="278"/>
      <c r="BQ4" s="278"/>
      <c r="BR4" s="278"/>
      <c r="BS4" s="279"/>
      <c r="CZ4" s="141">
        <v>0</v>
      </c>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row>
    <row r="5" spans="1:131" x14ac:dyDescent="0.25">
      <c r="A5" s="44"/>
      <c r="B5" s="46"/>
      <c r="C5" s="46"/>
      <c r="D5" s="46"/>
      <c r="E5" s="46"/>
      <c r="F5" s="46"/>
      <c r="G5" s="46"/>
      <c r="H5" s="46"/>
      <c r="I5" s="46"/>
      <c r="J5" s="46"/>
      <c r="K5" s="46"/>
      <c r="L5" s="46"/>
      <c r="M5" s="46"/>
      <c r="N5" s="46"/>
      <c r="O5" s="46"/>
      <c r="P5" s="46"/>
      <c r="Q5" s="46"/>
      <c r="R5" s="46"/>
      <c r="S5" s="46"/>
      <c r="T5" s="46"/>
      <c r="U5" s="46"/>
      <c r="V5" s="46"/>
      <c r="W5" s="46"/>
      <c r="X5" s="46"/>
      <c r="Y5" s="46"/>
      <c r="Z5" s="46"/>
      <c r="AA5" s="46"/>
      <c r="AB5" s="46"/>
      <c r="AC5" s="46"/>
      <c r="AD5" s="46"/>
      <c r="AE5" s="46"/>
      <c r="AF5" s="46"/>
      <c r="AG5" s="46"/>
      <c r="AH5" s="46"/>
      <c r="AI5" s="46"/>
      <c r="AJ5" s="46"/>
      <c r="AK5" s="46"/>
      <c r="AL5" s="46"/>
      <c r="AM5" s="46"/>
      <c r="AN5" s="46"/>
      <c r="AO5" s="46"/>
      <c r="AP5" s="46"/>
      <c r="AQ5" s="46"/>
      <c r="AR5" s="46"/>
      <c r="AS5" s="46"/>
      <c r="AT5" s="46"/>
      <c r="AU5" s="46"/>
      <c r="AV5" s="46"/>
      <c r="AW5" s="46"/>
      <c r="AX5" s="46"/>
      <c r="AY5" s="46"/>
      <c r="AZ5" s="133"/>
      <c r="BA5" s="46"/>
      <c r="BB5" s="44"/>
      <c r="BC5" s="295" t="s">
        <v>329</v>
      </c>
      <c r="BD5" s="272"/>
      <c r="BE5" s="272"/>
      <c r="BF5" s="272"/>
      <c r="BG5" s="273"/>
      <c r="BH5" s="274">
        <f>ROW(C51)</f>
        <v>51</v>
      </c>
      <c r="BI5" s="275"/>
      <c r="BJ5" s="275"/>
      <c r="BK5" s="275"/>
      <c r="BL5" s="275"/>
      <c r="BM5" s="276"/>
      <c r="BN5" s="277">
        <v>12</v>
      </c>
      <c r="BO5" s="278"/>
      <c r="BP5" s="278"/>
      <c r="BQ5" s="278"/>
      <c r="BR5" s="278"/>
      <c r="BS5" s="279"/>
      <c r="CZ5" s="141">
        <v>0</v>
      </c>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row>
    <row r="6" spans="1:131" x14ac:dyDescent="0.25">
      <c r="A6" s="44"/>
      <c r="B6" s="46"/>
      <c r="C6" s="46"/>
      <c r="D6" s="46"/>
      <c r="E6" s="46"/>
      <c r="F6" s="46"/>
      <c r="G6" s="46"/>
      <c r="H6" s="46"/>
      <c r="I6" s="46"/>
      <c r="J6" s="46"/>
      <c r="K6" s="46"/>
      <c r="L6" s="46"/>
      <c r="M6" s="46"/>
      <c r="N6" s="46"/>
      <c r="O6" s="46"/>
      <c r="P6" s="46"/>
      <c r="Q6" s="46"/>
      <c r="R6" s="46"/>
      <c r="S6" s="46"/>
      <c r="T6" s="46"/>
      <c r="U6" s="46"/>
      <c r="V6" s="46"/>
      <c r="W6" s="46"/>
      <c r="X6" s="46"/>
      <c r="Y6" s="46"/>
      <c r="Z6" s="46"/>
      <c r="AA6" s="46"/>
      <c r="AB6" s="46"/>
      <c r="AC6" s="46"/>
      <c r="AD6" s="46"/>
      <c r="AE6" s="46"/>
      <c r="AF6" s="46"/>
      <c r="AG6" s="46"/>
      <c r="AH6" s="46"/>
      <c r="AI6" s="46"/>
      <c r="AJ6" s="46"/>
      <c r="AK6" s="46"/>
      <c r="AL6" s="46"/>
      <c r="AM6" s="46"/>
      <c r="AN6" s="46"/>
      <c r="AO6" s="46"/>
      <c r="AP6" s="46"/>
      <c r="AQ6" s="46"/>
      <c r="AR6" s="46"/>
      <c r="AS6" s="46"/>
      <c r="AT6" s="46"/>
      <c r="AU6" s="46"/>
      <c r="AV6" s="46"/>
      <c r="AW6" s="46"/>
      <c r="AX6" s="46"/>
      <c r="AY6" s="46"/>
      <c r="AZ6" s="46"/>
      <c r="BA6" s="46"/>
      <c r="BB6" s="44"/>
      <c r="BC6" s="295" t="s">
        <v>45</v>
      </c>
      <c r="BD6" s="272"/>
      <c r="BE6" s="272"/>
      <c r="BF6" s="272"/>
      <c r="BG6" s="273"/>
      <c r="BH6" s="274">
        <f>ROW(C100)</f>
        <v>100</v>
      </c>
      <c r="BI6" s="275"/>
      <c r="BJ6" s="275"/>
      <c r="BK6" s="275"/>
      <c r="BL6" s="275"/>
      <c r="BM6" s="276"/>
      <c r="BN6" s="277">
        <v>1</v>
      </c>
      <c r="BO6" s="278"/>
      <c r="BP6" s="278"/>
      <c r="BQ6" s="278"/>
      <c r="BR6" s="278"/>
      <c r="BS6" s="279"/>
      <c r="CZ6" s="141">
        <v>0</v>
      </c>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row>
    <row r="7" spans="1:131" x14ac:dyDescent="0.25">
      <c r="A7" s="44"/>
      <c r="B7" s="46"/>
      <c r="C7" s="954" t="s">
        <v>84</v>
      </c>
      <c r="D7" s="955"/>
      <c r="E7" s="956"/>
      <c r="F7" s="960" t="s">
        <v>85</v>
      </c>
      <c r="G7" s="955"/>
      <c r="H7" s="955"/>
      <c r="I7" s="956"/>
      <c r="J7" s="960" t="s">
        <v>86</v>
      </c>
      <c r="K7" s="955"/>
      <c r="L7" s="955"/>
      <c r="M7" s="956"/>
      <c r="N7" s="962" t="s">
        <v>87</v>
      </c>
      <c r="O7" s="963"/>
      <c r="P7" s="963"/>
      <c r="Q7" s="963"/>
      <c r="R7" s="963"/>
      <c r="S7" s="963"/>
      <c r="T7" s="963"/>
      <c r="U7" s="963"/>
      <c r="V7" s="963"/>
      <c r="W7" s="963"/>
      <c r="X7" s="963"/>
      <c r="Y7" s="964"/>
      <c r="Z7" s="960" t="s">
        <v>88</v>
      </c>
      <c r="AA7" s="955"/>
      <c r="AB7" s="955"/>
      <c r="AC7" s="955"/>
      <c r="AD7" s="955"/>
      <c r="AE7" s="955"/>
      <c r="AF7" s="955"/>
      <c r="AG7" s="955"/>
      <c r="AH7" s="956"/>
      <c r="AI7" s="962" t="s">
        <v>89</v>
      </c>
      <c r="AJ7" s="963"/>
      <c r="AK7" s="963"/>
      <c r="AL7" s="963"/>
      <c r="AM7" s="963"/>
      <c r="AN7" s="963"/>
      <c r="AO7" s="963"/>
      <c r="AP7" s="963"/>
      <c r="AQ7" s="964"/>
      <c r="AR7" s="962" t="s">
        <v>90</v>
      </c>
      <c r="AS7" s="963"/>
      <c r="AT7" s="963"/>
      <c r="AU7" s="963"/>
      <c r="AV7" s="963"/>
      <c r="AW7" s="963"/>
      <c r="AX7" s="963"/>
      <c r="AY7" s="963"/>
      <c r="AZ7" s="968"/>
      <c r="BA7" s="46"/>
      <c r="BB7" s="44"/>
      <c r="BC7" s="295" t="s">
        <v>421</v>
      </c>
      <c r="BD7" s="272"/>
      <c r="BE7" s="272"/>
      <c r="BF7" s="272"/>
      <c r="BG7" s="273"/>
      <c r="BH7" s="274">
        <f>ROW(C119)</f>
        <v>119</v>
      </c>
      <c r="BI7" s="275"/>
      <c r="BJ7" s="275"/>
      <c r="BK7" s="275"/>
      <c r="BL7" s="275"/>
      <c r="BM7" s="276"/>
      <c r="BN7" s="277">
        <v>3</v>
      </c>
      <c r="BO7" s="278"/>
      <c r="BP7" s="278"/>
      <c r="BQ7" s="278"/>
      <c r="BR7" s="278"/>
      <c r="BS7" s="279"/>
      <c r="CZ7" s="141">
        <v>0</v>
      </c>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row>
    <row r="8" spans="1:131" x14ac:dyDescent="0.25">
      <c r="A8" s="44"/>
      <c r="B8" s="46"/>
      <c r="C8" s="957"/>
      <c r="D8" s="958"/>
      <c r="E8" s="959"/>
      <c r="F8" s="961"/>
      <c r="G8" s="958"/>
      <c r="H8" s="958"/>
      <c r="I8" s="959"/>
      <c r="J8" s="961"/>
      <c r="K8" s="958"/>
      <c r="L8" s="958"/>
      <c r="M8" s="959"/>
      <c r="N8" s="965"/>
      <c r="O8" s="966"/>
      <c r="P8" s="966"/>
      <c r="Q8" s="966"/>
      <c r="R8" s="966"/>
      <c r="S8" s="966"/>
      <c r="T8" s="966"/>
      <c r="U8" s="966"/>
      <c r="V8" s="966"/>
      <c r="W8" s="966"/>
      <c r="X8" s="966"/>
      <c r="Y8" s="967"/>
      <c r="Z8" s="961"/>
      <c r="AA8" s="958"/>
      <c r="AB8" s="958"/>
      <c r="AC8" s="958"/>
      <c r="AD8" s="958"/>
      <c r="AE8" s="958"/>
      <c r="AF8" s="958"/>
      <c r="AG8" s="958"/>
      <c r="AH8" s="959"/>
      <c r="AI8" s="965"/>
      <c r="AJ8" s="966"/>
      <c r="AK8" s="966"/>
      <c r="AL8" s="966"/>
      <c r="AM8" s="966"/>
      <c r="AN8" s="966"/>
      <c r="AO8" s="966"/>
      <c r="AP8" s="966"/>
      <c r="AQ8" s="967"/>
      <c r="AR8" s="965"/>
      <c r="AS8" s="966"/>
      <c r="AT8" s="966"/>
      <c r="AU8" s="966"/>
      <c r="AV8" s="966"/>
      <c r="AW8" s="966"/>
      <c r="AX8" s="966"/>
      <c r="AY8" s="966"/>
      <c r="AZ8" s="969"/>
      <c r="BA8" s="46"/>
      <c r="BB8" s="44"/>
      <c r="BC8" s="295" t="s">
        <v>415</v>
      </c>
      <c r="BD8" s="272"/>
      <c r="BE8" s="272"/>
      <c r="BF8" s="272"/>
      <c r="BG8" s="273"/>
      <c r="BH8" s="274">
        <f>ROW(C135)</f>
        <v>135</v>
      </c>
      <c r="BI8" s="275"/>
      <c r="BJ8" s="275"/>
      <c r="BK8" s="275"/>
      <c r="BL8" s="275"/>
      <c r="BM8" s="276"/>
      <c r="BN8" s="277">
        <v>0</v>
      </c>
      <c r="BO8" s="278"/>
      <c r="BP8" s="278"/>
      <c r="BQ8" s="278"/>
      <c r="BR8" s="278"/>
      <c r="BS8" s="279"/>
      <c r="CZ8" s="141">
        <v>0</v>
      </c>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row>
    <row r="9" spans="1:131" ht="28.5" customHeight="1" x14ac:dyDescent="0.25">
      <c r="A9" s="44"/>
      <c r="B9" s="46"/>
      <c r="C9" s="1171"/>
      <c r="D9" s="1172"/>
      <c r="E9" s="1172"/>
      <c r="F9" s="1173" t="s">
        <v>519</v>
      </c>
      <c r="G9" s="1173"/>
      <c r="H9" s="1173"/>
      <c r="I9" s="1173"/>
      <c r="J9" s="1173">
        <v>44683</v>
      </c>
      <c r="K9" s="1173"/>
      <c r="L9" s="1173"/>
      <c r="M9" s="1173"/>
      <c r="N9" s="1174" t="s">
        <v>759</v>
      </c>
      <c r="O9" s="1174"/>
      <c r="P9" s="1174"/>
      <c r="Q9" s="1174"/>
      <c r="R9" s="1174"/>
      <c r="S9" s="1174"/>
      <c r="T9" s="1174"/>
      <c r="U9" s="1174"/>
      <c r="V9" s="1174"/>
      <c r="W9" s="1174"/>
      <c r="X9" s="1174"/>
      <c r="Y9" s="1174"/>
      <c r="Z9" s="1175" t="s">
        <v>745</v>
      </c>
      <c r="AA9" s="1175"/>
      <c r="AB9" s="1175"/>
      <c r="AC9" s="1175"/>
      <c r="AD9" s="1175"/>
      <c r="AE9" s="1175"/>
      <c r="AF9" s="1175"/>
      <c r="AG9" s="1175"/>
      <c r="AH9" s="1175"/>
      <c r="AI9" s="628"/>
      <c r="AJ9" s="628"/>
      <c r="AK9" s="628"/>
      <c r="AL9" s="628"/>
      <c r="AM9" s="628"/>
      <c r="AN9" s="628"/>
      <c r="AO9" s="628"/>
      <c r="AP9" s="628"/>
      <c r="AQ9" s="628"/>
      <c r="AR9" s="628" t="s">
        <v>813</v>
      </c>
      <c r="AS9" s="628"/>
      <c r="AT9" s="628"/>
      <c r="AU9" s="628"/>
      <c r="AV9" s="628"/>
      <c r="AW9" s="628"/>
      <c r="AX9" s="628"/>
      <c r="AY9" s="628"/>
      <c r="AZ9" s="629"/>
      <c r="BA9" s="46"/>
      <c r="BB9" s="44"/>
      <c r="BC9" s="295" t="s">
        <v>416</v>
      </c>
      <c r="BD9" s="272"/>
      <c r="BE9" s="272"/>
      <c r="BF9" s="272"/>
      <c r="BG9" s="273"/>
      <c r="BH9" s="274">
        <f>ROW(C144)</f>
        <v>144</v>
      </c>
      <c r="BI9" s="275"/>
      <c r="BJ9" s="275"/>
      <c r="BK9" s="275"/>
      <c r="BL9" s="275"/>
      <c r="BM9" s="276"/>
      <c r="BN9" s="277">
        <v>0</v>
      </c>
      <c r="BO9" s="278"/>
      <c r="BP9" s="278"/>
      <c r="BQ9" s="278"/>
      <c r="BR9" s="278"/>
      <c r="BS9" s="279"/>
      <c r="CZ9" s="141">
        <v>0</v>
      </c>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row>
    <row r="10" spans="1:131" x14ac:dyDescent="0.25">
      <c r="A10" s="44"/>
      <c r="B10" s="46"/>
      <c r="C10" s="1176"/>
      <c r="D10" s="1177"/>
      <c r="E10" s="1177"/>
      <c r="F10" s="1178"/>
      <c r="G10" s="1178"/>
      <c r="H10" s="1178"/>
      <c r="I10" s="1178"/>
      <c r="J10" s="1178" t="s">
        <v>91</v>
      </c>
      <c r="K10" s="1178"/>
      <c r="L10" s="1178"/>
      <c r="M10" s="1178"/>
      <c r="N10" s="1179"/>
      <c r="O10" s="1179"/>
      <c r="P10" s="1179"/>
      <c r="Q10" s="1179"/>
      <c r="R10" s="1179"/>
      <c r="S10" s="1179"/>
      <c r="T10" s="1179"/>
      <c r="U10" s="1179"/>
      <c r="V10" s="1179"/>
      <c r="W10" s="1179"/>
      <c r="X10" s="1179"/>
      <c r="Y10" s="1179"/>
      <c r="Z10" s="1180"/>
      <c r="AA10" s="1180"/>
      <c r="AB10" s="1180"/>
      <c r="AC10" s="1180"/>
      <c r="AD10" s="1180"/>
      <c r="AE10" s="1180"/>
      <c r="AF10" s="1180"/>
      <c r="AG10" s="1180"/>
      <c r="AH10" s="1180"/>
      <c r="AI10" s="658"/>
      <c r="AJ10" s="658"/>
      <c r="AK10" s="658"/>
      <c r="AL10" s="658"/>
      <c r="AM10" s="658"/>
      <c r="AN10" s="658"/>
      <c r="AO10" s="658"/>
      <c r="AP10" s="658"/>
      <c r="AQ10" s="658"/>
      <c r="AR10" s="658"/>
      <c r="AS10" s="658"/>
      <c r="AT10" s="658"/>
      <c r="AU10" s="658"/>
      <c r="AV10" s="658"/>
      <c r="AW10" s="658"/>
      <c r="AX10" s="658"/>
      <c r="AY10" s="658"/>
      <c r="AZ10" s="659"/>
      <c r="BA10" s="46"/>
      <c r="BB10" s="44"/>
      <c r="BC10" s="271" t="s">
        <v>657</v>
      </c>
      <c r="BD10" s="272"/>
      <c r="BE10" s="272"/>
      <c r="BF10" s="272"/>
      <c r="BG10" s="273"/>
      <c r="BH10" s="274">
        <f>ROW(C78)</f>
        <v>78</v>
      </c>
      <c r="BI10" s="275"/>
      <c r="BJ10" s="275"/>
      <c r="BK10" s="275"/>
      <c r="BL10" s="275"/>
      <c r="BM10" s="276"/>
      <c r="BN10" s="277">
        <v>2</v>
      </c>
      <c r="BO10" s="278"/>
      <c r="BP10" s="278"/>
      <c r="BQ10" s="278"/>
      <c r="BR10" s="278"/>
      <c r="BS10" s="279"/>
      <c r="CZ10" s="141">
        <v>0</v>
      </c>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row>
    <row r="11" spans="1:131" x14ac:dyDescent="0.25">
      <c r="A11" s="44"/>
      <c r="B11" s="46"/>
      <c r="C11" s="1171"/>
      <c r="D11" s="1172"/>
      <c r="E11" s="1172"/>
      <c r="F11" s="1173"/>
      <c r="G11" s="1173"/>
      <c r="H11" s="1173"/>
      <c r="I11" s="1173"/>
      <c r="J11" s="1173" t="s">
        <v>91</v>
      </c>
      <c r="K11" s="1173"/>
      <c r="L11" s="1173"/>
      <c r="M11" s="1173"/>
      <c r="N11" s="1174"/>
      <c r="O11" s="1174"/>
      <c r="P11" s="1174"/>
      <c r="Q11" s="1174"/>
      <c r="R11" s="1174"/>
      <c r="S11" s="1174"/>
      <c r="T11" s="1174"/>
      <c r="U11" s="1174"/>
      <c r="V11" s="1174"/>
      <c r="W11" s="1174"/>
      <c r="X11" s="1174"/>
      <c r="Y11" s="1174"/>
      <c r="Z11" s="1175"/>
      <c r="AA11" s="1175"/>
      <c r="AB11" s="1175"/>
      <c r="AC11" s="1175"/>
      <c r="AD11" s="1175"/>
      <c r="AE11" s="1175"/>
      <c r="AF11" s="1175"/>
      <c r="AG11" s="1175"/>
      <c r="AH11" s="1175"/>
      <c r="AI11" s="628"/>
      <c r="AJ11" s="628"/>
      <c r="AK11" s="628"/>
      <c r="AL11" s="628"/>
      <c r="AM11" s="628"/>
      <c r="AN11" s="628"/>
      <c r="AO11" s="628"/>
      <c r="AP11" s="628"/>
      <c r="AQ11" s="628"/>
      <c r="AR11" s="628"/>
      <c r="AS11" s="628"/>
      <c r="AT11" s="628"/>
      <c r="AU11" s="628"/>
      <c r="AV11" s="628"/>
      <c r="AW11" s="628"/>
      <c r="AX11" s="628"/>
      <c r="AY11" s="628"/>
      <c r="AZ11" s="629"/>
      <c r="BA11" s="46"/>
      <c r="BB11" s="44"/>
      <c r="BC11" s="271" t="s">
        <v>662</v>
      </c>
      <c r="BD11" s="272"/>
      <c r="BE11" s="272"/>
      <c r="BF11" s="272"/>
      <c r="BG11" s="273"/>
      <c r="BH11" s="274">
        <f>ROW(C165)</f>
        <v>165</v>
      </c>
      <c r="BI11" s="275"/>
      <c r="BJ11" s="275"/>
      <c r="BK11" s="275"/>
      <c r="BL11" s="275"/>
      <c r="BM11" s="276"/>
      <c r="BN11" s="277">
        <v>0</v>
      </c>
      <c r="BO11" s="278"/>
      <c r="BP11" s="278"/>
      <c r="BQ11" s="278"/>
      <c r="BR11" s="278"/>
      <c r="BS11" s="279"/>
      <c r="CZ11" s="141">
        <v>0</v>
      </c>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row>
    <row r="12" spans="1:131" x14ac:dyDescent="0.25">
      <c r="A12" s="44"/>
      <c r="B12" s="46"/>
      <c r="C12" s="420" t="s">
        <v>92</v>
      </c>
      <c r="D12" s="421"/>
      <c r="E12" s="421"/>
      <c r="F12" s="421"/>
      <c r="G12" s="421"/>
      <c r="H12" s="421"/>
      <c r="I12" s="421"/>
      <c r="J12" s="421"/>
      <c r="K12" s="421"/>
      <c r="L12" s="421"/>
      <c r="M12" s="421"/>
      <c r="N12" s="421"/>
      <c r="O12" s="421"/>
      <c r="P12" s="421"/>
      <c r="Q12" s="421"/>
      <c r="R12" s="421"/>
      <c r="S12" s="421"/>
      <c r="T12" s="421"/>
      <c r="U12" s="421"/>
      <c r="V12" s="421"/>
      <c r="W12" s="421"/>
      <c r="X12" s="421"/>
      <c r="Y12" s="421"/>
      <c r="Z12" s="421"/>
      <c r="AA12" s="421"/>
      <c r="AB12" s="421"/>
      <c r="AC12" s="421"/>
      <c r="AD12" s="421"/>
      <c r="AE12" s="421"/>
      <c r="AF12" s="421"/>
      <c r="AG12" s="421"/>
      <c r="AH12" s="421"/>
      <c r="AI12" s="421"/>
      <c r="AJ12" s="421"/>
      <c r="AK12" s="421"/>
      <c r="AL12" s="421"/>
      <c r="AM12" s="421"/>
      <c r="AN12" s="421"/>
      <c r="AO12" s="421"/>
      <c r="AP12" s="421"/>
      <c r="AQ12" s="421"/>
      <c r="AR12" s="421"/>
      <c r="AS12" s="421"/>
      <c r="AT12" s="421"/>
      <c r="AU12" s="421"/>
      <c r="AV12" s="422"/>
      <c r="AW12" s="330" t="s">
        <v>93</v>
      </c>
      <c r="AX12" s="331"/>
      <c r="AY12" s="330" t="s">
        <v>94</v>
      </c>
      <c r="AZ12" s="331"/>
      <c r="BA12" s="46"/>
      <c r="BB12" s="44"/>
      <c r="CZ12" s="141">
        <v>1</v>
      </c>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row>
    <row r="13" spans="1:131" x14ac:dyDescent="0.25">
      <c r="A13" s="44"/>
      <c r="B13" s="46"/>
      <c r="C13" s="134" t="s">
        <v>95</v>
      </c>
      <c r="D13" s="971" t="s">
        <v>96</v>
      </c>
      <c r="E13" s="971"/>
      <c r="F13" s="971"/>
      <c r="G13" s="971"/>
      <c r="H13" s="971"/>
      <c r="I13" s="971"/>
      <c r="J13" s="971"/>
      <c r="K13" s="971"/>
      <c r="L13" s="971"/>
      <c r="M13" s="971"/>
      <c r="N13" s="971"/>
      <c r="O13" s="971"/>
      <c r="P13" s="971"/>
      <c r="Q13" s="971"/>
      <c r="R13" s="971"/>
      <c r="S13" s="971"/>
      <c r="T13" s="971"/>
      <c r="U13" s="971"/>
      <c r="V13" s="971"/>
      <c r="W13" s="971"/>
      <c r="X13" s="971"/>
      <c r="Y13" s="971"/>
      <c r="Z13" s="971"/>
      <c r="AA13" s="971"/>
      <c r="AB13" s="971"/>
      <c r="AC13" s="971"/>
      <c r="AD13" s="971"/>
      <c r="AE13" s="971"/>
      <c r="AF13" s="971"/>
      <c r="AG13" s="971"/>
      <c r="AH13" s="971"/>
      <c r="AI13" s="971"/>
      <c r="AJ13" s="971"/>
      <c r="AK13" s="971"/>
      <c r="AL13" s="971"/>
      <c r="AM13" s="971"/>
      <c r="AN13" s="971"/>
      <c r="AO13" s="971"/>
      <c r="AP13" s="971"/>
      <c r="AQ13" s="971"/>
      <c r="AR13" s="971"/>
      <c r="AS13" s="971"/>
      <c r="AT13" s="971"/>
      <c r="AU13" s="971"/>
      <c r="AV13" s="971"/>
      <c r="AW13" s="971"/>
      <c r="AX13" s="971"/>
      <c r="AY13" s="971"/>
      <c r="AZ13" s="971"/>
      <c r="BA13" s="46"/>
      <c r="BB13" s="44"/>
      <c r="CZ13" s="141">
        <v>0</v>
      </c>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row>
    <row r="14" spans="1:131" x14ac:dyDescent="0.25">
      <c r="A14" s="44"/>
      <c r="B14" s="46"/>
      <c r="C14" s="134" t="s">
        <v>97</v>
      </c>
      <c r="D14" s="972" t="s">
        <v>98</v>
      </c>
      <c r="E14" s="972"/>
      <c r="F14" s="972"/>
      <c r="G14" s="972"/>
      <c r="H14" s="972"/>
      <c r="I14" s="972"/>
      <c r="J14" s="972"/>
      <c r="K14" s="972"/>
      <c r="L14" s="972"/>
      <c r="M14" s="972"/>
      <c r="N14" s="972"/>
      <c r="O14" s="972"/>
      <c r="P14" s="972"/>
      <c r="Q14" s="972"/>
      <c r="R14" s="972"/>
      <c r="S14" s="972"/>
      <c r="T14" s="972"/>
      <c r="U14" s="972"/>
      <c r="V14" s="972"/>
      <c r="W14" s="972"/>
      <c r="X14" s="972"/>
      <c r="Y14" s="972"/>
      <c r="Z14" s="972"/>
      <c r="AA14" s="972"/>
      <c r="AB14" s="972"/>
      <c r="AC14" s="972"/>
      <c r="AD14" s="972"/>
      <c r="AE14" s="972"/>
      <c r="AF14" s="972"/>
      <c r="AG14" s="972"/>
      <c r="AH14" s="972"/>
      <c r="AI14" s="972"/>
      <c r="AJ14" s="972"/>
      <c r="AK14" s="972"/>
      <c r="AL14" s="972"/>
      <c r="AM14" s="972"/>
      <c r="AN14" s="972"/>
      <c r="AO14" s="972"/>
      <c r="AP14" s="972"/>
      <c r="AQ14" s="972"/>
      <c r="AR14" s="972"/>
      <c r="AS14" s="972"/>
      <c r="AT14" s="972"/>
      <c r="AU14" s="972"/>
      <c r="AV14" s="972"/>
      <c r="AW14" s="972"/>
      <c r="AX14" s="972"/>
      <c r="AY14" s="972"/>
      <c r="AZ14" s="972"/>
      <c r="BA14" s="46"/>
      <c r="BB14" s="44"/>
      <c r="CZ14" s="141">
        <v>0</v>
      </c>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row>
    <row r="15" spans="1:131" x14ac:dyDescent="0.25">
      <c r="A15" s="44"/>
      <c r="B15" s="46"/>
      <c r="C15" s="134"/>
      <c r="D15" s="972"/>
      <c r="E15" s="972"/>
      <c r="F15" s="972"/>
      <c r="G15" s="972"/>
      <c r="H15" s="972"/>
      <c r="I15" s="972"/>
      <c r="J15" s="972"/>
      <c r="K15" s="972"/>
      <c r="L15" s="972"/>
      <c r="M15" s="972"/>
      <c r="N15" s="972"/>
      <c r="O15" s="972"/>
      <c r="P15" s="972"/>
      <c r="Q15" s="972"/>
      <c r="R15" s="972"/>
      <c r="S15" s="972"/>
      <c r="T15" s="972"/>
      <c r="U15" s="972"/>
      <c r="V15" s="972"/>
      <c r="W15" s="972"/>
      <c r="X15" s="972"/>
      <c r="Y15" s="972"/>
      <c r="Z15" s="972"/>
      <c r="AA15" s="972"/>
      <c r="AB15" s="972"/>
      <c r="AC15" s="972"/>
      <c r="AD15" s="972"/>
      <c r="AE15" s="972"/>
      <c r="AF15" s="972"/>
      <c r="AG15" s="972"/>
      <c r="AH15" s="972"/>
      <c r="AI15" s="972"/>
      <c r="AJ15" s="972"/>
      <c r="AK15" s="972"/>
      <c r="AL15" s="972"/>
      <c r="AM15" s="972"/>
      <c r="AN15" s="972"/>
      <c r="AO15" s="972"/>
      <c r="AP15" s="972"/>
      <c r="AQ15" s="972"/>
      <c r="AR15" s="972"/>
      <c r="AS15" s="972"/>
      <c r="AT15" s="972"/>
      <c r="AU15" s="972"/>
      <c r="AV15" s="972"/>
      <c r="AW15" s="972"/>
      <c r="AX15" s="972"/>
      <c r="AY15" s="972"/>
      <c r="AZ15" s="972"/>
      <c r="BA15" s="46"/>
      <c r="BB15" s="44"/>
      <c r="CZ15" s="141">
        <v>0</v>
      </c>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row>
    <row r="16" spans="1:131" x14ac:dyDescent="0.25">
      <c r="A16" s="44"/>
      <c r="B16" s="46"/>
      <c r="C16" s="135"/>
      <c r="D16" s="972"/>
      <c r="E16" s="972"/>
      <c r="F16" s="972"/>
      <c r="G16" s="972"/>
      <c r="H16" s="972"/>
      <c r="I16" s="972"/>
      <c r="J16" s="972"/>
      <c r="K16" s="972"/>
      <c r="L16" s="972"/>
      <c r="M16" s="972"/>
      <c r="N16" s="972"/>
      <c r="O16" s="972"/>
      <c r="P16" s="972"/>
      <c r="Q16" s="972"/>
      <c r="R16" s="972"/>
      <c r="S16" s="972"/>
      <c r="T16" s="972"/>
      <c r="U16" s="972"/>
      <c r="V16" s="972"/>
      <c r="W16" s="972"/>
      <c r="X16" s="972"/>
      <c r="Y16" s="972"/>
      <c r="Z16" s="972"/>
      <c r="AA16" s="972"/>
      <c r="AB16" s="972"/>
      <c r="AC16" s="972"/>
      <c r="AD16" s="972"/>
      <c r="AE16" s="972"/>
      <c r="AF16" s="972"/>
      <c r="AG16" s="972"/>
      <c r="AH16" s="972"/>
      <c r="AI16" s="972"/>
      <c r="AJ16" s="972"/>
      <c r="AK16" s="972"/>
      <c r="AL16" s="972"/>
      <c r="AM16" s="972"/>
      <c r="AN16" s="972"/>
      <c r="AO16" s="972"/>
      <c r="AP16" s="972"/>
      <c r="AQ16" s="972"/>
      <c r="AR16" s="972"/>
      <c r="AS16" s="972"/>
      <c r="AT16" s="972"/>
      <c r="AU16" s="972"/>
      <c r="AV16" s="972"/>
      <c r="AW16" s="972"/>
      <c r="AX16" s="972"/>
      <c r="AY16" s="972"/>
      <c r="AZ16" s="972"/>
      <c r="BA16" s="46"/>
      <c r="BB16" s="44"/>
      <c r="CZ16" s="141">
        <v>0</v>
      </c>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row>
    <row r="17" spans="1:131" x14ac:dyDescent="0.25">
      <c r="A17" s="44"/>
      <c r="B17" s="46"/>
      <c r="C17" s="908" t="s">
        <v>99</v>
      </c>
      <c r="D17" s="889"/>
      <c r="E17" s="889"/>
      <c r="F17" s="889"/>
      <c r="G17" s="889"/>
      <c r="H17" s="889"/>
      <c r="I17" s="889"/>
      <c r="J17" s="889"/>
      <c r="K17" s="889"/>
      <c r="L17" s="889"/>
      <c r="M17" s="889"/>
      <c r="N17" s="889"/>
      <c r="O17" s="889"/>
      <c r="P17" s="890"/>
      <c r="Q17" s="131"/>
      <c r="R17" s="132"/>
      <c r="S17" s="132"/>
      <c r="T17" s="132"/>
      <c r="U17" s="132"/>
      <c r="V17" s="132"/>
      <c r="W17" s="132"/>
      <c r="X17" s="132"/>
      <c r="Y17" s="132"/>
      <c r="Z17" s="132"/>
      <c r="AA17" s="132"/>
      <c r="AB17" s="132"/>
      <c r="AC17" s="132"/>
      <c r="AD17" s="132"/>
      <c r="AE17" s="132"/>
      <c r="AF17" s="132"/>
      <c r="AG17" s="132"/>
      <c r="AH17" s="132"/>
      <c r="AI17" s="132"/>
      <c r="AJ17" s="132"/>
      <c r="AK17" s="132"/>
      <c r="AL17" s="132"/>
      <c r="AM17" s="132"/>
      <c r="AN17" s="132"/>
      <c r="AO17" s="132"/>
      <c r="AP17" s="132"/>
      <c r="AQ17" s="132"/>
      <c r="AR17" s="132"/>
      <c r="AS17" s="132"/>
      <c r="AT17" s="132"/>
      <c r="AU17" s="132"/>
      <c r="AV17" s="132"/>
      <c r="AW17" s="132"/>
      <c r="AX17" s="132"/>
      <c r="AY17" s="132"/>
      <c r="AZ17" s="132"/>
      <c r="BA17" s="46"/>
      <c r="BB17" s="44"/>
      <c r="CZ17" s="141">
        <v>0</v>
      </c>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row>
    <row r="18" spans="1:131" x14ac:dyDescent="0.25">
      <c r="A18" s="44"/>
      <c r="B18" s="46"/>
      <c r="C18" s="46"/>
      <c r="D18" s="46"/>
      <c r="E18" s="46"/>
      <c r="F18" s="46"/>
      <c r="G18" s="46"/>
      <c r="H18" s="46"/>
      <c r="I18" s="46"/>
      <c r="J18" s="46"/>
      <c r="K18" s="46"/>
      <c r="L18" s="46"/>
      <c r="M18" s="46"/>
      <c r="N18" s="46"/>
      <c r="O18" s="46"/>
      <c r="P18" s="46"/>
      <c r="Q18" s="46"/>
      <c r="R18" s="46"/>
      <c r="S18" s="46"/>
      <c r="T18" s="46"/>
      <c r="U18" s="46"/>
      <c r="V18" s="46"/>
      <c r="W18" s="46"/>
      <c r="X18" s="46"/>
      <c r="Y18" s="46"/>
      <c r="Z18" s="46"/>
      <c r="AA18" s="46"/>
      <c r="AB18" s="46"/>
      <c r="AC18" s="46"/>
      <c r="AD18" s="46"/>
      <c r="AE18" s="46"/>
      <c r="AF18" s="46"/>
      <c r="AG18" s="46"/>
      <c r="AH18" s="46"/>
      <c r="AI18" s="46"/>
      <c r="AJ18" s="46"/>
      <c r="AK18" s="46"/>
      <c r="AL18" s="46"/>
      <c r="AM18" s="46"/>
      <c r="AN18" s="46"/>
      <c r="AO18" s="46"/>
      <c r="AP18" s="46"/>
      <c r="AQ18" s="46"/>
      <c r="AR18" s="46"/>
      <c r="AS18" s="46"/>
      <c r="AT18" s="46"/>
      <c r="AU18" s="46"/>
      <c r="AV18" s="46"/>
      <c r="AW18" s="46"/>
      <c r="AX18" s="46"/>
      <c r="AY18" s="46"/>
      <c r="AZ18" s="46"/>
      <c r="BA18" s="46"/>
      <c r="BB18" s="44"/>
      <c r="CZ18" s="141">
        <v>0</v>
      </c>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row>
    <row r="19" spans="1:131" x14ac:dyDescent="0.25">
      <c r="A19" s="44"/>
      <c r="B19" s="46"/>
      <c r="C19" s="935" t="s">
        <v>100</v>
      </c>
      <c r="D19" s="936"/>
      <c r="E19" s="936"/>
      <c r="F19" s="936"/>
      <c r="G19" s="936"/>
      <c r="H19" s="936"/>
      <c r="I19" s="936"/>
      <c r="J19" s="936"/>
      <c r="K19" s="936"/>
      <c r="L19" s="936"/>
      <c r="M19" s="936"/>
      <c r="N19" s="936"/>
      <c r="O19" s="936"/>
      <c r="P19" s="937"/>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A19" s="46"/>
      <c r="BB19" s="44"/>
      <c r="BC19">
        <f t="shared" ref="BC19" si="0">ROW(Q19)</f>
        <v>19</v>
      </c>
      <c r="BD19">
        <f t="shared" ref="BD19" si="1">COLUMN(Q19)</f>
        <v>17</v>
      </c>
      <c r="CZ19" s="141">
        <v>2</v>
      </c>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row>
    <row r="20" spans="1:131" x14ac:dyDescent="0.25">
      <c r="A20" s="44"/>
      <c r="B20" s="46"/>
      <c r="C20" s="935" t="s">
        <v>101</v>
      </c>
      <c r="D20" s="936"/>
      <c r="E20" s="936"/>
      <c r="F20" s="936"/>
      <c r="G20" s="936"/>
      <c r="H20" s="936"/>
      <c r="I20" s="936"/>
      <c r="J20" s="936"/>
      <c r="K20" s="936"/>
      <c r="L20" s="936"/>
      <c r="M20" s="936"/>
      <c r="N20" s="936"/>
      <c r="O20" s="936"/>
      <c r="P20" s="937"/>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A20" s="46"/>
      <c r="BB20" s="44"/>
      <c r="BC20">
        <f t="shared" ref="BC20:BC24" si="2">ROW(Q20)</f>
        <v>20</v>
      </c>
      <c r="BD20">
        <f t="shared" ref="BD20:BD24" si="3">COLUMN(Q20)</f>
        <v>17</v>
      </c>
      <c r="CZ20" s="141">
        <v>2</v>
      </c>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row>
    <row r="21" spans="1:131" ht="141.75" customHeight="1" x14ac:dyDescent="0.25">
      <c r="A21" s="44"/>
      <c r="B21" s="46"/>
      <c r="C21" s="935" t="s">
        <v>102</v>
      </c>
      <c r="D21" s="936"/>
      <c r="E21" s="936"/>
      <c r="F21" s="936"/>
      <c r="G21" s="936"/>
      <c r="H21" s="936"/>
      <c r="I21" s="936"/>
      <c r="J21" s="936"/>
      <c r="K21" s="936"/>
      <c r="L21" s="936"/>
      <c r="M21" s="936"/>
      <c r="N21" s="936"/>
      <c r="O21" s="936"/>
      <c r="P21" s="937"/>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A21" s="46"/>
      <c r="BB21" s="44"/>
      <c r="BC21">
        <f t="shared" si="2"/>
        <v>21</v>
      </c>
      <c r="BD21">
        <f t="shared" si="3"/>
        <v>17</v>
      </c>
      <c r="CZ21" s="141">
        <v>2</v>
      </c>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row>
    <row r="22" spans="1:131" x14ac:dyDescent="0.25">
      <c r="A22" s="44"/>
      <c r="B22" s="46"/>
      <c r="C22" s="935" t="s">
        <v>103</v>
      </c>
      <c r="D22" s="936"/>
      <c r="E22" s="936"/>
      <c r="F22" s="936"/>
      <c r="G22" s="936"/>
      <c r="H22" s="936"/>
      <c r="I22" s="936"/>
      <c r="J22" s="936"/>
      <c r="K22" s="936"/>
      <c r="L22" s="936"/>
      <c r="M22" s="936"/>
      <c r="N22" s="936"/>
      <c r="O22" s="936"/>
      <c r="P22" s="937"/>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A22" s="46"/>
      <c r="BB22" s="44"/>
      <c r="BC22">
        <f t="shared" si="2"/>
        <v>22</v>
      </c>
      <c r="BD22">
        <f t="shared" si="3"/>
        <v>17</v>
      </c>
      <c r="CZ22" s="141">
        <v>2</v>
      </c>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row>
    <row r="23" spans="1:131" x14ac:dyDescent="0.25">
      <c r="A23" s="44"/>
      <c r="B23" s="46"/>
      <c r="C23" s="935" t="s">
        <v>104</v>
      </c>
      <c r="D23" s="936"/>
      <c r="E23" s="936"/>
      <c r="F23" s="936"/>
      <c r="G23" s="936"/>
      <c r="H23" s="936"/>
      <c r="I23" s="936"/>
      <c r="J23" s="936"/>
      <c r="K23" s="936"/>
      <c r="L23" s="936"/>
      <c r="M23" s="936"/>
      <c r="N23" s="936"/>
      <c r="O23" s="936"/>
      <c r="P23" s="937"/>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A23" s="46"/>
      <c r="BB23" s="44"/>
      <c r="BC23">
        <f t="shared" si="2"/>
        <v>23</v>
      </c>
      <c r="BD23">
        <f t="shared" si="3"/>
        <v>17</v>
      </c>
      <c r="CZ23" s="141">
        <v>2</v>
      </c>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row>
    <row r="24" spans="1:131" x14ac:dyDescent="0.25">
      <c r="A24" s="44"/>
      <c r="B24" s="46"/>
      <c r="C24" s="935" t="s">
        <v>21</v>
      </c>
      <c r="D24" s="936"/>
      <c r="E24" s="936"/>
      <c r="F24" s="936"/>
      <c r="G24" s="936"/>
      <c r="H24" s="936"/>
      <c r="I24" s="936"/>
      <c r="J24" s="936"/>
      <c r="K24" s="936"/>
      <c r="L24" s="936"/>
      <c r="M24" s="936"/>
      <c r="N24" s="936"/>
      <c r="O24" s="936"/>
      <c r="P24" s="937"/>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A24" s="46"/>
      <c r="BB24" s="44"/>
      <c r="BC24">
        <f t="shared" si="2"/>
        <v>24</v>
      </c>
      <c r="BD24">
        <f t="shared" si="3"/>
        <v>17</v>
      </c>
      <c r="CZ24" s="141">
        <v>2</v>
      </c>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row>
    <row r="25" spans="1:131" x14ac:dyDescent="0.25">
      <c r="A25" s="44"/>
      <c r="B25" s="46"/>
      <c r="C25" s="46"/>
      <c r="D25" s="46"/>
      <c r="E25" s="46"/>
      <c r="F25" s="46"/>
      <c r="G25" s="46"/>
      <c r="H25" s="46"/>
      <c r="I25" s="46"/>
      <c r="J25" s="46"/>
      <c r="K25" s="46"/>
      <c r="L25" s="46"/>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4"/>
      <c r="CZ25" s="141">
        <v>0</v>
      </c>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row>
    <row r="26" spans="1:131" ht="15" customHeight="1" x14ac:dyDescent="0.25">
      <c r="A26" s="44"/>
      <c r="B26" s="46"/>
      <c r="C26" s="935" t="s">
        <v>418</v>
      </c>
      <c r="D26" s="936"/>
      <c r="E26" s="936"/>
      <c r="F26" s="936"/>
      <c r="G26" s="936"/>
      <c r="H26" s="936"/>
      <c r="I26" s="936"/>
      <c r="J26" s="936"/>
      <c r="K26" s="936"/>
      <c r="L26" s="936"/>
      <c r="M26" s="936"/>
      <c r="N26" s="936"/>
      <c r="O26" s="936"/>
      <c r="P26" s="937"/>
      <c r="Q26" s="364" t="s">
        <v>420</v>
      </c>
      <c r="R26" s="353"/>
      <c r="S26" s="353"/>
      <c r="T26" s="353"/>
      <c r="U26" s="353"/>
      <c r="V26" s="353"/>
      <c r="W26" s="353"/>
      <c r="X26" s="353"/>
      <c r="Y26" s="353"/>
      <c r="Z26" s="984"/>
      <c r="AA26" s="785"/>
      <c r="AB26" s="785"/>
      <c r="AC26" s="785"/>
      <c r="AD26" s="785"/>
      <c r="AE26" s="785"/>
      <c r="AF26" s="785"/>
      <c r="AG26" s="785"/>
      <c r="AH26" s="785"/>
      <c r="AI26" s="785"/>
      <c r="AJ26" s="785"/>
      <c r="AK26" s="785"/>
      <c r="AL26" s="785"/>
      <c r="AM26" s="785"/>
      <c r="AN26" s="785"/>
      <c r="AO26" s="785"/>
      <c r="AP26" s="785"/>
      <c r="AQ26" s="785"/>
      <c r="AR26" s="785"/>
      <c r="AS26" s="785"/>
      <c r="AT26" s="785"/>
      <c r="AU26" s="785"/>
      <c r="AV26" s="785"/>
      <c r="AW26" s="785"/>
      <c r="AX26" s="785"/>
      <c r="AY26" s="785"/>
      <c r="AZ26" s="786"/>
      <c r="BA26" s="46"/>
      <c r="BB26" s="44"/>
      <c r="CZ26" s="141">
        <v>0</v>
      </c>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row>
    <row r="27" spans="1:131" hidden="1" x14ac:dyDescent="0.25">
      <c r="A27" s="44"/>
      <c r="B27" s="46"/>
      <c r="C27" s="46" t="s">
        <v>105</v>
      </c>
      <c r="D27" s="46"/>
      <c r="E27" s="46"/>
      <c r="F27" s="46"/>
      <c r="G27" s="46"/>
      <c r="H27" s="46"/>
      <c r="I27" s="46"/>
      <c r="J27" s="46"/>
      <c r="K27" s="46"/>
      <c r="L27" s="46"/>
      <c r="M27" s="46"/>
      <c r="N27" s="46"/>
      <c r="O27" s="46"/>
      <c r="P27" s="46"/>
      <c r="Q27" s="46"/>
      <c r="R27" s="46"/>
      <c r="S27" s="46"/>
      <c r="T27" s="46"/>
      <c r="U27" s="46"/>
      <c r="V27" s="46"/>
      <c r="W27" s="46"/>
      <c r="X27" s="46"/>
      <c r="Y27" s="46"/>
      <c r="Z27" s="46"/>
      <c r="AA27" s="46"/>
      <c r="AB27" s="46"/>
      <c r="AC27" s="46"/>
      <c r="AD27" s="46"/>
      <c r="AE27" s="46"/>
      <c r="AF27" s="46"/>
      <c r="AG27" s="46"/>
      <c r="AH27" s="46"/>
      <c r="AI27" s="46"/>
      <c r="AJ27" s="46"/>
      <c r="AK27" s="46"/>
      <c r="AL27" s="46"/>
      <c r="AM27" s="46"/>
      <c r="AN27" s="46"/>
      <c r="AO27" s="46"/>
      <c r="AP27" s="46"/>
      <c r="AQ27" s="46"/>
      <c r="AR27" s="46"/>
      <c r="AS27" s="46"/>
      <c r="AT27" s="46"/>
      <c r="AU27" s="46"/>
      <c r="AV27" s="46"/>
      <c r="AW27" s="46"/>
      <c r="AX27" s="46"/>
      <c r="AY27" s="46"/>
      <c r="AZ27" s="46"/>
      <c r="BA27" s="46"/>
      <c r="BB27" s="44"/>
      <c r="CZ27" s="141">
        <v>0</v>
      </c>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row>
    <row r="28" spans="1:131" hidden="1" x14ac:dyDescent="0.25">
      <c r="A28" s="44"/>
      <c r="B28" s="46"/>
      <c r="C28" s="365" t="s">
        <v>598</v>
      </c>
      <c r="D28" s="362"/>
      <c r="E28" s="362"/>
      <c r="F28" s="362"/>
      <c r="G28" s="362"/>
      <c r="H28" s="362"/>
      <c r="I28" s="362"/>
      <c r="J28" s="362"/>
      <c r="K28" s="362"/>
      <c r="L28" s="362"/>
      <c r="M28" s="362"/>
      <c r="N28" s="362"/>
      <c r="O28" s="362"/>
      <c r="P28" s="362"/>
      <c r="Q28" s="362"/>
      <c r="R28" s="362"/>
      <c r="S28" s="362"/>
      <c r="T28" s="362"/>
      <c r="U28" s="362"/>
      <c r="V28" s="362"/>
      <c r="W28" s="362"/>
      <c r="X28" s="362"/>
      <c r="Y28" s="362"/>
      <c r="Z28" s="362"/>
      <c r="AA28" s="362"/>
      <c r="AB28" s="362"/>
      <c r="AC28" s="362"/>
      <c r="AD28" s="362"/>
      <c r="AE28" s="362"/>
      <c r="AF28" s="362"/>
      <c r="AG28" s="362"/>
      <c r="AH28" s="362"/>
      <c r="AI28" s="362"/>
      <c r="AJ28" s="362"/>
      <c r="AK28" s="362"/>
      <c r="AL28" s="362"/>
      <c r="AM28" s="362"/>
      <c r="AN28" s="362"/>
      <c r="AO28" s="362"/>
      <c r="AP28" s="362"/>
      <c r="AQ28" s="362"/>
      <c r="AR28" s="362"/>
      <c r="AS28" s="362"/>
      <c r="AT28" s="362"/>
      <c r="AU28" s="362"/>
      <c r="AV28" s="362"/>
      <c r="AW28" s="362"/>
      <c r="AX28" s="362"/>
      <c r="AY28" s="362"/>
      <c r="AZ28" s="363"/>
      <c r="BA28" s="46"/>
      <c r="BB28" s="44"/>
      <c r="CZ28" s="141">
        <v>0</v>
      </c>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row>
    <row r="29" spans="1:131" hidden="1" x14ac:dyDescent="0.25">
      <c r="A29" s="44"/>
      <c r="B29" s="46"/>
      <c r="C29" s="790"/>
      <c r="D29" s="791"/>
      <c r="E29" s="791"/>
      <c r="F29" s="791"/>
      <c r="G29" s="791"/>
      <c r="H29" s="791"/>
      <c r="I29" s="791"/>
      <c r="J29" s="791"/>
      <c r="K29" s="791"/>
      <c r="L29" s="791"/>
      <c r="M29" s="791"/>
      <c r="N29" s="791"/>
      <c r="O29" s="791"/>
      <c r="P29" s="791"/>
      <c r="Q29" s="791"/>
      <c r="R29" s="791"/>
      <c r="S29" s="791"/>
      <c r="T29" s="791"/>
      <c r="U29" s="791"/>
      <c r="V29" s="791"/>
      <c r="W29" s="791"/>
      <c r="X29" s="791"/>
      <c r="Y29" s="791"/>
      <c r="Z29" s="791"/>
      <c r="AA29" s="791"/>
      <c r="AB29" s="791"/>
      <c r="AC29" s="791"/>
      <c r="AD29" s="791"/>
      <c r="AE29" s="791"/>
      <c r="AF29" s="791"/>
      <c r="AG29" s="791"/>
      <c r="AH29" s="791"/>
      <c r="AI29" s="791"/>
      <c r="AJ29" s="791"/>
      <c r="AK29" s="791"/>
      <c r="AL29" s="791"/>
      <c r="AM29" s="791"/>
      <c r="AN29" s="791"/>
      <c r="AO29" s="791"/>
      <c r="AP29" s="791"/>
      <c r="AQ29" s="791"/>
      <c r="AR29" s="791"/>
      <c r="AS29" s="791"/>
      <c r="AT29" s="791"/>
      <c r="AU29" s="791"/>
      <c r="AV29" s="791"/>
      <c r="AW29" s="791"/>
      <c r="AX29" s="791"/>
      <c r="AY29" s="791"/>
      <c r="AZ29" s="792"/>
      <c r="BA29" s="46"/>
      <c r="BB29" s="44"/>
      <c r="CZ29" s="141">
        <v>0</v>
      </c>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row>
    <row r="30" spans="1:131" hidden="1" x14ac:dyDescent="0.25">
      <c r="A30" s="44"/>
      <c r="B30" s="46"/>
      <c r="C30" s="790"/>
      <c r="D30" s="791"/>
      <c r="E30" s="791"/>
      <c r="F30" s="791"/>
      <c r="G30" s="791"/>
      <c r="H30" s="791"/>
      <c r="I30" s="791"/>
      <c r="J30" s="791"/>
      <c r="K30" s="791"/>
      <c r="L30" s="791"/>
      <c r="M30" s="791"/>
      <c r="N30" s="791"/>
      <c r="O30" s="791"/>
      <c r="P30" s="791"/>
      <c r="Q30" s="791"/>
      <c r="R30" s="791"/>
      <c r="S30" s="791"/>
      <c r="T30" s="791"/>
      <c r="U30" s="791"/>
      <c r="V30" s="791"/>
      <c r="W30" s="791"/>
      <c r="X30" s="791"/>
      <c r="Y30" s="791"/>
      <c r="Z30" s="791"/>
      <c r="AA30" s="791"/>
      <c r="AB30" s="791"/>
      <c r="AC30" s="791"/>
      <c r="AD30" s="791"/>
      <c r="AE30" s="791"/>
      <c r="AF30" s="791"/>
      <c r="AG30" s="791"/>
      <c r="AH30" s="791"/>
      <c r="AI30" s="791"/>
      <c r="AJ30" s="791"/>
      <c r="AK30" s="791"/>
      <c r="AL30" s="791"/>
      <c r="AM30" s="791"/>
      <c r="AN30" s="791"/>
      <c r="AO30" s="791"/>
      <c r="AP30" s="791"/>
      <c r="AQ30" s="791"/>
      <c r="AR30" s="791"/>
      <c r="AS30" s="791"/>
      <c r="AT30" s="791"/>
      <c r="AU30" s="791"/>
      <c r="AV30" s="791"/>
      <c r="AW30" s="791"/>
      <c r="AX30" s="791"/>
      <c r="AY30" s="791"/>
      <c r="AZ30" s="792"/>
      <c r="BA30" s="46"/>
      <c r="BB30" s="44"/>
      <c r="CZ30" s="141">
        <v>0</v>
      </c>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row>
    <row r="31" spans="1:131" hidden="1" x14ac:dyDescent="0.25">
      <c r="A31" s="44"/>
      <c r="B31" s="46"/>
      <c r="C31" s="787"/>
      <c r="D31" s="788"/>
      <c r="E31" s="788"/>
      <c r="F31" s="788"/>
      <c r="G31" s="788"/>
      <c r="H31" s="788"/>
      <c r="I31" s="788"/>
      <c r="J31" s="788"/>
      <c r="K31" s="788"/>
      <c r="L31" s="788"/>
      <c r="M31" s="788"/>
      <c r="N31" s="788"/>
      <c r="O31" s="788"/>
      <c r="P31" s="788"/>
      <c r="Q31" s="788"/>
      <c r="R31" s="788"/>
      <c r="S31" s="788"/>
      <c r="T31" s="788"/>
      <c r="U31" s="788"/>
      <c r="V31" s="788"/>
      <c r="W31" s="788"/>
      <c r="X31" s="788"/>
      <c r="Y31" s="788"/>
      <c r="Z31" s="788"/>
      <c r="AA31" s="788"/>
      <c r="AB31" s="788"/>
      <c r="AC31" s="788"/>
      <c r="AD31" s="788"/>
      <c r="AE31" s="788"/>
      <c r="AF31" s="788"/>
      <c r="AG31" s="788"/>
      <c r="AH31" s="788"/>
      <c r="AI31" s="788"/>
      <c r="AJ31" s="788"/>
      <c r="AK31" s="788"/>
      <c r="AL31" s="788"/>
      <c r="AM31" s="788"/>
      <c r="AN31" s="788"/>
      <c r="AO31" s="788"/>
      <c r="AP31" s="788"/>
      <c r="AQ31" s="788"/>
      <c r="AR31" s="788"/>
      <c r="AS31" s="788"/>
      <c r="AT31" s="788"/>
      <c r="AU31" s="788"/>
      <c r="AV31" s="788"/>
      <c r="AW31" s="788"/>
      <c r="AX31" s="788"/>
      <c r="AY31" s="788"/>
      <c r="AZ31" s="789"/>
      <c r="BA31" s="46"/>
      <c r="BB31" s="44"/>
      <c r="CZ31" s="141">
        <v>0</v>
      </c>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row>
    <row r="32" spans="1:131" x14ac:dyDescent="0.25">
      <c r="A32" s="44"/>
      <c r="B32" s="46"/>
      <c r="C32" s="46"/>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46"/>
      <c r="AG32" s="46"/>
      <c r="AH32" s="46"/>
      <c r="AI32" s="46"/>
      <c r="AJ32" s="46"/>
      <c r="AK32" s="46"/>
      <c r="AL32" s="46"/>
      <c r="AM32" s="46"/>
      <c r="AN32" s="46"/>
      <c r="AO32" s="46"/>
      <c r="AP32" s="46"/>
      <c r="AQ32" s="46"/>
      <c r="AR32" s="46"/>
      <c r="AS32" s="46"/>
      <c r="AT32" s="46"/>
      <c r="AU32" s="46"/>
      <c r="AV32" s="46"/>
      <c r="AW32" s="46"/>
      <c r="AX32" s="46"/>
      <c r="AY32" s="46"/>
      <c r="AZ32" s="46"/>
      <c r="BA32" s="46"/>
      <c r="BB32" s="44"/>
      <c r="CZ32" s="141">
        <v>0</v>
      </c>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row>
    <row r="33" spans="1:131" x14ac:dyDescent="0.25">
      <c r="A33" s="44"/>
      <c r="B33" s="46"/>
      <c r="C33" s="46"/>
      <c r="D33" s="46"/>
      <c r="E33" s="46"/>
      <c r="F33" s="46"/>
      <c r="G33" s="46"/>
      <c r="H33" s="46"/>
      <c r="I33" s="46"/>
      <c r="J33" s="46"/>
      <c r="K33" s="46"/>
      <c r="L33" s="46"/>
      <c r="M33" s="46"/>
      <c r="N33" s="46"/>
      <c r="O33" s="46"/>
      <c r="P33" s="46"/>
      <c r="Q33" s="46"/>
      <c r="R33" s="46"/>
      <c r="S33" s="46"/>
      <c r="T33" s="46"/>
      <c r="U33" s="46"/>
      <c r="V33" s="46"/>
      <c r="W33" s="46"/>
      <c r="X33" s="46"/>
      <c r="Y33" s="46"/>
      <c r="Z33" s="46"/>
      <c r="AA33" s="46"/>
      <c r="AB33" s="46"/>
      <c r="AC33" s="46"/>
      <c r="AD33" s="46"/>
      <c r="AE33" s="46"/>
      <c r="AF33" s="46"/>
      <c r="AG33" s="46"/>
      <c r="AH33" s="46"/>
      <c r="AI33" s="46"/>
      <c r="AJ33" s="46"/>
      <c r="AK33" s="46"/>
      <c r="AL33" s="46"/>
      <c r="AM33" s="46"/>
      <c r="AN33" s="46"/>
      <c r="AO33" s="46"/>
      <c r="AP33" s="46"/>
      <c r="AQ33" s="46"/>
      <c r="AR33" s="46"/>
      <c r="AS33" s="46"/>
      <c r="AT33" s="46"/>
      <c r="AU33" s="46"/>
      <c r="AV33" s="46"/>
      <c r="AW33" s="46"/>
      <c r="AX33" s="46"/>
      <c r="AY33" s="46"/>
      <c r="AZ33" s="46"/>
      <c r="BA33" s="46"/>
      <c r="BB33" s="44"/>
      <c r="CZ33" s="141">
        <v>0</v>
      </c>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row>
    <row r="34" spans="1:131" ht="15" customHeight="1" x14ac:dyDescent="0.25">
      <c r="A34" s="60"/>
      <c r="B34" s="60"/>
      <c r="C34" s="908" t="s">
        <v>226</v>
      </c>
      <c r="D34" s="889"/>
      <c r="E34" s="889"/>
      <c r="F34" s="889"/>
      <c r="G34" s="889"/>
      <c r="H34" s="889"/>
      <c r="I34" s="889"/>
      <c r="J34" s="889"/>
      <c r="K34" s="889"/>
      <c r="L34" s="889"/>
      <c r="M34" s="889"/>
      <c r="N34" s="889"/>
      <c r="O34" s="889"/>
      <c r="P34" s="890"/>
      <c r="Q34" s="62"/>
      <c r="R34" s="63"/>
      <c r="S34" s="63"/>
      <c r="T34" s="63"/>
      <c r="U34" s="63"/>
      <c r="V34" s="63"/>
      <c r="W34" s="63"/>
      <c r="X34" s="63"/>
      <c r="Y34" s="63"/>
      <c r="Z34" s="63"/>
      <c r="AA34" s="63"/>
      <c r="AB34" s="63"/>
      <c r="AC34" s="63"/>
      <c r="AD34" s="63"/>
      <c r="AE34" s="63"/>
      <c r="AF34" s="63"/>
      <c r="AG34" s="63"/>
      <c r="AH34" s="63"/>
      <c r="AI34" s="63"/>
      <c r="AJ34" s="63"/>
      <c r="AK34" s="63"/>
      <c r="AL34" s="63"/>
      <c r="AM34" s="63"/>
      <c r="AN34" s="63"/>
      <c r="AO34" s="63"/>
      <c r="AP34" s="63"/>
      <c r="AQ34" s="63"/>
      <c r="AR34" s="63"/>
      <c r="AS34" s="63"/>
      <c r="AT34" s="63"/>
      <c r="AU34" s="63"/>
      <c r="AV34" s="63"/>
      <c r="AW34" s="63"/>
      <c r="AX34" s="63"/>
      <c r="AY34" s="63"/>
      <c r="AZ34" s="63"/>
      <c r="BA34" s="60"/>
      <c r="BB34" s="60"/>
      <c r="CZ34" s="141">
        <v>0</v>
      </c>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row>
    <row r="35" spans="1:131" ht="15" customHeight="1" x14ac:dyDescent="0.25">
      <c r="A35" s="60"/>
      <c r="B35" s="60"/>
      <c r="C35" s="122"/>
      <c r="D35" s="122"/>
      <c r="E35" s="122"/>
      <c r="F35" s="122"/>
      <c r="G35" s="122"/>
      <c r="H35" s="122"/>
      <c r="I35" s="122"/>
      <c r="J35" s="122"/>
      <c r="K35" s="122"/>
      <c r="L35" s="122"/>
      <c r="M35" s="122"/>
      <c r="N35" s="122"/>
      <c r="O35" s="122"/>
      <c r="P35" s="122"/>
      <c r="Q35" s="122"/>
      <c r="R35" s="122"/>
      <c r="S35" s="122"/>
      <c r="T35" s="122"/>
      <c r="U35" s="122"/>
      <c r="V35" s="122"/>
      <c r="W35" s="122"/>
      <c r="X35" s="122"/>
      <c r="Y35" s="122"/>
      <c r="Z35" s="122"/>
      <c r="AA35" s="122"/>
      <c r="AB35" s="122"/>
      <c r="AC35" s="122"/>
      <c r="AD35" s="122"/>
      <c r="AE35" s="122"/>
      <c r="AF35" s="122"/>
      <c r="AG35" s="122"/>
      <c r="AH35" s="122"/>
      <c r="AI35" s="122"/>
      <c r="AJ35" s="122"/>
      <c r="AK35" s="122"/>
      <c r="AL35" s="122"/>
      <c r="AM35" s="122"/>
      <c r="AN35" s="122"/>
      <c r="AO35" s="122"/>
      <c r="AP35" s="122"/>
      <c r="AQ35" s="122"/>
      <c r="AR35" s="122"/>
      <c r="AS35" s="122"/>
      <c r="AT35" s="122"/>
      <c r="AU35" s="122"/>
      <c r="AV35" s="122"/>
      <c r="AW35" s="122"/>
      <c r="AX35" s="122"/>
      <c r="AY35" s="122"/>
      <c r="AZ35" s="122"/>
      <c r="BA35" s="60"/>
      <c r="BB35" s="60"/>
      <c r="CZ35" s="141">
        <v>0</v>
      </c>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row>
    <row r="36" spans="1:131" ht="15" customHeight="1" x14ac:dyDescent="0.25">
      <c r="A36" s="60"/>
      <c r="B36" s="60"/>
      <c r="C36" s="47" t="s">
        <v>211</v>
      </c>
      <c r="D36" s="1166" t="s">
        <v>827</v>
      </c>
      <c r="E36" s="1167"/>
      <c r="F36" s="1167"/>
      <c r="G36" s="1167"/>
      <c r="H36" s="1167"/>
      <c r="I36" s="1167"/>
      <c r="J36" s="1167"/>
      <c r="K36" s="1167"/>
      <c r="L36" s="1167"/>
      <c r="M36" s="1167"/>
      <c r="N36" s="1167"/>
      <c r="O36" s="1167"/>
      <c r="P36" s="1167"/>
      <c r="Q36" s="1167"/>
      <c r="R36" s="1167"/>
      <c r="S36" s="1167"/>
      <c r="T36" s="1167"/>
      <c r="U36" s="1167"/>
      <c r="V36" s="1167"/>
      <c r="W36" s="1167"/>
      <c r="X36" s="1167"/>
      <c r="Y36" s="1167"/>
      <c r="Z36" s="1167"/>
      <c r="AA36" s="1167"/>
      <c r="AB36" s="1167"/>
      <c r="AC36" s="1167"/>
      <c r="AD36" s="1167"/>
      <c r="AE36" s="1167"/>
      <c r="AF36" s="1167"/>
      <c r="AG36" s="1167"/>
      <c r="AH36" s="1167"/>
      <c r="AI36" s="1167"/>
      <c r="AJ36" s="1167"/>
      <c r="AK36" s="1167"/>
      <c r="AL36" s="1167"/>
      <c r="AM36" s="1167"/>
      <c r="AN36" s="1167"/>
      <c r="AO36" s="1167"/>
      <c r="AP36" s="1167"/>
      <c r="AQ36" s="1167"/>
      <c r="AR36" s="1167"/>
      <c r="AS36" s="1167"/>
      <c r="AT36" s="1167"/>
      <c r="AU36" s="1167"/>
      <c r="AV36" s="1167"/>
      <c r="AW36" s="1167"/>
      <c r="AX36" s="1167"/>
      <c r="AY36" s="1167"/>
      <c r="AZ36" s="1168"/>
      <c r="BA36" s="60"/>
      <c r="BB36" s="60"/>
      <c r="CZ36" s="141">
        <v>0</v>
      </c>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row>
    <row r="37" spans="1:131" ht="15" customHeight="1" x14ac:dyDescent="0.25">
      <c r="A37" s="60"/>
      <c r="B37" s="60"/>
      <c r="C37" s="52" t="s">
        <v>211</v>
      </c>
      <c r="D37" s="938" t="s">
        <v>730</v>
      </c>
      <c r="E37" s="938"/>
      <c r="F37" s="938"/>
      <c r="G37" s="938"/>
      <c r="H37" s="938"/>
      <c r="I37" s="938"/>
      <c r="J37" s="938"/>
      <c r="K37" s="938"/>
      <c r="L37" s="938"/>
      <c r="M37" s="938"/>
      <c r="N37" s="938"/>
      <c r="O37" s="938"/>
      <c r="P37" s="938"/>
      <c r="Q37" s="938"/>
      <c r="R37" s="938"/>
      <c r="S37" s="938"/>
      <c r="T37" s="938"/>
      <c r="U37" s="938"/>
      <c r="V37" s="938"/>
      <c r="W37" s="938"/>
      <c r="X37" s="938"/>
      <c r="Y37" s="938"/>
      <c r="Z37" s="938"/>
      <c r="AA37" s="938"/>
      <c r="AB37" s="938"/>
      <c r="AC37" s="938"/>
      <c r="AD37" s="938"/>
      <c r="AE37" s="938"/>
      <c r="AF37" s="938"/>
      <c r="AG37" s="938"/>
      <c r="AH37" s="938"/>
      <c r="AI37" s="938"/>
      <c r="AJ37" s="938"/>
      <c r="AK37" s="938"/>
      <c r="AL37" s="938"/>
      <c r="AM37" s="938"/>
      <c r="AN37" s="938"/>
      <c r="AO37" s="938"/>
      <c r="AP37" s="938"/>
      <c r="AQ37" s="938"/>
      <c r="AR37" s="938"/>
      <c r="AS37" s="938"/>
      <c r="AT37" s="938"/>
      <c r="AU37" s="938"/>
      <c r="AV37" s="938"/>
      <c r="AW37" s="938"/>
      <c r="AX37" s="938"/>
      <c r="AY37" s="938"/>
      <c r="AZ37" s="978"/>
      <c r="BA37" s="60"/>
      <c r="BB37" s="60"/>
      <c r="CZ37" s="141">
        <v>0</v>
      </c>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row>
    <row r="38" spans="1:131" ht="15" customHeight="1" x14ac:dyDescent="0.25">
      <c r="A38" s="60"/>
      <c r="B38" s="60"/>
      <c r="C38" s="52" t="s">
        <v>211</v>
      </c>
      <c r="D38" s="938" t="s">
        <v>731</v>
      </c>
      <c r="E38" s="938"/>
      <c r="F38" s="938"/>
      <c r="G38" s="938"/>
      <c r="H38" s="938"/>
      <c r="I38" s="938"/>
      <c r="J38" s="938"/>
      <c r="K38" s="938"/>
      <c r="L38" s="938"/>
      <c r="M38" s="938"/>
      <c r="N38" s="938"/>
      <c r="O38" s="938"/>
      <c r="P38" s="938"/>
      <c r="Q38" s="938"/>
      <c r="R38" s="938"/>
      <c r="S38" s="938"/>
      <c r="T38" s="938"/>
      <c r="U38" s="938"/>
      <c r="V38" s="938"/>
      <c r="W38" s="938"/>
      <c r="X38" s="938"/>
      <c r="Y38" s="938"/>
      <c r="Z38" s="938"/>
      <c r="AA38" s="938"/>
      <c r="AB38" s="938"/>
      <c r="AC38" s="938"/>
      <c r="AD38" s="938"/>
      <c r="AE38" s="938"/>
      <c r="AF38" s="938"/>
      <c r="AG38" s="938"/>
      <c r="AH38" s="938"/>
      <c r="AI38" s="938"/>
      <c r="AJ38" s="938"/>
      <c r="AK38" s="938"/>
      <c r="AL38" s="938"/>
      <c r="AM38" s="938"/>
      <c r="AN38" s="938"/>
      <c r="AO38" s="938"/>
      <c r="AP38" s="938"/>
      <c r="AQ38" s="938"/>
      <c r="AR38" s="938"/>
      <c r="AS38" s="938"/>
      <c r="AT38" s="938"/>
      <c r="AU38" s="938"/>
      <c r="AV38" s="938"/>
      <c r="AW38" s="938"/>
      <c r="AX38" s="938"/>
      <c r="AY38" s="938"/>
      <c r="AZ38" s="978"/>
      <c r="BA38" s="60"/>
      <c r="BB38" s="60"/>
      <c r="CZ38" s="141">
        <v>0</v>
      </c>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row>
    <row r="39" spans="1:131" ht="15" customHeight="1" x14ac:dyDescent="0.25">
      <c r="A39" s="60"/>
      <c r="B39" s="60"/>
      <c r="C39" s="52" t="s">
        <v>211</v>
      </c>
      <c r="D39" s="938" t="s">
        <v>732</v>
      </c>
      <c r="E39" s="938"/>
      <c r="F39" s="938"/>
      <c r="G39" s="938"/>
      <c r="H39" s="938"/>
      <c r="I39" s="938"/>
      <c r="J39" s="938"/>
      <c r="K39" s="938"/>
      <c r="L39" s="938"/>
      <c r="M39" s="938"/>
      <c r="N39" s="938"/>
      <c r="O39" s="938"/>
      <c r="P39" s="938"/>
      <c r="Q39" s="938"/>
      <c r="R39" s="938"/>
      <c r="S39" s="938"/>
      <c r="T39" s="938"/>
      <c r="U39" s="938"/>
      <c r="V39" s="938"/>
      <c r="W39" s="938"/>
      <c r="X39" s="938"/>
      <c r="Y39" s="938"/>
      <c r="Z39" s="938"/>
      <c r="AA39" s="938"/>
      <c r="AB39" s="938"/>
      <c r="AC39" s="938"/>
      <c r="AD39" s="938"/>
      <c r="AE39" s="938"/>
      <c r="AF39" s="938"/>
      <c r="AG39" s="938"/>
      <c r="AH39" s="938"/>
      <c r="AI39" s="938"/>
      <c r="AJ39" s="938"/>
      <c r="AK39" s="938"/>
      <c r="AL39" s="938"/>
      <c r="AM39" s="938"/>
      <c r="AN39" s="938"/>
      <c r="AO39" s="938"/>
      <c r="AP39" s="938"/>
      <c r="AQ39" s="938"/>
      <c r="AR39" s="938"/>
      <c r="AS39" s="938"/>
      <c r="AT39" s="938"/>
      <c r="AU39" s="938"/>
      <c r="AV39" s="938"/>
      <c r="AW39" s="938"/>
      <c r="AX39" s="938"/>
      <c r="AY39" s="938"/>
      <c r="AZ39" s="978"/>
      <c r="BA39" s="60"/>
      <c r="BB39" s="60"/>
      <c r="CZ39" s="141">
        <v>0</v>
      </c>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row>
    <row r="40" spans="1:131" ht="15" customHeight="1" x14ac:dyDescent="0.25">
      <c r="A40" s="60"/>
      <c r="B40" s="60"/>
      <c r="C40" s="52" t="s">
        <v>211</v>
      </c>
      <c r="D40" s="938" t="s">
        <v>823</v>
      </c>
      <c r="E40" s="938"/>
      <c r="F40" s="938"/>
      <c r="G40" s="938"/>
      <c r="H40" s="938"/>
      <c r="I40" s="938"/>
      <c r="J40" s="938"/>
      <c r="K40" s="938"/>
      <c r="L40" s="938"/>
      <c r="M40" s="938"/>
      <c r="N40" s="938"/>
      <c r="O40" s="938"/>
      <c r="P40" s="938"/>
      <c r="Q40" s="938"/>
      <c r="R40" s="938"/>
      <c r="S40" s="938"/>
      <c r="T40" s="938"/>
      <c r="U40" s="938"/>
      <c r="V40" s="938"/>
      <c r="W40" s="938"/>
      <c r="X40" s="938"/>
      <c r="Y40" s="938"/>
      <c r="Z40" s="938"/>
      <c r="AA40" s="938"/>
      <c r="AB40" s="938"/>
      <c r="AC40" s="938"/>
      <c r="AD40" s="938"/>
      <c r="AE40" s="938"/>
      <c r="AF40" s="938"/>
      <c r="AG40" s="938"/>
      <c r="AH40" s="938"/>
      <c r="AI40" s="938"/>
      <c r="AJ40" s="938"/>
      <c r="AK40" s="938"/>
      <c r="AL40" s="938"/>
      <c r="AM40" s="938"/>
      <c r="AN40" s="938"/>
      <c r="AO40" s="938"/>
      <c r="AP40" s="938"/>
      <c r="AQ40" s="938"/>
      <c r="AR40" s="938"/>
      <c r="AS40" s="938"/>
      <c r="AT40" s="938"/>
      <c r="AU40" s="938"/>
      <c r="AV40" s="938"/>
      <c r="AW40" s="938"/>
      <c r="AX40" s="938"/>
      <c r="AY40" s="938"/>
      <c r="AZ40" s="978"/>
      <c r="BA40" s="60"/>
      <c r="BB40" s="60"/>
      <c r="CZ40" s="141">
        <v>0</v>
      </c>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row>
    <row r="41" spans="1:131" ht="15" customHeight="1" x14ac:dyDescent="0.25">
      <c r="A41" s="60"/>
      <c r="B41" s="60"/>
      <c r="C41" s="52" t="s">
        <v>211</v>
      </c>
      <c r="D41" s="938" t="s">
        <v>825</v>
      </c>
      <c r="E41" s="938"/>
      <c r="F41" s="938"/>
      <c r="G41" s="938"/>
      <c r="H41" s="938"/>
      <c r="I41" s="938"/>
      <c r="J41" s="938"/>
      <c r="K41" s="938"/>
      <c r="L41" s="938"/>
      <c r="M41" s="938"/>
      <c r="N41" s="938"/>
      <c r="O41" s="938"/>
      <c r="P41" s="938"/>
      <c r="Q41" s="938"/>
      <c r="R41" s="938"/>
      <c r="S41" s="938"/>
      <c r="T41" s="938"/>
      <c r="U41" s="938"/>
      <c r="V41" s="938"/>
      <c r="W41" s="938"/>
      <c r="X41" s="938"/>
      <c r="Y41" s="938"/>
      <c r="Z41" s="938"/>
      <c r="AA41" s="938"/>
      <c r="AB41" s="938"/>
      <c r="AC41" s="938"/>
      <c r="AD41" s="938"/>
      <c r="AE41" s="938"/>
      <c r="AF41" s="938"/>
      <c r="AG41" s="938"/>
      <c r="AH41" s="938"/>
      <c r="AI41" s="938"/>
      <c r="AJ41" s="938"/>
      <c r="AK41" s="938"/>
      <c r="AL41" s="938"/>
      <c r="AM41" s="938"/>
      <c r="AN41" s="938"/>
      <c r="AO41" s="938"/>
      <c r="AP41" s="938"/>
      <c r="AQ41" s="938"/>
      <c r="AR41" s="938"/>
      <c r="AS41" s="938"/>
      <c r="AT41" s="938"/>
      <c r="AU41" s="938"/>
      <c r="AV41" s="938"/>
      <c r="AW41" s="938"/>
      <c r="AX41" s="938"/>
      <c r="AY41" s="938"/>
      <c r="AZ41" s="978"/>
      <c r="BA41" s="60"/>
      <c r="BB41" s="60"/>
      <c r="CZ41" s="141">
        <v>0</v>
      </c>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row>
    <row r="42" spans="1:131" ht="15" customHeight="1" x14ac:dyDescent="0.25">
      <c r="A42" s="60"/>
      <c r="B42" s="60"/>
      <c r="C42" s="52" t="s">
        <v>211</v>
      </c>
      <c r="D42" s="938" t="s">
        <v>824</v>
      </c>
      <c r="E42" s="938"/>
      <c r="F42" s="938"/>
      <c r="G42" s="938"/>
      <c r="H42" s="938"/>
      <c r="I42" s="938"/>
      <c r="J42" s="938"/>
      <c r="K42" s="938"/>
      <c r="L42" s="938"/>
      <c r="M42" s="938"/>
      <c r="N42" s="938"/>
      <c r="O42" s="938"/>
      <c r="P42" s="938"/>
      <c r="Q42" s="938"/>
      <c r="R42" s="938"/>
      <c r="S42" s="938"/>
      <c r="T42" s="938"/>
      <c r="U42" s="938"/>
      <c r="V42" s="938"/>
      <c r="W42" s="938"/>
      <c r="X42" s="938"/>
      <c r="Y42" s="938"/>
      <c r="Z42" s="938"/>
      <c r="AA42" s="938"/>
      <c r="AB42" s="938"/>
      <c r="AC42" s="938"/>
      <c r="AD42" s="938"/>
      <c r="AE42" s="938"/>
      <c r="AF42" s="938"/>
      <c r="AG42" s="938"/>
      <c r="AH42" s="938"/>
      <c r="AI42" s="938"/>
      <c r="AJ42" s="938"/>
      <c r="AK42" s="938"/>
      <c r="AL42" s="938"/>
      <c r="AM42" s="938"/>
      <c r="AN42" s="938"/>
      <c r="AO42" s="938"/>
      <c r="AP42" s="938"/>
      <c r="AQ42" s="938"/>
      <c r="AR42" s="938"/>
      <c r="AS42" s="938"/>
      <c r="AT42" s="938"/>
      <c r="AU42" s="938"/>
      <c r="AV42" s="938"/>
      <c r="AW42" s="938"/>
      <c r="AX42" s="938"/>
      <c r="AY42" s="938"/>
      <c r="AZ42" s="978"/>
      <c r="BA42" s="60"/>
      <c r="BB42" s="60"/>
      <c r="CZ42" s="141">
        <v>0</v>
      </c>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row>
    <row r="43" spans="1:131" ht="15" customHeight="1" x14ac:dyDescent="0.25">
      <c r="A43" s="60"/>
      <c r="B43" s="60"/>
      <c r="C43" s="52" t="s">
        <v>211</v>
      </c>
      <c r="D43" s="938" t="s">
        <v>729</v>
      </c>
      <c r="E43" s="938"/>
      <c r="F43" s="938"/>
      <c r="G43" s="938"/>
      <c r="H43" s="938"/>
      <c r="I43" s="938"/>
      <c r="J43" s="938"/>
      <c r="K43" s="938"/>
      <c r="L43" s="938"/>
      <c r="M43" s="938"/>
      <c r="N43" s="938"/>
      <c r="O43" s="938"/>
      <c r="P43" s="938"/>
      <c r="Q43" s="938"/>
      <c r="R43" s="938"/>
      <c r="S43" s="938"/>
      <c r="T43" s="938"/>
      <c r="U43" s="938"/>
      <c r="V43" s="938"/>
      <c r="W43" s="938"/>
      <c r="X43" s="938"/>
      <c r="Y43" s="938"/>
      <c r="Z43" s="938"/>
      <c r="AA43" s="938"/>
      <c r="AB43" s="938"/>
      <c r="AC43" s="938"/>
      <c r="AD43" s="938"/>
      <c r="AE43" s="938"/>
      <c r="AF43" s="938"/>
      <c r="AG43" s="938"/>
      <c r="AH43" s="938"/>
      <c r="AI43" s="938"/>
      <c r="AJ43" s="938"/>
      <c r="AK43" s="938"/>
      <c r="AL43" s="938"/>
      <c r="AM43" s="938"/>
      <c r="AN43" s="938"/>
      <c r="AO43" s="938"/>
      <c r="AP43" s="938"/>
      <c r="AQ43" s="938"/>
      <c r="AR43" s="938"/>
      <c r="AS43" s="938"/>
      <c r="AT43" s="938"/>
      <c r="AU43" s="938"/>
      <c r="AV43" s="938"/>
      <c r="AW43" s="938"/>
      <c r="AX43" s="938"/>
      <c r="AY43" s="938"/>
      <c r="AZ43" s="978"/>
      <c r="BA43" s="60"/>
      <c r="BB43" s="60"/>
      <c r="CZ43" s="141">
        <v>0</v>
      </c>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row>
    <row r="44" spans="1:131" ht="28.5" customHeight="1" x14ac:dyDescent="0.25">
      <c r="A44" s="60"/>
      <c r="B44" s="60"/>
      <c r="C44" s="52" t="s">
        <v>211</v>
      </c>
      <c r="D44" s="938" t="s">
        <v>826</v>
      </c>
      <c r="E44" s="938"/>
      <c r="F44" s="938"/>
      <c r="G44" s="938"/>
      <c r="H44" s="938"/>
      <c r="I44" s="938"/>
      <c r="J44" s="938"/>
      <c r="K44" s="938"/>
      <c r="L44" s="938"/>
      <c r="M44" s="938"/>
      <c r="N44" s="938"/>
      <c r="O44" s="938"/>
      <c r="P44" s="938"/>
      <c r="Q44" s="938"/>
      <c r="R44" s="938"/>
      <c r="S44" s="938"/>
      <c r="T44" s="938"/>
      <c r="U44" s="938"/>
      <c r="V44" s="938"/>
      <c r="W44" s="938"/>
      <c r="X44" s="938"/>
      <c r="Y44" s="938"/>
      <c r="Z44" s="938"/>
      <c r="AA44" s="938"/>
      <c r="AB44" s="938"/>
      <c r="AC44" s="938"/>
      <c r="AD44" s="938"/>
      <c r="AE44" s="938"/>
      <c r="AF44" s="938"/>
      <c r="AG44" s="938"/>
      <c r="AH44" s="938"/>
      <c r="AI44" s="938"/>
      <c r="AJ44" s="938"/>
      <c r="AK44" s="938"/>
      <c r="AL44" s="938"/>
      <c r="AM44" s="938"/>
      <c r="AN44" s="938"/>
      <c r="AO44" s="938"/>
      <c r="AP44" s="938"/>
      <c r="AQ44" s="938"/>
      <c r="AR44" s="938"/>
      <c r="AS44" s="938"/>
      <c r="AT44" s="938"/>
      <c r="AU44" s="938"/>
      <c r="AV44" s="938"/>
      <c r="AW44" s="938"/>
      <c r="AX44" s="938"/>
      <c r="AY44" s="938"/>
      <c r="AZ44" s="978"/>
      <c r="BA44" s="60"/>
      <c r="BB44" s="60"/>
      <c r="CZ44" s="141">
        <v>0</v>
      </c>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row>
    <row r="45" spans="1:131" ht="28.5" customHeight="1" x14ac:dyDescent="0.25">
      <c r="A45" s="60"/>
      <c r="B45" s="60"/>
      <c r="C45" s="52" t="s">
        <v>211</v>
      </c>
      <c r="D45" s="938"/>
      <c r="E45" s="389"/>
      <c r="F45" s="389"/>
      <c r="G45" s="389"/>
      <c r="H45" s="389"/>
      <c r="I45" s="389"/>
      <c r="J45" s="389"/>
      <c r="K45" s="389"/>
      <c r="L45" s="389"/>
      <c r="M45" s="389"/>
      <c r="N45" s="389"/>
      <c r="O45" s="389"/>
      <c r="P45" s="389"/>
      <c r="Q45" s="389"/>
      <c r="R45" s="389"/>
      <c r="S45" s="389"/>
      <c r="T45" s="389"/>
      <c r="U45" s="389"/>
      <c r="V45" s="389"/>
      <c r="W45" s="389"/>
      <c r="X45" s="389"/>
      <c r="Y45" s="389"/>
      <c r="Z45" s="389"/>
      <c r="AA45" s="389"/>
      <c r="AB45" s="389"/>
      <c r="AC45" s="389"/>
      <c r="AD45" s="389"/>
      <c r="AE45" s="389"/>
      <c r="AF45" s="389"/>
      <c r="AG45" s="389"/>
      <c r="AH45" s="389"/>
      <c r="AI45" s="389"/>
      <c r="AJ45" s="389"/>
      <c r="AK45" s="389"/>
      <c r="AL45" s="389"/>
      <c r="AM45" s="389"/>
      <c r="AN45" s="389"/>
      <c r="AO45" s="389"/>
      <c r="AP45" s="389"/>
      <c r="AQ45" s="389"/>
      <c r="AR45" s="389"/>
      <c r="AS45" s="389"/>
      <c r="AT45" s="389"/>
      <c r="AU45" s="389"/>
      <c r="AV45" s="389"/>
      <c r="AW45" s="389"/>
      <c r="AX45" s="389"/>
      <c r="AY45" s="389"/>
      <c r="AZ45" s="390"/>
      <c r="BA45" s="60"/>
      <c r="BB45" s="60"/>
      <c r="CZ45" s="141">
        <v>0</v>
      </c>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row>
    <row r="46" spans="1:131" ht="28.5" customHeight="1" x14ac:dyDescent="0.25">
      <c r="A46" s="60"/>
      <c r="B46" s="60"/>
      <c r="C46" s="52" t="s">
        <v>211</v>
      </c>
      <c r="D46" s="1169" t="s">
        <v>828</v>
      </c>
      <c r="E46" s="1169"/>
      <c r="F46" s="1169"/>
      <c r="G46" s="1169"/>
      <c r="H46" s="1169"/>
      <c r="I46" s="1169"/>
      <c r="J46" s="1169"/>
      <c r="K46" s="1169"/>
      <c r="L46" s="1169"/>
      <c r="M46" s="1169"/>
      <c r="N46" s="1169"/>
      <c r="O46" s="1169"/>
      <c r="P46" s="1169"/>
      <c r="Q46" s="1169"/>
      <c r="R46" s="1169"/>
      <c r="S46" s="1169"/>
      <c r="T46" s="1169"/>
      <c r="U46" s="1169"/>
      <c r="V46" s="1169"/>
      <c r="W46" s="1169"/>
      <c r="X46" s="1169"/>
      <c r="Y46" s="1169"/>
      <c r="Z46" s="1169"/>
      <c r="AA46" s="1169"/>
      <c r="AB46" s="1169"/>
      <c r="AC46" s="1169"/>
      <c r="AD46" s="1169"/>
      <c r="AE46" s="1169"/>
      <c r="AF46" s="1169"/>
      <c r="AG46" s="1169"/>
      <c r="AH46" s="1169"/>
      <c r="AI46" s="1169"/>
      <c r="AJ46" s="1169"/>
      <c r="AK46" s="1169"/>
      <c r="AL46" s="1169"/>
      <c r="AM46" s="1169"/>
      <c r="AN46" s="1169"/>
      <c r="AO46" s="1169"/>
      <c r="AP46" s="1169"/>
      <c r="AQ46" s="1169"/>
      <c r="AR46" s="1169"/>
      <c r="AS46" s="1169"/>
      <c r="AT46" s="1169"/>
      <c r="AU46" s="1169"/>
      <c r="AV46" s="1169"/>
      <c r="AW46" s="1169"/>
      <c r="AX46" s="1169"/>
      <c r="AY46" s="1169"/>
      <c r="AZ46" s="1170"/>
      <c r="BA46" s="60"/>
      <c r="BB46" s="60"/>
      <c r="CZ46" s="141">
        <v>0</v>
      </c>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row>
    <row r="47" spans="1:131" ht="13.5" customHeight="1" x14ac:dyDescent="0.25">
      <c r="A47" s="60"/>
      <c r="B47" s="60"/>
      <c r="C47" s="52" t="s">
        <v>211</v>
      </c>
      <c r="D47" s="1181" t="s">
        <v>829</v>
      </c>
      <c r="E47" s="1181"/>
      <c r="F47" s="1181"/>
      <c r="G47" s="1181"/>
      <c r="H47" s="1181"/>
      <c r="I47" s="1181"/>
      <c r="J47" s="1181"/>
      <c r="K47" s="1181"/>
      <c r="L47" s="1181"/>
      <c r="M47" s="1181"/>
      <c r="N47" s="1181"/>
      <c r="O47" s="1181"/>
      <c r="P47" s="1181"/>
      <c r="Q47" s="1181"/>
      <c r="R47" s="1181"/>
      <c r="S47" s="1181"/>
      <c r="T47" s="1181"/>
      <c r="U47" s="1181"/>
      <c r="V47" s="1181"/>
      <c r="W47" s="1181"/>
      <c r="X47" s="1181"/>
      <c r="Y47" s="1181"/>
      <c r="Z47" s="1181"/>
      <c r="AA47" s="1181"/>
      <c r="AB47" s="1181"/>
      <c r="AC47" s="1181"/>
      <c r="AD47" s="1181"/>
      <c r="AE47" s="1181"/>
      <c r="AF47" s="1181"/>
      <c r="AG47" s="1181"/>
      <c r="AH47" s="1181"/>
      <c r="AI47" s="1181"/>
      <c r="AJ47" s="1181"/>
      <c r="AK47" s="1181"/>
      <c r="AL47" s="1181"/>
      <c r="AM47" s="1181"/>
      <c r="AN47" s="1181"/>
      <c r="AO47" s="1181"/>
      <c r="AP47" s="1181"/>
      <c r="AQ47" s="1181"/>
      <c r="AR47" s="1181"/>
      <c r="AS47" s="1181"/>
      <c r="AT47" s="1181"/>
      <c r="AU47" s="1181"/>
      <c r="AV47" s="1181"/>
      <c r="AW47" s="1181"/>
      <c r="AX47" s="1181"/>
      <c r="AY47" s="1181"/>
      <c r="AZ47" s="1182"/>
      <c r="BA47" s="60"/>
      <c r="BB47" s="60"/>
      <c r="CZ47" s="141">
        <v>0</v>
      </c>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row>
    <row r="48" spans="1:131" ht="13.5" customHeight="1" x14ac:dyDescent="0.25">
      <c r="A48" s="60"/>
      <c r="B48" s="60"/>
      <c r="C48" s="52" t="s">
        <v>211</v>
      </c>
      <c r="D48" s="1181" t="s">
        <v>253</v>
      </c>
      <c r="E48" s="1181"/>
      <c r="F48" s="1181"/>
      <c r="G48" s="1181"/>
      <c r="H48" s="1181"/>
      <c r="I48" s="1181"/>
      <c r="J48" s="1181"/>
      <c r="K48" s="1181"/>
      <c r="L48" s="1181"/>
      <c r="M48" s="1181"/>
      <c r="N48" s="1181"/>
      <c r="O48" s="1181"/>
      <c r="P48" s="1181"/>
      <c r="Q48" s="1181"/>
      <c r="R48" s="1181"/>
      <c r="S48" s="1181"/>
      <c r="T48" s="1181"/>
      <c r="U48" s="1181"/>
      <c r="V48" s="1181"/>
      <c r="W48" s="1181"/>
      <c r="X48" s="1181"/>
      <c r="Y48" s="1181"/>
      <c r="Z48" s="1181"/>
      <c r="AA48" s="1181"/>
      <c r="AB48" s="1181"/>
      <c r="AC48" s="1181"/>
      <c r="AD48" s="1181"/>
      <c r="AE48" s="1181"/>
      <c r="AF48" s="1181"/>
      <c r="AG48" s="1181"/>
      <c r="AH48" s="1181"/>
      <c r="AI48" s="1181"/>
      <c r="AJ48" s="1181"/>
      <c r="AK48" s="1181"/>
      <c r="AL48" s="1181"/>
      <c r="AM48" s="1181"/>
      <c r="AN48" s="1181"/>
      <c r="AO48" s="1181"/>
      <c r="AP48" s="1181"/>
      <c r="AQ48" s="1181"/>
      <c r="AR48" s="1181"/>
      <c r="AS48" s="1181"/>
      <c r="AT48" s="1181"/>
      <c r="AU48" s="1181"/>
      <c r="AV48" s="1181"/>
      <c r="AW48" s="1181"/>
      <c r="AX48" s="1181"/>
      <c r="AY48" s="1181"/>
      <c r="AZ48" s="1182"/>
      <c r="BA48" s="60"/>
      <c r="BB48" s="60"/>
      <c r="CZ48" s="141">
        <v>0</v>
      </c>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row>
    <row r="49" spans="1:131" ht="13.5" customHeight="1" x14ac:dyDescent="0.25">
      <c r="A49" s="60"/>
      <c r="B49" s="60"/>
      <c r="C49" s="52" t="s">
        <v>211</v>
      </c>
      <c r="D49" s="1181" t="s">
        <v>830</v>
      </c>
      <c r="E49" s="1181"/>
      <c r="F49" s="1181"/>
      <c r="G49" s="1181"/>
      <c r="H49" s="1181"/>
      <c r="I49" s="1181"/>
      <c r="J49" s="1181"/>
      <c r="K49" s="1181"/>
      <c r="L49" s="1181"/>
      <c r="M49" s="1181"/>
      <c r="N49" s="1181"/>
      <c r="O49" s="1181"/>
      <c r="P49" s="1181"/>
      <c r="Q49" s="1181"/>
      <c r="R49" s="1181"/>
      <c r="S49" s="1181"/>
      <c r="T49" s="1181"/>
      <c r="U49" s="1181"/>
      <c r="V49" s="1181"/>
      <c r="W49" s="1181"/>
      <c r="X49" s="1181"/>
      <c r="Y49" s="1181"/>
      <c r="Z49" s="1181"/>
      <c r="AA49" s="1181"/>
      <c r="AB49" s="1181"/>
      <c r="AC49" s="1181"/>
      <c r="AD49" s="1181"/>
      <c r="AE49" s="1181"/>
      <c r="AF49" s="1181"/>
      <c r="AG49" s="1181"/>
      <c r="AH49" s="1181"/>
      <c r="AI49" s="1181"/>
      <c r="AJ49" s="1181"/>
      <c r="AK49" s="1181"/>
      <c r="AL49" s="1181"/>
      <c r="AM49" s="1181"/>
      <c r="AN49" s="1181"/>
      <c r="AO49" s="1181"/>
      <c r="AP49" s="1181"/>
      <c r="AQ49" s="1181"/>
      <c r="AR49" s="1181"/>
      <c r="AS49" s="1181"/>
      <c r="AT49" s="1181"/>
      <c r="AU49" s="1181"/>
      <c r="AV49" s="1181"/>
      <c r="AW49" s="1181"/>
      <c r="AX49" s="1181"/>
      <c r="AY49" s="1181"/>
      <c r="AZ49" s="1182"/>
      <c r="BA49" s="60"/>
      <c r="BB49" s="60"/>
      <c r="CZ49" s="141">
        <v>0</v>
      </c>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row>
    <row r="50" spans="1:131" ht="13.5" customHeight="1" x14ac:dyDescent="0.25">
      <c r="A50" s="60"/>
      <c r="B50" s="60"/>
      <c r="C50" s="144" t="s">
        <v>211</v>
      </c>
      <c r="D50" s="1183" t="s">
        <v>831</v>
      </c>
      <c r="E50" s="1183"/>
      <c r="F50" s="1183"/>
      <c r="G50" s="1183"/>
      <c r="H50" s="1183"/>
      <c r="I50" s="1183"/>
      <c r="J50" s="1183"/>
      <c r="K50" s="1183"/>
      <c r="L50" s="1183"/>
      <c r="M50" s="1183"/>
      <c r="N50" s="1183"/>
      <c r="O50" s="1183"/>
      <c r="P50" s="1183"/>
      <c r="Q50" s="1183"/>
      <c r="R50" s="1183"/>
      <c r="S50" s="1183"/>
      <c r="T50" s="1183"/>
      <c r="U50" s="1183"/>
      <c r="V50" s="1183"/>
      <c r="W50" s="1183"/>
      <c r="X50" s="1183"/>
      <c r="Y50" s="1183"/>
      <c r="Z50" s="1183"/>
      <c r="AA50" s="1183"/>
      <c r="AB50" s="1183"/>
      <c r="AC50" s="1183"/>
      <c r="AD50" s="1183"/>
      <c r="AE50" s="1183"/>
      <c r="AF50" s="1183"/>
      <c r="AG50" s="1183"/>
      <c r="AH50" s="1183"/>
      <c r="AI50" s="1183"/>
      <c r="AJ50" s="1183"/>
      <c r="AK50" s="1183"/>
      <c r="AL50" s="1183"/>
      <c r="AM50" s="1183"/>
      <c r="AN50" s="1183"/>
      <c r="AO50" s="1183"/>
      <c r="AP50" s="1183"/>
      <c r="AQ50" s="1183"/>
      <c r="AR50" s="1183"/>
      <c r="AS50" s="1183"/>
      <c r="AT50" s="1183"/>
      <c r="AU50" s="1183"/>
      <c r="AV50" s="1183"/>
      <c r="AW50" s="1183"/>
      <c r="AX50" s="1183"/>
      <c r="AY50" s="1183"/>
      <c r="AZ50" s="1184"/>
      <c r="BA50" s="60"/>
      <c r="BB50" s="60"/>
      <c r="CZ50" s="141">
        <v>0</v>
      </c>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row>
    <row r="51" spans="1:131" ht="15" customHeight="1" x14ac:dyDescent="0.25">
      <c r="A51" s="60"/>
      <c r="B51" s="60"/>
      <c r="C51" s="420" t="s">
        <v>92</v>
      </c>
      <c r="D51" s="421"/>
      <c r="E51" s="421"/>
      <c r="F51" s="421"/>
      <c r="G51" s="421"/>
      <c r="H51" s="421"/>
      <c r="I51" s="421"/>
      <c r="J51" s="421"/>
      <c r="K51" s="421"/>
      <c r="L51" s="421"/>
      <c r="M51" s="421"/>
      <c r="N51" s="421"/>
      <c r="O51" s="421"/>
      <c r="P51" s="421"/>
      <c r="Q51" s="421"/>
      <c r="R51" s="421"/>
      <c r="S51" s="421"/>
      <c r="T51" s="421"/>
      <c r="U51" s="421"/>
      <c r="V51" s="421"/>
      <c r="W51" s="421"/>
      <c r="X51" s="421"/>
      <c r="Y51" s="421"/>
      <c r="Z51" s="421"/>
      <c r="AA51" s="421"/>
      <c r="AB51" s="421"/>
      <c r="AC51" s="421"/>
      <c r="AD51" s="421"/>
      <c r="AE51" s="421"/>
      <c r="AF51" s="421"/>
      <c r="AG51" s="421"/>
      <c r="AH51" s="421"/>
      <c r="AI51" s="421"/>
      <c r="AJ51" s="421"/>
      <c r="AK51" s="421"/>
      <c r="AL51" s="421"/>
      <c r="AM51" s="421"/>
      <c r="AN51" s="421"/>
      <c r="AO51" s="421"/>
      <c r="AP51" s="421"/>
      <c r="AQ51" s="421"/>
      <c r="AR51" s="421"/>
      <c r="AS51" s="421"/>
      <c r="AT51" s="421"/>
      <c r="AU51" s="421"/>
      <c r="AV51" s="422"/>
      <c r="AW51" s="330" t="s">
        <v>93</v>
      </c>
      <c r="AX51" s="331"/>
      <c r="AY51" s="330" t="s">
        <v>94</v>
      </c>
      <c r="AZ51" s="331"/>
      <c r="BA51" s="60"/>
      <c r="BB51" s="60"/>
      <c r="CZ51" s="141">
        <v>1</v>
      </c>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row>
    <row r="52" spans="1:131" ht="15" hidden="1" customHeight="1" x14ac:dyDescent="0.25">
      <c r="A52" s="60"/>
      <c r="B52" s="60"/>
      <c r="C52" s="1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125"/>
      <c r="AB52" s="125"/>
      <c r="AC52" s="125"/>
      <c r="AD52" s="125"/>
      <c r="AE52" s="125"/>
      <c r="AF52" s="125"/>
      <c r="AG52" s="125"/>
      <c r="AH52" s="125"/>
      <c r="AI52" s="125"/>
      <c r="AJ52" s="125"/>
      <c r="AK52" s="125"/>
      <c r="AL52" s="125"/>
      <c r="AM52" s="125"/>
      <c r="AN52" s="125"/>
      <c r="AO52" s="125"/>
      <c r="AP52" s="125"/>
      <c r="AQ52" s="125"/>
      <c r="AR52" s="125"/>
      <c r="AS52" s="125"/>
      <c r="AT52" s="125"/>
      <c r="AU52" s="125"/>
      <c r="AV52" s="125"/>
      <c r="AW52" s="125"/>
      <c r="AX52" s="125"/>
      <c r="AY52" s="125"/>
      <c r="AZ52" s="125"/>
      <c r="BA52" s="60"/>
      <c r="BB52" s="60"/>
      <c r="CZ52" s="141">
        <v>0</v>
      </c>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row>
    <row r="53" spans="1:131" hidden="1" x14ac:dyDescent="0.25">
      <c r="A53" s="44"/>
      <c r="B53" s="46"/>
      <c r="C53" s="365" t="s">
        <v>600</v>
      </c>
      <c r="D53" s="362"/>
      <c r="E53" s="362"/>
      <c r="F53" s="362"/>
      <c r="G53" s="362"/>
      <c r="H53" s="362"/>
      <c r="I53" s="362"/>
      <c r="J53" s="362"/>
      <c r="K53" s="362"/>
      <c r="L53" s="362"/>
      <c r="M53" s="362"/>
      <c r="N53" s="362"/>
      <c r="O53" s="362"/>
      <c r="P53" s="362"/>
      <c r="Q53" s="362"/>
      <c r="R53" s="362"/>
      <c r="S53" s="362"/>
      <c r="T53" s="362"/>
      <c r="U53" s="362"/>
      <c r="V53" s="362"/>
      <c r="W53" s="362"/>
      <c r="X53" s="362"/>
      <c r="Y53" s="362"/>
      <c r="Z53" s="362"/>
      <c r="AA53" s="362"/>
      <c r="AB53" s="362"/>
      <c r="AC53" s="362"/>
      <c r="AD53" s="362"/>
      <c r="AE53" s="362"/>
      <c r="AF53" s="362"/>
      <c r="AG53" s="362"/>
      <c r="AH53" s="362"/>
      <c r="AI53" s="362"/>
      <c r="AJ53" s="362"/>
      <c r="AK53" s="362"/>
      <c r="AL53" s="362"/>
      <c r="AM53" s="362"/>
      <c r="AN53" s="362"/>
      <c r="AO53" s="362"/>
      <c r="AP53" s="362"/>
      <c r="AQ53" s="362"/>
      <c r="AR53" s="362"/>
      <c r="AS53" s="362"/>
      <c r="AT53" s="362"/>
      <c r="AU53" s="362"/>
      <c r="AV53" s="362"/>
      <c r="AW53" s="362"/>
      <c r="AX53" s="362"/>
      <c r="AY53" s="362"/>
      <c r="AZ53" s="363"/>
      <c r="BA53" s="46"/>
      <c r="BB53" s="44"/>
      <c r="CZ53" s="141">
        <v>0</v>
      </c>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row>
    <row r="54" spans="1:131" hidden="1" x14ac:dyDescent="0.25">
      <c r="A54" s="44"/>
      <c r="B54" s="46"/>
      <c r="C54" s="790"/>
      <c r="D54" s="791"/>
      <c r="E54" s="791"/>
      <c r="F54" s="791"/>
      <c r="G54" s="791"/>
      <c r="H54" s="791"/>
      <c r="I54" s="791"/>
      <c r="J54" s="791"/>
      <c r="K54" s="791"/>
      <c r="L54" s="791"/>
      <c r="M54" s="791"/>
      <c r="N54" s="791"/>
      <c r="O54" s="791"/>
      <c r="P54" s="791"/>
      <c r="Q54" s="791"/>
      <c r="R54" s="791"/>
      <c r="S54" s="791"/>
      <c r="T54" s="791"/>
      <c r="U54" s="791"/>
      <c r="V54" s="791"/>
      <c r="W54" s="791"/>
      <c r="X54" s="791"/>
      <c r="Y54" s="791"/>
      <c r="Z54" s="791"/>
      <c r="AA54" s="791"/>
      <c r="AB54" s="791"/>
      <c r="AC54" s="791"/>
      <c r="AD54" s="791"/>
      <c r="AE54" s="791"/>
      <c r="AF54" s="791"/>
      <c r="AG54" s="791"/>
      <c r="AH54" s="791"/>
      <c r="AI54" s="791"/>
      <c r="AJ54" s="791"/>
      <c r="AK54" s="791"/>
      <c r="AL54" s="791"/>
      <c r="AM54" s="791"/>
      <c r="AN54" s="791"/>
      <c r="AO54" s="791"/>
      <c r="AP54" s="791"/>
      <c r="AQ54" s="791"/>
      <c r="AR54" s="791"/>
      <c r="AS54" s="791"/>
      <c r="AT54" s="791"/>
      <c r="AU54" s="791"/>
      <c r="AV54" s="791"/>
      <c r="AW54" s="791"/>
      <c r="AX54" s="791"/>
      <c r="AY54" s="791"/>
      <c r="AZ54" s="792"/>
      <c r="BA54" s="46"/>
      <c r="BB54" s="44"/>
      <c r="CZ54" s="141">
        <v>0</v>
      </c>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row>
    <row r="55" spans="1:131" hidden="1" x14ac:dyDescent="0.25">
      <c r="A55" s="44"/>
      <c r="B55" s="46"/>
      <c r="C55" s="790"/>
      <c r="D55" s="791"/>
      <c r="E55" s="791"/>
      <c r="F55" s="791"/>
      <c r="G55" s="791"/>
      <c r="H55" s="791"/>
      <c r="I55" s="791"/>
      <c r="J55" s="791"/>
      <c r="K55" s="791"/>
      <c r="L55" s="791"/>
      <c r="M55" s="791"/>
      <c r="N55" s="791"/>
      <c r="O55" s="791"/>
      <c r="P55" s="791"/>
      <c r="Q55" s="791"/>
      <c r="R55" s="791"/>
      <c r="S55" s="791"/>
      <c r="T55" s="791"/>
      <c r="U55" s="791"/>
      <c r="V55" s="791"/>
      <c r="W55" s="791"/>
      <c r="X55" s="791"/>
      <c r="Y55" s="791"/>
      <c r="Z55" s="791"/>
      <c r="AA55" s="791"/>
      <c r="AB55" s="791"/>
      <c r="AC55" s="791"/>
      <c r="AD55" s="791"/>
      <c r="AE55" s="791"/>
      <c r="AF55" s="791"/>
      <c r="AG55" s="791"/>
      <c r="AH55" s="791"/>
      <c r="AI55" s="791"/>
      <c r="AJ55" s="791"/>
      <c r="AK55" s="791"/>
      <c r="AL55" s="791"/>
      <c r="AM55" s="791"/>
      <c r="AN55" s="791"/>
      <c r="AO55" s="791"/>
      <c r="AP55" s="791"/>
      <c r="AQ55" s="791"/>
      <c r="AR55" s="791"/>
      <c r="AS55" s="791"/>
      <c r="AT55" s="791"/>
      <c r="AU55" s="791"/>
      <c r="AV55" s="791"/>
      <c r="AW55" s="791"/>
      <c r="AX55" s="791"/>
      <c r="AY55" s="791"/>
      <c r="AZ55" s="792"/>
      <c r="BA55" s="46"/>
      <c r="BB55" s="44"/>
      <c r="CZ55" s="141">
        <v>0</v>
      </c>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row>
    <row r="56" spans="1:131" hidden="1" x14ac:dyDescent="0.25">
      <c r="A56" s="44"/>
      <c r="B56" s="46"/>
      <c r="C56" s="787"/>
      <c r="D56" s="788"/>
      <c r="E56" s="788"/>
      <c r="F56" s="788"/>
      <c r="G56" s="788"/>
      <c r="H56" s="788"/>
      <c r="I56" s="788"/>
      <c r="J56" s="788"/>
      <c r="K56" s="788"/>
      <c r="L56" s="788"/>
      <c r="M56" s="788"/>
      <c r="N56" s="788"/>
      <c r="O56" s="788"/>
      <c r="P56" s="788"/>
      <c r="Q56" s="788"/>
      <c r="R56" s="788"/>
      <c r="S56" s="788"/>
      <c r="T56" s="788"/>
      <c r="U56" s="788"/>
      <c r="V56" s="788"/>
      <c r="W56" s="788"/>
      <c r="X56" s="788"/>
      <c r="Y56" s="788"/>
      <c r="Z56" s="788"/>
      <c r="AA56" s="788"/>
      <c r="AB56" s="788"/>
      <c r="AC56" s="788"/>
      <c r="AD56" s="788"/>
      <c r="AE56" s="788"/>
      <c r="AF56" s="788"/>
      <c r="AG56" s="788"/>
      <c r="AH56" s="788"/>
      <c r="AI56" s="788"/>
      <c r="AJ56" s="788"/>
      <c r="AK56" s="788"/>
      <c r="AL56" s="788"/>
      <c r="AM56" s="788"/>
      <c r="AN56" s="788"/>
      <c r="AO56" s="788"/>
      <c r="AP56" s="788"/>
      <c r="AQ56" s="788"/>
      <c r="AR56" s="788"/>
      <c r="AS56" s="788"/>
      <c r="AT56" s="788"/>
      <c r="AU56" s="788"/>
      <c r="AV56" s="788"/>
      <c r="AW56" s="788"/>
      <c r="AX56" s="788"/>
      <c r="AY56" s="788"/>
      <c r="AZ56" s="789"/>
      <c r="BA56" s="46"/>
      <c r="BB56" s="44"/>
      <c r="CZ56" s="141">
        <v>0</v>
      </c>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row>
    <row r="57" spans="1:131" ht="15" customHeight="1" x14ac:dyDescent="0.25">
      <c r="A57" s="60"/>
      <c r="B57" s="60"/>
      <c r="C57" s="60"/>
      <c r="D57" s="60"/>
      <c r="E57" s="60"/>
      <c r="F57" s="60"/>
      <c r="G57" s="60"/>
      <c r="H57" s="60"/>
      <c r="I57" s="60"/>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CZ57" s="141">
        <v>0</v>
      </c>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row>
    <row r="58" spans="1:131" ht="15" customHeight="1" x14ac:dyDescent="0.25">
      <c r="A58" s="60"/>
      <c r="B58" s="60"/>
      <c r="C58" s="60"/>
      <c r="D58" s="60"/>
      <c r="E58" s="60"/>
      <c r="F58" s="60"/>
      <c r="G58" s="60"/>
      <c r="H58" s="60"/>
      <c r="I58" s="60"/>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CZ58" s="141">
        <v>0</v>
      </c>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row>
    <row r="59" spans="1:131" ht="15" customHeight="1" x14ac:dyDescent="0.25">
      <c r="A59" s="60"/>
      <c r="B59" s="60"/>
      <c r="C59" s="908" t="s">
        <v>182</v>
      </c>
      <c r="D59" s="889"/>
      <c r="E59" s="889"/>
      <c r="F59" s="889"/>
      <c r="G59" s="889"/>
      <c r="H59" s="889"/>
      <c r="I59" s="889"/>
      <c r="J59" s="889"/>
      <c r="K59" s="889"/>
      <c r="L59" s="889"/>
      <c r="M59" s="889"/>
      <c r="N59" s="889"/>
      <c r="O59" s="889"/>
      <c r="P59" s="890"/>
      <c r="Q59" s="62"/>
      <c r="R59" s="63"/>
      <c r="S59" s="63"/>
      <c r="T59" s="63"/>
      <c r="U59" s="63"/>
      <c r="V59" s="63"/>
      <c r="W59" s="63"/>
      <c r="X59" s="63"/>
      <c r="Y59" s="63"/>
      <c r="Z59" s="63"/>
      <c r="AA59" s="63"/>
      <c r="AB59" s="63"/>
      <c r="AC59" s="63"/>
      <c r="AD59" s="63"/>
      <c r="AE59" s="63"/>
      <c r="AF59" s="63"/>
      <c r="AG59" s="63"/>
      <c r="AH59" s="63"/>
      <c r="AI59" s="63"/>
      <c r="AJ59" s="63"/>
      <c r="AK59" s="63"/>
      <c r="AL59" s="63"/>
      <c r="AM59" s="63"/>
      <c r="AN59" s="63"/>
      <c r="AO59" s="63"/>
      <c r="AP59" s="63"/>
      <c r="AQ59" s="63"/>
      <c r="AR59" s="63"/>
      <c r="AS59" s="63"/>
      <c r="AT59" s="63"/>
      <c r="AU59" s="63"/>
      <c r="AV59" s="63"/>
      <c r="AW59" s="63"/>
      <c r="AX59" s="63"/>
      <c r="AY59" s="63"/>
      <c r="AZ59" s="63"/>
      <c r="BA59" s="60"/>
      <c r="BB59" s="60"/>
      <c r="CZ59" s="141">
        <v>0</v>
      </c>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row>
    <row r="60" spans="1:131" ht="15" customHeight="1" x14ac:dyDescent="0.25">
      <c r="A60" s="60"/>
      <c r="B60" s="60"/>
      <c r="C60" s="60"/>
      <c r="D60" s="60"/>
      <c r="E60" s="60"/>
      <c r="F60" s="60"/>
      <c r="G60" s="60"/>
      <c r="H60" s="60"/>
      <c r="I60" s="60"/>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CZ60" s="141">
        <v>0</v>
      </c>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row>
    <row r="61" spans="1:131" ht="15" customHeight="1" x14ac:dyDescent="0.25">
      <c r="A61" s="60"/>
      <c r="B61" s="60"/>
      <c r="C61" s="47" t="s">
        <v>211</v>
      </c>
      <c r="D61" s="941" t="s">
        <v>762</v>
      </c>
      <c r="E61" s="412"/>
      <c r="F61" s="412"/>
      <c r="G61" s="412"/>
      <c r="H61" s="412"/>
      <c r="I61" s="412"/>
      <c r="J61" s="412"/>
      <c r="K61" s="412"/>
      <c r="L61" s="412"/>
      <c r="M61" s="412"/>
      <c r="N61" s="412"/>
      <c r="O61" s="412"/>
      <c r="P61" s="412"/>
      <c r="Q61" s="412"/>
      <c r="R61" s="412"/>
      <c r="S61" s="412"/>
      <c r="T61" s="412"/>
      <c r="U61" s="412"/>
      <c r="V61" s="412"/>
      <c r="W61" s="412"/>
      <c r="X61" s="412"/>
      <c r="Y61" s="412"/>
      <c r="Z61" s="412"/>
      <c r="AA61" s="412"/>
      <c r="AB61" s="412"/>
      <c r="AC61" s="412"/>
      <c r="AD61" s="412"/>
      <c r="AE61" s="412"/>
      <c r="AF61" s="412"/>
      <c r="AG61" s="412"/>
      <c r="AH61" s="412"/>
      <c r="AI61" s="412"/>
      <c r="AJ61" s="412"/>
      <c r="AK61" s="412"/>
      <c r="AL61" s="412"/>
      <c r="AM61" s="412"/>
      <c r="AN61" s="412"/>
      <c r="AO61" s="412"/>
      <c r="AP61" s="412"/>
      <c r="AQ61" s="412"/>
      <c r="AR61" s="412"/>
      <c r="AS61" s="412"/>
      <c r="AT61" s="412"/>
      <c r="AU61" s="412"/>
      <c r="AV61" s="412"/>
      <c r="AW61" s="412"/>
      <c r="AX61" s="412"/>
      <c r="AY61" s="412"/>
      <c r="AZ61" s="413"/>
      <c r="BA61" s="60"/>
      <c r="BB61" s="60"/>
      <c r="CZ61" s="141">
        <v>0</v>
      </c>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row>
    <row r="62" spans="1:131" ht="15" customHeight="1" x14ac:dyDescent="0.25">
      <c r="A62" s="60"/>
      <c r="B62" s="60"/>
      <c r="C62" s="52" t="s">
        <v>211</v>
      </c>
      <c r="D62" s="938" t="s">
        <v>763</v>
      </c>
      <c r="E62" s="389"/>
      <c r="F62" s="389"/>
      <c r="G62" s="389"/>
      <c r="H62" s="389"/>
      <c r="I62" s="389"/>
      <c r="J62" s="389"/>
      <c r="K62" s="389"/>
      <c r="L62" s="389"/>
      <c r="M62" s="389"/>
      <c r="N62" s="389"/>
      <c r="O62" s="389"/>
      <c r="P62" s="389"/>
      <c r="Q62" s="389"/>
      <c r="R62" s="389"/>
      <c r="S62" s="389"/>
      <c r="T62" s="389"/>
      <c r="U62" s="389"/>
      <c r="V62" s="389"/>
      <c r="W62" s="389"/>
      <c r="X62" s="389"/>
      <c r="Y62" s="389"/>
      <c r="Z62" s="389"/>
      <c r="AA62" s="389"/>
      <c r="AB62" s="389"/>
      <c r="AC62" s="389"/>
      <c r="AD62" s="389"/>
      <c r="AE62" s="389"/>
      <c r="AF62" s="389"/>
      <c r="AG62" s="389"/>
      <c r="AH62" s="389"/>
      <c r="AI62" s="389"/>
      <c r="AJ62" s="389"/>
      <c r="AK62" s="389"/>
      <c r="AL62" s="389"/>
      <c r="AM62" s="389"/>
      <c r="AN62" s="389"/>
      <c r="AO62" s="389"/>
      <c r="AP62" s="389"/>
      <c r="AQ62" s="389"/>
      <c r="AR62" s="389"/>
      <c r="AS62" s="389"/>
      <c r="AT62" s="389"/>
      <c r="AU62" s="389"/>
      <c r="AV62" s="389"/>
      <c r="AW62" s="389"/>
      <c r="AX62" s="389"/>
      <c r="AY62" s="389"/>
      <c r="AZ62" s="390"/>
      <c r="BA62" s="60"/>
      <c r="BB62" s="60"/>
      <c r="CZ62" s="141">
        <v>0</v>
      </c>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row>
    <row r="63" spans="1:131" ht="15" customHeight="1" x14ac:dyDescent="0.25">
      <c r="A63" s="60"/>
      <c r="B63" s="60"/>
      <c r="C63" s="52" t="s">
        <v>211</v>
      </c>
      <c r="D63" s="938" t="s">
        <v>815</v>
      </c>
      <c r="E63" s="389"/>
      <c r="F63" s="389"/>
      <c r="G63" s="389"/>
      <c r="H63" s="389"/>
      <c r="I63" s="389"/>
      <c r="J63" s="389"/>
      <c r="K63" s="389"/>
      <c r="L63" s="389"/>
      <c r="M63" s="389"/>
      <c r="N63" s="389"/>
      <c r="O63" s="389"/>
      <c r="P63" s="389"/>
      <c r="Q63" s="389"/>
      <c r="R63" s="389"/>
      <c r="S63" s="389"/>
      <c r="T63" s="389"/>
      <c r="U63" s="389"/>
      <c r="V63" s="389"/>
      <c r="W63" s="389"/>
      <c r="X63" s="389"/>
      <c r="Y63" s="389"/>
      <c r="Z63" s="389"/>
      <c r="AA63" s="389"/>
      <c r="AB63" s="389"/>
      <c r="AC63" s="389"/>
      <c r="AD63" s="389"/>
      <c r="AE63" s="389"/>
      <c r="AF63" s="389"/>
      <c r="AG63" s="389"/>
      <c r="AH63" s="389"/>
      <c r="AI63" s="389"/>
      <c r="AJ63" s="389"/>
      <c r="AK63" s="389"/>
      <c r="AL63" s="389"/>
      <c r="AM63" s="389"/>
      <c r="AN63" s="389"/>
      <c r="AO63" s="389"/>
      <c r="AP63" s="389"/>
      <c r="AQ63" s="389"/>
      <c r="AR63" s="389"/>
      <c r="AS63" s="389"/>
      <c r="AT63" s="389"/>
      <c r="AU63" s="389"/>
      <c r="AV63" s="389"/>
      <c r="AW63" s="389"/>
      <c r="AX63" s="389"/>
      <c r="AY63" s="389"/>
      <c r="AZ63" s="390"/>
      <c r="BA63" s="60"/>
      <c r="BB63" s="60"/>
      <c r="CZ63" s="141">
        <v>0</v>
      </c>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row>
    <row r="64" spans="1:131" ht="15" customHeight="1" x14ac:dyDescent="0.25">
      <c r="A64" s="60"/>
      <c r="B64" s="60"/>
      <c r="C64" s="52" t="s">
        <v>211</v>
      </c>
      <c r="D64" s="938" t="s">
        <v>764</v>
      </c>
      <c r="E64" s="389"/>
      <c r="F64" s="389"/>
      <c r="G64" s="389"/>
      <c r="H64" s="389"/>
      <c r="I64" s="389"/>
      <c r="J64" s="389"/>
      <c r="K64" s="389"/>
      <c r="L64" s="389"/>
      <c r="M64" s="389"/>
      <c r="N64" s="389"/>
      <c r="O64" s="389"/>
      <c r="P64" s="389"/>
      <c r="Q64" s="389"/>
      <c r="R64" s="389"/>
      <c r="S64" s="389"/>
      <c r="T64" s="389"/>
      <c r="U64" s="389"/>
      <c r="V64" s="389"/>
      <c r="W64" s="389"/>
      <c r="X64" s="389"/>
      <c r="Y64" s="389"/>
      <c r="Z64" s="389"/>
      <c r="AA64" s="389"/>
      <c r="AB64" s="389"/>
      <c r="AC64" s="389"/>
      <c r="AD64" s="389"/>
      <c r="AE64" s="389"/>
      <c r="AF64" s="389"/>
      <c r="AG64" s="389"/>
      <c r="AH64" s="389"/>
      <c r="AI64" s="389"/>
      <c r="AJ64" s="389"/>
      <c r="AK64" s="389"/>
      <c r="AL64" s="389"/>
      <c r="AM64" s="389"/>
      <c r="AN64" s="389"/>
      <c r="AO64" s="389"/>
      <c r="AP64" s="389"/>
      <c r="AQ64" s="389"/>
      <c r="AR64" s="389"/>
      <c r="AS64" s="389"/>
      <c r="AT64" s="389"/>
      <c r="AU64" s="389"/>
      <c r="AV64" s="389"/>
      <c r="AW64" s="389"/>
      <c r="AX64" s="389"/>
      <c r="AY64" s="389"/>
      <c r="AZ64" s="390"/>
      <c r="BA64" s="60"/>
      <c r="BB64" s="60"/>
      <c r="CZ64" s="141">
        <v>0</v>
      </c>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row>
    <row r="65" spans="1:131" ht="15" customHeight="1" x14ac:dyDescent="0.25">
      <c r="A65" s="60"/>
      <c r="B65" s="60"/>
      <c r="C65" s="144" t="s">
        <v>211</v>
      </c>
      <c r="D65" s="970" t="s">
        <v>814</v>
      </c>
      <c r="E65" s="428"/>
      <c r="F65" s="428"/>
      <c r="G65" s="428"/>
      <c r="H65" s="428"/>
      <c r="I65" s="428"/>
      <c r="J65" s="428"/>
      <c r="K65" s="428"/>
      <c r="L65" s="428"/>
      <c r="M65" s="428"/>
      <c r="N65" s="428"/>
      <c r="O65" s="428"/>
      <c r="P65" s="428"/>
      <c r="Q65" s="428"/>
      <c r="R65" s="428"/>
      <c r="S65" s="428"/>
      <c r="T65" s="428"/>
      <c r="U65" s="428"/>
      <c r="V65" s="428"/>
      <c r="W65" s="428"/>
      <c r="X65" s="428"/>
      <c r="Y65" s="428"/>
      <c r="Z65" s="428"/>
      <c r="AA65" s="428"/>
      <c r="AB65" s="428"/>
      <c r="AC65" s="428"/>
      <c r="AD65" s="428"/>
      <c r="AE65" s="428"/>
      <c r="AF65" s="428"/>
      <c r="AG65" s="428"/>
      <c r="AH65" s="428"/>
      <c r="AI65" s="428"/>
      <c r="AJ65" s="428"/>
      <c r="AK65" s="428"/>
      <c r="AL65" s="428"/>
      <c r="AM65" s="428"/>
      <c r="AN65" s="428"/>
      <c r="AO65" s="428"/>
      <c r="AP65" s="428"/>
      <c r="AQ65" s="428"/>
      <c r="AR65" s="428"/>
      <c r="AS65" s="428"/>
      <c r="AT65" s="428"/>
      <c r="AU65" s="428"/>
      <c r="AV65" s="428"/>
      <c r="AW65" s="428"/>
      <c r="AX65" s="428"/>
      <c r="AY65" s="428"/>
      <c r="AZ65" s="429"/>
      <c r="BA65" s="60"/>
      <c r="BB65" s="60"/>
      <c r="CZ65" s="141">
        <v>0</v>
      </c>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row>
    <row r="66" spans="1:131" ht="15" customHeight="1" x14ac:dyDescent="0.25">
      <c r="A66" s="60"/>
      <c r="B66" s="60"/>
      <c r="C66" s="420" t="s">
        <v>92</v>
      </c>
      <c r="D66" s="421"/>
      <c r="E66" s="421"/>
      <c r="F66" s="421"/>
      <c r="G66" s="421"/>
      <c r="H66" s="421"/>
      <c r="I66" s="421"/>
      <c r="J66" s="421"/>
      <c r="K66" s="421"/>
      <c r="L66" s="421"/>
      <c r="M66" s="421"/>
      <c r="N66" s="421"/>
      <c r="O66" s="421"/>
      <c r="P66" s="421"/>
      <c r="Q66" s="421"/>
      <c r="R66" s="421"/>
      <c r="S66" s="421"/>
      <c r="T66" s="421"/>
      <c r="U66" s="421"/>
      <c r="V66" s="421"/>
      <c r="W66" s="421"/>
      <c r="X66" s="421"/>
      <c r="Y66" s="421"/>
      <c r="Z66" s="421"/>
      <c r="AA66" s="421"/>
      <c r="AB66" s="421"/>
      <c r="AC66" s="421"/>
      <c r="AD66" s="421"/>
      <c r="AE66" s="421"/>
      <c r="AF66" s="421"/>
      <c r="AG66" s="421"/>
      <c r="AH66" s="421"/>
      <c r="AI66" s="421"/>
      <c r="AJ66" s="421"/>
      <c r="AK66" s="421"/>
      <c r="AL66" s="421"/>
      <c r="AM66" s="421"/>
      <c r="AN66" s="421"/>
      <c r="AO66" s="421"/>
      <c r="AP66" s="421"/>
      <c r="AQ66" s="421"/>
      <c r="AR66" s="421"/>
      <c r="AS66" s="421"/>
      <c r="AT66" s="421"/>
      <c r="AU66" s="421"/>
      <c r="AV66" s="422"/>
      <c r="AW66" s="330" t="s">
        <v>93</v>
      </c>
      <c r="AX66" s="331"/>
      <c r="AY66" s="330" t="s">
        <v>94</v>
      </c>
      <c r="AZ66" s="331"/>
      <c r="BA66" s="60"/>
      <c r="BB66" s="60"/>
      <c r="CZ66" s="141">
        <v>1</v>
      </c>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row>
    <row r="67" spans="1:131" ht="15" customHeight="1" x14ac:dyDescent="0.25">
      <c r="A67" s="60"/>
      <c r="B67" s="60"/>
      <c r="C67" s="125"/>
      <c r="D67" s="125"/>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25"/>
      <c r="AJ67" s="125"/>
      <c r="AK67" s="125"/>
      <c r="AL67" s="125"/>
      <c r="AM67" s="125"/>
      <c r="AN67" s="125"/>
      <c r="AO67" s="125"/>
      <c r="AP67" s="125"/>
      <c r="AQ67" s="125"/>
      <c r="AR67" s="125"/>
      <c r="AS67" s="125"/>
      <c r="AT67" s="125"/>
      <c r="AU67" s="125"/>
      <c r="AV67" s="125"/>
      <c r="AW67" s="125"/>
      <c r="AX67" s="125"/>
      <c r="AY67" s="125"/>
      <c r="AZ67" s="125"/>
      <c r="BA67" s="60"/>
      <c r="BB67" s="60"/>
      <c r="CZ67" s="141">
        <v>0</v>
      </c>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row>
    <row r="68" spans="1:131" ht="15" customHeight="1" x14ac:dyDescent="0.25">
      <c r="A68" s="60"/>
      <c r="B68" s="60"/>
      <c r="C68" s="939" t="s">
        <v>312</v>
      </c>
      <c r="D68" s="939"/>
      <c r="E68" s="939"/>
      <c r="F68" s="939"/>
      <c r="G68" s="939"/>
      <c r="H68" s="939"/>
      <c r="I68" s="939"/>
      <c r="J68" s="939"/>
      <c r="K68" s="939"/>
      <c r="L68" s="939"/>
      <c r="M68" s="939"/>
      <c r="N68" s="939"/>
      <c r="O68" s="939"/>
      <c r="P68" s="939"/>
      <c r="Q68" s="939"/>
      <c r="R68" s="939"/>
      <c r="S68" s="939"/>
      <c r="T68" s="939"/>
      <c r="U68" s="939"/>
      <c r="V68" s="939"/>
      <c r="W68" s="939"/>
      <c r="X68" s="939"/>
      <c r="Y68" s="939"/>
      <c r="Z68" s="939"/>
      <c r="AA68" s="939"/>
      <c r="AB68" s="939"/>
      <c r="AC68" s="939"/>
      <c r="AD68" s="939"/>
      <c r="AE68" s="939"/>
      <c r="AF68" s="939"/>
      <c r="AG68" s="939"/>
      <c r="AH68" s="939"/>
      <c r="AI68" s="939"/>
      <c r="AJ68" s="939"/>
      <c r="AK68" s="939"/>
      <c r="AL68" s="939"/>
      <c r="AM68" s="939"/>
      <c r="AN68" s="939"/>
      <c r="AO68" s="939"/>
      <c r="AP68" s="939"/>
      <c r="AQ68" s="939"/>
      <c r="AR68" s="939"/>
      <c r="AS68" s="939"/>
      <c r="AT68" s="939"/>
      <c r="AU68" s="939"/>
      <c r="AV68" s="939"/>
      <c r="AW68" s="939"/>
      <c r="AX68" s="939"/>
      <c r="AY68" s="939"/>
      <c r="AZ68" s="939"/>
      <c r="BA68" s="60"/>
      <c r="BB68" s="60"/>
      <c r="CZ68" s="141">
        <v>0</v>
      </c>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row>
    <row r="69" spans="1:131" ht="15" customHeight="1" x14ac:dyDescent="0.25">
      <c r="A69" s="60"/>
      <c r="B69" s="60"/>
      <c r="C69" s="939"/>
      <c r="D69" s="939"/>
      <c r="E69" s="939"/>
      <c r="F69" s="939"/>
      <c r="G69" s="939"/>
      <c r="H69" s="939"/>
      <c r="I69" s="939"/>
      <c r="J69" s="939"/>
      <c r="K69" s="939"/>
      <c r="L69" s="939"/>
      <c r="M69" s="939"/>
      <c r="N69" s="939"/>
      <c r="O69" s="939"/>
      <c r="P69" s="939"/>
      <c r="Q69" s="939"/>
      <c r="R69" s="939"/>
      <c r="S69" s="939"/>
      <c r="T69" s="939"/>
      <c r="U69" s="939"/>
      <c r="V69" s="939"/>
      <c r="W69" s="939"/>
      <c r="X69" s="939"/>
      <c r="Y69" s="939"/>
      <c r="Z69" s="939"/>
      <c r="AA69" s="939"/>
      <c r="AB69" s="939"/>
      <c r="AC69" s="939"/>
      <c r="AD69" s="939"/>
      <c r="AE69" s="939"/>
      <c r="AF69" s="939"/>
      <c r="AG69" s="939"/>
      <c r="AH69" s="939"/>
      <c r="AI69" s="939"/>
      <c r="AJ69" s="939"/>
      <c r="AK69" s="939"/>
      <c r="AL69" s="939"/>
      <c r="AM69" s="939"/>
      <c r="AN69" s="939"/>
      <c r="AO69" s="939"/>
      <c r="AP69" s="939"/>
      <c r="AQ69" s="939"/>
      <c r="AR69" s="939"/>
      <c r="AS69" s="939"/>
      <c r="AT69" s="939"/>
      <c r="AU69" s="939"/>
      <c r="AV69" s="939"/>
      <c r="AW69" s="939"/>
      <c r="AX69" s="939"/>
      <c r="AY69" s="939"/>
      <c r="AZ69" s="939"/>
      <c r="BA69" s="60"/>
      <c r="BB69" s="60"/>
      <c r="CZ69" s="141">
        <v>0</v>
      </c>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row>
    <row r="70" spans="1:131" ht="15" customHeight="1" x14ac:dyDescent="0.25">
      <c r="A70" s="60"/>
      <c r="B70" s="60"/>
      <c r="C70" s="60"/>
      <c r="D70" s="60"/>
      <c r="E70" s="60"/>
      <c r="F70" s="60"/>
      <c r="G70" s="60"/>
      <c r="H70" s="60"/>
      <c r="I70" s="60"/>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CZ70" s="141">
        <v>0</v>
      </c>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row>
    <row r="71" spans="1:131" ht="15" customHeight="1" x14ac:dyDescent="0.25">
      <c r="A71" s="60"/>
      <c r="B71" s="60"/>
      <c r="C71" s="888" t="s">
        <v>658</v>
      </c>
      <c r="D71" s="889"/>
      <c r="E71" s="889"/>
      <c r="F71" s="889"/>
      <c r="G71" s="889"/>
      <c r="H71" s="889"/>
      <c r="I71" s="889"/>
      <c r="J71" s="889"/>
      <c r="K71" s="889"/>
      <c r="L71" s="889"/>
      <c r="M71" s="889"/>
      <c r="N71" s="889"/>
      <c r="O71" s="889"/>
      <c r="P71" s="890"/>
      <c r="Q71" s="62"/>
      <c r="R71" s="63"/>
      <c r="S71" s="63"/>
      <c r="T71" s="63"/>
      <c r="U71" s="63"/>
      <c r="V71" s="63"/>
      <c r="W71" s="63"/>
      <c r="X71" s="63"/>
      <c r="Y71" s="63"/>
      <c r="Z71" s="63"/>
      <c r="AA71" s="63"/>
      <c r="AB71" s="63"/>
      <c r="AC71" s="63"/>
      <c r="AD71" s="63"/>
      <c r="AE71" s="63"/>
      <c r="AF71" s="63"/>
      <c r="AG71" s="63"/>
      <c r="AH71" s="63"/>
      <c r="AI71" s="63"/>
      <c r="AJ71" s="63"/>
      <c r="AK71" s="63"/>
      <c r="AL71" s="63"/>
      <c r="AM71" s="63"/>
      <c r="AN71" s="63"/>
      <c r="AO71" s="63"/>
      <c r="AP71" s="63"/>
      <c r="AQ71" s="63"/>
      <c r="AR71" s="63"/>
      <c r="AS71" s="63"/>
      <c r="AT71" s="63"/>
      <c r="AU71" s="63"/>
      <c r="AV71" s="63"/>
      <c r="AW71" s="63"/>
      <c r="AX71" s="63"/>
      <c r="AY71" s="63"/>
      <c r="AZ71" s="63"/>
      <c r="BA71" s="60"/>
      <c r="BB71" s="60"/>
      <c r="CZ71" s="141">
        <v>0</v>
      </c>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row>
    <row r="72" spans="1:131" ht="15" customHeight="1" x14ac:dyDescent="0.25">
      <c r="A72" s="60"/>
      <c r="B72" s="60"/>
      <c r="C72" s="60"/>
      <c r="D72" s="60"/>
      <c r="E72" s="60"/>
      <c r="F72" s="60"/>
      <c r="G72" s="60"/>
      <c r="H72" s="60"/>
      <c r="I72" s="60"/>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CZ72" s="141">
        <v>0</v>
      </c>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row>
    <row r="73" spans="1:131" ht="15" customHeight="1" x14ac:dyDescent="0.25">
      <c r="A73" s="60"/>
      <c r="B73" s="60"/>
      <c r="C73" s="47" t="s">
        <v>211</v>
      </c>
      <c r="D73" s="941" t="s">
        <v>733</v>
      </c>
      <c r="E73" s="412"/>
      <c r="F73" s="412"/>
      <c r="G73" s="412"/>
      <c r="H73" s="412"/>
      <c r="I73" s="412"/>
      <c r="J73" s="412"/>
      <c r="K73" s="412"/>
      <c r="L73" s="412"/>
      <c r="M73" s="412"/>
      <c r="N73" s="412"/>
      <c r="O73" s="412"/>
      <c r="P73" s="412"/>
      <c r="Q73" s="412"/>
      <c r="R73" s="412"/>
      <c r="S73" s="412"/>
      <c r="T73" s="412"/>
      <c r="U73" s="412"/>
      <c r="V73" s="412"/>
      <c r="W73" s="412"/>
      <c r="X73" s="412"/>
      <c r="Y73" s="412"/>
      <c r="Z73" s="412"/>
      <c r="AA73" s="412"/>
      <c r="AB73" s="412"/>
      <c r="AC73" s="412"/>
      <c r="AD73" s="412"/>
      <c r="AE73" s="412"/>
      <c r="AF73" s="412"/>
      <c r="AG73" s="412"/>
      <c r="AH73" s="412"/>
      <c r="AI73" s="412"/>
      <c r="AJ73" s="412"/>
      <c r="AK73" s="412"/>
      <c r="AL73" s="412"/>
      <c r="AM73" s="412"/>
      <c r="AN73" s="412"/>
      <c r="AO73" s="412"/>
      <c r="AP73" s="412"/>
      <c r="AQ73" s="412"/>
      <c r="AR73" s="412"/>
      <c r="AS73" s="412"/>
      <c r="AT73" s="412"/>
      <c r="AU73" s="412"/>
      <c r="AV73" s="412"/>
      <c r="AW73" s="412"/>
      <c r="AX73" s="412"/>
      <c r="AY73" s="412"/>
      <c r="AZ73" s="413"/>
      <c r="BA73" s="60"/>
      <c r="BB73" s="60"/>
      <c r="CZ73" s="141">
        <v>0</v>
      </c>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row>
    <row r="74" spans="1:131" ht="15" customHeight="1" x14ac:dyDescent="0.25">
      <c r="A74" s="60"/>
      <c r="B74" s="60"/>
      <c r="C74" s="52" t="s">
        <v>211</v>
      </c>
      <c r="D74" s="938" t="s">
        <v>820</v>
      </c>
      <c r="E74" s="389"/>
      <c r="F74" s="389"/>
      <c r="G74" s="389"/>
      <c r="H74" s="389"/>
      <c r="I74" s="389"/>
      <c r="J74" s="389"/>
      <c r="K74" s="389"/>
      <c r="L74" s="389"/>
      <c r="M74" s="389"/>
      <c r="N74" s="389"/>
      <c r="O74" s="389"/>
      <c r="P74" s="389"/>
      <c r="Q74" s="389"/>
      <c r="R74" s="389"/>
      <c r="S74" s="389"/>
      <c r="T74" s="389"/>
      <c r="U74" s="389"/>
      <c r="V74" s="389"/>
      <c r="W74" s="389"/>
      <c r="X74" s="389"/>
      <c r="Y74" s="389"/>
      <c r="Z74" s="389"/>
      <c r="AA74" s="389"/>
      <c r="AB74" s="389"/>
      <c r="AC74" s="389"/>
      <c r="AD74" s="389"/>
      <c r="AE74" s="389"/>
      <c r="AF74" s="389"/>
      <c r="AG74" s="389"/>
      <c r="AH74" s="389"/>
      <c r="AI74" s="389"/>
      <c r="AJ74" s="389"/>
      <c r="AK74" s="389"/>
      <c r="AL74" s="389"/>
      <c r="AM74" s="389"/>
      <c r="AN74" s="389"/>
      <c r="AO74" s="389"/>
      <c r="AP74" s="389"/>
      <c r="AQ74" s="389"/>
      <c r="AR74" s="389"/>
      <c r="AS74" s="389"/>
      <c r="AT74" s="389"/>
      <c r="AU74" s="389"/>
      <c r="AV74" s="389"/>
      <c r="AW74" s="389"/>
      <c r="AX74" s="389"/>
      <c r="AY74" s="389"/>
      <c r="AZ74" s="390"/>
      <c r="BA74" s="60"/>
      <c r="BB74" s="60"/>
      <c r="CZ74" s="141">
        <v>0</v>
      </c>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row>
    <row r="75" spans="1:131" ht="15" customHeight="1" x14ac:dyDescent="0.25">
      <c r="A75" s="60"/>
      <c r="B75" s="60"/>
      <c r="C75" s="1165" t="s">
        <v>93</v>
      </c>
      <c r="D75" s="938" t="s">
        <v>816</v>
      </c>
      <c r="E75" s="389"/>
      <c r="F75" s="389"/>
      <c r="G75" s="389"/>
      <c r="H75" s="389"/>
      <c r="I75" s="389"/>
      <c r="J75" s="389"/>
      <c r="K75" s="389"/>
      <c r="L75" s="389"/>
      <c r="M75" s="389"/>
      <c r="N75" s="389"/>
      <c r="O75" s="389"/>
      <c r="P75" s="389"/>
      <c r="Q75" s="389"/>
      <c r="R75" s="389"/>
      <c r="S75" s="389"/>
      <c r="T75" s="389"/>
      <c r="U75" s="389"/>
      <c r="V75" s="389"/>
      <c r="W75" s="389"/>
      <c r="X75" s="389"/>
      <c r="Y75" s="389"/>
      <c r="Z75" s="389"/>
      <c r="AA75" s="389"/>
      <c r="AB75" s="389"/>
      <c r="AC75" s="389"/>
      <c r="AD75" s="389"/>
      <c r="AE75" s="389"/>
      <c r="AF75" s="389"/>
      <c r="AG75" s="389"/>
      <c r="AH75" s="389"/>
      <c r="AI75" s="389"/>
      <c r="AJ75" s="389"/>
      <c r="AK75" s="389"/>
      <c r="AL75" s="389"/>
      <c r="AM75" s="389"/>
      <c r="AN75" s="389"/>
      <c r="AO75" s="389"/>
      <c r="AP75" s="389"/>
      <c r="AQ75" s="389"/>
      <c r="AR75" s="389"/>
      <c r="AS75" s="389"/>
      <c r="AT75" s="389"/>
      <c r="AU75" s="389"/>
      <c r="AV75" s="389"/>
      <c r="AW75" s="389"/>
      <c r="AX75" s="389"/>
      <c r="AY75" s="389"/>
      <c r="AZ75" s="390"/>
      <c r="BA75" s="60"/>
      <c r="BB75" s="60"/>
      <c r="CZ75" s="141">
        <v>0</v>
      </c>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row>
    <row r="76" spans="1:131" ht="15" customHeight="1" x14ac:dyDescent="0.25">
      <c r="A76" s="60"/>
      <c r="B76" s="60"/>
      <c r="C76" s="1165" t="s">
        <v>93</v>
      </c>
      <c r="D76" s="938" t="s">
        <v>821</v>
      </c>
      <c r="E76" s="389"/>
      <c r="F76" s="389"/>
      <c r="G76" s="389"/>
      <c r="H76" s="389"/>
      <c r="I76" s="389"/>
      <c r="J76" s="389"/>
      <c r="K76" s="389"/>
      <c r="L76" s="389"/>
      <c r="M76" s="389"/>
      <c r="N76" s="389"/>
      <c r="O76" s="389"/>
      <c r="P76" s="389"/>
      <c r="Q76" s="389"/>
      <c r="R76" s="389"/>
      <c r="S76" s="389"/>
      <c r="T76" s="389"/>
      <c r="U76" s="389"/>
      <c r="V76" s="389"/>
      <c r="W76" s="389"/>
      <c r="X76" s="389"/>
      <c r="Y76" s="389"/>
      <c r="Z76" s="389"/>
      <c r="AA76" s="389"/>
      <c r="AB76" s="389"/>
      <c r="AC76" s="389"/>
      <c r="AD76" s="389"/>
      <c r="AE76" s="389"/>
      <c r="AF76" s="389"/>
      <c r="AG76" s="389"/>
      <c r="AH76" s="389"/>
      <c r="AI76" s="389"/>
      <c r="AJ76" s="389"/>
      <c r="AK76" s="389"/>
      <c r="AL76" s="389"/>
      <c r="AM76" s="389"/>
      <c r="AN76" s="389"/>
      <c r="AO76" s="389"/>
      <c r="AP76" s="389"/>
      <c r="AQ76" s="389"/>
      <c r="AR76" s="389"/>
      <c r="AS76" s="389"/>
      <c r="AT76" s="389"/>
      <c r="AU76" s="389"/>
      <c r="AV76" s="389"/>
      <c r="AW76" s="389"/>
      <c r="AX76" s="389"/>
      <c r="AY76" s="389"/>
      <c r="AZ76" s="390"/>
      <c r="BA76" s="60"/>
      <c r="BB76" s="60"/>
      <c r="CZ76" s="141">
        <v>0</v>
      </c>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row>
    <row r="77" spans="1:131" ht="15" customHeight="1" x14ac:dyDescent="0.25">
      <c r="A77" s="60"/>
      <c r="B77" s="60"/>
      <c r="C77" s="220" t="s">
        <v>93</v>
      </c>
      <c r="D77" s="970" t="s">
        <v>822</v>
      </c>
      <c r="E77" s="428"/>
      <c r="F77" s="428"/>
      <c r="G77" s="428"/>
      <c r="H77" s="428"/>
      <c r="I77" s="428"/>
      <c r="J77" s="428"/>
      <c r="K77" s="428"/>
      <c r="L77" s="428"/>
      <c r="M77" s="428"/>
      <c r="N77" s="428"/>
      <c r="O77" s="428"/>
      <c r="P77" s="428"/>
      <c r="Q77" s="428"/>
      <c r="R77" s="428"/>
      <c r="S77" s="428"/>
      <c r="T77" s="428"/>
      <c r="U77" s="428"/>
      <c r="V77" s="428"/>
      <c r="W77" s="428"/>
      <c r="X77" s="428"/>
      <c r="Y77" s="428"/>
      <c r="Z77" s="428"/>
      <c r="AA77" s="428"/>
      <c r="AB77" s="428"/>
      <c r="AC77" s="428"/>
      <c r="AD77" s="428"/>
      <c r="AE77" s="428"/>
      <c r="AF77" s="428"/>
      <c r="AG77" s="428"/>
      <c r="AH77" s="428"/>
      <c r="AI77" s="428"/>
      <c r="AJ77" s="428"/>
      <c r="AK77" s="428"/>
      <c r="AL77" s="428"/>
      <c r="AM77" s="428"/>
      <c r="AN77" s="428"/>
      <c r="AO77" s="428"/>
      <c r="AP77" s="428"/>
      <c r="AQ77" s="428"/>
      <c r="AR77" s="428"/>
      <c r="AS77" s="428"/>
      <c r="AT77" s="428"/>
      <c r="AU77" s="428"/>
      <c r="AV77" s="428"/>
      <c r="AW77" s="428"/>
      <c r="AX77" s="428"/>
      <c r="AY77" s="428"/>
      <c r="AZ77" s="429"/>
      <c r="BA77" s="60"/>
      <c r="BB77" s="60"/>
      <c r="CZ77" s="141">
        <v>0</v>
      </c>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row>
    <row r="78" spans="1:131" ht="15" customHeight="1" x14ac:dyDescent="0.25">
      <c r="A78" s="60"/>
      <c r="B78" s="60"/>
      <c r="C78" s="420" t="s">
        <v>92</v>
      </c>
      <c r="D78" s="421"/>
      <c r="E78" s="421"/>
      <c r="F78" s="421"/>
      <c r="G78" s="421"/>
      <c r="H78" s="421"/>
      <c r="I78" s="421"/>
      <c r="J78" s="421"/>
      <c r="K78" s="421"/>
      <c r="L78" s="421"/>
      <c r="M78" s="421"/>
      <c r="N78" s="421"/>
      <c r="O78" s="421"/>
      <c r="P78" s="421"/>
      <c r="Q78" s="421"/>
      <c r="R78" s="421"/>
      <c r="S78" s="421"/>
      <c r="T78" s="421"/>
      <c r="U78" s="421"/>
      <c r="V78" s="421"/>
      <c r="W78" s="421"/>
      <c r="X78" s="421"/>
      <c r="Y78" s="421"/>
      <c r="Z78" s="421"/>
      <c r="AA78" s="421"/>
      <c r="AB78" s="421"/>
      <c r="AC78" s="421"/>
      <c r="AD78" s="421"/>
      <c r="AE78" s="421"/>
      <c r="AF78" s="421"/>
      <c r="AG78" s="421"/>
      <c r="AH78" s="421"/>
      <c r="AI78" s="421"/>
      <c r="AJ78" s="421"/>
      <c r="AK78" s="421"/>
      <c r="AL78" s="421"/>
      <c r="AM78" s="421"/>
      <c r="AN78" s="421"/>
      <c r="AO78" s="421"/>
      <c r="AP78" s="421"/>
      <c r="AQ78" s="421"/>
      <c r="AR78" s="421"/>
      <c r="AS78" s="421"/>
      <c r="AT78" s="421"/>
      <c r="AU78" s="421"/>
      <c r="AV78" s="422"/>
      <c r="AW78" s="330" t="s">
        <v>93</v>
      </c>
      <c r="AX78" s="331"/>
      <c r="AY78" s="330" t="s">
        <v>94</v>
      </c>
      <c r="AZ78" s="331"/>
      <c r="BA78" s="60"/>
      <c r="BB78" s="60"/>
      <c r="CZ78" s="141">
        <v>1</v>
      </c>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row>
    <row r="79" spans="1:131" ht="15" hidden="1" customHeight="1" x14ac:dyDescent="0.25">
      <c r="A79" s="60"/>
      <c r="B79" s="60"/>
      <c r="C79" s="61"/>
      <c r="D79" s="61"/>
      <c r="E79" s="61"/>
      <c r="F79" s="61"/>
      <c r="G79" s="61"/>
      <c r="H79" s="61"/>
      <c r="I79" s="61"/>
      <c r="J79" s="61"/>
      <c r="K79" s="61"/>
      <c r="L79" s="61"/>
      <c r="M79" s="61"/>
      <c r="N79" s="61"/>
      <c r="O79" s="61"/>
      <c r="P79" s="61"/>
      <c r="Q79" s="61"/>
      <c r="R79" s="61"/>
      <c r="S79" s="61"/>
      <c r="T79" s="61"/>
      <c r="U79" s="61"/>
      <c r="V79" s="61"/>
      <c r="W79" s="61"/>
      <c r="X79" s="61"/>
      <c r="Y79" s="61"/>
      <c r="Z79" s="61"/>
      <c r="AA79" s="61"/>
      <c r="AB79" s="61"/>
      <c r="AC79" s="61"/>
      <c r="AD79" s="61"/>
      <c r="AE79" s="61"/>
      <c r="AF79" s="61"/>
      <c r="AG79" s="61"/>
      <c r="AH79" s="61"/>
      <c r="AI79" s="61"/>
      <c r="AJ79" s="61"/>
      <c r="AK79" s="61"/>
      <c r="AL79" s="61"/>
      <c r="AM79" s="61"/>
      <c r="AN79" s="61"/>
      <c r="AO79" s="61"/>
      <c r="AP79" s="61"/>
      <c r="AQ79" s="61"/>
      <c r="AR79" s="61"/>
      <c r="AS79" s="61"/>
      <c r="AT79" s="61"/>
      <c r="AU79" s="61"/>
      <c r="AV79" s="61"/>
      <c r="AW79" s="61"/>
      <c r="AX79" s="61"/>
      <c r="AY79" s="61"/>
      <c r="AZ79" s="61"/>
      <c r="BA79" s="60"/>
      <c r="BB79" s="60"/>
      <c r="CZ79" s="141">
        <v>0</v>
      </c>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row>
    <row r="80" spans="1:131" ht="15" hidden="1" customHeight="1" x14ac:dyDescent="0.25">
      <c r="A80" s="60"/>
      <c r="B80" s="60"/>
      <c r="C80" s="61"/>
      <c r="D80" s="61"/>
      <c r="E80" s="61"/>
      <c r="F80" s="61"/>
      <c r="G80" s="61"/>
      <c r="H80" s="61"/>
      <c r="I80" s="61"/>
      <c r="J80" s="61"/>
      <c r="K80" s="61"/>
      <c r="L80" s="61"/>
      <c r="M80" s="61"/>
      <c r="N80" s="61"/>
      <c r="O80" s="61"/>
      <c r="P80" s="61"/>
      <c r="Q80" s="61"/>
      <c r="R80" s="61"/>
      <c r="S80" s="61"/>
      <c r="T80" s="61"/>
      <c r="U80" s="61"/>
      <c r="V80" s="61"/>
      <c r="W80" s="61"/>
      <c r="X80" s="61"/>
      <c r="Y80" s="61"/>
      <c r="Z80" s="61"/>
      <c r="AA80" s="61"/>
      <c r="AB80" s="61"/>
      <c r="AC80" s="61"/>
      <c r="AD80" s="61"/>
      <c r="AE80" s="61"/>
      <c r="AF80" s="61"/>
      <c r="AG80" s="61"/>
      <c r="AH80" s="61"/>
      <c r="AI80" s="61"/>
      <c r="AJ80" s="61"/>
      <c r="AK80" s="61"/>
      <c r="AL80" s="61"/>
      <c r="AM80" s="61"/>
      <c r="AN80" s="61"/>
      <c r="AO80" s="61"/>
      <c r="AP80" s="61"/>
      <c r="AQ80" s="61"/>
      <c r="AR80" s="61"/>
      <c r="AS80" s="61"/>
      <c r="AT80" s="61"/>
      <c r="AU80" s="61"/>
      <c r="AV80" s="61"/>
      <c r="AW80" s="61"/>
      <c r="AX80" s="61"/>
      <c r="AY80" s="61"/>
      <c r="AZ80" s="61"/>
      <c r="BA80" s="60"/>
      <c r="BB80" s="60"/>
      <c r="CZ80" s="141">
        <v>0</v>
      </c>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row>
    <row r="81" spans="1:131" hidden="1" x14ac:dyDescent="0.25">
      <c r="A81" s="44"/>
      <c r="B81" s="46"/>
      <c r="C81" s="365" t="s">
        <v>601</v>
      </c>
      <c r="D81" s="362"/>
      <c r="E81" s="362"/>
      <c r="F81" s="362"/>
      <c r="G81" s="362"/>
      <c r="H81" s="362"/>
      <c r="I81" s="362"/>
      <c r="J81" s="362"/>
      <c r="K81" s="362"/>
      <c r="L81" s="362"/>
      <c r="M81" s="362"/>
      <c r="N81" s="362"/>
      <c r="O81" s="362"/>
      <c r="P81" s="362"/>
      <c r="Q81" s="362"/>
      <c r="R81" s="362"/>
      <c r="S81" s="362"/>
      <c r="T81" s="362"/>
      <c r="U81" s="362"/>
      <c r="V81" s="362"/>
      <c r="W81" s="362"/>
      <c r="X81" s="362"/>
      <c r="Y81" s="362"/>
      <c r="Z81" s="362"/>
      <c r="AA81" s="362"/>
      <c r="AB81" s="362"/>
      <c r="AC81" s="362"/>
      <c r="AD81" s="362"/>
      <c r="AE81" s="362"/>
      <c r="AF81" s="362"/>
      <c r="AG81" s="362"/>
      <c r="AH81" s="362"/>
      <c r="AI81" s="362"/>
      <c r="AJ81" s="362"/>
      <c r="AK81" s="362"/>
      <c r="AL81" s="362"/>
      <c r="AM81" s="362"/>
      <c r="AN81" s="362"/>
      <c r="AO81" s="362"/>
      <c r="AP81" s="362"/>
      <c r="AQ81" s="362"/>
      <c r="AR81" s="362"/>
      <c r="AS81" s="362"/>
      <c r="AT81" s="362"/>
      <c r="AU81" s="362"/>
      <c r="AV81" s="362"/>
      <c r="AW81" s="362"/>
      <c r="AX81" s="362"/>
      <c r="AY81" s="362"/>
      <c r="AZ81" s="363"/>
      <c r="BA81" s="46"/>
      <c r="BB81" s="44"/>
      <c r="CZ81" s="141">
        <v>0</v>
      </c>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row>
    <row r="82" spans="1:131" hidden="1" x14ac:dyDescent="0.25">
      <c r="A82" s="44"/>
      <c r="B82" s="46"/>
      <c r="C82" s="790"/>
      <c r="D82" s="791"/>
      <c r="E82" s="791"/>
      <c r="F82" s="791"/>
      <c r="G82" s="791"/>
      <c r="H82" s="791"/>
      <c r="I82" s="791"/>
      <c r="J82" s="791"/>
      <c r="K82" s="791"/>
      <c r="L82" s="791"/>
      <c r="M82" s="791"/>
      <c r="N82" s="791"/>
      <c r="O82" s="791"/>
      <c r="P82" s="791"/>
      <c r="Q82" s="791"/>
      <c r="R82" s="791"/>
      <c r="S82" s="791"/>
      <c r="T82" s="791"/>
      <c r="U82" s="791"/>
      <c r="V82" s="791"/>
      <c r="W82" s="791"/>
      <c r="X82" s="791"/>
      <c r="Y82" s="791"/>
      <c r="Z82" s="791"/>
      <c r="AA82" s="791"/>
      <c r="AB82" s="791"/>
      <c r="AC82" s="791"/>
      <c r="AD82" s="791"/>
      <c r="AE82" s="791"/>
      <c r="AF82" s="791"/>
      <c r="AG82" s="791"/>
      <c r="AH82" s="791"/>
      <c r="AI82" s="791"/>
      <c r="AJ82" s="791"/>
      <c r="AK82" s="791"/>
      <c r="AL82" s="791"/>
      <c r="AM82" s="791"/>
      <c r="AN82" s="791"/>
      <c r="AO82" s="791"/>
      <c r="AP82" s="791"/>
      <c r="AQ82" s="791"/>
      <c r="AR82" s="791"/>
      <c r="AS82" s="791"/>
      <c r="AT82" s="791"/>
      <c r="AU82" s="791"/>
      <c r="AV82" s="791"/>
      <c r="AW82" s="791"/>
      <c r="AX82" s="791"/>
      <c r="AY82" s="791"/>
      <c r="AZ82" s="792"/>
      <c r="BA82" s="46"/>
      <c r="BB82" s="44"/>
      <c r="CZ82" s="141">
        <v>0</v>
      </c>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row>
    <row r="83" spans="1:131" hidden="1" x14ac:dyDescent="0.25">
      <c r="A83" s="44"/>
      <c r="B83" s="46"/>
      <c r="C83" s="790"/>
      <c r="D83" s="791"/>
      <c r="E83" s="791"/>
      <c r="F83" s="791"/>
      <c r="G83" s="791"/>
      <c r="H83" s="791"/>
      <c r="I83" s="791"/>
      <c r="J83" s="791"/>
      <c r="K83" s="791"/>
      <c r="L83" s="791"/>
      <c r="M83" s="791"/>
      <c r="N83" s="791"/>
      <c r="O83" s="791"/>
      <c r="P83" s="791"/>
      <c r="Q83" s="791"/>
      <c r="R83" s="791"/>
      <c r="S83" s="791"/>
      <c r="T83" s="791"/>
      <c r="U83" s="791"/>
      <c r="V83" s="791"/>
      <c r="W83" s="791"/>
      <c r="X83" s="791"/>
      <c r="Y83" s="791"/>
      <c r="Z83" s="791"/>
      <c r="AA83" s="791"/>
      <c r="AB83" s="791"/>
      <c r="AC83" s="791"/>
      <c r="AD83" s="791"/>
      <c r="AE83" s="791"/>
      <c r="AF83" s="791"/>
      <c r="AG83" s="791"/>
      <c r="AH83" s="791"/>
      <c r="AI83" s="791"/>
      <c r="AJ83" s="791"/>
      <c r="AK83" s="791"/>
      <c r="AL83" s="791"/>
      <c r="AM83" s="791"/>
      <c r="AN83" s="791"/>
      <c r="AO83" s="791"/>
      <c r="AP83" s="791"/>
      <c r="AQ83" s="791"/>
      <c r="AR83" s="791"/>
      <c r="AS83" s="791"/>
      <c r="AT83" s="791"/>
      <c r="AU83" s="791"/>
      <c r="AV83" s="791"/>
      <c r="AW83" s="791"/>
      <c r="AX83" s="791"/>
      <c r="AY83" s="791"/>
      <c r="AZ83" s="792"/>
      <c r="BA83" s="46"/>
      <c r="BB83" s="44"/>
      <c r="CZ83" s="141">
        <v>0</v>
      </c>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row>
    <row r="84" spans="1:131" hidden="1" x14ac:dyDescent="0.25">
      <c r="A84" s="44"/>
      <c r="B84" s="46"/>
      <c r="C84" s="787"/>
      <c r="D84" s="788"/>
      <c r="E84" s="788"/>
      <c r="F84" s="788"/>
      <c r="G84" s="788"/>
      <c r="H84" s="788"/>
      <c r="I84" s="788"/>
      <c r="J84" s="788"/>
      <c r="K84" s="788"/>
      <c r="L84" s="788"/>
      <c r="M84" s="788"/>
      <c r="N84" s="788"/>
      <c r="O84" s="788"/>
      <c r="P84" s="788"/>
      <c r="Q84" s="788"/>
      <c r="R84" s="788"/>
      <c r="S84" s="788"/>
      <c r="T84" s="788"/>
      <c r="U84" s="788"/>
      <c r="V84" s="788"/>
      <c r="W84" s="788"/>
      <c r="X84" s="788"/>
      <c r="Y84" s="788"/>
      <c r="Z84" s="788"/>
      <c r="AA84" s="788"/>
      <c r="AB84" s="788"/>
      <c r="AC84" s="788"/>
      <c r="AD84" s="788"/>
      <c r="AE84" s="788"/>
      <c r="AF84" s="788"/>
      <c r="AG84" s="788"/>
      <c r="AH84" s="788"/>
      <c r="AI84" s="788"/>
      <c r="AJ84" s="788"/>
      <c r="AK84" s="788"/>
      <c r="AL84" s="788"/>
      <c r="AM84" s="788"/>
      <c r="AN84" s="788"/>
      <c r="AO84" s="788"/>
      <c r="AP84" s="788"/>
      <c r="AQ84" s="788"/>
      <c r="AR84" s="788"/>
      <c r="AS84" s="788"/>
      <c r="AT84" s="788"/>
      <c r="AU84" s="788"/>
      <c r="AV84" s="788"/>
      <c r="AW84" s="788"/>
      <c r="AX84" s="788"/>
      <c r="AY84" s="788"/>
      <c r="AZ84" s="789"/>
      <c r="BA84" s="46"/>
      <c r="BB84" s="44"/>
      <c r="CZ84" s="141">
        <v>0</v>
      </c>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row>
    <row r="85" spans="1:131" ht="15" customHeight="1" x14ac:dyDescent="0.25">
      <c r="A85" s="60"/>
      <c r="B85" s="60"/>
      <c r="C85" s="61"/>
      <c r="D85" s="61"/>
      <c r="E85" s="61"/>
      <c r="F85" s="61"/>
      <c r="G85" s="61"/>
      <c r="H85" s="61"/>
      <c r="I85" s="61"/>
      <c r="J85" s="61"/>
      <c r="K85" s="61"/>
      <c r="L85" s="61"/>
      <c r="M85" s="61"/>
      <c r="N85" s="61"/>
      <c r="O85" s="61"/>
      <c r="P85" s="61"/>
      <c r="Q85" s="61"/>
      <c r="R85" s="61"/>
      <c r="S85" s="61"/>
      <c r="T85" s="61"/>
      <c r="U85" s="61"/>
      <c r="V85" s="61"/>
      <c r="W85" s="61"/>
      <c r="X85" s="61"/>
      <c r="Y85" s="61"/>
      <c r="Z85" s="61"/>
      <c r="AA85" s="61"/>
      <c r="AB85" s="61"/>
      <c r="AC85" s="61"/>
      <c r="AD85" s="61"/>
      <c r="AE85" s="61"/>
      <c r="AF85" s="61"/>
      <c r="AG85" s="61"/>
      <c r="AH85" s="61"/>
      <c r="AI85" s="61"/>
      <c r="AJ85" s="61"/>
      <c r="AK85" s="61"/>
      <c r="AL85" s="61"/>
      <c r="AM85" s="61"/>
      <c r="AN85" s="61"/>
      <c r="AO85" s="61"/>
      <c r="AP85" s="61"/>
      <c r="AQ85" s="61"/>
      <c r="AR85" s="61"/>
      <c r="AS85" s="61"/>
      <c r="AT85" s="61"/>
      <c r="AU85" s="61"/>
      <c r="AV85" s="61"/>
      <c r="AW85" s="61"/>
      <c r="AX85" s="61"/>
      <c r="AY85" s="61"/>
      <c r="AZ85" s="61"/>
      <c r="BA85" s="60"/>
      <c r="BB85" s="60"/>
      <c r="CZ85" s="141">
        <v>0</v>
      </c>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row>
    <row r="86" spans="1:131" ht="15" customHeight="1" x14ac:dyDescent="0.25">
      <c r="A86" s="60"/>
      <c r="B86" s="60"/>
      <c r="C86" s="61"/>
      <c r="D86" s="61"/>
      <c r="E86" s="61"/>
      <c r="F86" s="61"/>
      <c r="G86" s="61"/>
      <c r="H86" s="61"/>
      <c r="I86" s="61"/>
      <c r="J86" s="61"/>
      <c r="K86" s="61"/>
      <c r="L86" s="61"/>
      <c r="M86" s="61"/>
      <c r="N86" s="61"/>
      <c r="O86" s="61"/>
      <c r="P86" s="61"/>
      <c r="Q86" s="61"/>
      <c r="R86" s="61"/>
      <c r="S86" s="61"/>
      <c r="T86" s="61"/>
      <c r="U86" s="61"/>
      <c r="V86" s="61"/>
      <c r="W86" s="61"/>
      <c r="X86" s="61"/>
      <c r="Y86" s="61"/>
      <c r="Z86" s="61"/>
      <c r="AA86" s="61"/>
      <c r="AB86" s="61"/>
      <c r="AC86" s="61"/>
      <c r="AD86" s="61"/>
      <c r="AE86" s="61"/>
      <c r="AF86" s="61"/>
      <c r="AG86" s="61"/>
      <c r="AH86" s="61"/>
      <c r="AI86" s="61"/>
      <c r="AJ86" s="61"/>
      <c r="AK86" s="61"/>
      <c r="AL86" s="61"/>
      <c r="AM86" s="61"/>
      <c r="AN86" s="61"/>
      <c r="AO86" s="61"/>
      <c r="AP86" s="61"/>
      <c r="AQ86" s="61"/>
      <c r="AR86" s="61"/>
      <c r="AS86" s="61"/>
      <c r="AT86" s="61"/>
      <c r="AU86" s="61"/>
      <c r="AV86" s="61"/>
      <c r="AW86" s="61"/>
      <c r="AX86" s="61"/>
      <c r="AY86" s="61"/>
      <c r="AZ86" s="61"/>
      <c r="BA86" s="60"/>
      <c r="BB86" s="60"/>
      <c r="CZ86" s="141">
        <v>0</v>
      </c>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row>
    <row r="87" spans="1:131" ht="15" customHeight="1" x14ac:dyDescent="0.25">
      <c r="A87" s="60"/>
      <c r="B87" s="60"/>
      <c r="C87" s="908" t="s">
        <v>425</v>
      </c>
      <c r="D87" s="889"/>
      <c r="E87" s="889"/>
      <c r="F87" s="889"/>
      <c r="G87" s="889"/>
      <c r="H87" s="889"/>
      <c r="I87" s="889"/>
      <c r="J87" s="889"/>
      <c r="K87" s="889"/>
      <c r="L87" s="889"/>
      <c r="M87" s="889"/>
      <c r="N87" s="889"/>
      <c r="O87" s="889"/>
      <c r="P87" s="890"/>
      <c r="Q87" s="136"/>
      <c r="R87" s="137"/>
      <c r="S87" s="137"/>
      <c r="T87" s="137"/>
      <c r="U87" s="137"/>
      <c r="V87" s="137"/>
      <c r="W87" s="137"/>
      <c r="X87" s="137"/>
      <c r="Y87" s="137"/>
      <c r="Z87" s="137"/>
      <c r="AA87" s="137"/>
      <c r="AB87" s="137"/>
      <c r="AC87" s="137"/>
      <c r="AD87" s="137"/>
      <c r="AE87" s="137"/>
      <c r="AF87" s="137"/>
      <c r="AG87" s="137"/>
      <c r="AH87" s="137"/>
      <c r="AI87" s="137"/>
      <c r="AJ87" s="137"/>
      <c r="AK87" s="137"/>
      <c r="AL87" s="137"/>
      <c r="AM87" s="137"/>
      <c r="AN87" s="137"/>
      <c r="AO87" s="137"/>
      <c r="AP87" s="137"/>
      <c r="AQ87" s="137"/>
      <c r="AR87" s="137"/>
      <c r="AS87" s="137"/>
      <c r="AT87" s="137"/>
      <c r="AU87" s="137"/>
      <c r="AV87" s="137"/>
      <c r="AW87" s="137"/>
      <c r="AX87" s="137"/>
      <c r="AY87" s="137"/>
      <c r="AZ87" s="137"/>
      <c r="BA87" s="60"/>
      <c r="BB87" s="60"/>
      <c r="CZ87" s="141">
        <v>0</v>
      </c>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row>
    <row r="88" spans="1:131" ht="15" customHeight="1" x14ac:dyDescent="0.25">
      <c r="A88" s="60"/>
      <c r="B88" s="60"/>
      <c r="C88" s="60"/>
      <c r="D88" s="60"/>
      <c r="E88" s="60"/>
      <c r="F88" s="60"/>
      <c r="G88" s="60"/>
      <c r="H88" s="60"/>
      <c r="I88" s="60"/>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CZ88" s="141">
        <v>0</v>
      </c>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row>
    <row r="89" spans="1:131" ht="15" customHeight="1" x14ac:dyDescent="0.25">
      <c r="A89" s="60"/>
      <c r="B89" s="60"/>
      <c r="C89" s="940" t="s">
        <v>183</v>
      </c>
      <c r="D89" s="940"/>
      <c r="E89" s="940"/>
      <c r="F89" s="940"/>
      <c r="G89" s="940"/>
      <c r="H89" s="940"/>
      <c r="I89" s="933" t="s">
        <v>184</v>
      </c>
      <c r="J89" s="933"/>
      <c r="K89" s="933"/>
      <c r="L89" s="933"/>
      <c r="M89" s="933"/>
      <c r="N89" s="933"/>
      <c r="O89" s="933"/>
      <c r="P89" s="933"/>
      <c r="Q89" s="933"/>
      <c r="R89" s="933"/>
      <c r="S89" s="933"/>
      <c r="T89" s="933"/>
      <c r="U89" s="933"/>
      <c r="V89" s="933"/>
      <c r="W89" s="933"/>
      <c r="X89" s="933"/>
      <c r="Y89" s="933"/>
      <c r="Z89" s="933"/>
      <c r="AA89" s="933"/>
      <c r="AB89" s="933"/>
      <c r="AC89" s="933"/>
      <c r="AD89" s="933"/>
      <c r="AE89" s="933"/>
      <c r="AF89" s="933"/>
      <c r="AG89" s="933"/>
      <c r="AH89" s="933"/>
      <c r="AI89" s="933"/>
      <c r="AJ89" s="933"/>
      <c r="AK89" s="933"/>
      <c r="AL89" s="933"/>
      <c r="AM89" s="933"/>
      <c r="AN89" s="933"/>
      <c r="AO89" s="933"/>
      <c r="AP89" s="933"/>
      <c r="AQ89" s="933"/>
      <c r="AR89" s="933"/>
      <c r="AS89" s="933"/>
      <c r="AT89" s="933"/>
      <c r="AU89" s="933"/>
      <c r="AV89" s="933"/>
      <c r="AW89" s="933"/>
      <c r="AX89" s="933"/>
      <c r="AY89" s="933"/>
      <c r="AZ89" s="933"/>
      <c r="BA89" s="60"/>
      <c r="BB89" s="60"/>
      <c r="CZ89" s="141">
        <v>0</v>
      </c>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row>
    <row r="90" spans="1:131" ht="15" customHeight="1" x14ac:dyDescent="0.25">
      <c r="A90" s="60"/>
      <c r="B90" s="60"/>
      <c r="C90" s="940"/>
      <c r="D90" s="940"/>
      <c r="E90" s="940"/>
      <c r="F90" s="940"/>
      <c r="G90" s="940"/>
      <c r="H90" s="940"/>
      <c r="I90" s="933"/>
      <c r="J90" s="933"/>
      <c r="K90" s="933"/>
      <c r="L90" s="933"/>
      <c r="M90" s="933"/>
      <c r="N90" s="933"/>
      <c r="O90" s="933"/>
      <c r="P90" s="933"/>
      <c r="Q90" s="933"/>
      <c r="R90" s="933"/>
      <c r="S90" s="933"/>
      <c r="T90" s="933"/>
      <c r="U90" s="933"/>
      <c r="V90" s="933"/>
      <c r="W90" s="933"/>
      <c r="X90" s="933"/>
      <c r="Y90" s="933"/>
      <c r="Z90" s="933"/>
      <c r="AA90" s="933"/>
      <c r="AB90" s="933"/>
      <c r="AC90" s="933"/>
      <c r="AD90" s="933"/>
      <c r="AE90" s="933"/>
      <c r="AF90" s="933"/>
      <c r="AG90" s="933"/>
      <c r="AH90" s="933"/>
      <c r="AI90" s="933"/>
      <c r="AJ90" s="933"/>
      <c r="AK90" s="933"/>
      <c r="AL90" s="933"/>
      <c r="AM90" s="933"/>
      <c r="AN90" s="933"/>
      <c r="AO90" s="933"/>
      <c r="AP90" s="933"/>
      <c r="AQ90" s="933"/>
      <c r="AR90" s="933"/>
      <c r="AS90" s="933"/>
      <c r="AT90" s="933"/>
      <c r="AU90" s="933"/>
      <c r="AV90" s="933"/>
      <c r="AW90" s="933"/>
      <c r="AX90" s="933"/>
      <c r="AY90" s="933"/>
      <c r="AZ90" s="933"/>
      <c r="BA90" s="60"/>
      <c r="BB90" s="60"/>
      <c r="CZ90" s="141">
        <v>0</v>
      </c>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row>
    <row r="91" spans="1:131" ht="15" customHeight="1" x14ac:dyDescent="0.25">
      <c r="A91" s="60"/>
      <c r="B91" s="60"/>
      <c r="C91" s="923" t="s">
        <v>477</v>
      </c>
      <c r="D91" s="923"/>
      <c r="E91" s="923"/>
      <c r="F91" s="923"/>
      <c r="G91" s="923"/>
      <c r="H91" s="923"/>
      <c r="I91" s="932" t="s">
        <v>580</v>
      </c>
      <c r="J91" s="933"/>
      <c r="K91" s="933"/>
      <c r="L91" s="933"/>
      <c r="M91" s="933"/>
      <c r="N91" s="933"/>
      <c r="O91" s="933"/>
      <c r="P91" s="933"/>
      <c r="Q91" s="933"/>
      <c r="R91" s="933"/>
      <c r="S91" s="933"/>
      <c r="T91" s="933"/>
      <c r="U91" s="933"/>
      <c r="V91" s="933"/>
      <c r="W91" s="933"/>
      <c r="X91" s="933"/>
      <c r="Y91" s="933"/>
      <c r="Z91" s="933"/>
      <c r="AA91" s="933"/>
      <c r="AB91" s="933"/>
      <c r="AC91" s="933"/>
      <c r="AD91" s="933"/>
      <c r="AE91" s="933"/>
      <c r="AF91" s="933"/>
      <c r="AG91" s="933"/>
      <c r="AH91" s="933"/>
      <c r="AI91" s="933"/>
      <c r="AJ91" s="933"/>
      <c r="AK91" s="933"/>
      <c r="AL91" s="933"/>
      <c r="AM91" s="933"/>
      <c r="AN91" s="933"/>
      <c r="AO91" s="933"/>
      <c r="AP91" s="933"/>
      <c r="AQ91" s="933"/>
      <c r="AR91" s="933"/>
      <c r="AS91" s="933"/>
      <c r="AT91" s="933"/>
      <c r="AU91" s="933"/>
      <c r="AV91" s="933"/>
      <c r="AW91" s="933"/>
      <c r="AX91" s="933"/>
      <c r="AY91" s="933"/>
      <c r="AZ91" s="933"/>
      <c r="BA91" s="60"/>
      <c r="BB91" s="60"/>
      <c r="CZ91" s="141">
        <v>0</v>
      </c>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row>
    <row r="92" spans="1:131" ht="15" customHeight="1" x14ac:dyDescent="0.25">
      <c r="A92" s="60"/>
      <c r="B92" s="60"/>
      <c r="C92" s="923"/>
      <c r="D92" s="923"/>
      <c r="E92" s="923"/>
      <c r="F92" s="923"/>
      <c r="G92" s="923"/>
      <c r="H92" s="923"/>
      <c r="I92" s="933"/>
      <c r="J92" s="933"/>
      <c r="K92" s="933"/>
      <c r="L92" s="933"/>
      <c r="M92" s="933"/>
      <c r="N92" s="933"/>
      <c r="O92" s="933"/>
      <c r="P92" s="933"/>
      <c r="Q92" s="933"/>
      <c r="R92" s="933"/>
      <c r="S92" s="933"/>
      <c r="T92" s="933"/>
      <c r="U92" s="933"/>
      <c r="V92" s="933"/>
      <c r="W92" s="933"/>
      <c r="X92" s="933"/>
      <c r="Y92" s="933"/>
      <c r="Z92" s="933"/>
      <c r="AA92" s="933"/>
      <c r="AB92" s="933"/>
      <c r="AC92" s="933"/>
      <c r="AD92" s="933"/>
      <c r="AE92" s="933"/>
      <c r="AF92" s="933"/>
      <c r="AG92" s="933"/>
      <c r="AH92" s="933"/>
      <c r="AI92" s="933"/>
      <c r="AJ92" s="933"/>
      <c r="AK92" s="933"/>
      <c r="AL92" s="933"/>
      <c r="AM92" s="933"/>
      <c r="AN92" s="933"/>
      <c r="AO92" s="933"/>
      <c r="AP92" s="933"/>
      <c r="AQ92" s="933"/>
      <c r="AR92" s="933"/>
      <c r="AS92" s="933"/>
      <c r="AT92" s="933"/>
      <c r="AU92" s="933"/>
      <c r="AV92" s="933"/>
      <c r="AW92" s="933"/>
      <c r="AX92" s="933"/>
      <c r="AY92" s="933"/>
      <c r="AZ92" s="933"/>
      <c r="BA92" s="60"/>
      <c r="BB92" s="60"/>
      <c r="CZ92" s="141">
        <v>0</v>
      </c>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row>
    <row r="93" spans="1:131" ht="15" customHeight="1" x14ac:dyDescent="0.25">
      <c r="A93" s="60"/>
      <c r="B93" s="60"/>
      <c r="C93" s="60"/>
      <c r="D93" s="60"/>
      <c r="E93" s="60"/>
      <c r="F93" s="60"/>
      <c r="G93" s="60"/>
      <c r="H93" s="60"/>
      <c r="I93" s="60"/>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CZ93" s="141">
        <v>0</v>
      </c>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row>
    <row r="94" spans="1:131" ht="15" customHeight="1" x14ac:dyDescent="0.25">
      <c r="A94" s="60"/>
      <c r="B94" s="60"/>
      <c r="C94" s="916" t="s">
        <v>638</v>
      </c>
      <c r="D94" s="497"/>
      <c r="E94" s="497"/>
      <c r="F94" s="497"/>
      <c r="G94" s="497"/>
      <c r="H94" s="497"/>
      <c r="I94" s="497"/>
      <c r="J94" s="497"/>
      <c r="K94" s="497"/>
      <c r="L94" s="497"/>
      <c r="M94" s="497"/>
      <c r="N94" s="497"/>
      <c r="O94" s="497"/>
      <c r="P94" s="497"/>
      <c r="Q94" s="497"/>
      <c r="R94" s="497"/>
      <c r="S94" s="497"/>
      <c r="T94" s="497"/>
      <c r="U94" s="497"/>
      <c r="V94" s="497"/>
      <c r="W94" s="498"/>
      <c r="X94" s="835" t="s">
        <v>183</v>
      </c>
      <c r="Y94" s="836"/>
      <c r="Z94" s="836"/>
      <c r="AA94" s="836"/>
      <c r="AB94" s="776" t="s">
        <v>478</v>
      </c>
      <c r="AC94" s="777"/>
      <c r="AD94" s="777"/>
      <c r="AE94" s="777"/>
      <c r="AF94" s="917" t="s">
        <v>45</v>
      </c>
      <c r="AG94" s="837"/>
      <c r="AH94" s="837"/>
      <c r="AI94" s="837"/>
      <c r="AJ94" s="481" t="s">
        <v>110</v>
      </c>
      <c r="AK94" s="918"/>
      <c r="AL94" s="918"/>
      <c r="AM94" s="918"/>
      <c r="AN94" s="918"/>
      <c r="AO94" s="918"/>
      <c r="AP94" s="918"/>
      <c r="AQ94" s="918"/>
      <c r="AR94" s="918"/>
      <c r="AS94" s="918"/>
      <c r="AT94" s="918"/>
      <c r="AU94" s="918"/>
      <c r="AV94" s="918"/>
      <c r="AW94" s="918"/>
      <c r="AX94" s="918"/>
      <c r="AY94" s="918"/>
      <c r="AZ94" s="919"/>
      <c r="BA94" s="60"/>
      <c r="BB94" s="60"/>
      <c r="CZ94" s="141">
        <v>0</v>
      </c>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row>
    <row r="95" spans="1:131" ht="15" customHeight="1" x14ac:dyDescent="0.25">
      <c r="A95" s="60"/>
      <c r="B95" s="60"/>
      <c r="C95" s="499"/>
      <c r="D95" s="500"/>
      <c r="E95" s="500"/>
      <c r="F95" s="500"/>
      <c r="G95" s="500"/>
      <c r="H95" s="500"/>
      <c r="I95" s="500"/>
      <c r="J95" s="500"/>
      <c r="K95" s="500"/>
      <c r="L95" s="500"/>
      <c r="M95" s="500"/>
      <c r="N95" s="500"/>
      <c r="O95" s="500"/>
      <c r="P95" s="500"/>
      <c r="Q95" s="500"/>
      <c r="R95" s="500"/>
      <c r="S95" s="500"/>
      <c r="T95" s="500"/>
      <c r="U95" s="500"/>
      <c r="V95" s="500"/>
      <c r="W95" s="501"/>
      <c r="X95" s="836"/>
      <c r="Y95" s="836"/>
      <c r="Z95" s="836"/>
      <c r="AA95" s="836"/>
      <c r="AB95" s="777"/>
      <c r="AC95" s="777"/>
      <c r="AD95" s="777"/>
      <c r="AE95" s="777"/>
      <c r="AF95" s="837"/>
      <c r="AG95" s="837"/>
      <c r="AH95" s="837"/>
      <c r="AI95" s="837"/>
      <c r="AJ95" s="920"/>
      <c r="AK95" s="921"/>
      <c r="AL95" s="921"/>
      <c r="AM95" s="921"/>
      <c r="AN95" s="921"/>
      <c r="AO95" s="921"/>
      <c r="AP95" s="921"/>
      <c r="AQ95" s="921"/>
      <c r="AR95" s="921"/>
      <c r="AS95" s="921"/>
      <c r="AT95" s="921"/>
      <c r="AU95" s="921"/>
      <c r="AV95" s="921"/>
      <c r="AW95" s="921"/>
      <c r="AX95" s="921"/>
      <c r="AY95" s="921"/>
      <c r="AZ95" s="922"/>
      <c r="BA95" s="60"/>
      <c r="BB95" s="60"/>
      <c r="CZ95" s="141">
        <v>0</v>
      </c>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row>
    <row r="96" spans="1:131" ht="27" customHeight="1" x14ac:dyDescent="0.25">
      <c r="A96" s="60"/>
      <c r="B96" s="60"/>
      <c r="C96" s="467" t="s">
        <v>837</v>
      </c>
      <c r="D96" s="468"/>
      <c r="E96" s="468"/>
      <c r="F96" s="468"/>
      <c r="G96" s="468"/>
      <c r="H96" s="468"/>
      <c r="I96" s="468"/>
      <c r="J96" s="468"/>
      <c r="K96" s="468"/>
      <c r="L96" s="468"/>
      <c r="M96" s="468"/>
      <c r="N96" s="468"/>
      <c r="O96" s="468"/>
      <c r="P96" s="468"/>
      <c r="Q96" s="468"/>
      <c r="R96" s="468"/>
      <c r="S96" s="468"/>
      <c r="T96" s="468"/>
      <c r="U96" s="468"/>
      <c r="V96" s="468"/>
      <c r="W96" s="469"/>
      <c r="X96" s="751">
        <v>3</v>
      </c>
      <c r="Y96" s="751"/>
      <c r="Z96" s="751"/>
      <c r="AA96" s="751"/>
      <c r="AB96" s="751">
        <v>1</v>
      </c>
      <c r="AC96" s="751"/>
      <c r="AD96" s="751"/>
      <c r="AE96" s="751"/>
      <c r="AF96" s="753">
        <f t="shared" ref="AF96:AF100" si="4">IF(AND(X96&lt;&gt;"",AB96&lt;&gt;""),X96*AB96,"")</f>
        <v>3</v>
      </c>
      <c r="AG96" s="753"/>
      <c r="AH96" s="753"/>
      <c r="AI96" s="753"/>
      <c r="AJ96" s="467" t="s">
        <v>838</v>
      </c>
      <c r="AK96" s="468"/>
      <c r="AL96" s="468"/>
      <c r="AM96" s="468"/>
      <c r="AN96" s="468"/>
      <c r="AO96" s="468"/>
      <c r="AP96" s="468"/>
      <c r="AQ96" s="468"/>
      <c r="AR96" s="468"/>
      <c r="AS96" s="468"/>
      <c r="AT96" s="468"/>
      <c r="AU96" s="468"/>
      <c r="AV96" s="468"/>
      <c r="AW96" s="468"/>
      <c r="AX96" s="468"/>
      <c r="AY96" s="468"/>
      <c r="AZ96" s="469"/>
      <c r="BA96" s="60"/>
      <c r="BB96" s="60"/>
      <c r="CZ96" s="141">
        <v>0</v>
      </c>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row>
    <row r="97" spans="1:131" ht="36.75" customHeight="1" x14ac:dyDescent="0.25">
      <c r="A97" s="60"/>
      <c r="B97" s="60"/>
      <c r="C97" s="830" t="s">
        <v>834</v>
      </c>
      <c r="D97" s="831"/>
      <c r="E97" s="831"/>
      <c r="F97" s="831"/>
      <c r="G97" s="831"/>
      <c r="H97" s="831"/>
      <c r="I97" s="831"/>
      <c r="J97" s="831"/>
      <c r="K97" s="831"/>
      <c r="L97" s="831"/>
      <c r="M97" s="831"/>
      <c r="N97" s="831"/>
      <c r="O97" s="831"/>
      <c r="P97" s="831"/>
      <c r="Q97" s="831"/>
      <c r="R97" s="831"/>
      <c r="S97" s="831"/>
      <c r="T97" s="831"/>
      <c r="U97" s="831"/>
      <c r="V97" s="831"/>
      <c r="W97" s="832"/>
      <c r="X97" s="735">
        <v>3</v>
      </c>
      <c r="Y97" s="735"/>
      <c r="Z97" s="735"/>
      <c r="AA97" s="735"/>
      <c r="AB97" s="735">
        <v>2</v>
      </c>
      <c r="AC97" s="735"/>
      <c r="AD97" s="735"/>
      <c r="AE97" s="735"/>
      <c r="AF97" s="736">
        <f t="shared" si="4"/>
        <v>6</v>
      </c>
      <c r="AG97" s="736"/>
      <c r="AH97" s="736"/>
      <c r="AI97" s="736"/>
      <c r="AJ97" s="830" t="s">
        <v>839</v>
      </c>
      <c r="AK97" s="831"/>
      <c r="AL97" s="831"/>
      <c r="AM97" s="831"/>
      <c r="AN97" s="831"/>
      <c r="AO97" s="831"/>
      <c r="AP97" s="831"/>
      <c r="AQ97" s="831"/>
      <c r="AR97" s="831"/>
      <c r="AS97" s="831"/>
      <c r="AT97" s="831"/>
      <c r="AU97" s="831"/>
      <c r="AV97" s="831"/>
      <c r="AW97" s="831"/>
      <c r="AX97" s="831"/>
      <c r="AY97" s="831"/>
      <c r="AZ97" s="832"/>
      <c r="BA97" s="60"/>
      <c r="BB97" s="60"/>
      <c r="CZ97" s="141">
        <v>0</v>
      </c>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row>
    <row r="98" spans="1:131" ht="30.75" customHeight="1" x14ac:dyDescent="0.25">
      <c r="A98" s="60"/>
      <c r="B98" s="60"/>
      <c r="C98" s="467" t="s">
        <v>835</v>
      </c>
      <c r="D98" s="468"/>
      <c r="E98" s="468"/>
      <c r="F98" s="468"/>
      <c r="G98" s="468"/>
      <c r="H98" s="468"/>
      <c r="I98" s="468"/>
      <c r="J98" s="468"/>
      <c r="K98" s="468"/>
      <c r="L98" s="468"/>
      <c r="M98" s="468"/>
      <c r="N98" s="468"/>
      <c r="O98" s="468"/>
      <c r="P98" s="468"/>
      <c r="Q98" s="468"/>
      <c r="R98" s="468"/>
      <c r="S98" s="468"/>
      <c r="T98" s="468"/>
      <c r="U98" s="468"/>
      <c r="V98" s="468"/>
      <c r="W98" s="469"/>
      <c r="X98" s="751">
        <v>3</v>
      </c>
      <c r="Y98" s="751"/>
      <c r="Z98" s="751"/>
      <c r="AA98" s="751"/>
      <c r="AB98" s="751">
        <v>1</v>
      </c>
      <c r="AC98" s="751"/>
      <c r="AD98" s="751"/>
      <c r="AE98" s="751"/>
      <c r="AF98" s="753">
        <f t="shared" si="4"/>
        <v>3</v>
      </c>
      <c r="AG98" s="753"/>
      <c r="AH98" s="753"/>
      <c r="AI98" s="753"/>
      <c r="AJ98" s="467" t="s">
        <v>836</v>
      </c>
      <c r="AK98" s="468"/>
      <c r="AL98" s="468"/>
      <c r="AM98" s="468"/>
      <c r="AN98" s="468"/>
      <c r="AO98" s="468"/>
      <c r="AP98" s="468"/>
      <c r="AQ98" s="468"/>
      <c r="AR98" s="468"/>
      <c r="AS98" s="468"/>
      <c r="AT98" s="468"/>
      <c r="AU98" s="468"/>
      <c r="AV98" s="468"/>
      <c r="AW98" s="468"/>
      <c r="AX98" s="468"/>
      <c r="AY98" s="468"/>
      <c r="AZ98" s="469"/>
      <c r="BA98" s="60"/>
      <c r="BB98" s="60"/>
      <c r="CZ98" s="141">
        <v>0</v>
      </c>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row>
    <row r="99" spans="1:131" ht="24" customHeight="1" x14ac:dyDescent="0.25">
      <c r="A99" s="60"/>
      <c r="B99" s="60"/>
      <c r="C99" s="467"/>
      <c r="D99" s="468"/>
      <c r="E99" s="468"/>
      <c r="F99" s="468"/>
      <c r="G99" s="468"/>
      <c r="H99" s="468"/>
      <c r="I99" s="468"/>
      <c r="J99" s="468"/>
      <c r="K99" s="468"/>
      <c r="L99" s="468"/>
      <c r="M99" s="468"/>
      <c r="N99" s="468"/>
      <c r="O99" s="468"/>
      <c r="P99" s="468"/>
      <c r="Q99" s="468"/>
      <c r="R99" s="468"/>
      <c r="S99" s="468"/>
      <c r="T99" s="468"/>
      <c r="U99" s="468"/>
      <c r="V99" s="468"/>
      <c r="W99" s="469"/>
      <c r="X99" s="751"/>
      <c r="Y99" s="751"/>
      <c r="Z99" s="751"/>
      <c r="AA99" s="751"/>
      <c r="AB99" s="751"/>
      <c r="AC99" s="751"/>
      <c r="AD99" s="751"/>
      <c r="AE99" s="751"/>
      <c r="AF99" s="753" t="str">
        <f t="shared" ref="AF99" si="5">IF(AND(X99&lt;&gt;"",AB99&lt;&gt;""),X99*AB99,"")</f>
        <v/>
      </c>
      <c r="AG99" s="753"/>
      <c r="AH99" s="753"/>
      <c r="AI99" s="753"/>
      <c r="AJ99" s="467"/>
      <c r="AK99" s="468"/>
      <c r="AL99" s="468"/>
      <c r="AM99" s="468"/>
      <c r="AN99" s="468"/>
      <c r="AO99" s="468"/>
      <c r="AP99" s="468"/>
      <c r="AQ99" s="468"/>
      <c r="AR99" s="468"/>
      <c r="AS99" s="468"/>
      <c r="AT99" s="468"/>
      <c r="AU99" s="468"/>
      <c r="AV99" s="468"/>
      <c r="AW99" s="468"/>
      <c r="AX99" s="468"/>
      <c r="AY99" s="468"/>
      <c r="AZ99" s="469"/>
      <c r="BA99" s="60"/>
      <c r="BB99" s="60"/>
      <c r="CZ99" s="141">
        <v>0</v>
      </c>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row>
    <row r="100" spans="1:131" ht="15" hidden="1" customHeight="1" x14ac:dyDescent="0.25">
      <c r="A100" s="60"/>
      <c r="B100" s="60"/>
      <c r="C100" s="858"/>
      <c r="D100" s="859"/>
      <c r="E100" s="859"/>
      <c r="F100" s="859"/>
      <c r="G100" s="859"/>
      <c r="H100" s="859"/>
      <c r="I100" s="859"/>
      <c r="J100" s="859"/>
      <c r="K100" s="859"/>
      <c r="L100" s="859"/>
      <c r="M100" s="859"/>
      <c r="N100" s="859"/>
      <c r="O100" s="859"/>
      <c r="P100" s="859"/>
      <c r="Q100" s="859"/>
      <c r="R100" s="859"/>
      <c r="S100" s="859"/>
      <c r="T100" s="859"/>
      <c r="U100" s="859"/>
      <c r="V100" s="859"/>
      <c r="W100" s="860"/>
      <c r="X100" s="767"/>
      <c r="Y100" s="767"/>
      <c r="Z100" s="767"/>
      <c r="AA100" s="767"/>
      <c r="AB100" s="767"/>
      <c r="AC100" s="767"/>
      <c r="AD100" s="767"/>
      <c r="AE100" s="767"/>
      <c r="AF100" s="765" t="str">
        <f t="shared" si="4"/>
        <v/>
      </c>
      <c r="AG100" s="765"/>
      <c r="AH100" s="765"/>
      <c r="AI100" s="765"/>
      <c r="AJ100" s="858"/>
      <c r="AK100" s="859"/>
      <c r="AL100" s="859"/>
      <c r="AM100" s="859"/>
      <c r="AN100" s="859"/>
      <c r="AO100" s="859"/>
      <c r="AP100" s="859"/>
      <c r="AQ100" s="859"/>
      <c r="AR100" s="859"/>
      <c r="AS100" s="859"/>
      <c r="AT100" s="859"/>
      <c r="AU100" s="859"/>
      <c r="AV100" s="859"/>
      <c r="AW100" s="859"/>
      <c r="AX100" s="859"/>
      <c r="AY100" s="859"/>
      <c r="AZ100" s="860"/>
      <c r="BA100" s="60"/>
      <c r="BB100" s="60"/>
      <c r="CZ100" s="141">
        <v>1</v>
      </c>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row>
    <row r="101" spans="1:131" ht="15" customHeight="1" x14ac:dyDescent="0.25">
      <c r="A101" s="60"/>
      <c r="B101" s="60"/>
      <c r="C101" s="470" t="s">
        <v>186</v>
      </c>
      <c r="D101" s="471"/>
      <c r="E101" s="471"/>
      <c r="F101" s="471"/>
      <c r="G101" s="471"/>
      <c r="H101" s="471"/>
      <c r="I101" s="471"/>
      <c r="J101" s="471"/>
      <c r="K101" s="471"/>
      <c r="L101" s="471"/>
      <c r="M101" s="471"/>
      <c r="N101" s="471"/>
      <c r="O101" s="471"/>
      <c r="P101" s="471"/>
      <c r="Q101" s="471"/>
      <c r="R101" s="471"/>
      <c r="S101" s="471"/>
      <c r="T101" s="471"/>
      <c r="U101" s="471"/>
      <c r="V101" s="471"/>
      <c r="W101" s="471"/>
      <c r="X101" s="471"/>
      <c r="Y101" s="471"/>
      <c r="Z101" s="471"/>
      <c r="AA101" s="471"/>
      <c r="AB101" s="471"/>
      <c r="AC101" s="471"/>
      <c r="AD101" s="471"/>
      <c r="AE101" s="472"/>
      <c r="AF101" s="487">
        <f>IF(SUM(AF96:AI100)=0,"",AVERAGE(AF96:AI100))</f>
        <v>4</v>
      </c>
      <c r="AG101" s="488"/>
      <c r="AH101" s="488"/>
      <c r="AI101" s="489"/>
      <c r="AJ101" s="476"/>
      <c r="AK101" s="477"/>
      <c r="AL101" s="477"/>
      <c r="AM101" s="477"/>
      <c r="AN101" s="477"/>
      <c r="AO101" s="477"/>
      <c r="AP101" s="477"/>
      <c r="AQ101" s="477"/>
      <c r="AR101" s="477"/>
      <c r="AS101" s="477"/>
      <c r="AT101" s="477"/>
      <c r="AU101" s="477"/>
      <c r="AV101" s="477"/>
      <c r="AW101" s="477"/>
      <c r="AX101" s="477"/>
      <c r="AY101" s="477"/>
      <c r="AZ101" s="478"/>
      <c r="BA101" s="60"/>
      <c r="BB101" s="60"/>
      <c r="CZ101" s="141">
        <v>0</v>
      </c>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row>
    <row r="102" spans="1:131" ht="15" customHeight="1" x14ac:dyDescent="0.25">
      <c r="A102" s="60"/>
      <c r="B102" s="60"/>
      <c r="C102" s="473"/>
      <c r="D102" s="474"/>
      <c r="E102" s="474"/>
      <c r="F102" s="474"/>
      <c r="G102" s="474"/>
      <c r="H102" s="474"/>
      <c r="I102" s="474"/>
      <c r="J102" s="474"/>
      <c r="K102" s="474"/>
      <c r="L102" s="474"/>
      <c r="M102" s="474"/>
      <c r="N102" s="474"/>
      <c r="O102" s="474"/>
      <c r="P102" s="474"/>
      <c r="Q102" s="474"/>
      <c r="R102" s="474"/>
      <c r="S102" s="474"/>
      <c r="T102" s="474"/>
      <c r="U102" s="474"/>
      <c r="V102" s="474"/>
      <c r="W102" s="474"/>
      <c r="X102" s="474"/>
      <c r="Y102" s="474"/>
      <c r="Z102" s="474"/>
      <c r="AA102" s="474"/>
      <c r="AB102" s="474"/>
      <c r="AC102" s="474"/>
      <c r="AD102" s="474"/>
      <c r="AE102" s="475"/>
      <c r="AF102" s="490"/>
      <c r="AG102" s="491"/>
      <c r="AH102" s="491"/>
      <c r="AI102" s="492"/>
      <c r="AJ102" s="479"/>
      <c r="AK102" s="480"/>
      <c r="AL102" s="480"/>
      <c r="AM102" s="480"/>
      <c r="AN102" s="480"/>
      <c r="AO102" s="480"/>
      <c r="AP102" s="480"/>
      <c r="AQ102" s="480"/>
      <c r="AR102" s="480"/>
      <c r="AS102" s="480"/>
      <c r="AT102" s="480"/>
      <c r="AU102" s="480"/>
      <c r="AV102" s="480"/>
      <c r="AW102" s="480"/>
      <c r="AX102" s="480"/>
      <c r="AY102" s="480"/>
      <c r="AZ102" s="331"/>
      <c r="BA102" s="60"/>
      <c r="BB102" s="60"/>
      <c r="CZ102" s="141">
        <v>0</v>
      </c>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row>
    <row r="103" spans="1:131" ht="15" customHeight="1" x14ac:dyDescent="0.25">
      <c r="A103" s="60"/>
      <c r="B103" s="60"/>
      <c r="C103" s="738" t="s">
        <v>92</v>
      </c>
      <c r="D103" s="739"/>
      <c r="E103" s="739"/>
      <c r="F103" s="739"/>
      <c r="G103" s="739"/>
      <c r="H103" s="739"/>
      <c r="I103" s="739"/>
      <c r="J103" s="739"/>
      <c r="K103" s="739"/>
      <c r="L103" s="739"/>
      <c r="M103" s="739"/>
      <c r="N103" s="739"/>
      <c r="O103" s="739"/>
      <c r="P103" s="739"/>
      <c r="Q103" s="739"/>
      <c r="R103" s="739"/>
      <c r="S103" s="739"/>
      <c r="T103" s="739"/>
      <c r="U103" s="739"/>
      <c r="V103" s="739"/>
      <c r="W103" s="739"/>
      <c r="X103" s="739"/>
      <c r="Y103" s="739"/>
      <c r="Z103" s="739"/>
      <c r="AA103" s="739"/>
      <c r="AB103" s="739"/>
      <c r="AC103" s="739"/>
      <c r="AD103" s="739"/>
      <c r="AE103" s="739"/>
      <c r="AF103" s="739"/>
      <c r="AG103" s="739"/>
      <c r="AH103" s="739"/>
      <c r="AI103" s="739"/>
      <c r="AJ103" s="739"/>
      <c r="AK103" s="739"/>
      <c r="AL103" s="739"/>
      <c r="AM103" s="739"/>
      <c r="AN103" s="739"/>
      <c r="AO103" s="739"/>
      <c r="AP103" s="739"/>
      <c r="AQ103" s="739"/>
      <c r="AR103" s="739"/>
      <c r="AS103" s="739"/>
      <c r="AT103" s="739"/>
      <c r="AU103" s="739"/>
      <c r="AV103" s="740"/>
      <c r="AW103" s="741" t="s">
        <v>93</v>
      </c>
      <c r="AX103" s="833"/>
      <c r="AY103" s="741" t="s">
        <v>94</v>
      </c>
      <c r="AZ103" s="833"/>
      <c r="BA103" s="60"/>
      <c r="BB103" s="60"/>
      <c r="CZ103" s="141">
        <v>1</v>
      </c>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row>
    <row r="104" spans="1:131" ht="15" hidden="1" customHeight="1" x14ac:dyDescent="0.25">
      <c r="A104" s="44"/>
      <c r="B104" s="46"/>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CZ104" s="141">
        <v>0</v>
      </c>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row>
    <row r="105" spans="1:131" ht="15" hidden="1" customHeight="1" x14ac:dyDescent="0.25">
      <c r="A105" s="44"/>
      <c r="B105" s="46"/>
      <c r="C105" s="365" t="s">
        <v>605</v>
      </c>
      <c r="D105" s="362"/>
      <c r="E105" s="362"/>
      <c r="F105" s="362"/>
      <c r="G105" s="362"/>
      <c r="H105" s="362"/>
      <c r="I105" s="362"/>
      <c r="J105" s="362"/>
      <c r="K105" s="362"/>
      <c r="L105" s="362"/>
      <c r="M105" s="362"/>
      <c r="N105" s="362"/>
      <c r="O105" s="362"/>
      <c r="P105" s="362"/>
      <c r="Q105" s="362"/>
      <c r="R105" s="362"/>
      <c r="S105" s="362"/>
      <c r="T105" s="362"/>
      <c r="U105" s="362"/>
      <c r="V105" s="362"/>
      <c r="W105" s="362"/>
      <c r="X105" s="362"/>
      <c r="Y105" s="362"/>
      <c r="Z105" s="362"/>
      <c r="AA105" s="362"/>
      <c r="AB105" s="362"/>
      <c r="AC105" s="362"/>
      <c r="AD105" s="362"/>
      <c r="AE105" s="362"/>
      <c r="AF105" s="362"/>
      <c r="AG105" s="362"/>
      <c r="AH105" s="362"/>
      <c r="AI105" s="362"/>
      <c r="AJ105" s="362"/>
      <c r="AK105" s="362"/>
      <c r="AL105" s="362"/>
      <c r="AM105" s="362"/>
      <c r="AN105" s="362"/>
      <c r="AO105" s="362"/>
      <c r="AP105" s="362"/>
      <c r="AQ105" s="362"/>
      <c r="AR105" s="362"/>
      <c r="AS105" s="362"/>
      <c r="AT105" s="362"/>
      <c r="AU105" s="362"/>
      <c r="AV105" s="362"/>
      <c r="AW105" s="362"/>
      <c r="AX105" s="362"/>
      <c r="AY105" s="362"/>
      <c r="AZ105" s="363"/>
      <c r="BA105" s="46"/>
      <c r="BB105" s="44"/>
      <c r="CZ105" s="141">
        <v>0</v>
      </c>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row>
    <row r="106" spans="1:131" ht="15" hidden="1" customHeight="1" x14ac:dyDescent="0.25">
      <c r="A106" s="44"/>
      <c r="B106" s="46"/>
      <c r="C106" s="790"/>
      <c r="D106" s="791"/>
      <c r="E106" s="791"/>
      <c r="F106" s="791"/>
      <c r="G106" s="791"/>
      <c r="H106" s="791"/>
      <c r="I106" s="791"/>
      <c r="J106" s="791"/>
      <c r="K106" s="791"/>
      <c r="L106" s="791"/>
      <c r="M106" s="791"/>
      <c r="N106" s="791"/>
      <c r="O106" s="791"/>
      <c r="P106" s="791"/>
      <c r="Q106" s="791"/>
      <c r="R106" s="791"/>
      <c r="S106" s="791"/>
      <c r="T106" s="791"/>
      <c r="U106" s="791"/>
      <c r="V106" s="791"/>
      <c r="W106" s="791"/>
      <c r="X106" s="791"/>
      <c r="Y106" s="791"/>
      <c r="Z106" s="791"/>
      <c r="AA106" s="791"/>
      <c r="AB106" s="791"/>
      <c r="AC106" s="791"/>
      <c r="AD106" s="791"/>
      <c r="AE106" s="791"/>
      <c r="AF106" s="791"/>
      <c r="AG106" s="791"/>
      <c r="AH106" s="791"/>
      <c r="AI106" s="791"/>
      <c r="AJ106" s="791"/>
      <c r="AK106" s="791"/>
      <c r="AL106" s="791"/>
      <c r="AM106" s="791"/>
      <c r="AN106" s="791"/>
      <c r="AO106" s="791"/>
      <c r="AP106" s="791"/>
      <c r="AQ106" s="791"/>
      <c r="AR106" s="791"/>
      <c r="AS106" s="791"/>
      <c r="AT106" s="791"/>
      <c r="AU106" s="791"/>
      <c r="AV106" s="791"/>
      <c r="AW106" s="791"/>
      <c r="AX106" s="791"/>
      <c r="AY106" s="791"/>
      <c r="AZ106" s="792"/>
      <c r="BA106" s="46"/>
      <c r="BB106" s="44"/>
      <c r="CZ106" s="141">
        <v>0</v>
      </c>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row>
    <row r="107" spans="1:131" ht="15" hidden="1" customHeight="1" x14ac:dyDescent="0.25">
      <c r="A107" s="44"/>
      <c r="B107" s="46"/>
      <c r="C107" s="790"/>
      <c r="D107" s="791"/>
      <c r="E107" s="791"/>
      <c r="F107" s="791"/>
      <c r="G107" s="791"/>
      <c r="H107" s="791"/>
      <c r="I107" s="791"/>
      <c r="J107" s="791"/>
      <c r="K107" s="791"/>
      <c r="L107" s="791"/>
      <c r="M107" s="791"/>
      <c r="N107" s="791"/>
      <c r="O107" s="791"/>
      <c r="P107" s="791"/>
      <c r="Q107" s="791"/>
      <c r="R107" s="791"/>
      <c r="S107" s="791"/>
      <c r="T107" s="791"/>
      <c r="U107" s="791"/>
      <c r="V107" s="791"/>
      <c r="W107" s="791"/>
      <c r="X107" s="791"/>
      <c r="Y107" s="791"/>
      <c r="Z107" s="791"/>
      <c r="AA107" s="791"/>
      <c r="AB107" s="791"/>
      <c r="AC107" s="791"/>
      <c r="AD107" s="791"/>
      <c r="AE107" s="791"/>
      <c r="AF107" s="791"/>
      <c r="AG107" s="791"/>
      <c r="AH107" s="791"/>
      <c r="AI107" s="791"/>
      <c r="AJ107" s="791"/>
      <c r="AK107" s="791"/>
      <c r="AL107" s="791"/>
      <c r="AM107" s="791"/>
      <c r="AN107" s="791"/>
      <c r="AO107" s="791"/>
      <c r="AP107" s="791"/>
      <c r="AQ107" s="791"/>
      <c r="AR107" s="791"/>
      <c r="AS107" s="791"/>
      <c r="AT107" s="791"/>
      <c r="AU107" s="791"/>
      <c r="AV107" s="791"/>
      <c r="AW107" s="791"/>
      <c r="AX107" s="791"/>
      <c r="AY107" s="791"/>
      <c r="AZ107" s="792"/>
      <c r="BA107" s="46"/>
      <c r="BB107" s="44"/>
      <c r="CZ107" s="141">
        <v>0</v>
      </c>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row>
    <row r="108" spans="1:131" ht="15" hidden="1" customHeight="1" x14ac:dyDescent="0.25">
      <c r="A108" s="44"/>
      <c r="B108" s="46"/>
      <c r="C108" s="787"/>
      <c r="D108" s="788"/>
      <c r="E108" s="788"/>
      <c r="F108" s="788"/>
      <c r="G108" s="788"/>
      <c r="H108" s="788"/>
      <c r="I108" s="788"/>
      <c r="J108" s="788"/>
      <c r="K108" s="788"/>
      <c r="L108" s="788"/>
      <c r="M108" s="788"/>
      <c r="N108" s="788"/>
      <c r="O108" s="788"/>
      <c r="P108" s="788"/>
      <c r="Q108" s="788"/>
      <c r="R108" s="788"/>
      <c r="S108" s="788"/>
      <c r="T108" s="788"/>
      <c r="U108" s="788"/>
      <c r="V108" s="788"/>
      <c r="W108" s="788"/>
      <c r="X108" s="788"/>
      <c r="Y108" s="788"/>
      <c r="Z108" s="788"/>
      <c r="AA108" s="788"/>
      <c r="AB108" s="788"/>
      <c r="AC108" s="788"/>
      <c r="AD108" s="788"/>
      <c r="AE108" s="788"/>
      <c r="AF108" s="788"/>
      <c r="AG108" s="788"/>
      <c r="AH108" s="788"/>
      <c r="AI108" s="788"/>
      <c r="AJ108" s="788"/>
      <c r="AK108" s="788"/>
      <c r="AL108" s="788"/>
      <c r="AM108" s="788"/>
      <c r="AN108" s="788"/>
      <c r="AO108" s="788"/>
      <c r="AP108" s="788"/>
      <c r="AQ108" s="788"/>
      <c r="AR108" s="788"/>
      <c r="AS108" s="788"/>
      <c r="AT108" s="788"/>
      <c r="AU108" s="788"/>
      <c r="AV108" s="788"/>
      <c r="AW108" s="788"/>
      <c r="AX108" s="788"/>
      <c r="AY108" s="788"/>
      <c r="AZ108" s="789"/>
      <c r="BA108" s="46"/>
      <c r="BB108" s="44"/>
      <c r="CZ108" s="141">
        <v>0</v>
      </c>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row>
    <row r="109" spans="1:131" x14ac:dyDescent="0.25">
      <c r="A109" s="44"/>
      <c r="B109" s="46"/>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CZ109" s="141">
        <v>0</v>
      </c>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row>
    <row r="110" spans="1:131" x14ac:dyDescent="0.25">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CZ110" s="141">
        <v>0</v>
      </c>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row>
    <row r="111" spans="1:131" x14ac:dyDescent="0.25">
      <c r="A111" s="44"/>
      <c r="B111" s="44"/>
      <c r="C111" s="908" t="s">
        <v>401</v>
      </c>
      <c r="D111" s="889"/>
      <c r="E111" s="889"/>
      <c r="F111" s="889"/>
      <c r="G111" s="889"/>
      <c r="H111" s="889"/>
      <c r="I111" s="889"/>
      <c r="J111" s="889"/>
      <c r="K111" s="889"/>
      <c r="L111" s="889"/>
      <c r="M111" s="889"/>
      <c r="N111" s="889"/>
      <c r="O111" s="889"/>
      <c r="P111" s="890"/>
      <c r="Q111" s="136"/>
      <c r="R111" s="137"/>
      <c r="S111" s="137"/>
      <c r="T111" s="137"/>
      <c r="U111" s="137"/>
      <c r="V111" s="137"/>
      <c r="W111" s="137"/>
      <c r="X111" s="137"/>
      <c r="Y111" s="137"/>
      <c r="Z111" s="137"/>
      <c r="AA111" s="137"/>
      <c r="AB111" s="137"/>
      <c r="AC111" s="137"/>
      <c r="AD111" s="137"/>
      <c r="AE111" s="137"/>
      <c r="AF111" s="137"/>
      <c r="AG111" s="137"/>
      <c r="AH111" s="137"/>
      <c r="AI111" s="137"/>
      <c r="AJ111" s="137"/>
      <c r="AK111" s="137"/>
      <c r="AL111" s="137"/>
      <c r="AM111" s="137"/>
      <c r="AN111" s="137"/>
      <c r="AO111" s="137"/>
      <c r="AP111" s="137"/>
      <c r="AQ111" s="137"/>
      <c r="AR111" s="137"/>
      <c r="AS111" s="137"/>
      <c r="AT111" s="137"/>
      <c r="AU111" s="137"/>
      <c r="AV111" s="137"/>
      <c r="AW111" s="137"/>
      <c r="AX111" s="137"/>
      <c r="AY111" s="137"/>
      <c r="AZ111" s="137"/>
      <c r="BA111" s="60"/>
      <c r="BB111" s="44"/>
      <c r="CZ111" s="141">
        <v>0</v>
      </c>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row>
    <row r="112" spans="1:131" x14ac:dyDescent="0.25">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CZ112" s="141">
        <v>0</v>
      </c>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row>
    <row r="113" spans="1:131" x14ac:dyDescent="0.25">
      <c r="A113" s="44"/>
      <c r="C113" s="47" t="s">
        <v>211</v>
      </c>
      <c r="D113" s="941" t="s">
        <v>734</v>
      </c>
      <c r="E113" s="412"/>
      <c r="F113" s="412"/>
      <c r="G113" s="412"/>
      <c r="H113" s="412"/>
      <c r="I113" s="412"/>
      <c r="J113" s="412"/>
      <c r="K113" s="412"/>
      <c r="L113" s="412"/>
      <c r="M113" s="412"/>
      <c r="N113" s="412"/>
      <c r="O113" s="412"/>
      <c r="P113" s="412"/>
      <c r="Q113" s="412"/>
      <c r="R113" s="412"/>
      <c r="S113" s="412"/>
      <c r="T113" s="412"/>
      <c r="U113" s="412"/>
      <c r="V113" s="412"/>
      <c r="W113" s="412"/>
      <c r="X113" s="412"/>
      <c r="Y113" s="412"/>
      <c r="Z113" s="412"/>
      <c r="AA113" s="412"/>
      <c r="AB113" s="412"/>
      <c r="AC113" s="412"/>
      <c r="AD113" s="412"/>
      <c r="AE113" s="412"/>
      <c r="AF113" s="412"/>
      <c r="AG113" s="412"/>
      <c r="AH113" s="412"/>
      <c r="AI113" s="412"/>
      <c r="AJ113" s="412"/>
      <c r="AK113" s="412"/>
      <c r="AL113" s="412"/>
      <c r="AM113" s="412"/>
      <c r="AN113" s="412"/>
      <c r="AO113" s="412"/>
      <c r="AP113" s="412"/>
      <c r="AQ113" s="412"/>
      <c r="AR113" s="412"/>
      <c r="AS113" s="412"/>
      <c r="AT113" s="412"/>
      <c r="AU113" s="412"/>
      <c r="AV113" s="412"/>
      <c r="AW113" s="412"/>
      <c r="AX113" s="412"/>
      <c r="AY113" s="412"/>
      <c r="AZ113" s="413"/>
      <c r="BA113" s="44"/>
      <c r="BB113" s="44"/>
      <c r="CZ113" s="141">
        <v>0</v>
      </c>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row>
    <row r="114" spans="1:131" x14ac:dyDescent="0.25">
      <c r="A114" s="44"/>
      <c r="B114" s="44"/>
      <c r="C114" s="52" t="s">
        <v>211</v>
      </c>
      <c r="D114" s="938" t="s">
        <v>817</v>
      </c>
      <c r="E114" s="938"/>
      <c r="F114" s="938"/>
      <c r="G114" s="938"/>
      <c r="H114" s="938"/>
      <c r="I114" s="938"/>
      <c r="J114" s="938"/>
      <c r="K114" s="938"/>
      <c r="L114" s="938"/>
      <c r="M114" s="938"/>
      <c r="N114" s="938"/>
      <c r="O114" s="938"/>
      <c r="P114" s="938"/>
      <c r="Q114" s="938"/>
      <c r="R114" s="938"/>
      <c r="S114" s="938"/>
      <c r="T114" s="938"/>
      <c r="U114" s="938"/>
      <c r="V114" s="938"/>
      <c r="W114" s="938"/>
      <c r="X114" s="938"/>
      <c r="Y114" s="938"/>
      <c r="Z114" s="938"/>
      <c r="AA114" s="938"/>
      <c r="AB114" s="938"/>
      <c r="AC114" s="938"/>
      <c r="AD114" s="938"/>
      <c r="AE114" s="938"/>
      <c r="AF114" s="938"/>
      <c r="AG114" s="938"/>
      <c r="AH114" s="938"/>
      <c r="AI114" s="938"/>
      <c r="AJ114" s="938"/>
      <c r="AK114" s="938"/>
      <c r="AL114" s="938"/>
      <c r="AM114" s="938"/>
      <c r="AN114" s="938"/>
      <c r="AO114" s="938"/>
      <c r="AP114" s="938"/>
      <c r="AQ114" s="938"/>
      <c r="AR114" s="938"/>
      <c r="AS114" s="938"/>
      <c r="AT114" s="938"/>
      <c r="AU114" s="938"/>
      <c r="AV114" s="938"/>
      <c r="AW114" s="938"/>
      <c r="AX114" s="938"/>
      <c r="AY114" s="938"/>
      <c r="AZ114" s="978"/>
      <c r="BA114" s="44"/>
      <c r="BB114" s="44"/>
      <c r="CZ114" s="141">
        <v>0</v>
      </c>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row>
    <row r="115" spans="1:131" x14ac:dyDescent="0.25">
      <c r="A115" s="44"/>
      <c r="B115" s="44"/>
      <c r="C115" s="52" t="s">
        <v>211</v>
      </c>
      <c r="D115" s="938" t="s">
        <v>744</v>
      </c>
      <c r="E115" s="389"/>
      <c r="F115" s="389"/>
      <c r="G115" s="389"/>
      <c r="H115" s="389"/>
      <c r="I115" s="389"/>
      <c r="J115" s="389"/>
      <c r="K115" s="389"/>
      <c r="L115" s="389"/>
      <c r="M115" s="389"/>
      <c r="N115" s="389"/>
      <c r="O115" s="389"/>
      <c r="P115" s="389"/>
      <c r="Q115" s="389"/>
      <c r="R115" s="389"/>
      <c r="S115" s="389"/>
      <c r="T115" s="389"/>
      <c r="U115" s="389"/>
      <c r="V115" s="389"/>
      <c r="W115" s="389"/>
      <c r="X115" s="389"/>
      <c r="Y115" s="389"/>
      <c r="Z115" s="389"/>
      <c r="AA115" s="389"/>
      <c r="AB115" s="389"/>
      <c r="AC115" s="389"/>
      <c r="AD115" s="389"/>
      <c r="AE115" s="389"/>
      <c r="AF115" s="389"/>
      <c r="AG115" s="389"/>
      <c r="AH115" s="389"/>
      <c r="AI115" s="389"/>
      <c r="AJ115" s="389"/>
      <c r="AK115" s="389"/>
      <c r="AL115" s="389"/>
      <c r="AM115" s="389"/>
      <c r="AN115" s="389"/>
      <c r="AO115" s="389"/>
      <c r="AP115" s="389"/>
      <c r="AQ115" s="389"/>
      <c r="AR115" s="389"/>
      <c r="AS115" s="389"/>
      <c r="AT115" s="389"/>
      <c r="AU115" s="389"/>
      <c r="AV115" s="389"/>
      <c r="AW115" s="389"/>
      <c r="AX115" s="389"/>
      <c r="AY115" s="389"/>
      <c r="AZ115" s="390"/>
      <c r="BA115" s="44"/>
      <c r="BB115" s="44"/>
      <c r="CZ115" s="141">
        <v>0</v>
      </c>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row>
    <row r="116" spans="1:131" x14ac:dyDescent="0.25">
      <c r="A116" s="44"/>
      <c r="B116" s="44"/>
      <c r="C116" s="52" t="s">
        <v>211</v>
      </c>
      <c r="D116" s="938" t="s">
        <v>832</v>
      </c>
      <c r="E116" s="389"/>
      <c r="F116" s="389"/>
      <c r="G116" s="389"/>
      <c r="H116" s="389"/>
      <c r="I116" s="389"/>
      <c r="J116" s="389"/>
      <c r="K116" s="389"/>
      <c r="L116" s="389"/>
      <c r="M116" s="389"/>
      <c r="N116" s="389"/>
      <c r="O116" s="389"/>
      <c r="P116" s="389"/>
      <c r="Q116" s="389"/>
      <c r="R116" s="389"/>
      <c r="S116" s="389"/>
      <c r="T116" s="389"/>
      <c r="U116" s="389"/>
      <c r="V116" s="389"/>
      <c r="W116" s="389"/>
      <c r="X116" s="389"/>
      <c r="Y116" s="389"/>
      <c r="Z116" s="389"/>
      <c r="AA116" s="389"/>
      <c r="AB116" s="389"/>
      <c r="AC116" s="389"/>
      <c r="AD116" s="389"/>
      <c r="AE116" s="389"/>
      <c r="AF116" s="389"/>
      <c r="AG116" s="389"/>
      <c r="AH116" s="389"/>
      <c r="AI116" s="389"/>
      <c r="AJ116" s="389"/>
      <c r="AK116" s="389"/>
      <c r="AL116" s="389"/>
      <c r="AM116" s="389"/>
      <c r="AN116" s="389"/>
      <c r="AO116" s="389"/>
      <c r="AP116" s="389"/>
      <c r="AQ116" s="389"/>
      <c r="AR116" s="389"/>
      <c r="AS116" s="389"/>
      <c r="AT116" s="389"/>
      <c r="AU116" s="389"/>
      <c r="AV116" s="389"/>
      <c r="AW116" s="389"/>
      <c r="AX116" s="389"/>
      <c r="AY116" s="389"/>
      <c r="AZ116" s="390"/>
      <c r="BA116" s="44"/>
      <c r="BB116" s="44"/>
      <c r="CZ116" s="141">
        <v>0</v>
      </c>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row>
    <row r="117" spans="1:131" x14ac:dyDescent="0.25">
      <c r="A117" s="44"/>
      <c r="B117" s="44"/>
      <c r="C117" s="52" t="s">
        <v>211</v>
      </c>
      <c r="D117" s="938" t="s">
        <v>833</v>
      </c>
      <c r="E117" s="389"/>
      <c r="F117" s="389"/>
      <c r="G117" s="389"/>
      <c r="H117" s="389"/>
      <c r="I117" s="389"/>
      <c r="J117" s="389"/>
      <c r="K117" s="389"/>
      <c r="L117" s="389"/>
      <c r="M117" s="389"/>
      <c r="N117" s="389"/>
      <c r="O117" s="389"/>
      <c r="P117" s="389"/>
      <c r="Q117" s="389"/>
      <c r="R117" s="389"/>
      <c r="S117" s="389"/>
      <c r="T117" s="389"/>
      <c r="U117" s="389"/>
      <c r="V117" s="389"/>
      <c r="W117" s="389"/>
      <c r="X117" s="389"/>
      <c r="Y117" s="389"/>
      <c r="Z117" s="389"/>
      <c r="AA117" s="389"/>
      <c r="AB117" s="389"/>
      <c r="AC117" s="389"/>
      <c r="AD117" s="389"/>
      <c r="AE117" s="389"/>
      <c r="AF117" s="389"/>
      <c r="AG117" s="389"/>
      <c r="AH117" s="389"/>
      <c r="AI117" s="389"/>
      <c r="AJ117" s="389"/>
      <c r="AK117" s="389"/>
      <c r="AL117" s="389"/>
      <c r="AM117" s="389"/>
      <c r="AN117" s="389"/>
      <c r="AO117" s="389"/>
      <c r="AP117" s="389"/>
      <c r="AQ117" s="389"/>
      <c r="AR117" s="389"/>
      <c r="AS117" s="389"/>
      <c r="AT117" s="389"/>
      <c r="AU117" s="389"/>
      <c r="AV117" s="389"/>
      <c r="AW117" s="389"/>
      <c r="AX117" s="389"/>
      <c r="AY117" s="389"/>
      <c r="AZ117" s="390"/>
      <c r="BA117" s="44"/>
      <c r="BB117" s="44"/>
      <c r="CZ117" s="141">
        <v>0</v>
      </c>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row>
    <row r="118" spans="1:131" x14ac:dyDescent="0.25">
      <c r="A118" s="44"/>
      <c r="B118" s="44"/>
      <c r="C118" s="144" t="s">
        <v>211</v>
      </c>
      <c r="D118" s="970"/>
      <c r="E118" s="428"/>
      <c r="F118" s="428"/>
      <c r="G118" s="428"/>
      <c r="H118" s="428"/>
      <c r="I118" s="428"/>
      <c r="J118" s="428"/>
      <c r="K118" s="428"/>
      <c r="L118" s="428"/>
      <c r="M118" s="428"/>
      <c r="N118" s="428"/>
      <c r="O118" s="428"/>
      <c r="P118" s="428"/>
      <c r="Q118" s="428"/>
      <c r="R118" s="428"/>
      <c r="S118" s="428"/>
      <c r="T118" s="428"/>
      <c r="U118" s="428"/>
      <c r="V118" s="428"/>
      <c r="W118" s="428"/>
      <c r="X118" s="428"/>
      <c r="Y118" s="428"/>
      <c r="Z118" s="428"/>
      <c r="AA118" s="428"/>
      <c r="AB118" s="428"/>
      <c r="AC118" s="428"/>
      <c r="AD118" s="428"/>
      <c r="AE118" s="428"/>
      <c r="AF118" s="428"/>
      <c r="AG118" s="428"/>
      <c r="AH118" s="428"/>
      <c r="AI118" s="428"/>
      <c r="AJ118" s="428"/>
      <c r="AK118" s="428"/>
      <c r="AL118" s="428"/>
      <c r="AM118" s="428"/>
      <c r="AN118" s="428"/>
      <c r="AO118" s="428"/>
      <c r="AP118" s="428"/>
      <c r="AQ118" s="428"/>
      <c r="AR118" s="428"/>
      <c r="AS118" s="428"/>
      <c r="AT118" s="428"/>
      <c r="AU118" s="428"/>
      <c r="AV118" s="428"/>
      <c r="AW118" s="428"/>
      <c r="AX118" s="428"/>
      <c r="AY118" s="428"/>
      <c r="AZ118" s="429"/>
      <c r="BA118" s="44"/>
      <c r="BB118" s="44"/>
      <c r="CZ118" s="141">
        <v>0</v>
      </c>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row>
    <row r="119" spans="1:131" x14ac:dyDescent="0.25">
      <c r="A119" s="44"/>
      <c r="B119" s="44"/>
      <c r="C119" s="420" t="s">
        <v>92</v>
      </c>
      <c r="D119" s="421"/>
      <c r="E119" s="421"/>
      <c r="F119" s="421"/>
      <c r="G119" s="421"/>
      <c r="H119" s="421"/>
      <c r="I119" s="421"/>
      <c r="J119" s="421"/>
      <c r="K119" s="421"/>
      <c r="L119" s="421"/>
      <c r="M119" s="421"/>
      <c r="N119" s="421"/>
      <c r="O119" s="421"/>
      <c r="P119" s="421"/>
      <c r="Q119" s="421"/>
      <c r="R119" s="421"/>
      <c r="S119" s="421"/>
      <c r="T119" s="421"/>
      <c r="U119" s="421"/>
      <c r="V119" s="421"/>
      <c r="W119" s="421"/>
      <c r="X119" s="421"/>
      <c r="Y119" s="421"/>
      <c r="Z119" s="421"/>
      <c r="AA119" s="421"/>
      <c r="AB119" s="421"/>
      <c r="AC119" s="421"/>
      <c r="AD119" s="421"/>
      <c r="AE119" s="421"/>
      <c r="AF119" s="421"/>
      <c r="AG119" s="421"/>
      <c r="AH119" s="421"/>
      <c r="AI119" s="421"/>
      <c r="AJ119" s="421"/>
      <c r="AK119" s="421"/>
      <c r="AL119" s="421"/>
      <c r="AM119" s="421"/>
      <c r="AN119" s="421"/>
      <c r="AO119" s="421"/>
      <c r="AP119" s="421"/>
      <c r="AQ119" s="421"/>
      <c r="AR119" s="421"/>
      <c r="AS119" s="421"/>
      <c r="AT119" s="421"/>
      <c r="AU119" s="421"/>
      <c r="AV119" s="422"/>
      <c r="AW119" s="330" t="s">
        <v>93</v>
      </c>
      <c r="AX119" s="331"/>
      <c r="AY119" s="330" t="s">
        <v>94</v>
      </c>
      <c r="AZ119" s="331"/>
      <c r="BA119" s="44"/>
      <c r="BB119" s="44"/>
      <c r="CZ119" s="141">
        <v>1</v>
      </c>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row>
    <row r="120" spans="1:131" ht="15" hidden="1" customHeight="1" x14ac:dyDescent="0.25">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CZ120" s="141">
        <v>0</v>
      </c>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row>
    <row r="121" spans="1:131" ht="15" hidden="1" customHeight="1" x14ac:dyDescent="0.25">
      <c r="A121" s="44"/>
      <c r="B121" s="46"/>
      <c r="C121" s="610" t="s">
        <v>426</v>
      </c>
      <c r="D121" s="362"/>
      <c r="E121" s="362"/>
      <c r="F121" s="362"/>
      <c r="G121" s="362"/>
      <c r="H121" s="362"/>
      <c r="I121" s="362"/>
      <c r="J121" s="362"/>
      <c r="K121" s="362"/>
      <c r="L121" s="362"/>
      <c r="M121" s="362"/>
      <c r="N121" s="362"/>
      <c r="O121" s="362"/>
      <c r="P121" s="362"/>
      <c r="Q121" s="362"/>
      <c r="R121" s="362"/>
      <c r="S121" s="362"/>
      <c r="T121" s="362"/>
      <c r="U121" s="362"/>
      <c r="V121" s="362"/>
      <c r="W121" s="362"/>
      <c r="X121" s="362"/>
      <c r="Y121" s="362"/>
      <c r="Z121" s="362"/>
      <c r="AA121" s="362"/>
      <c r="AB121" s="362"/>
      <c r="AC121" s="362"/>
      <c r="AD121" s="362"/>
      <c r="AE121" s="362"/>
      <c r="AF121" s="362"/>
      <c r="AG121" s="362"/>
      <c r="AH121" s="362"/>
      <c r="AI121" s="362"/>
      <c r="AJ121" s="362"/>
      <c r="AK121" s="362"/>
      <c r="AL121" s="362"/>
      <c r="AM121" s="362"/>
      <c r="AN121" s="362"/>
      <c r="AO121" s="362"/>
      <c r="AP121" s="362"/>
      <c r="AQ121" s="362"/>
      <c r="AR121" s="362"/>
      <c r="AS121" s="362"/>
      <c r="AT121" s="362"/>
      <c r="AU121" s="362"/>
      <c r="AV121" s="362"/>
      <c r="AW121" s="362"/>
      <c r="AX121" s="362"/>
      <c r="AY121" s="362"/>
      <c r="AZ121" s="363"/>
      <c r="BA121" s="46"/>
      <c r="BB121" s="44"/>
      <c r="CZ121" s="141">
        <v>0</v>
      </c>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row>
    <row r="122" spans="1:131" ht="15" hidden="1" customHeight="1" x14ac:dyDescent="0.25">
      <c r="A122" s="44"/>
      <c r="B122" s="46"/>
      <c r="C122" s="790"/>
      <c r="D122" s="791"/>
      <c r="E122" s="791"/>
      <c r="F122" s="791"/>
      <c r="G122" s="791"/>
      <c r="H122" s="791"/>
      <c r="I122" s="791"/>
      <c r="J122" s="791"/>
      <c r="K122" s="791"/>
      <c r="L122" s="791"/>
      <c r="M122" s="791"/>
      <c r="N122" s="791"/>
      <c r="O122" s="791"/>
      <c r="P122" s="791"/>
      <c r="Q122" s="791"/>
      <c r="R122" s="791"/>
      <c r="S122" s="791"/>
      <c r="T122" s="791"/>
      <c r="U122" s="791"/>
      <c r="V122" s="791"/>
      <c r="W122" s="791"/>
      <c r="X122" s="791"/>
      <c r="Y122" s="791"/>
      <c r="Z122" s="791"/>
      <c r="AA122" s="791"/>
      <c r="AB122" s="791"/>
      <c r="AC122" s="791"/>
      <c r="AD122" s="791"/>
      <c r="AE122" s="791"/>
      <c r="AF122" s="791"/>
      <c r="AG122" s="791"/>
      <c r="AH122" s="791"/>
      <c r="AI122" s="791"/>
      <c r="AJ122" s="791"/>
      <c r="AK122" s="791"/>
      <c r="AL122" s="791"/>
      <c r="AM122" s="791"/>
      <c r="AN122" s="791"/>
      <c r="AO122" s="791"/>
      <c r="AP122" s="791"/>
      <c r="AQ122" s="791"/>
      <c r="AR122" s="791"/>
      <c r="AS122" s="791"/>
      <c r="AT122" s="791"/>
      <c r="AU122" s="791"/>
      <c r="AV122" s="791"/>
      <c r="AW122" s="791"/>
      <c r="AX122" s="791"/>
      <c r="AY122" s="791"/>
      <c r="AZ122" s="792"/>
      <c r="BA122" s="46"/>
      <c r="BB122" s="44"/>
      <c r="CZ122" s="141">
        <v>0</v>
      </c>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row>
    <row r="123" spans="1:131" ht="15" hidden="1" customHeight="1" x14ac:dyDescent="0.25">
      <c r="A123" s="44"/>
      <c r="B123" s="46"/>
      <c r="C123" s="790"/>
      <c r="D123" s="791"/>
      <c r="E123" s="791"/>
      <c r="F123" s="791"/>
      <c r="G123" s="791"/>
      <c r="H123" s="791"/>
      <c r="I123" s="791"/>
      <c r="J123" s="791"/>
      <c r="K123" s="791"/>
      <c r="L123" s="791"/>
      <c r="M123" s="791"/>
      <c r="N123" s="791"/>
      <c r="O123" s="791"/>
      <c r="P123" s="791"/>
      <c r="Q123" s="791"/>
      <c r="R123" s="791"/>
      <c r="S123" s="791"/>
      <c r="T123" s="791"/>
      <c r="U123" s="791"/>
      <c r="V123" s="791"/>
      <c r="W123" s="791"/>
      <c r="X123" s="791"/>
      <c r="Y123" s="791"/>
      <c r="Z123" s="791"/>
      <c r="AA123" s="791"/>
      <c r="AB123" s="791"/>
      <c r="AC123" s="791"/>
      <c r="AD123" s="791"/>
      <c r="AE123" s="791"/>
      <c r="AF123" s="791"/>
      <c r="AG123" s="791"/>
      <c r="AH123" s="791"/>
      <c r="AI123" s="791"/>
      <c r="AJ123" s="791"/>
      <c r="AK123" s="791"/>
      <c r="AL123" s="791"/>
      <c r="AM123" s="791"/>
      <c r="AN123" s="791"/>
      <c r="AO123" s="791"/>
      <c r="AP123" s="791"/>
      <c r="AQ123" s="791"/>
      <c r="AR123" s="791"/>
      <c r="AS123" s="791"/>
      <c r="AT123" s="791"/>
      <c r="AU123" s="791"/>
      <c r="AV123" s="791"/>
      <c r="AW123" s="791"/>
      <c r="AX123" s="791"/>
      <c r="AY123" s="791"/>
      <c r="AZ123" s="792"/>
      <c r="BA123" s="46"/>
      <c r="BB123" s="44"/>
      <c r="CZ123" s="141">
        <v>0</v>
      </c>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row>
    <row r="124" spans="1:131" ht="15" hidden="1" customHeight="1" x14ac:dyDescent="0.25">
      <c r="A124" s="44"/>
      <c r="B124" s="46"/>
      <c r="C124" s="787"/>
      <c r="D124" s="788"/>
      <c r="E124" s="788"/>
      <c r="F124" s="788"/>
      <c r="G124" s="788"/>
      <c r="H124" s="788"/>
      <c r="I124" s="788"/>
      <c r="J124" s="788"/>
      <c r="K124" s="788"/>
      <c r="L124" s="788"/>
      <c r="M124" s="788"/>
      <c r="N124" s="788"/>
      <c r="O124" s="788"/>
      <c r="P124" s="788"/>
      <c r="Q124" s="788"/>
      <c r="R124" s="788"/>
      <c r="S124" s="788"/>
      <c r="T124" s="788"/>
      <c r="U124" s="788"/>
      <c r="V124" s="788"/>
      <c r="W124" s="788"/>
      <c r="X124" s="788"/>
      <c r="Y124" s="788"/>
      <c r="Z124" s="788"/>
      <c r="AA124" s="788"/>
      <c r="AB124" s="788"/>
      <c r="AC124" s="788"/>
      <c r="AD124" s="788"/>
      <c r="AE124" s="788"/>
      <c r="AF124" s="788"/>
      <c r="AG124" s="788"/>
      <c r="AH124" s="788"/>
      <c r="AI124" s="788"/>
      <c r="AJ124" s="788"/>
      <c r="AK124" s="788"/>
      <c r="AL124" s="788"/>
      <c r="AM124" s="788"/>
      <c r="AN124" s="788"/>
      <c r="AO124" s="788"/>
      <c r="AP124" s="788"/>
      <c r="AQ124" s="788"/>
      <c r="AR124" s="788"/>
      <c r="AS124" s="788"/>
      <c r="AT124" s="788"/>
      <c r="AU124" s="788"/>
      <c r="AV124" s="788"/>
      <c r="AW124" s="788"/>
      <c r="AX124" s="788"/>
      <c r="AY124" s="788"/>
      <c r="AZ124" s="789"/>
      <c r="BA124" s="46"/>
      <c r="BB124" s="44"/>
      <c r="CZ124" s="141">
        <v>0</v>
      </c>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row>
    <row r="125" spans="1:131" x14ac:dyDescent="0.25">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CZ125" s="141">
        <v>0</v>
      </c>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row>
    <row r="126" spans="1:131" x14ac:dyDescent="0.25">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CZ126" s="141">
        <v>0</v>
      </c>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row>
    <row r="127" spans="1:131" x14ac:dyDescent="0.25">
      <c r="A127" s="44"/>
      <c r="B127" s="44"/>
      <c r="C127" s="908" t="s">
        <v>400</v>
      </c>
      <c r="D127" s="889"/>
      <c r="E127" s="889"/>
      <c r="F127" s="889"/>
      <c r="G127" s="889"/>
      <c r="H127" s="889"/>
      <c r="I127" s="889"/>
      <c r="J127" s="889"/>
      <c r="K127" s="889"/>
      <c r="L127" s="889"/>
      <c r="M127" s="889"/>
      <c r="N127" s="889"/>
      <c r="O127" s="889"/>
      <c r="P127" s="890"/>
      <c r="Q127" s="136"/>
      <c r="R127" s="137"/>
      <c r="S127" s="137"/>
      <c r="T127" s="137"/>
      <c r="U127" s="137"/>
      <c r="V127" s="137"/>
      <c r="W127" s="137"/>
      <c r="X127" s="137"/>
      <c r="Y127" s="137"/>
      <c r="Z127" s="137"/>
      <c r="AA127" s="137"/>
      <c r="AB127" s="137"/>
      <c r="AC127" s="137"/>
      <c r="AD127" s="137"/>
      <c r="AE127" s="137"/>
      <c r="AF127" s="137"/>
      <c r="AG127" s="137"/>
      <c r="AH127" s="137"/>
      <c r="AI127" s="137"/>
      <c r="AJ127" s="137"/>
      <c r="AK127" s="137"/>
      <c r="AL127" s="137"/>
      <c r="AM127" s="137"/>
      <c r="AN127" s="137"/>
      <c r="AO127" s="137"/>
      <c r="AP127" s="137"/>
      <c r="AQ127" s="137"/>
      <c r="AR127" s="137"/>
      <c r="AS127" s="137"/>
      <c r="AT127" s="137"/>
      <c r="AU127" s="137"/>
      <c r="AV127" s="137"/>
      <c r="AW127" s="137"/>
      <c r="AX127" s="137"/>
      <c r="AY127" s="137"/>
      <c r="AZ127" s="137"/>
      <c r="BA127" s="44"/>
      <c r="BB127" s="44"/>
      <c r="CZ127" s="141">
        <v>0</v>
      </c>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row>
    <row r="128" spans="1:131" x14ac:dyDescent="0.25">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CZ128" s="141">
        <v>0</v>
      </c>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row>
    <row r="129" spans="1:131" x14ac:dyDescent="0.25">
      <c r="A129" s="44"/>
      <c r="B129" s="44"/>
      <c r="C129" s="975" t="s">
        <v>217</v>
      </c>
      <c r="D129" s="976"/>
      <c r="E129" s="899" t="s">
        <v>402</v>
      </c>
      <c r="F129" s="899"/>
      <c r="G129" s="899"/>
      <c r="H129" s="899"/>
      <c r="I129" s="899"/>
      <c r="J129" s="899"/>
      <c r="K129" s="899"/>
      <c r="L129" s="899"/>
      <c r="M129" s="899"/>
      <c r="N129" s="899"/>
      <c r="O129" s="899"/>
      <c r="P129" s="900"/>
      <c r="Q129" s="979" t="s">
        <v>404</v>
      </c>
      <c r="R129" s="980"/>
      <c r="S129" s="980"/>
      <c r="T129" s="980"/>
      <c r="U129" s="980"/>
      <c r="V129" s="980"/>
      <c r="W129" s="980"/>
      <c r="X129" s="980"/>
      <c r="Y129" s="980"/>
      <c r="Z129" s="980"/>
      <c r="AA129" s="980"/>
      <c r="AB129" s="980"/>
      <c r="AC129" s="934" t="s">
        <v>405</v>
      </c>
      <c r="AD129" s="899"/>
      <c r="AE129" s="899"/>
      <c r="AF129" s="899"/>
      <c r="AG129" s="899"/>
      <c r="AH129" s="899"/>
      <c r="AI129" s="899"/>
      <c r="AJ129" s="899"/>
      <c r="AK129" s="899"/>
      <c r="AL129" s="899"/>
      <c r="AM129" s="899"/>
      <c r="AN129" s="899"/>
      <c r="AO129" s="899"/>
      <c r="AP129" s="899"/>
      <c r="AQ129" s="899"/>
      <c r="AR129" s="900"/>
      <c r="AS129" s="973" t="s">
        <v>218</v>
      </c>
      <c r="AT129" s="974"/>
      <c r="AU129" s="974"/>
      <c r="AV129" s="833"/>
      <c r="AW129" s="388" t="s">
        <v>403</v>
      </c>
      <c r="AX129" s="367"/>
      <c r="AY129" s="367"/>
      <c r="AZ129" s="368"/>
      <c r="BA129" s="44"/>
      <c r="BB129" s="44"/>
      <c r="CZ129" s="141">
        <v>0</v>
      </c>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row>
    <row r="130" spans="1:131" ht="116.25" customHeight="1" x14ac:dyDescent="0.25">
      <c r="A130" s="44"/>
      <c r="B130" s="44"/>
      <c r="C130" s="895">
        <v>1</v>
      </c>
      <c r="D130" s="896"/>
      <c r="E130" s="909" t="s">
        <v>765</v>
      </c>
      <c r="F130" s="600"/>
      <c r="G130" s="600"/>
      <c r="H130" s="600"/>
      <c r="I130" s="600"/>
      <c r="J130" s="600"/>
      <c r="K130" s="600"/>
      <c r="L130" s="600"/>
      <c r="M130" s="600"/>
      <c r="N130" s="600"/>
      <c r="O130" s="600"/>
      <c r="P130" s="601"/>
      <c r="Q130" s="915" t="s">
        <v>766</v>
      </c>
      <c r="R130" s="783"/>
      <c r="S130" s="783"/>
      <c r="T130" s="783"/>
      <c r="U130" s="783"/>
      <c r="V130" s="783"/>
      <c r="W130" s="783"/>
      <c r="X130" s="783"/>
      <c r="Y130" s="783"/>
      <c r="Z130" s="783"/>
      <c r="AA130" s="783"/>
      <c r="AB130" s="783"/>
      <c r="AC130" s="915" t="s">
        <v>736</v>
      </c>
      <c r="AD130" s="783"/>
      <c r="AE130" s="783"/>
      <c r="AF130" s="783"/>
      <c r="AG130" s="783"/>
      <c r="AH130" s="783"/>
      <c r="AI130" s="783"/>
      <c r="AJ130" s="783"/>
      <c r="AK130" s="783"/>
      <c r="AL130" s="783"/>
      <c r="AM130" s="783"/>
      <c r="AN130" s="783"/>
      <c r="AO130" s="783"/>
      <c r="AP130" s="783"/>
      <c r="AQ130" s="783"/>
      <c r="AR130" s="784"/>
      <c r="AS130" s="977" t="s">
        <v>597</v>
      </c>
      <c r="AT130" s="977"/>
      <c r="AU130" s="977"/>
      <c r="AV130" s="977"/>
      <c r="AW130" s="977">
        <v>1</v>
      </c>
      <c r="AX130" s="977"/>
      <c r="AY130" s="977"/>
      <c r="AZ130" s="977"/>
      <c r="BA130" s="44"/>
      <c r="BB130" s="44"/>
      <c r="CZ130" s="141">
        <v>0</v>
      </c>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row>
    <row r="131" spans="1:131" ht="0.75" customHeight="1" x14ac:dyDescent="0.25">
      <c r="A131" s="44"/>
      <c r="B131" s="44"/>
      <c r="C131" s="882">
        <f t="shared" ref="C131:C134" si="6">C130+1</f>
        <v>2</v>
      </c>
      <c r="D131" s="883"/>
      <c r="E131" s="909"/>
      <c r="F131" s="600"/>
      <c r="G131" s="600"/>
      <c r="H131" s="600"/>
      <c r="I131" s="600"/>
      <c r="J131" s="600"/>
      <c r="K131" s="600"/>
      <c r="L131" s="600"/>
      <c r="M131" s="600"/>
      <c r="N131" s="600"/>
      <c r="O131" s="600"/>
      <c r="P131" s="601"/>
      <c r="Q131" s="915"/>
      <c r="R131" s="783"/>
      <c r="S131" s="783"/>
      <c r="T131" s="783"/>
      <c r="U131" s="783"/>
      <c r="V131" s="783"/>
      <c r="W131" s="783"/>
      <c r="X131" s="783"/>
      <c r="Y131" s="783"/>
      <c r="Z131" s="783"/>
      <c r="AA131" s="783"/>
      <c r="AB131" s="783"/>
      <c r="AC131" s="915"/>
      <c r="AD131" s="783"/>
      <c r="AE131" s="783"/>
      <c r="AF131" s="783"/>
      <c r="AG131" s="783"/>
      <c r="AH131" s="783"/>
      <c r="AI131" s="783"/>
      <c r="AJ131" s="783"/>
      <c r="AK131" s="783"/>
      <c r="AL131" s="783"/>
      <c r="AM131" s="783"/>
      <c r="AN131" s="783"/>
      <c r="AO131" s="783"/>
      <c r="AP131" s="783"/>
      <c r="AQ131" s="783"/>
      <c r="AR131" s="784"/>
      <c r="AS131" s="768"/>
      <c r="AT131" s="600"/>
      <c r="AU131" s="600"/>
      <c r="AV131" s="601"/>
      <c r="AW131" s="768"/>
      <c r="AX131" s="600"/>
      <c r="AY131" s="600"/>
      <c r="AZ131" s="601"/>
      <c r="BA131" s="44"/>
      <c r="BB131" s="44"/>
      <c r="CZ131" s="141">
        <v>0</v>
      </c>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row>
    <row r="132" spans="1:131" ht="14.25" hidden="1" customHeight="1" x14ac:dyDescent="0.25">
      <c r="A132" s="44"/>
      <c r="B132" s="44"/>
      <c r="C132" s="882">
        <f t="shared" si="6"/>
        <v>3</v>
      </c>
      <c r="D132" s="883"/>
      <c r="E132" s="909"/>
      <c r="F132" s="600"/>
      <c r="G132" s="600"/>
      <c r="H132" s="600"/>
      <c r="I132" s="600"/>
      <c r="J132" s="600"/>
      <c r="K132" s="600"/>
      <c r="L132" s="600"/>
      <c r="M132" s="600"/>
      <c r="N132" s="600"/>
      <c r="O132" s="600"/>
      <c r="P132" s="601"/>
      <c r="Q132" s="915"/>
      <c r="R132" s="783"/>
      <c r="S132" s="783"/>
      <c r="T132" s="783"/>
      <c r="U132" s="783"/>
      <c r="V132" s="783"/>
      <c r="W132" s="783"/>
      <c r="X132" s="783"/>
      <c r="Y132" s="783"/>
      <c r="Z132" s="783"/>
      <c r="AA132" s="783"/>
      <c r="AB132" s="783"/>
      <c r="AC132" s="915"/>
      <c r="AD132" s="783"/>
      <c r="AE132" s="783"/>
      <c r="AF132" s="783"/>
      <c r="AG132" s="783"/>
      <c r="AH132" s="783"/>
      <c r="AI132" s="783"/>
      <c r="AJ132" s="783"/>
      <c r="AK132" s="783"/>
      <c r="AL132" s="783"/>
      <c r="AM132" s="783"/>
      <c r="AN132" s="783"/>
      <c r="AO132" s="783"/>
      <c r="AP132" s="783"/>
      <c r="AQ132" s="783"/>
      <c r="AR132" s="784"/>
      <c r="AS132" s="768"/>
      <c r="AT132" s="600"/>
      <c r="AU132" s="600"/>
      <c r="AV132" s="601"/>
      <c r="AW132" s="977"/>
      <c r="AX132" s="977"/>
      <c r="AY132" s="977"/>
      <c r="AZ132" s="977"/>
      <c r="BA132" s="44"/>
      <c r="BB132" s="44"/>
      <c r="CZ132" s="141">
        <v>0</v>
      </c>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row>
    <row r="133" spans="1:131" ht="18.75" hidden="1" customHeight="1" x14ac:dyDescent="0.25">
      <c r="A133" s="44"/>
      <c r="B133" s="44"/>
      <c r="C133" s="886">
        <f t="shared" si="6"/>
        <v>4</v>
      </c>
      <c r="D133" s="887"/>
      <c r="E133" s="981"/>
      <c r="F133" s="926"/>
      <c r="G133" s="926"/>
      <c r="H133" s="926"/>
      <c r="I133" s="926"/>
      <c r="J133" s="926"/>
      <c r="K133" s="926"/>
      <c r="L133" s="926"/>
      <c r="M133" s="926"/>
      <c r="N133" s="926"/>
      <c r="O133" s="926"/>
      <c r="P133" s="925"/>
      <c r="Q133" s="901"/>
      <c r="R133" s="902"/>
      <c r="S133" s="902"/>
      <c r="T133" s="902"/>
      <c r="U133" s="902"/>
      <c r="V133" s="902"/>
      <c r="W133" s="902"/>
      <c r="X133" s="902"/>
      <c r="Y133" s="902"/>
      <c r="Z133" s="902"/>
      <c r="AA133" s="902"/>
      <c r="AB133" s="902"/>
      <c r="AC133" s="901"/>
      <c r="AD133" s="902"/>
      <c r="AE133" s="902"/>
      <c r="AF133" s="902"/>
      <c r="AG133" s="902"/>
      <c r="AH133" s="902"/>
      <c r="AI133" s="902"/>
      <c r="AJ133" s="902"/>
      <c r="AK133" s="902"/>
      <c r="AL133" s="902"/>
      <c r="AM133" s="902"/>
      <c r="AN133" s="902"/>
      <c r="AO133" s="902"/>
      <c r="AP133" s="902"/>
      <c r="AQ133" s="902"/>
      <c r="AR133" s="903"/>
      <c r="AS133" s="929"/>
      <c r="AT133" s="926"/>
      <c r="AU133" s="926"/>
      <c r="AV133" s="925"/>
      <c r="AW133" s="982"/>
      <c r="AX133" s="982"/>
      <c r="AY133" s="982"/>
      <c r="AZ133" s="982"/>
      <c r="BA133" s="44"/>
      <c r="BB133" s="44"/>
      <c r="CZ133" s="141">
        <v>0</v>
      </c>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row>
    <row r="134" spans="1:131" ht="12" hidden="1" customHeight="1" x14ac:dyDescent="0.25">
      <c r="A134" s="44"/>
      <c r="B134" s="44"/>
      <c r="C134" s="882">
        <f t="shared" si="6"/>
        <v>5</v>
      </c>
      <c r="D134" s="883"/>
      <c r="E134" s="909"/>
      <c r="F134" s="600"/>
      <c r="G134" s="600"/>
      <c r="H134" s="600"/>
      <c r="I134" s="600"/>
      <c r="J134" s="600"/>
      <c r="K134" s="600"/>
      <c r="L134" s="600"/>
      <c r="M134" s="600"/>
      <c r="N134" s="600"/>
      <c r="O134" s="600"/>
      <c r="P134" s="601"/>
      <c r="Q134" s="915"/>
      <c r="R134" s="783"/>
      <c r="S134" s="783"/>
      <c r="T134" s="783"/>
      <c r="U134" s="783"/>
      <c r="V134" s="783"/>
      <c r="W134" s="783"/>
      <c r="X134" s="783"/>
      <c r="Y134" s="783"/>
      <c r="Z134" s="783"/>
      <c r="AA134" s="783"/>
      <c r="AB134" s="783"/>
      <c r="AC134" s="915"/>
      <c r="AD134" s="783"/>
      <c r="AE134" s="783"/>
      <c r="AF134" s="783"/>
      <c r="AG134" s="783"/>
      <c r="AH134" s="783"/>
      <c r="AI134" s="783"/>
      <c r="AJ134" s="783"/>
      <c r="AK134" s="783"/>
      <c r="AL134" s="783"/>
      <c r="AM134" s="783"/>
      <c r="AN134" s="783"/>
      <c r="AO134" s="783"/>
      <c r="AP134" s="783"/>
      <c r="AQ134" s="783"/>
      <c r="AR134" s="784"/>
      <c r="AS134" s="768"/>
      <c r="AT134" s="600"/>
      <c r="AU134" s="600"/>
      <c r="AV134" s="601"/>
      <c r="AW134" s="768"/>
      <c r="AX134" s="600"/>
      <c r="AY134" s="600"/>
      <c r="AZ134" s="601"/>
      <c r="BA134" s="44"/>
      <c r="BB134" s="44"/>
      <c r="CZ134" s="141">
        <v>0</v>
      </c>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row>
    <row r="135" spans="1:131" x14ac:dyDescent="0.25">
      <c r="A135" s="44"/>
      <c r="B135" s="44"/>
      <c r="C135" s="420" t="s">
        <v>92</v>
      </c>
      <c r="D135" s="421"/>
      <c r="E135" s="421"/>
      <c r="F135" s="421"/>
      <c r="G135" s="421"/>
      <c r="H135" s="421"/>
      <c r="I135" s="421"/>
      <c r="J135" s="421"/>
      <c r="K135" s="421"/>
      <c r="L135" s="421"/>
      <c r="M135" s="421"/>
      <c r="N135" s="421"/>
      <c r="O135" s="421"/>
      <c r="P135" s="421"/>
      <c r="Q135" s="421"/>
      <c r="R135" s="421"/>
      <c r="S135" s="421"/>
      <c r="T135" s="421"/>
      <c r="U135" s="421"/>
      <c r="V135" s="421"/>
      <c r="W135" s="421"/>
      <c r="X135" s="421"/>
      <c r="Y135" s="421"/>
      <c r="Z135" s="421"/>
      <c r="AA135" s="421"/>
      <c r="AB135" s="421"/>
      <c r="AC135" s="421"/>
      <c r="AD135" s="421"/>
      <c r="AE135" s="421"/>
      <c r="AF135" s="421"/>
      <c r="AG135" s="421"/>
      <c r="AH135" s="421"/>
      <c r="AI135" s="421"/>
      <c r="AJ135" s="421"/>
      <c r="AK135" s="421"/>
      <c r="AL135" s="421"/>
      <c r="AM135" s="421"/>
      <c r="AN135" s="421"/>
      <c r="AO135" s="421"/>
      <c r="AP135" s="421"/>
      <c r="AQ135" s="421"/>
      <c r="AR135" s="421"/>
      <c r="AS135" s="421"/>
      <c r="AT135" s="421"/>
      <c r="AU135" s="421"/>
      <c r="AV135" s="422"/>
      <c r="AW135" s="330" t="s">
        <v>93</v>
      </c>
      <c r="AX135" s="331"/>
      <c r="AY135" s="330" t="s">
        <v>94</v>
      </c>
      <c r="AZ135" s="331"/>
      <c r="BA135" s="44"/>
      <c r="BB135" s="44"/>
      <c r="CZ135" s="141">
        <v>1</v>
      </c>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row>
    <row r="136" spans="1:131" x14ac:dyDescent="0.25">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CZ136" s="141">
        <v>0</v>
      </c>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row>
    <row r="137" spans="1:131" x14ac:dyDescent="0.25">
      <c r="A137" s="44"/>
      <c r="B137" s="44"/>
      <c r="C137" s="470" t="s">
        <v>217</v>
      </c>
      <c r="D137" s="471"/>
      <c r="E137" s="910" t="s">
        <v>402</v>
      </c>
      <c r="F137" s="910"/>
      <c r="G137" s="910"/>
      <c r="H137" s="910"/>
      <c r="I137" s="910"/>
      <c r="J137" s="910"/>
      <c r="K137" s="910"/>
      <c r="L137" s="910"/>
      <c r="M137" s="910"/>
      <c r="N137" s="910"/>
      <c r="O137" s="910"/>
      <c r="P137" s="911"/>
      <c r="Q137" s="744" t="s">
        <v>406</v>
      </c>
      <c r="R137" s="744"/>
      <c r="S137" s="744"/>
      <c r="T137" s="744"/>
      <c r="U137" s="744"/>
      <c r="V137" s="744"/>
      <c r="W137" s="744"/>
      <c r="X137" s="744"/>
      <c r="Y137" s="744" t="s">
        <v>409</v>
      </c>
      <c r="Z137" s="744"/>
      <c r="AA137" s="744"/>
      <c r="AB137" s="744"/>
      <c r="AC137" s="744"/>
      <c r="AD137" s="744"/>
      <c r="AE137" s="744"/>
      <c r="AF137" s="744"/>
      <c r="AG137" s="744"/>
      <c r="AH137" s="744"/>
      <c r="AI137" s="744"/>
      <c r="AJ137" s="744"/>
      <c r="AK137" s="744"/>
      <c r="AL137" s="744"/>
      <c r="AM137" s="744"/>
      <c r="AN137" s="744"/>
      <c r="AO137" s="744" t="s">
        <v>408</v>
      </c>
      <c r="AP137" s="744"/>
      <c r="AQ137" s="744"/>
      <c r="AR137" s="744"/>
      <c r="AS137" s="744"/>
      <c r="AT137" s="744"/>
      <c r="AU137" s="744" t="s">
        <v>407</v>
      </c>
      <c r="AV137" s="744"/>
      <c r="AW137" s="744"/>
      <c r="AX137" s="744"/>
      <c r="AY137" s="744"/>
      <c r="AZ137" s="744"/>
      <c r="BA137" s="44"/>
      <c r="BB137" s="44"/>
      <c r="CZ137" s="141">
        <v>0</v>
      </c>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row>
    <row r="138" spans="1:131" x14ac:dyDescent="0.25">
      <c r="A138" s="44"/>
      <c r="B138" s="44"/>
      <c r="C138" s="473"/>
      <c r="D138" s="474"/>
      <c r="E138" s="912"/>
      <c r="F138" s="912"/>
      <c r="G138" s="912"/>
      <c r="H138" s="912"/>
      <c r="I138" s="912"/>
      <c r="J138" s="912"/>
      <c r="K138" s="912"/>
      <c r="L138" s="912"/>
      <c r="M138" s="912"/>
      <c r="N138" s="912"/>
      <c r="O138" s="912"/>
      <c r="P138" s="913"/>
      <c r="Q138" s="907" t="s">
        <v>410</v>
      </c>
      <c r="R138" s="907"/>
      <c r="S138" s="907" t="s">
        <v>411</v>
      </c>
      <c r="T138" s="907"/>
      <c r="U138" s="907" t="s">
        <v>412</v>
      </c>
      <c r="V138" s="907"/>
      <c r="W138" s="907" t="s">
        <v>413</v>
      </c>
      <c r="X138" s="907"/>
      <c r="Y138" s="744"/>
      <c r="Z138" s="744"/>
      <c r="AA138" s="744"/>
      <c r="AB138" s="744"/>
      <c r="AC138" s="744"/>
      <c r="AD138" s="744"/>
      <c r="AE138" s="744"/>
      <c r="AF138" s="744"/>
      <c r="AG138" s="744"/>
      <c r="AH138" s="744"/>
      <c r="AI138" s="744"/>
      <c r="AJ138" s="744"/>
      <c r="AK138" s="744"/>
      <c r="AL138" s="744"/>
      <c r="AM138" s="744"/>
      <c r="AN138" s="744"/>
      <c r="AO138" s="744"/>
      <c r="AP138" s="744"/>
      <c r="AQ138" s="744"/>
      <c r="AR138" s="744"/>
      <c r="AS138" s="744"/>
      <c r="AT138" s="744"/>
      <c r="AU138" s="744"/>
      <c r="AV138" s="744"/>
      <c r="AW138" s="744"/>
      <c r="AX138" s="744"/>
      <c r="AY138" s="744"/>
      <c r="AZ138" s="744"/>
      <c r="BA138" s="44"/>
      <c r="BB138" s="44"/>
      <c r="CZ138" s="141">
        <v>0</v>
      </c>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row>
    <row r="139" spans="1:131" ht="33.75" customHeight="1" x14ac:dyDescent="0.25">
      <c r="A139" s="44"/>
      <c r="B139" s="44"/>
      <c r="C139" s="895">
        <f>C130</f>
        <v>1</v>
      </c>
      <c r="D139" s="896"/>
      <c r="E139" s="897" t="str">
        <f>E130</f>
        <v>Componente Vuelos</v>
      </c>
      <c r="F139" s="897"/>
      <c r="G139" s="897"/>
      <c r="H139" s="897"/>
      <c r="I139" s="897"/>
      <c r="J139" s="897"/>
      <c r="K139" s="897"/>
      <c r="L139" s="897"/>
      <c r="M139" s="897"/>
      <c r="N139" s="897"/>
      <c r="O139" s="897"/>
      <c r="P139" s="898"/>
      <c r="Q139" s="983" t="s">
        <v>17</v>
      </c>
      <c r="R139" s="601"/>
      <c r="S139" s="768"/>
      <c r="T139" s="601"/>
      <c r="U139" s="983"/>
      <c r="V139" s="601"/>
      <c r="W139" s="599"/>
      <c r="X139" s="601"/>
      <c r="Y139" s="914"/>
      <c r="Z139" s="783"/>
      <c r="AA139" s="783"/>
      <c r="AB139" s="783"/>
      <c r="AC139" s="783"/>
      <c r="AD139" s="783"/>
      <c r="AE139" s="783"/>
      <c r="AF139" s="783"/>
      <c r="AG139" s="783"/>
      <c r="AH139" s="783"/>
      <c r="AI139" s="783"/>
      <c r="AJ139" s="783"/>
      <c r="AK139" s="783"/>
      <c r="AL139" s="783"/>
      <c r="AM139" s="783"/>
      <c r="AN139" s="784"/>
      <c r="AO139" s="879">
        <v>44683</v>
      </c>
      <c r="AP139" s="880"/>
      <c r="AQ139" s="880"/>
      <c r="AR139" s="880"/>
      <c r="AS139" s="880"/>
      <c r="AT139" s="881"/>
      <c r="AU139" s="599" t="s">
        <v>767</v>
      </c>
      <c r="AV139" s="600"/>
      <c r="AW139" s="600"/>
      <c r="AX139" s="600"/>
      <c r="AY139" s="600"/>
      <c r="AZ139" s="601"/>
      <c r="BA139" s="44"/>
      <c r="BB139" s="44"/>
      <c r="CZ139" s="141">
        <v>0</v>
      </c>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row>
    <row r="140" spans="1:131" ht="16.5" hidden="1" customHeight="1" x14ac:dyDescent="0.25">
      <c r="A140" s="44"/>
      <c r="B140" s="44"/>
      <c r="C140" s="882">
        <f>C131</f>
        <v>2</v>
      </c>
      <c r="D140" s="883"/>
      <c r="E140" s="884" t="str">
        <f>IF(TRIM(E131)="","",TRIM(E131))</f>
        <v/>
      </c>
      <c r="F140" s="884"/>
      <c r="G140" s="884"/>
      <c r="H140" s="884"/>
      <c r="I140" s="884"/>
      <c r="J140" s="884"/>
      <c r="K140" s="884"/>
      <c r="L140" s="884"/>
      <c r="M140" s="884"/>
      <c r="N140" s="884"/>
      <c r="O140" s="884"/>
      <c r="P140" s="885"/>
      <c r="Q140" s="599"/>
      <c r="R140" s="601"/>
      <c r="S140" s="768"/>
      <c r="T140" s="601"/>
      <c r="U140" s="599"/>
      <c r="V140" s="601"/>
      <c r="W140" s="599"/>
      <c r="X140" s="601"/>
      <c r="Y140" s="914"/>
      <c r="Z140" s="783"/>
      <c r="AA140" s="783"/>
      <c r="AB140" s="783"/>
      <c r="AC140" s="783"/>
      <c r="AD140" s="783"/>
      <c r="AE140" s="783"/>
      <c r="AF140" s="783"/>
      <c r="AG140" s="783"/>
      <c r="AH140" s="783"/>
      <c r="AI140" s="783"/>
      <c r="AJ140" s="783"/>
      <c r="AK140" s="783"/>
      <c r="AL140" s="783"/>
      <c r="AM140" s="783"/>
      <c r="AN140" s="784"/>
      <c r="AO140" s="879"/>
      <c r="AP140" s="880"/>
      <c r="AQ140" s="880"/>
      <c r="AR140" s="880"/>
      <c r="AS140" s="880"/>
      <c r="AT140" s="881"/>
      <c r="AU140" s="599"/>
      <c r="AV140" s="600"/>
      <c r="AW140" s="600"/>
      <c r="AX140" s="600"/>
      <c r="AY140" s="600"/>
      <c r="AZ140" s="601"/>
      <c r="BA140" s="44"/>
      <c r="BB140" s="44"/>
      <c r="CZ140" s="141">
        <v>0</v>
      </c>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row>
    <row r="141" spans="1:131" ht="15" hidden="1" customHeight="1" x14ac:dyDescent="0.25">
      <c r="A141" s="44"/>
      <c r="B141" s="44"/>
      <c r="C141" s="882">
        <f>C132</f>
        <v>3</v>
      </c>
      <c r="D141" s="883"/>
      <c r="E141" s="884" t="str">
        <f>IF(TRIM(E132)="","",TRIM(E132))</f>
        <v/>
      </c>
      <c r="F141" s="884"/>
      <c r="G141" s="884"/>
      <c r="H141" s="884"/>
      <c r="I141" s="884"/>
      <c r="J141" s="884"/>
      <c r="K141" s="884"/>
      <c r="L141" s="884"/>
      <c r="M141" s="884"/>
      <c r="N141" s="884"/>
      <c r="O141" s="884"/>
      <c r="P141" s="885"/>
      <c r="Q141" s="599"/>
      <c r="R141" s="601"/>
      <c r="S141" s="768"/>
      <c r="T141" s="601"/>
      <c r="U141" s="599"/>
      <c r="V141" s="601"/>
      <c r="W141" s="599"/>
      <c r="X141" s="601"/>
      <c r="Y141" s="914"/>
      <c r="Z141" s="783"/>
      <c r="AA141" s="783"/>
      <c r="AB141" s="783"/>
      <c r="AC141" s="783"/>
      <c r="AD141" s="783"/>
      <c r="AE141" s="783"/>
      <c r="AF141" s="783"/>
      <c r="AG141" s="783"/>
      <c r="AH141" s="783"/>
      <c r="AI141" s="783"/>
      <c r="AJ141" s="783"/>
      <c r="AK141" s="783"/>
      <c r="AL141" s="783"/>
      <c r="AM141" s="783"/>
      <c r="AN141" s="784"/>
      <c r="AO141" s="879"/>
      <c r="AP141" s="880"/>
      <c r="AQ141" s="880"/>
      <c r="AR141" s="880"/>
      <c r="AS141" s="880"/>
      <c r="AT141" s="881"/>
      <c r="AU141" s="599"/>
      <c r="AV141" s="600"/>
      <c r="AW141" s="600"/>
      <c r="AX141" s="600"/>
      <c r="AY141" s="600"/>
      <c r="AZ141" s="601"/>
      <c r="BA141" s="44"/>
      <c r="BB141" s="44"/>
      <c r="CZ141" s="141">
        <v>0</v>
      </c>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row>
    <row r="142" spans="1:131" ht="15.75" hidden="1" customHeight="1" x14ac:dyDescent="0.25">
      <c r="A142" s="44"/>
      <c r="B142" s="44"/>
      <c r="C142" s="886">
        <f>C133</f>
        <v>4</v>
      </c>
      <c r="D142" s="887"/>
      <c r="E142" s="893" t="str">
        <f>IF(TRIM(E133)="","",TRIM(E133))</f>
        <v/>
      </c>
      <c r="F142" s="893"/>
      <c r="G142" s="893"/>
      <c r="H142" s="893"/>
      <c r="I142" s="893"/>
      <c r="J142" s="893"/>
      <c r="K142" s="893"/>
      <c r="L142" s="893"/>
      <c r="M142" s="893"/>
      <c r="N142" s="893"/>
      <c r="O142" s="893"/>
      <c r="P142" s="894"/>
      <c r="Q142" s="924"/>
      <c r="R142" s="925"/>
      <c r="S142" s="929"/>
      <c r="T142" s="925"/>
      <c r="U142" s="924"/>
      <c r="V142" s="925"/>
      <c r="W142" s="924"/>
      <c r="X142" s="925"/>
      <c r="Y142" s="928"/>
      <c r="Z142" s="902"/>
      <c r="AA142" s="902"/>
      <c r="AB142" s="902"/>
      <c r="AC142" s="902"/>
      <c r="AD142" s="902"/>
      <c r="AE142" s="902"/>
      <c r="AF142" s="902"/>
      <c r="AG142" s="902"/>
      <c r="AH142" s="902"/>
      <c r="AI142" s="902"/>
      <c r="AJ142" s="902"/>
      <c r="AK142" s="902"/>
      <c r="AL142" s="902"/>
      <c r="AM142" s="902"/>
      <c r="AN142" s="903"/>
      <c r="AO142" s="904"/>
      <c r="AP142" s="905"/>
      <c r="AQ142" s="905"/>
      <c r="AR142" s="905"/>
      <c r="AS142" s="905"/>
      <c r="AT142" s="906"/>
      <c r="AU142" s="924"/>
      <c r="AV142" s="926"/>
      <c r="AW142" s="926"/>
      <c r="AX142" s="926"/>
      <c r="AY142" s="926"/>
      <c r="AZ142" s="925"/>
      <c r="BA142" s="44"/>
      <c r="BB142" s="44"/>
      <c r="CZ142" s="141">
        <v>0</v>
      </c>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row>
    <row r="143" spans="1:131" ht="14.25" hidden="1" customHeight="1" x14ac:dyDescent="0.25">
      <c r="A143" s="44"/>
      <c r="B143" s="44"/>
      <c r="C143" s="882">
        <f>C134</f>
        <v>5</v>
      </c>
      <c r="D143" s="883"/>
      <c r="E143" s="884" t="str">
        <f>IF(TRIM(E134)="","",TRIM(E134))</f>
        <v/>
      </c>
      <c r="F143" s="884"/>
      <c r="G143" s="884"/>
      <c r="H143" s="884"/>
      <c r="I143" s="884"/>
      <c r="J143" s="884"/>
      <c r="K143" s="884"/>
      <c r="L143" s="884"/>
      <c r="M143" s="884"/>
      <c r="N143" s="884"/>
      <c r="O143" s="884"/>
      <c r="P143" s="885"/>
      <c r="Q143" s="599"/>
      <c r="R143" s="601"/>
      <c r="S143" s="768"/>
      <c r="T143" s="601"/>
      <c r="U143" s="599"/>
      <c r="V143" s="601"/>
      <c r="W143" s="599"/>
      <c r="X143" s="601"/>
      <c r="Y143" s="914"/>
      <c r="Z143" s="783"/>
      <c r="AA143" s="783"/>
      <c r="AB143" s="783"/>
      <c r="AC143" s="783"/>
      <c r="AD143" s="783"/>
      <c r="AE143" s="783"/>
      <c r="AF143" s="783"/>
      <c r="AG143" s="783"/>
      <c r="AH143" s="783"/>
      <c r="AI143" s="783"/>
      <c r="AJ143" s="783"/>
      <c r="AK143" s="783"/>
      <c r="AL143" s="783"/>
      <c r="AM143" s="783"/>
      <c r="AN143" s="784"/>
      <c r="AO143" s="879"/>
      <c r="AP143" s="880"/>
      <c r="AQ143" s="880"/>
      <c r="AR143" s="880"/>
      <c r="AS143" s="880"/>
      <c r="AT143" s="881"/>
      <c r="AU143" s="599"/>
      <c r="AV143" s="600"/>
      <c r="AW143" s="600"/>
      <c r="AX143" s="600"/>
      <c r="AY143" s="600"/>
      <c r="AZ143" s="601"/>
      <c r="BA143" s="44"/>
      <c r="BB143" s="44"/>
      <c r="CZ143" s="141">
        <v>0</v>
      </c>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row>
    <row r="144" spans="1:131" x14ac:dyDescent="0.25">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CZ144" s="141">
        <v>0</v>
      </c>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row>
    <row r="145" spans="1:131" x14ac:dyDescent="0.25">
      <c r="A145" s="44"/>
      <c r="B145" s="44"/>
      <c r="C145" s="891" t="s">
        <v>410</v>
      </c>
      <c r="D145" s="892"/>
      <c r="E145" s="930" t="s">
        <v>568</v>
      </c>
      <c r="F145" s="930"/>
      <c r="G145" s="930"/>
      <c r="H145" s="930"/>
      <c r="I145" s="930"/>
      <c r="J145" s="930"/>
      <c r="K145" s="930"/>
      <c r="L145" s="930"/>
      <c r="M145" s="930"/>
      <c r="N145" s="930"/>
      <c r="O145" s="930"/>
      <c r="P145" s="930"/>
      <c r="Q145" s="930"/>
      <c r="R145" s="930"/>
      <c r="S145" s="930"/>
      <c r="T145" s="930"/>
      <c r="U145" s="930"/>
      <c r="V145" s="930"/>
      <c r="W145" s="930"/>
      <c r="X145" s="930"/>
      <c r="Y145" s="930"/>
      <c r="Z145" s="930"/>
      <c r="AA145" s="930"/>
      <c r="AB145" s="930"/>
      <c r="AC145" s="930"/>
      <c r="AD145" s="930"/>
      <c r="AE145" s="930"/>
      <c r="AF145" s="930"/>
      <c r="AG145" s="930"/>
      <c r="AH145" s="930"/>
      <c r="AI145" s="930"/>
      <c r="AJ145" s="930"/>
      <c r="AK145" s="930"/>
      <c r="AL145" s="930"/>
      <c r="AM145" s="930"/>
      <c r="AN145" s="930"/>
      <c r="AO145" s="930"/>
      <c r="AP145" s="930"/>
      <c r="AQ145" s="930"/>
      <c r="AR145" s="930"/>
      <c r="AS145" s="930"/>
      <c r="AT145" s="930"/>
      <c r="AU145" s="930"/>
      <c r="AV145" s="930"/>
      <c r="AW145" s="930"/>
      <c r="AX145" s="930"/>
      <c r="AY145" s="930"/>
      <c r="AZ145" s="931"/>
      <c r="BA145" s="44"/>
      <c r="BB145" s="44"/>
      <c r="CZ145" s="141">
        <v>0</v>
      </c>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row>
    <row r="146" spans="1:131" x14ac:dyDescent="0.25">
      <c r="A146" s="44"/>
      <c r="B146" s="44"/>
      <c r="C146" s="891" t="s">
        <v>411</v>
      </c>
      <c r="D146" s="892"/>
      <c r="E146" s="930" t="s">
        <v>569</v>
      </c>
      <c r="F146" s="930"/>
      <c r="G146" s="930"/>
      <c r="H146" s="930"/>
      <c r="I146" s="930"/>
      <c r="J146" s="930"/>
      <c r="K146" s="930"/>
      <c r="L146" s="930"/>
      <c r="M146" s="930"/>
      <c r="N146" s="930"/>
      <c r="O146" s="930"/>
      <c r="P146" s="930"/>
      <c r="Q146" s="930"/>
      <c r="R146" s="930"/>
      <c r="S146" s="930"/>
      <c r="T146" s="930"/>
      <c r="U146" s="930"/>
      <c r="V146" s="930"/>
      <c r="W146" s="930"/>
      <c r="X146" s="930"/>
      <c r="Y146" s="930"/>
      <c r="Z146" s="930"/>
      <c r="AA146" s="930"/>
      <c r="AB146" s="930"/>
      <c r="AC146" s="930"/>
      <c r="AD146" s="930"/>
      <c r="AE146" s="930"/>
      <c r="AF146" s="930"/>
      <c r="AG146" s="930"/>
      <c r="AH146" s="930"/>
      <c r="AI146" s="930"/>
      <c r="AJ146" s="930"/>
      <c r="AK146" s="930"/>
      <c r="AL146" s="930"/>
      <c r="AM146" s="930"/>
      <c r="AN146" s="930"/>
      <c r="AO146" s="930"/>
      <c r="AP146" s="930"/>
      <c r="AQ146" s="930"/>
      <c r="AR146" s="930"/>
      <c r="AS146" s="930"/>
      <c r="AT146" s="930"/>
      <c r="AU146" s="930"/>
      <c r="AV146" s="930"/>
      <c r="AW146" s="930"/>
      <c r="AX146" s="930"/>
      <c r="AY146" s="930"/>
      <c r="AZ146" s="931"/>
      <c r="BA146" s="44"/>
      <c r="BB146" s="44"/>
      <c r="CZ146" s="141">
        <v>0</v>
      </c>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row>
    <row r="147" spans="1:131" x14ac:dyDescent="0.25">
      <c r="A147" s="44"/>
      <c r="B147" s="44"/>
      <c r="C147" s="891" t="s">
        <v>412</v>
      </c>
      <c r="D147" s="892"/>
      <c r="E147" s="930" t="s">
        <v>570</v>
      </c>
      <c r="F147" s="930"/>
      <c r="G147" s="930"/>
      <c r="H147" s="930"/>
      <c r="I147" s="930"/>
      <c r="J147" s="930"/>
      <c r="K147" s="930"/>
      <c r="L147" s="930"/>
      <c r="M147" s="930"/>
      <c r="N147" s="930"/>
      <c r="O147" s="930"/>
      <c r="P147" s="930"/>
      <c r="Q147" s="930"/>
      <c r="R147" s="930"/>
      <c r="S147" s="930"/>
      <c r="T147" s="930"/>
      <c r="U147" s="930"/>
      <c r="V147" s="930"/>
      <c r="W147" s="930"/>
      <c r="X147" s="930"/>
      <c r="Y147" s="930"/>
      <c r="Z147" s="930"/>
      <c r="AA147" s="930"/>
      <c r="AB147" s="930"/>
      <c r="AC147" s="930"/>
      <c r="AD147" s="930"/>
      <c r="AE147" s="930"/>
      <c r="AF147" s="930"/>
      <c r="AG147" s="930"/>
      <c r="AH147" s="930"/>
      <c r="AI147" s="930"/>
      <c r="AJ147" s="930"/>
      <c r="AK147" s="930"/>
      <c r="AL147" s="930"/>
      <c r="AM147" s="930"/>
      <c r="AN147" s="930"/>
      <c r="AO147" s="930"/>
      <c r="AP147" s="930"/>
      <c r="AQ147" s="930"/>
      <c r="AR147" s="930"/>
      <c r="AS147" s="930"/>
      <c r="AT147" s="930"/>
      <c r="AU147" s="930"/>
      <c r="AV147" s="930"/>
      <c r="AW147" s="930"/>
      <c r="AX147" s="930"/>
      <c r="AY147" s="930"/>
      <c r="AZ147" s="931"/>
      <c r="BA147" s="44"/>
      <c r="BB147" s="44"/>
      <c r="CZ147" s="141">
        <v>0</v>
      </c>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row>
    <row r="148" spans="1:131" x14ac:dyDescent="0.25">
      <c r="A148" s="44"/>
      <c r="B148" s="44"/>
      <c r="C148" s="891" t="s">
        <v>413</v>
      </c>
      <c r="D148" s="892"/>
      <c r="E148" s="930" t="s">
        <v>571</v>
      </c>
      <c r="F148" s="930"/>
      <c r="G148" s="930"/>
      <c r="H148" s="930"/>
      <c r="I148" s="930"/>
      <c r="J148" s="930"/>
      <c r="K148" s="930"/>
      <c r="L148" s="930"/>
      <c r="M148" s="930"/>
      <c r="N148" s="930"/>
      <c r="O148" s="930"/>
      <c r="P148" s="930"/>
      <c r="Q148" s="930"/>
      <c r="R148" s="930"/>
      <c r="S148" s="930"/>
      <c r="T148" s="930"/>
      <c r="U148" s="930"/>
      <c r="V148" s="930"/>
      <c r="W148" s="930"/>
      <c r="X148" s="930"/>
      <c r="Y148" s="930"/>
      <c r="Z148" s="930"/>
      <c r="AA148" s="930"/>
      <c r="AB148" s="930"/>
      <c r="AC148" s="930"/>
      <c r="AD148" s="930"/>
      <c r="AE148" s="930"/>
      <c r="AF148" s="930"/>
      <c r="AG148" s="930"/>
      <c r="AH148" s="930"/>
      <c r="AI148" s="930"/>
      <c r="AJ148" s="930"/>
      <c r="AK148" s="930"/>
      <c r="AL148" s="930"/>
      <c r="AM148" s="930"/>
      <c r="AN148" s="930"/>
      <c r="AO148" s="930"/>
      <c r="AP148" s="930"/>
      <c r="AQ148" s="930"/>
      <c r="AR148" s="930"/>
      <c r="AS148" s="930"/>
      <c r="AT148" s="930"/>
      <c r="AU148" s="930"/>
      <c r="AV148" s="930"/>
      <c r="AW148" s="930"/>
      <c r="AX148" s="930"/>
      <c r="AY148" s="930"/>
      <c r="AZ148" s="931"/>
      <c r="BA148" s="44"/>
      <c r="BB148" s="44"/>
      <c r="CZ148" s="141">
        <v>0</v>
      </c>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row>
    <row r="149" spans="1:131" hidden="1" x14ac:dyDescent="0.25">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CZ149" s="141">
        <v>0</v>
      </c>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row>
    <row r="150" spans="1:131" hidden="1" x14ac:dyDescent="0.25">
      <c r="A150" s="44"/>
      <c r="B150" s="46"/>
      <c r="C150" s="365" t="s">
        <v>606</v>
      </c>
      <c r="D150" s="362"/>
      <c r="E150" s="362"/>
      <c r="F150" s="362"/>
      <c r="G150" s="362"/>
      <c r="H150" s="362"/>
      <c r="I150" s="362"/>
      <c r="J150" s="362"/>
      <c r="K150" s="362"/>
      <c r="L150" s="362"/>
      <c r="M150" s="362"/>
      <c r="N150" s="362"/>
      <c r="O150" s="362"/>
      <c r="P150" s="362"/>
      <c r="Q150" s="362"/>
      <c r="R150" s="362"/>
      <c r="S150" s="362"/>
      <c r="T150" s="362"/>
      <c r="U150" s="362"/>
      <c r="V150" s="362"/>
      <c r="W150" s="362"/>
      <c r="X150" s="362"/>
      <c r="Y150" s="362"/>
      <c r="Z150" s="362"/>
      <c r="AA150" s="362"/>
      <c r="AB150" s="362"/>
      <c r="AC150" s="362"/>
      <c r="AD150" s="362"/>
      <c r="AE150" s="362"/>
      <c r="AF150" s="362"/>
      <c r="AG150" s="362"/>
      <c r="AH150" s="362"/>
      <c r="AI150" s="362"/>
      <c r="AJ150" s="362"/>
      <c r="AK150" s="362"/>
      <c r="AL150" s="362"/>
      <c r="AM150" s="362"/>
      <c r="AN150" s="362"/>
      <c r="AO150" s="362"/>
      <c r="AP150" s="362"/>
      <c r="AQ150" s="362"/>
      <c r="AR150" s="362"/>
      <c r="AS150" s="362"/>
      <c r="AT150" s="362"/>
      <c r="AU150" s="362"/>
      <c r="AV150" s="362"/>
      <c r="AW150" s="362"/>
      <c r="AX150" s="362"/>
      <c r="AY150" s="362"/>
      <c r="AZ150" s="363"/>
      <c r="BA150" s="46"/>
      <c r="BB150" s="44"/>
      <c r="CZ150" s="141">
        <v>0</v>
      </c>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row>
    <row r="151" spans="1:131" hidden="1" x14ac:dyDescent="0.25">
      <c r="A151" s="44"/>
      <c r="B151" s="46"/>
      <c r="C151" s="790"/>
      <c r="D151" s="791"/>
      <c r="E151" s="791"/>
      <c r="F151" s="791"/>
      <c r="G151" s="791"/>
      <c r="H151" s="791"/>
      <c r="I151" s="791"/>
      <c r="J151" s="791"/>
      <c r="K151" s="791"/>
      <c r="L151" s="791"/>
      <c r="M151" s="791"/>
      <c r="N151" s="791"/>
      <c r="O151" s="791"/>
      <c r="P151" s="791"/>
      <c r="Q151" s="791"/>
      <c r="R151" s="791"/>
      <c r="S151" s="791"/>
      <c r="T151" s="791"/>
      <c r="U151" s="791"/>
      <c r="V151" s="791"/>
      <c r="W151" s="791"/>
      <c r="X151" s="791"/>
      <c r="Y151" s="791"/>
      <c r="Z151" s="791"/>
      <c r="AA151" s="791"/>
      <c r="AB151" s="791"/>
      <c r="AC151" s="791"/>
      <c r="AD151" s="791"/>
      <c r="AE151" s="791"/>
      <c r="AF151" s="791"/>
      <c r="AG151" s="791"/>
      <c r="AH151" s="791"/>
      <c r="AI151" s="791"/>
      <c r="AJ151" s="791"/>
      <c r="AK151" s="791"/>
      <c r="AL151" s="791"/>
      <c r="AM151" s="791"/>
      <c r="AN151" s="791"/>
      <c r="AO151" s="791"/>
      <c r="AP151" s="791"/>
      <c r="AQ151" s="791"/>
      <c r="AR151" s="791"/>
      <c r="AS151" s="791"/>
      <c r="AT151" s="791"/>
      <c r="AU151" s="791"/>
      <c r="AV151" s="791"/>
      <c r="AW151" s="791"/>
      <c r="AX151" s="791"/>
      <c r="AY151" s="791"/>
      <c r="AZ151" s="792"/>
      <c r="BA151" s="46"/>
      <c r="BB151" s="44"/>
      <c r="CZ151" s="141">
        <v>0</v>
      </c>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row>
    <row r="152" spans="1:131" hidden="1" x14ac:dyDescent="0.25">
      <c r="A152" s="44"/>
      <c r="B152" s="46"/>
      <c r="C152" s="790"/>
      <c r="D152" s="791"/>
      <c r="E152" s="791"/>
      <c r="F152" s="791"/>
      <c r="G152" s="791"/>
      <c r="H152" s="791"/>
      <c r="I152" s="791"/>
      <c r="J152" s="791"/>
      <c r="K152" s="791"/>
      <c r="L152" s="791"/>
      <c r="M152" s="791"/>
      <c r="N152" s="791"/>
      <c r="O152" s="791"/>
      <c r="P152" s="791"/>
      <c r="Q152" s="791"/>
      <c r="R152" s="791"/>
      <c r="S152" s="791"/>
      <c r="T152" s="791"/>
      <c r="U152" s="791"/>
      <c r="V152" s="791"/>
      <c r="W152" s="791"/>
      <c r="X152" s="791"/>
      <c r="Y152" s="791"/>
      <c r="Z152" s="791"/>
      <c r="AA152" s="791"/>
      <c r="AB152" s="791"/>
      <c r="AC152" s="791"/>
      <c r="AD152" s="791"/>
      <c r="AE152" s="791"/>
      <c r="AF152" s="791"/>
      <c r="AG152" s="791"/>
      <c r="AH152" s="791"/>
      <c r="AI152" s="791"/>
      <c r="AJ152" s="791"/>
      <c r="AK152" s="791"/>
      <c r="AL152" s="791"/>
      <c r="AM152" s="791"/>
      <c r="AN152" s="791"/>
      <c r="AO152" s="791"/>
      <c r="AP152" s="791"/>
      <c r="AQ152" s="791"/>
      <c r="AR152" s="791"/>
      <c r="AS152" s="791"/>
      <c r="AT152" s="791"/>
      <c r="AU152" s="791"/>
      <c r="AV152" s="791"/>
      <c r="AW152" s="791"/>
      <c r="AX152" s="791"/>
      <c r="AY152" s="791"/>
      <c r="AZ152" s="792"/>
      <c r="BA152" s="46"/>
      <c r="BB152" s="44"/>
      <c r="CZ152" s="141">
        <v>0</v>
      </c>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row>
    <row r="153" spans="1:131" hidden="1" x14ac:dyDescent="0.25">
      <c r="A153" s="44"/>
      <c r="B153" s="46"/>
      <c r="C153" s="787"/>
      <c r="D153" s="788"/>
      <c r="E153" s="788"/>
      <c r="F153" s="788"/>
      <c r="G153" s="788"/>
      <c r="H153" s="788"/>
      <c r="I153" s="788"/>
      <c r="J153" s="788"/>
      <c r="K153" s="788"/>
      <c r="L153" s="788"/>
      <c r="M153" s="788"/>
      <c r="N153" s="788"/>
      <c r="O153" s="788"/>
      <c r="P153" s="788"/>
      <c r="Q153" s="788"/>
      <c r="R153" s="788"/>
      <c r="S153" s="788"/>
      <c r="T153" s="788"/>
      <c r="U153" s="788"/>
      <c r="V153" s="788"/>
      <c r="W153" s="788"/>
      <c r="X153" s="788"/>
      <c r="Y153" s="788"/>
      <c r="Z153" s="788"/>
      <c r="AA153" s="788"/>
      <c r="AB153" s="788"/>
      <c r="AC153" s="788"/>
      <c r="AD153" s="788"/>
      <c r="AE153" s="788"/>
      <c r="AF153" s="788"/>
      <c r="AG153" s="788"/>
      <c r="AH153" s="788"/>
      <c r="AI153" s="788"/>
      <c r="AJ153" s="788"/>
      <c r="AK153" s="788"/>
      <c r="AL153" s="788"/>
      <c r="AM153" s="788"/>
      <c r="AN153" s="788"/>
      <c r="AO153" s="788"/>
      <c r="AP153" s="788"/>
      <c r="AQ153" s="788"/>
      <c r="AR153" s="788"/>
      <c r="AS153" s="788"/>
      <c r="AT153" s="788"/>
      <c r="AU153" s="788"/>
      <c r="AV153" s="788"/>
      <c r="AW153" s="788"/>
      <c r="AX153" s="788"/>
      <c r="AY153" s="788"/>
      <c r="AZ153" s="789"/>
      <c r="BA153" s="46"/>
      <c r="BB153" s="44"/>
      <c r="CZ153" s="141">
        <v>0</v>
      </c>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row>
    <row r="154" spans="1:131" ht="15" customHeight="1" x14ac:dyDescent="0.25">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CZ154" s="141">
        <v>0</v>
      </c>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row>
    <row r="155" spans="1:131" ht="15" customHeight="1" x14ac:dyDescent="0.25">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CZ155" s="141">
        <v>0</v>
      </c>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row>
    <row r="156" spans="1:131" x14ac:dyDescent="0.25">
      <c r="A156" s="44"/>
      <c r="B156" s="44"/>
      <c r="C156" s="888" t="s">
        <v>660</v>
      </c>
      <c r="D156" s="889"/>
      <c r="E156" s="889"/>
      <c r="F156" s="889"/>
      <c r="G156" s="889"/>
      <c r="H156" s="889"/>
      <c r="I156" s="889"/>
      <c r="J156" s="889"/>
      <c r="K156" s="889"/>
      <c r="L156" s="889"/>
      <c r="M156" s="889"/>
      <c r="N156" s="889"/>
      <c r="O156" s="889"/>
      <c r="P156" s="890"/>
      <c r="Q156" s="131"/>
      <c r="R156" s="132"/>
      <c r="S156" s="132"/>
      <c r="T156" s="132"/>
      <c r="U156" s="132"/>
      <c r="V156" s="132"/>
      <c r="W156" s="132"/>
      <c r="X156" s="132"/>
      <c r="Y156" s="132"/>
      <c r="Z156" s="132"/>
      <c r="AA156" s="132"/>
      <c r="AB156" s="132"/>
      <c r="AC156" s="132"/>
      <c r="AD156" s="132"/>
      <c r="AE156" s="132"/>
      <c r="AF156" s="132"/>
      <c r="AG156" s="132"/>
      <c r="AH156" s="132"/>
      <c r="AI156" s="132"/>
      <c r="AJ156" s="132"/>
      <c r="AK156" s="132"/>
      <c r="AL156" s="132"/>
      <c r="AM156" s="132"/>
      <c r="AN156" s="132"/>
      <c r="AO156" s="132"/>
      <c r="AP156" s="132"/>
      <c r="AQ156" s="132"/>
      <c r="AR156" s="132"/>
      <c r="AS156" s="132"/>
      <c r="AT156" s="132"/>
      <c r="AU156" s="132"/>
      <c r="AV156" s="132"/>
      <c r="AW156" s="132"/>
      <c r="AX156" s="132"/>
      <c r="AY156" s="132"/>
      <c r="AZ156" s="132"/>
      <c r="BA156" s="44"/>
      <c r="BB156" s="44"/>
      <c r="CZ156" s="141">
        <v>0</v>
      </c>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row>
    <row r="157" spans="1:131" x14ac:dyDescent="0.25">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CZ157" s="141">
        <v>0</v>
      </c>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row>
    <row r="158" spans="1:131" x14ac:dyDescent="0.25">
      <c r="A158" s="44"/>
      <c r="B158" s="44"/>
      <c r="C158" s="512" t="s">
        <v>275</v>
      </c>
      <c r="D158" s="367"/>
      <c r="E158" s="367"/>
      <c r="F158" s="367"/>
      <c r="G158" s="367"/>
      <c r="H158" s="367"/>
      <c r="I158" s="367"/>
      <c r="J158" s="367"/>
      <c r="K158" s="367"/>
      <c r="L158" s="367"/>
      <c r="M158" s="367"/>
      <c r="N158" s="367"/>
      <c r="O158" s="367"/>
      <c r="P158" s="367"/>
      <c r="Q158" s="367"/>
      <c r="R158" s="367"/>
      <c r="S158" s="367"/>
      <c r="T158" s="367"/>
      <c r="U158" s="367"/>
      <c r="V158" s="367"/>
      <c r="W158" s="367"/>
      <c r="X158" s="367"/>
      <c r="Y158" s="367"/>
      <c r="Z158" s="367"/>
      <c r="AA158" s="367"/>
      <c r="AB158" s="512" t="s">
        <v>129</v>
      </c>
      <c r="AC158" s="367"/>
      <c r="AD158" s="367"/>
      <c r="AE158" s="367"/>
      <c r="AF158" s="367"/>
      <c r="AG158" s="367"/>
      <c r="AH158" s="367"/>
      <c r="AI158" s="367"/>
      <c r="AJ158" s="367"/>
      <c r="AK158" s="367"/>
      <c r="AL158" s="367"/>
      <c r="AM158" s="367"/>
      <c r="AN158" s="367"/>
      <c r="AO158" s="367"/>
      <c r="AP158" s="367"/>
      <c r="AQ158" s="367"/>
      <c r="AR158" s="367"/>
      <c r="AS158" s="367"/>
      <c r="AT158" s="367"/>
      <c r="AU158" s="367"/>
      <c r="AV158" s="367"/>
      <c r="AW158" s="367"/>
      <c r="AX158" s="367"/>
      <c r="AY158" s="367"/>
      <c r="AZ158" s="367"/>
      <c r="BA158" s="44"/>
      <c r="BB158" s="44"/>
      <c r="CZ158" s="141">
        <v>0</v>
      </c>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row>
    <row r="159" spans="1:131" x14ac:dyDescent="0.25">
      <c r="A159" s="44"/>
      <c r="B159" s="44"/>
      <c r="C159" s="532" t="s">
        <v>661</v>
      </c>
      <c r="D159" s="353"/>
      <c r="E159" s="353"/>
      <c r="F159" s="353"/>
      <c r="G159" s="353"/>
      <c r="H159" s="353"/>
      <c r="I159" s="353"/>
      <c r="J159" s="353"/>
      <c r="K159" s="353"/>
      <c r="L159" s="353"/>
      <c r="M159" s="353"/>
      <c r="N159" s="353"/>
      <c r="O159" s="353"/>
      <c r="P159" s="353"/>
      <c r="Q159" s="353"/>
      <c r="R159" s="353"/>
      <c r="S159" s="353"/>
      <c r="T159" s="353"/>
      <c r="U159" s="353"/>
      <c r="V159" s="353"/>
      <c r="W159" s="353"/>
      <c r="X159" s="353"/>
      <c r="Y159" s="353"/>
      <c r="Z159" s="353"/>
      <c r="AA159" s="353"/>
      <c r="AB159" s="532" t="s">
        <v>20</v>
      </c>
      <c r="AC159" s="353"/>
      <c r="AD159" s="353"/>
      <c r="AE159" s="353"/>
      <c r="AF159" s="353"/>
      <c r="AG159" s="353"/>
      <c r="AH159" s="353"/>
      <c r="AI159" s="353"/>
      <c r="AJ159" s="353"/>
      <c r="AK159" s="353"/>
      <c r="AL159" s="353"/>
      <c r="AM159" s="353"/>
      <c r="AN159" s="353"/>
      <c r="AO159" s="353"/>
      <c r="AP159" s="353"/>
      <c r="AQ159" s="353"/>
      <c r="AR159" s="353"/>
      <c r="AS159" s="353"/>
      <c r="AT159" s="353"/>
      <c r="AU159" s="353"/>
      <c r="AV159" s="353"/>
      <c r="AW159" s="353"/>
      <c r="AX159" s="353"/>
      <c r="AY159" s="353"/>
      <c r="AZ159" s="354"/>
      <c r="BA159" s="44"/>
      <c r="BB159" s="44"/>
      <c r="CZ159" s="141">
        <v>0</v>
      </c>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row>
    <row r="160" spans="1:131" ht="15" customHeight="1" x14ac:dyDescent="0.25">
      <c r="A160" s="44"/>
      <c r="B160" s="44"/>
      <c r="C160" s="532" t="s">
        <v>414</v>
      </c>
      <c r="D160" s="353"/>
      <c r="E160" s="353"/>
      <c r="F160" s="353"/>
      <c r="G160" s="353"/>
      <c r="H160" s="353"/>
      <c r="I160" s="353"/>
      <c r="J160" s="353"/>
      <c r="K160" s="353"/>
      <c r="L160" s="353"/>
      <c r="M160" s="353"/>
      <c r="N160" s="353"/>
      <c r="O160" s="353"/>
      <c r="P160" s="353"/>
      <c r="Q160" s="353"/>
      <c r="R160" s="353"/>
      <c r="S160" s="353"/>
      <c r="T160" s="353"/>
      <c r="U160" s="353"/>
      <c r="V160" s="353"/>
      <c r="W160" s="353"/>
      <c r="X160" s="353"/>
      <c r="Y160" s="353"/>
      <c r="Z160" s="353"/>
      <c r="AA160" s="353"/>
      <c r="AB160" s="532" t="s">
        <v>748</v>
      </c>
      <c r="AC160" s="353"/>
      <c r="AD160" s="353"/>
      <c r="AE160" s="353"/>
      <c r="AF160" s="353"/>
      <c r="AG160" s="353"/>
      <c r="AH160" s="353"/>
      <c r="AI160" s="353"/>
      <c r="AJ160" s="353"/>
      <c r="AK160" s="353"/>
      <c r="AL160" s="353"/>
      <c r="AM160" s="353"/>
      <c r="AN160" s="353"/>
      <c r="AO160" s="353"/>
      <c r="AP160" s="353"/>
      <c r="AQ160" s="353"/>
      <c r="AR160" s="353"/>
      <c r="AS160" s="353"/>
      <c r="AT160" s="353"/>
      <c r="AU160" s="353"/>
      <c r="AV160" s="353"/>
      <c r="AW160" s="353"/>
      <c r="AX160" s="353"/>
      <c r="AY160" s="353"/>
      <c r="AZ160" s="354"/>
      <c r="BA160" s="44"/>
      <c r="BB160" s="44"/>
      <c r="CZ160" s="141">
        <v>0</v>
      </c>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row>
    <row r="161" spans="1:131" ht="14.25" customHeight="1" x14ac:dyDescent="0.25">
      <c r="A161" s="44"/>
      <c r="B161" s="44"/>
      <c r="C161" s="532" t="s">
        <v>659</v>
      </c>
      <c r="D161" s="353"/>
      <c r="E161" s="353"/>
      <c r="F161" s="353"/>
      <c r="G161" s="353"/>
      <c r="H161" s="353"/>
      <c r="I161" s="353"/>
      <c r="J161" s="353"/>
      <c r="K161" s="353"/>
      <c r="L161" s="353"/>
      <c r="M161" s="353"/>
      <c r="N161" s="353"/>
      <c r="O161" s="353"/>
      <c r="P161" s="353"/>
      <c r="Q161" s="353"/>
      <c r="R161" s="353"/>
      <c r="S161" s="353"/>
      <c r="T161" s="353"/>
      <c r="U161" s="353"/>
      <c r="V161" s="353"/>
      <c r="W161" s="353"/>
      <c r="X161" s="353"/>
      <c r="Y161" s="353"/>
      <c r="Z161" s="353"/>
      <c r="AA161" s="353"/>
      <c r="AB161" s="532" t="s">
        <v>737</v>
      </c>
      <c r="AC161" s="353"/>
      <c r="AD161" s="353"/>
      <c r="AE161" s="353"/>
      <c r="AF161" s="353"/>
      <c r="AG161" s="353"/>
      <c r="AH161" s="353"/>
      <c r="AI161" s="353"/>
      <c r="AJ161" s="353"/>
      <c r="AK161" s="353"/>
      <c r="AL161" s="353"/>
      <c r="AM161" s="353"/>
      <c r="AN161" s="353"/>
      <c r="AO161" s="353"/>
      <c r="AP161" s="353"/>
      <c r="AQ161" s="353"/>
      <c r="AR161" s="353"/>
      <c r="AS161" s="353"/>
      <c r="AT161" s="353"/>
      <c r="AU161" s="353"/>
      <c r="AV161" s="353"/>
      <c r="AW161" s="353"/>
      <c r="AX161" s="353"/>
      <c r="AY161" s="353"/>
      <c r="AZ161" s="354"/>
      <c r="BA161" s="44"/>
      <c r="BB161" s="44"/>
      <c r="CZ161" s="141">
        <v>0</v>
      </c>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row>
    <row r="162" spans="1:131" ht="15" hidden="1" customHeight="1" x14ac:dyDescent="0.25">
      <c r="A162" s="44"/>
      <c r="B162" s="44"/>
      <c r="C162" s="532"/>
      <c r="D162" s="353"/>
      <c r="E162" s="353"/>
      <c r="F162" s="353"/>
      <c r="G162" s="353"/>
      <c r="H162" s="353"/>
      <c r="I162" s="353"/>
      <c r="J162" s="353"/>
      <c r="K162" s="353"/>
      <c r="L162" s="353"/>
      <c r="M162" s="353"/>
      <c r="N162" s="353"/>
      <c r="O162" s="353"/>
      <c r="P162" s="353"/>
      <c r="Q162" s="353"/>
      <c r="R162" s="353"/>
      <c r="S162" s="353"/>
      <c r="T162" s="353"/>
      <c r="U162" s="353"/>
      <c r="V162" s="353"/>
      <c r="W162" s="353"/>
      <c r="X162" s="353"/>
      <c r="Y162" s="353"/>
      <c r="Z162" s="353"/>
      <c r="AA162" s="353"/>
      <c r="AB162" s="532"/>
      <c r="AC162" s="353"/>
      <c r="AD162" s="353"/>
      <c r="AE162" s="353"/>
      <c r="AF162" s="353"/>
      <c r="AG162" s="353"/>
      <c r="AH162" s="353"/>
      <c r="AI162" s="353"/>
      <c r="AJ162" s="353"/>
      <c r="AK162" s="353"/>
      <c r="AL162" s="353"/>
      <c r="AM162" s="353"/>
      <c r="AN162" s="353"/>
      <c r="AO162" s="353"/>
      <c r="AP162" s="353"/>
      <c r="AQ162" s="353"/>
      <c r="AR162" s="353"/>
      <c r="AS162" s="353"/>
      <c r="AT162" s="353"/>
      <c r="AU162" s="353"/>
      <c r="AV162" s="353"/>
      <c r="AW162" s="353"/>
      <c r="AX162" s="353"/>
      <c r="AY162" s="353"/>
      <c r="AZ162" s="354"/>
      <c r="BA162" s="44"/>
      <c r="BB162" s="44"/>
      <c r="CZ162" s="141">
        <v>0</v>
      </c>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row>
    <row r="163" spans="1:131" ht="15" hidden="1" customHeight="1" x14ac:dyDescent="0.25">
      <c r="A163" s="44"/>
      <c r="B163" s="44"/>
      <c r="C163" s="551"/>
      <c r="D163" s="415"/>
      <c r="E163" s="415"/>
      <c r="F163" s="415"/>
      <c r="G163" s="415"/>
      <c r="H163" s="415"/>
      <c r="I163" s="415"/>
      <c r="J163" s="415"/>
      <c r="K163" s="415"/>
      <c r="L163" s="415"/>
      <c r="M163" s="415"/>
      <c r="N163" s="415"/>
      <c r="O163" s="415"/>
      <c r="P163" s="415"/>
      <c r="Q163" s="415"/>
      <c r="R163" s="415"/>
      <c r="S163" s="415"/>
      <c r="T163" s="415"/>
      <c r="U163" s="415"/>
      <c r="V163" s="415"/>
      <c r="W163" s="415"/>
      <c r="X163" s="415"/>
      <c r="Y163" s="415"/>
      <c r="Z163" s="415"/>
      <c r="AA163" s="415"/>
      <c r="AB163" s="551"/>
      <c r="AC163" s="415"/>
      <c r="AD163" s="415"/>
      <c r="AE163" s="415"/>
      <c r="AF163" s="415"/>
      <c r="AG163" s="415"/>
      <c r="AH163" s="415"/>
      <c r="AI163" s="415"/>
      <c r="AJ163" s="415"/>
      <c r="AK163" s="415"/>
      <c r="AL163" s="415"/>
      <c r="AM163" s="415"/>
      <c r="AN163" s="415"/>
      <c r="AO163" s="415"/>
      <c r="AP163" s="415"/>
      <c r="AQ163" s="415"/>
      <c r="AR163" s="415"/>
      <c r="AS163" s="415"/>
      <c r="AT163" s="415"/>
      <c r="AU163" s="415"/>
      <c r="AV163" s="415"/>
      <c r="AW163" s="415"/>
      <c r="AX163" s="415"/>
      <c r="AY163" s="415"/>
      <c r="AZ163" s="416"/>
      <c r="BA163" s="44"/>
      <c r="BB163" s="44"/>
      <c r="CZ163" s="141">
        <v>0</v>
      </c>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row>
    <row r="164" spans="1:131" ht="15" hidden="1" customHeight="1" x14ac:dyDescent="0.25">
      <c r="A164" s="44"/>
      <c r="B164" s="44"/>
      <c r="C164" s="405"/>
      <c r="D164" s="406"/>
      <c r="E164" s="406"/>
      <c r="F164" s="406"/>
      <c r="G164" s="406"/>
      <c r="H164" s="406"/>
      <c r="I164" s="406"/>
      <c r="J164" s="406"/>
      <c r="K164" s="406"/>
      <c r="L164" s="406"/>
      <c r="M164" s="406"/>
      <c r="N164" s="406"/>
      <c r="O164" s="406"/>
      <c r="P164" s="406"/>
      <c r="Q164" s="406"/>
      <c r="R164" s="406"/>
      <c r="S164" s="406"/>
      <c r="T164" s="406"/>
      <c r="U164" s="406"/>
      <c r="V164" s="406"/>
      <c r="W164" s="406"/>
      <c r="X164" s="406"/>
      <c r="Y164" s="406"/>
      <c r="Z164" s="406"/>
      <c r="AA164" s="406"/>
      <c r="AB164" s="405"/>
      <c r="AC164" s="406"/>
      <c r="AD164" s="406"/>
      <c r="AE164" s="406"/>
      <c r="AF164" s="406"/>
      <c r="AG164" s="406"/>
      <c r="AH164" s="406"/>
      <c r="AI164" s="406"/>
      <c r="AJ164" s="406"/>
      <c r="AK164" s="406"/>
      <c r="AL164" s="406"/>
      <c r="AM164" s="406"/>
      <c r="AN164" s="406"/>
      <c r="AO164" s="406"/>
      <c r="AP164" s="406"/>
      <c r="AQ164" s="406"/>
      <c r="AR164" s="406"/>
      <c r="AS164" s="406"/>
      <c r="AT164" s="406"/>
      <c r="AU164" s="406"/>
      <c r="AV164" s="406"/>
      <c r="AW164" s="406"/>
      <c r="AX164" s="406"/>
      <c r="AY164" s="406"/>
      <c r="AZ164" s="406"/>
      <c r="BA164" s="44"/>
      <c r="BB164" s="44"/>
      <c r="CZ164" s="141">
        <v>0</v>
      </c>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row>
    <row r="165" spans="1:131" x14ac:dyDescent="0.25">
      <c r="A165" s="44"/>
      <c r="B165" s="44"/>
      <c r="C165" s="420" t="s">
        <v>92</v>
      </c>
      <c r="D165" s="421"/>
      <c r="E165" s="421"/>
      <c r="F165" s="421"/>
      <c r="G165" s="421"/>
      <c r="H165" s="421"/>
      <c r="I165" s="421"/>
      <c r="J165" s="421"/>
      <c r="K165" s="421"/>
      <c r="L165" s="421"/>
      <c r="M165" s="421"/>
      <c r="N165" s="421"/>
      <c r="O165" s="421"/>
      <c r="P165" s="421"/>
      <c r="Q165" s="421"/>
      <c r="R165" s="421"/>
      <c r="S165" s="421"/>
      <c r="T165" s="421"/>
      <c r="U165" s="421"/>
      <c r="V165" s="421"/>
      <c r="W165" s="421"/>
      <c r="X165" s="421"/>
      <c r="Y165" s="421"/>
      <c r="Z165" s="421"/>
      <c r="AA165" s="421"/>
      <c r="AB165" s="421"/>
      <c r="AC165" s="421"/>
      <c r="AD165" s="421"/>
      <c r="AE165" s="421"/>
      <c r="AF165" s="421"/>
      <c r="AG165" s="421"/>
      <c r="AH165" s="421"/>
      <c r="AI165" s="421"/>
      <c r="AJ165" s="421"/>
      <c r="AK165" s="421"/>
      <c r="AL165" s="421"/>
      <c r="AM165" s="421"/>
      <c r="AN165" s="421"/>
      <c r="AO165" s="421"/>
      <c r="AP165" s="421"/>
      <c r="AQ165" s="421"/>
      <c r="AR165" s="421"/>
      <c r="AS165" s="421"/>
      <c r="AT165" s="421"/>
      <c r="AU165" s="421"/>
      <c r="AV165" s="422"/>
      <c r="AW165" s="330" t="s">
        <v>93</v>
      </c>
      <c r="AX165" s="331"/>
      <c r="AY165" s="330" t="s">
        <v>94</v>
      </c>
      <c r="AZ165" s="331"/>
      <c r="BA165" s="44"/>
      <c r="BB165" s="44"/>
      <c r="CZ165" s="141">
        <v>0</v>
      </c>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row>
    <row r="166" spans="1:131" hidden="1" x14ac:dyDescent="0.25">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CZ166" s="141">
        <v>0</v>
      </c>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row>
    <row r="167" spans="1:131" hidden="1" x14ac:dyDescent="0.25">
      <c r="A167" s="44"/>
      <c r="B167" s="46"/>
      <c r="C167" s="365" t="s">
        <v>607</v>
      </c>
      <c r="D167" s="362"/>
      <c r="E167" s="362"/>
      <c r="F167" s="362"/>
      <c r="G167" s="362"/>
      <c r="H167" s="362"/>
      <c r="I167" s="362"/>
      <c r="J167" s="362"/>
      <c r="K167" s="362"/>
      <c r="L167" s="362"/>
      <c r="M167" s="362"/>
      <c r="N167" s="362"/>
      <c r="O167" s="362"/>
      <c r="P167" s="362"/>
      <c r="Q167" s="362"/>
      <c r="R167" s="362"/>
      <c r="S167" s="362"/>
      <c r="T167" s="362"/>
      <c r="U167" s="362"/>
      <c r="V167" s="362"/>
      <c r="W167" s="362"/>
      <c r="X167" s="362"/>
      <c r="Y167" s="362"/>
      <c r="Z167" s="362"/>
      <c r="AA167" s="362"/>
      <c r="AB167" s="362"/>
      <c r="AC167" s="362"/>
      <c r="AD167" s="362"/>
      <c r="AE167" s="362"/>
      <c r="AF167" s="362"/>
      <c r="AG167" s="362"/>
      <c r="AH167" s="362"/>
      <c r="AI167" s="362"/>
      <c r="AJ167" s="362"/>
      <c r="AK167" s="362"/>
      <c r="AL167" s="362"/>
      <c r="AM167" s="362"/>
      <c r="AN167" s="362"/>
      <c r="AO167" s="362"/>
      <c r="AP167" s="362"/>
      <c r="AQ167" s="362"/>
      <c r="AR167" s="362"/>
      <c r="AS167" s="362"/>
      <c r="AT167" s="362"/>
      <c r="AU167" s="362"/>
      <c r="AV167" s="362"/>
      <c r="AW167" s="362"/>
      <c r="AX167" s="362"/>
      <c r="AY167" s="362"/>
      <c r="AZ167" s="363"/>
      <c r="BA167" s="46"/>
      <c r="BB167" s="44"/>
      <c r="CZ167" s="141">
        <v>0</v>
      </c>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row>
    <row r="168" spans="1:131" hidden="1" x14ac:dyDescent="0.25">
      <c r="A168" s="44"/>
      <c r="B168" s="46"/>
      <c r="C168" s="790"/>
      <c r="D168" s="791"/>
      <c r="E168" s="791"/>
      <c r="F168" s="791"/>
      <c r="G168" s="791"/>
      <c r="H168" s="791"/>
      <c r="I168" s="791"/>
      <c r="J168" s="791"/>
      <c r="K168" s="791"/>
      <c r="L168" s="791"/>
      <c r="M168" s="791"/>
      <c r="N168" s="791"/>
      <c r="O168" s="791"/>
      <c r="P168" s="791"/>
      <c r="Q168" s="791"/>
      <c r="R168" s="791"/>
      <c r="S168" s="791"/>
      <c r="T168" s="791"/>
      <c r="U168" s="791"/>
      <c r="V168" s="791"/>
      <c r="W168" s="791"/>
      <c r="X168" s="791"/>
      <c r="Y168" s="791"/>
      <c r="Z168" s="791"/>
      <c r="AA168" s="791"/>
      <c r="AB168" s="791"/>
      <c r="AC168" s="791"/>
      <c r="AD168" s="791"/>
      <c r="AE168" s="791"/>
      <c r="AF168" s="791"/>
      <c r="AG168" s="791"/>
      <c r="AH168" s="791"/>
      <c r="AI168" s="791"/>
      <c r="AJ168" s="791"/>
      <c r="AK168" s="791"/>
      <c r="AL168" s="791"/>
      <c r="AM168" s="791"/>
      <c r="AN168" s="791"/>
      <c r="AO168" s="791"/>
      <c r="AP168" s="791"/>
      <c r="AQ168" s="791"/>
      <c r="AR168" s="791"/>
      <c r="AS168" s="791"/>
      <c r="AT168" s="791"/>
      <c r="AU168" s="791"/>
      <c r="AV168" s="791"/>
      <c r="AW168" s="791"/>
      <c r="AX168" s="791"/>
      <c r="AY168" s="791"/>
      <c r="AZ168" s="792"/>
      <c r="BA168" s="46"/>
      <c r="BB168" s="44"/>
      <c r="CZ168" s="141">
        <v>0</v>
      </c>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row>
    <row r="169" spans="1:131" hidden="1" x14ac:dyDescent="0.25">
      <c r="A169" s="44"/>
      <c r="B169" s="46"/>
      <c r="C169" s="790"/>
      <c r="D169" s="791"/>
      <c r="E169" s="791"/>
      <c r="F169" s="791"/>
      <c r="G169" s="791"/>
      <c r="H169" s="791"/>
      <c r="I169" s="791"/>
      <c r="J169" s="791"/>
      <c r="K169" s="791"/>
      <c r="L169" s="791"/>
      <c r="M169" s="791"/>
      <c r="N169" s="791"/>
      <c r="O169" s="791"/>
      <c r="P169" s="791"/>
      <c r="Q169" s="791"/>
      <c r="R169" s="791"/>
      <c r="S169" s="791"/>
      <c r="T169" s="791"/>
      <c r="U169" s="791"/>
      <c r="V169" s="791"/>
      <c r="W169" s="791"/>
      <c r="X169" s="791"/>
      <c r="Y169" s="791"/>
      <c r="Z169" s="791"/>
      <c r="AA169" s="791"/>
      <c r="AB169" s="791"/>
      <c r="AC169" s="791"/>
      <c r="AD169" s="791"/>
      <c r="AE169" s="791"/>
      <c r="AF169" s="791"/>
      <c r="AG169" s="791"/>
      <c r="AH169" s="791"/>
      <c r="AI169" s="791"/>
      <c r="AJ169" s="791"/>
      <c r="AK169" s="791"/>
      <c r="AL169" s="791"/>
      <c r="AM169" s="791"/>
      <c r="AN169" s="791"/>
      <c r="AO169" s="791"/>
      <c r="AP169" s="791"/>
      <c r="AQ169" s="791"/>
      <c r="AR169" s="791"/>
      <c r="AS169" s="791"/>
      <c r="AT169" s="791"/>
      <c r="AU169" s="791"/>
      <c r="AV169" s="791"/>
      <c r="AW169" s="791"/>
      <c r="AX169" s="791"/>
      <c r="AY169" s="791"/>
      <c r="AZ169" s="792"/>
      <c r="BA169" s="46"/>
      <c r="BB169" s="44"/>
      <c r="CZ169" s="141">
        <v>0</v>
      </c>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row>
    <row r="170" spans="1:131" hidden="1" x14ac:dyDescent="0.25">
      <c r="A170" s="44"/>
      <c r="B170" s="46"/>
      <c r="C170" s="787"/>
      <c r="D170" s="788"/>
      <c r="E170" s="788"/>
      <c r="F170" s="788"/>
      <c r="G170" s="788"/>
      <c r="H170" s="788"/>
      <c r="I170" s="788"/>
      <c r="J170" s="788"/>
      <c r="K170" s="788"/>
      <c r="L170" s="788"/>
      <c r="M170" s="788"/>
      <c r="N170" s="788"/>
      <c r="O170" s="788"/>
      <c r="P170" s="788"/>
      <c r="Q170" s="788"/>
      <c r="R170" s="788"/>
      <c r="S170" s="788"/>
      <c r="T170" s="788"/>
      <c r="U170" s="788"/>
      <c r="V170" s="788"/>
      <c r="W170" s="788"/>
      <c r="X170" s="788"/>
      <c r="Y170" s="788"/>
      <c r="Z170" s="788"/>
      <c r="AA170" s="788"/>
      <c r="AB170" s="788"/>
      <c r="AC170" s="788"/>
      <c r="AD170" s="788"/>
      <c r="AE170" s="788"/>
      <c r="AF170" s="788"/>
      <c r="AG170" s="788"/>
      <c r="AH170" s="788"/>
      <c r="AI170" s="788"/>
      <c r="AJ170" s="788"/>
      <c r="AK170" s="788"/>
      <c r="AL170" s="788"/>
      <c r="AM170" s="788"/>
      <c r="AN170" s="788"/>
      <c r="AO170" s="788"/>
      <c r="AP170" s="788"/>
      <c r="AQ170" s="788"/>
      <c r="AR170" s="788"/>
      <c r="AS170" s="788"/>
      <c r="AT170" s="788"/>
      <c r="AU170" s="788"/>
      <c r="AV170" s="788"/>
      <c r="AW170" s="788"/>
      <c r="AX170" s="788"/>
      <c r="AY170" s="788"/>
      <c r="AZ170" s="789"/>
      <c r="BA170" s="46"/>
      <c r="BB170" s="44"/>
      <c r="CZ170" s="141">
        <v>0</v>
      </c>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row>
    <row r="171" spans="1:131" x14ac:dyDescent="0.25">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CZ171" s="141">
        <v>0</v>
      </c>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row>
    <row r="172" spans="1:131" x14ac:dyDescent="0.25">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CZ172" s="141">
        <v>0</v>
      </c>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row>
    <row r="173" spans="1:131" x14ac:dyDescent="0.25">
      <c r="A173" s="44"/>
      <c r="B173" s="44"/>
      <c r="C173" s="908" t="s">
        <v>253</v>
      </c>
      <c r="D173" s="889"/>
      <c r="E173" s="889"/>
      <c r="F173" s="889"/>
      <c r="G173" s="889"/>
      <c r="H173" s="889"/>
      <c r="I173" s="889"/>
      <c r="J173" s="889"/>
      <c r="K173" s="889"/>
      <c r="L173" s="889"/>
      <c r="M173" s="889"/>
      <c r="N173" s="889"/>
      <c r="O173" s="889"/>
      <c r="P173" s="890"/>
      <c r="Q173" s="131"/>
      <c r="R173" s="132"/>
      <c r="S173" s="132"/>
      <c r="T173" s="132"/>
      <c r="U173" s="132"/>
      <c r="V173" s="132"/>
      <c r="W173" s="132"/>
      <c r="X173" s="132"/>
      <c r="Y173" s="132"/>
      <c r="Z173" s="132"/>
      <c r="AA173" s="132"/>
      <c r="AB173" s="132"/>
      <c r="AC173" s="132"/>
      <c r="AD173" s="132"/>
      <c r="AE173" s="132"/>
      <c r="AF173" s="132"/>
      <c r="AG173" s="132"/>
      <c r="AH173" s="132"/>
      <c r="AI173" s="132"/>
      <c r="AJ173" s="132"/>
      <c r="AK173" s="132"/>
      <c r="AL173" s="132"/>
      <c r="AM173" s="132"/>
      <c r="AN173" s="132"/>
      <c r="AO173" s="132"/>
      <c r="AP173" s="132"/>
      <c r="AQ173" s="132"/>
      <c r="AR173" s="132"/>
      <c r="AS173" s="132"/>
      <c r="AT173" s="132"/>
      <c r="AU173" s="132"/>
      <c r="AV173" s="132"/>
      <c r="AW173" s="132"/>
      <c r="AX173" s="132"/>
      <c r="AY173" s="132"/>
      <c r="AZ173" s="132"/>
      <c r="BA173" s="44"/>
      <c r="BB173" s="44"/>
      <c r="CZ173" s="141">
        <v>0</v>
      </c>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row>
    <row r="174" spans="1:131" x14ac:dyDescent="0.25">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CZ174" s="141">
        <v>0</v>
      </c>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row>
    <row r="175" spans="1:131" x14ac:dyDescent="0.25">
      <c r="A175" s="44"/>
      <c r="B175" s="44"/>
      <c r="C175" s="814" t="s">
        <v>647</v>
      </c>
      <c r="D175" s="815"/>
      <c r="E175" s="815"/>
      <c r="F175" s="815"/>
      <c r="G175" s="815"/>
      <c r="H175" s="815"/>
      <c r="I175" s="815"/>
      <c r="J175" s="815"/>
      <c r="K175" s="815"/>
      <c r="L175" s="815"/>
      <c r="M175" s="815"/>
      <c r="N175" s="815"/>
      <c r="O175" s="815"/>
      <c r="P175" s="815"/>
      <c r="Q175" s="817">
        <v>0.35</v>
      </c>
      <c r="R175" s="383"/>
      <c r="S175" s="383"/>
      <c r="T175" s="383"/>
      <c r="U175" s="383"/>
      <c r="V175" s="383"/>
      <c r="W175" s="383"/>
      <c r="X175" s="383"/>
      <c r="Y175" s="793"/>
      <c r="Z175" s="793"/>
      <c r="AA175" s="793"/>
      <c r="AB175" s="793"/>
      <c r="AC175" s="793"/>
      <c r="AD175" s="793"/>
      <c r="AE175" s="793"/>
      <c r="AF175" s="793"/>
      <c r="AG175" s="793"/>
      <c r="AH175" s="793"/>
      <c r="AI175" s="793"/>
      <c r="AJ175" s="793"/>
      <c r="AK175" s="793"/>
      <c r="AL175" s="793"/>
      <c r="AM175" s="793"/>
      <c r="AN175" s="793"/>
      <c r="AO175" s="793"/>
      <c r="AP175" s="793"/>
      <c r="AQ175" s="793"/>
      <c r="AR175" s="793"/>
      <c r="AS175" s="793"/>
      <c r="AT175" s="793"/>
      <c r="AU175" s="793"/>
      <c r="AV175" s="793"/>
      <c r="AW175" s="793"/>
      <c r="AX175" s="793"/>
      <c r="AY175" s="793"/>
      <c r="AZ175" s="794"/>
      <c r="BA175" s="44"/>
      <c r="BB175" s="44"/>
      <c r="CZ175" s="141">
        <v>0</v>
      </c>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row>
    <row r="176" spans="1:131" x14ac:dyDescent="0.25">
      <c r="A176" s="44"/>
      <c r="B176" s="44"/>
      <c r="C176" s="795" t="s">
        <v>633</v>
      </c>
      <c r="D176" s="796"/>
      <c r="E176" s="796"/>
      <c r="F176" s="796"/>
      <c r="G176" s="796"/>
      <c r="H176" s="796"/>
      <c r="I176" s="796"/>
      <c r="J176" s="796"/>
      <c r="K176" s="796"/>
      <c r="L176" s="796"/>
      <c r="M176" s="796"/>
      <c r="N176" s="796"/>
      <c r="O176" s="796"/>
      <c r="P176" s="796"/>
      <c r="Q176" s="942">
        <v>44708</v>
      </c>
      <c r="R176" s="942"/>
      <c r="S176" s="942"/>
      <c r="T176" s="942"/>
      <c r="U176" s="942"/>
      <c r="V176" s="942"/>
      <c r="W176" s="942"/>
      <c r="X176" s="942"/>
      <c r="Y176" s="793"/>
      <c r="Z176" s="793"/>
      <c r="AA176" s="793"/>
      <c r="AB176" s="793"/>
      <c r="AC176" s="793"/>
      <c r="AD176" s="793"/>
      <c r="AE176" s="793"/>
      <c r="AF176" s="793"/>
      <c r="AG176" s="793"/>
      <c r="AH176" s="793"/>
      <c r="AI176" s="793"/>
      <c r="AJ176" s="793"/>
      <c r="AK176" s="793"/>
      <c r="AL176" s="793"/>
      <c r="AM176" s="793"/>
      <c r="AN176" s="793"/>
      <c r="AO176" s="793"/>
      <c r="AP176" s="793"/>
      <c r="AQ176" s="793"/>
      <c r="AR176" s="793"/>
      <c r="AS176" s="793"/>
      <c r="AT176" s="793"/>
      <c r="AU176" s="793"/>
      <c r="AV176" s="793"/>
      <c r="AW176" s="793"/>
      <c r="AX176" s="793"/>
      <c r="AY176" s="793"/>
      <c r="AZ176" s="794"/>
      <c r="BA176" s="44"/>
      <c r="BB176" s="44"/>
      <c r="CZ176" s="141">
        <v>0</v>
      </c>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row>
    <row r="177" spans="1:131" x14ac:dyDescent="0.25">
      <c r="A177" s="44"/>
      <c r="B177" s="44"/>
      <c r="C177" s="795" t="s">
        <v>650</v>
      </c>
      <c r="D177" s="796"/>
      <c r="E177" s="796"/>
      <c r="F177" s="796"/>
      <c r="G177" s="796"/>
      <c r="H177" s="796"/>
      <c r="I177" s="796"/>
      <c r="J177" s="796"/>
      <c r="K177" s="796"/>
      <c r="L177" s="796"/>
      <c r="M177" s="796"/>
      <c r="N177" s="796"/>
      <c r="O177" s="796"/>
      <c r="P177" s="796"/>
      <c r="Q177" s="943">
        <v>44712</v>
      </c>
      <c r="R177" s="942"/>
      <c r="S177" s="942"/>
      <c r="T177" s="942"/>
      <c r="U177" s="942"/>
      <c r="V177" s="942"/>
      <c r="W177" s="942"/>
      <c r="X177" s="942"/>
      <c r="Y177" s="793"/>
      <c r="Z177" s="793"/>
      <c r="AA177" s="793"/>
      <c r="AB177" s="793"/>
      <c r="AC177" s="793"/>
      <c r="AD177" s="793"/>
      <c r="AE177" s="793"/>
      <c r="AF177" s="793"/>
      <c r="AG177" s="793"/>
      <c r="AH177" s="793"/>
      <c r="AI177" s="793"/>
      <c r="AJ177" s="793"/>
      <c r="AK177" s="793"/>
      <c r="AL177" s="793"/>
      <c r="AM177" s="793"/>
      <c r="AN177" s="793"/>
      <c r="AO177" s="793"/>
      <c r="AP177" s="793"/>
      <c r="AQ177" s="793"/>
      <c r="AR177" s="793"/>
      <c r="AS177" s="793"/>
      <c r="AT177" s="793"/>
      <c r="AU177" s="793"/>
      <c r="AV177" s="793"/>
      <c r="AW177" s="793"/>
      <c r="AX177" s="793"/>
      <c r="AY177" s="793"/>
      <c r="AZ177" s="794"/>
      <c r="BA177" s="44"/>
      <c r="BB177" s="44"/>
      <c r="CZ177" s="141">
        <v>0</v>
      </c>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row>
    <row r="178" spans="1:131" x14ac:dyDescent="0.25">
      <c r="A178" s="44"/>
      <c r="B178" s="44"/>
      <c r="C178" s="797" t="s">
        <v>254</v>
      </c>
      <c r="D178" s="796"/>
      <c r="E178" s="796"/>
      <c r="F178" s="796"/>
      <c r="G178" s="796"/>
      <c r="H178" s="796"/>
      <c r="I178" s="796"/>
      <c r="J178" s="796"/>
      <c r="K178" s="796"/>
      <c r="L178" s="796"/>
      <c r="M178" s="796"/>
      <c r="N178" s="796"/>
      <c r="O178" s="796"/>
      <c r="P178" s="796"/>
      <c r="Q178" s="383" t="s">
        <v>20</v>
      </c>
      <c r="R178" s="927"/>
      <c r="S178" s="927"/>
      <c r="T178" s="782" t="s">
        <v>255</v>
      </c>
      <c r="U178" s="782"/>
      <c r="V178" s="782"/>
      <c r="W178" s="782"/>
      <c r="X178" s="782"/>
      <c r="Y178" s="813"/>
      <c r="Z178" s="813"/>
      <c r="AA178" s="813"/>
      <c r="AB178" s="813"/>
      <c r="AC178" s="813"/>
      <c r="AD178" s="813"/>
      <c r="AE178" s="813"/>
      <c r="AF178" s="813"/>
      <c r="AG178" s="793"/>
      <c r="AH178" s="793"/>
      <c r="AI178" s="793"/>
      <c r="AJ178" s="793"/>
      <c r="AK178" s="793"/>
      <c r="AL178" s="793"/>
      <c r="AM178" s="793"/>
      <c r="AN178" s="793"/>
      <c r="AO178" s="793"/>
      <c r="AP178" s="793"/>
      <c r="AQ178" s="793"/>
      <c r="AR178" s="793"/>
      <c r="AS178" s="793"/>
      <c r="AT178" s="793"/>
      <c r="AU178" s="793"/>
      <c r="AV178" s="793"/>
      <c r="AW178" s="793"/>
      <c r="AX178" s="793"/>
      <c r="AY178" s="793"/>
      <c r="AZ178" s="794"/>
      <c r="BA178" s="44"/>
      <c r="BB178" s="44"/>
      <c r="CZ178" s="141">
        <v>0</v>
      </c>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row>
    <row r="179" spans="1:131" x14ac:dyDescent="0.25">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CZ179" s="141">
        <v>0</v>
      </c>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row>
    <row r="180" spans="1:131" x14ac:dyDescent="0.25">
      <c r="A180" s="44"/>
      <c r="B180" s="44"/>
      <c r="C180" s="797" t="s">
        <v>257</v>
      </c>
      <c r="D180" s="796"/>
      <c r="E180" s="796"/>
      <c r="F180" s="796"/>
      <c r="G180" s="796"/>
      <c r="H180" s="796"/>
      <c r="I180" s="796"/>
      <c r="J180" s="796"/>
      <c r="K180" s="796"/>
      <c r="L180" s="796"/>
      <c r="M180" s="796"/>
      <c r="N180" s="796"/>
      <c r="O180" s="796"/>
      <c r="P180" s="796"/>
      <c r="Q180" s="796"/>
      <c r="R180" s="796"/>
      <c r="S180" s="796"/>
      <c r="T180" s="796"/>
      <c r="U180" s="796"/>
      <c r="V180" s="796"/>
      <c r="W180" s="796"/>
      <c r="X180" s="796"/>
      <c r="Y180" s="944" t="s">
        <v>256</v>
      </c>
      <c r="Z180" s="945"/>
      <c r="AA180" s="945"/>
      <c r="AB180" s="945"/>
      <c r="AC180" s="945"/>
      <c r="AD180" s="945"/>
      <c r="AE180" s="945"/>
      <c r="AF180" s="945"/>
      <c r="AG180" s="945"/>
      <c r="AH180" s="945"/>
      <c r="AI180" s="945"/>
      <c r="AJ180" s="945"/>
      <c r="AK180" s="945"/>
      <c r="AL180" s="945"/>
      <c r="AM180" s="945"/>
      <c r="AN180" s="945"/>
      <c r="AO180" s="945"/>
      <c r="AP180" s="945"/>
      <c r="AQ180" s="945"/>
      <c r="AR180" s="945"/>
      <c r="AS180" s="945"/>
      <c r="AT180" s="945"/>
      <c r="AU180" s="945"/>
      <c r="AV180" s="945"/>
      <c r="AW180" s="945"/>
      <c r="AX180" s="945"/>
      <c r="AY180" s="945"/>
      <c r="AZ180" s="946"/>
      <c r="BA180" s="44"/>
      <c r="BB180" s="44"/>
      <c r="CZ180" s="141">
        <v>0</v>
      </c>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row>
    <row r="181" spans="1:131" hidden="1" x14ac:dyDescent="0.25">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CZ181" s="141">
        <v>0</v>
      </c>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row>
    <row r="182" spans="1:131" hidden="1" x14ac:dyDescent="0.25">
      <c r="A182" s="44"/>
      <c r="B182" s="46"/>
      <c r="C182" s="365" t="s">
        <v>608</v>
      </c>
      <c r="D182" s="362"/>
      <c r="E182" s="362"/>
      <c r="F182" s="362"/>
      <c r="G182" s="362"/>
      <c r="H182" s="362"/>
      <c r="I182" s="362"/>
      <c r="J182" s="362"/>
      <c r="K182" s="362"/>
      <c r="L182" s="362"/>
      <c r="M182" s="362"/>
      <c r="N182" s="362"/>
      <c r="O182" s="362"/>
      <c r="P182" s="362"/>
      <c r="Q182" s="362"/>
      <c r="R182" s="362"/>
      <c r="S182" s="362"/>
      <c r="T182" s="362"/>
      <c r="U182" s="362"/>
      <c r="V182" s="362"/>
      <c r="W182" s="362"/>
      <c r="X182" s="362"/>
      <c r="Y182" s="362"/>
      <c r="Z182" s="362"/>
      <c r="AA182" s="362"/>
      <c r="AB182" s="362"/>
      <c r="AC182" s="362"/>
      <c r="AD182" s="362"/>
      <c r="AE182" s="362"/>
      <c r="AF182" s="362"/>
      <c r="AG182" s="362"/>
      <c r="AH182" s="362"/>
      <c r="AI182" s="362"/>
      <c r="AJ182" s="362"/>
      <c r="AK182" s="362"/>
      <c r="AL182" s="362"/>
      <c r="AM182" s="362"/>
      <c r="AN182" s="362"/>
      <c r="AO182" s="362"/>
      <c r="AP182" s="362"/>
      <c r="AQ182" s="362"/>
      <c r="AR182" s="362"/>
      <c r="AS182" s="362"/>
      <c r="AT182" s="362"/>
      <c r="AU182" s="362"/>
      <c r="AV182" s="362"/>
      <c r="AW182" s="362"/>
      <c r="AX182" s="362"/>
      <c r="AY182" s="362"/>
      <c r="AZ182" s="363"/>
      <c r="BA182" s="46"/>
      <c r="BB182" s="44"/>
      <c r="CZ182" s="141">
        <v>0</v>
      </c>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row>
    <row r="183" spans="1:131" hidden="1" x14ac:dyDescent="0.25">
      <c r="A183" s="44"/>
      <c r="B183" s="46"/>
      <c r="C183" s="790"/>
      <c r="D183" s="791"/>
      <c r="E183" s="791"/>
      <c r="F183" s="791"/>
      <c r="G183" s="791"/>
      <c r="H183" s="791"/>
      <c r="I183" s="791"/>
      <c r="J183" s="791"/>
      <c r="K183" s="791"/>
      <c r="L183" s="791"/>
      <c r="M183" s="791"/>
      <c r="N183" s="791"/>
      <c r="O183" s="791"/>
      <c r="P183" s="791"/>
      <c r="Q183" s="791"/>
      <c r="R183" s="791"/>
      <c r="S183" s="791"/>
      <c r="T183" s="791"/>
      <c r="U183" s="791"/>
      <c r="V183" s="791"/>
      <c r="W183" s="791"/>
      <c r="X183" s="791"/>
      <c r="Y183" s="791"/>
      <c r="Z183" s="791"/>
      <c r="AA183" s="791"/>
      <c r="AB183" s="791"/>
      <c r="AC183" s="791"/>
      <c r="AD183" s="791"/>
      <c r="AE183" s="791"/>
      <c r="AF183" s="791"/>
      <c r="AG183" s="791"/>
      <c r="AH183" s="791"/>
      <c r="AI183" s="791"/>
      <c r="AJ183" s="791"/>
      <c r="AK183" s="791"/>
      <c r="AL183" s="791"/>
      <c r="AM183" s="791"/>
      <c r="AN183" s="791"/>
      <c r="AO183" s="791"/>
      <c r="AP183" s="791"/>
      <c r="AQ183" s="791"/>
      <c r="AR183" s="791"/>
      <c r="AS183" s="791"/>
      <c r="AT183" s="791"/>
      <c r="AU183" s="791"/>
      <c r="AV183" s="791"/>
      <c r="AW183" s="791"/>
      <c r="AX183" s="791"/>
      <c r="AY183" s="791"/>
      <c r="AZ183" s="792"/>
      <c r="BA183" s="46"/>
      <c r="BB183" s="44"/>
      <c r="CZ183" s="141">
        <v>0</v>
      </c>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row>
    <row r="184" spans="1:131" hidden="1" x14ac:dyDescent="0.25">
      <c r="A184" s="44"/>
      <c r="B184" s="46"/>
      <c r="C184" s="790"/>
      <c r="D184" s="791"/>
      <c r="E184" s="791"/>
      <c r="F184" s="791"/>
      <c r="G184" s="791"/>
      <c r="H184" s="791"/>
      <c r="I184" s="791"/>
      <c r="J184" s="791"/>
      <c r="K184" s="791"/>
      <c r="L184" s="791"/>
      <c r="M184" s="791"/>
      <c r="N184" s="791"/>
      <c r="O184" s="791"/>
      <c r="P184" s="791"/>
      <c r="Q184" s="791"/>
      <c r="R184" s="791"/>
      <c r="S184" s="791"/>
      <c r="T184" s="791"/>
      <c r="U184" s="791"/>
      <c r="V184" s="791"/>
      <c r="W184" s="791"/>
      <c r="X184" s="791"/>
      <c r="Y184" s="791"/>
      <c r="Z184" s="791"/>
      <c r="AA184" s="791"/>
      <c r="AB184" s="791"/>
      <c r="AC184" s="791"/>
      <c r="AD184" s="791"/>
      <c r="AE184" s="791"/>
      <c r="AF184" s="791"/>
      <c r="AG184" s="791"/>
      <c r="AH184" s="791"/>
      <c r="AI184" s="791"/>
      <c r="AJ184" s="791"/>
      <c r="AK184" s="791"/>
      <c r="AL184" s="791"/>
      <c r="AM184" s="791"/>
      <c r="AN184" s="791"/>
      <c r="AO184" s="791"/>
      <c r="AP184" s="791"/>
      <c r="AQ184" s="791"/>
      <c r="AR184" s="791"/>
      <c r="AS184" s="791"/>
      <c r="AT184" s="791"/>
      <c r="AU184" s="791"/>
      <c r="AV184" s="791"/>
      <c r="AW184" s="791"/>
      <c r="AX184" s="791"/>
      <c r="AY184" s="791"/>
      <c r="AZ184" s="792"/>
      <c r="BA184" s="46"/>
      <c r="BB184" s="44"/>
      <c r="CZ184" s="141">
        <v>0</v>
      </c>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row>
    <row r="185" spans="1:131" hidden="1" x14ac:dyDescent="0.25">
      <c r="A185" s="44"/>
      <c r="B185" s="46"/>
      <c r="C185" s="787"/>
      <c r="D185" s="788"/>
      <c r="E185" s="788"/>
      <c r="F185" s="788"/>
      <c r="G185" s="788"/>
      <c r="H185" s="788"/>
      <c r="I185" s="788"/>
      <c r="J185" s="788"/>
      <c r="K185" s="788"/>
      <c r="L185" s="788"/>
      <c r="M185" s="788"/>
      <c r="N185" s="788"/>
      <c r="O185" s="788"/>
      <c r="P185" s="788"/>
      <c r="Q185" s="788"/>
      <c r="R185" s="788"/>
      <c r="S185" s="788"/>
      <c r="T185" s="788"/>
      <c r="U185" s="788"/>
      <c r="V185" s="788"/>
      <c r="W185" s="788"/>
      <c r="X185" s="788"/>
      <c r="Y185" s="788"/>
      <c r="Z185" s="788"/>
      <c r="AA185" s="788"/>
      <c r="AB185" s="788"/>
      <c r="AC185" s="788"/>
      <c r="AD185" s="788"/>
      <c r="AE185" s="788"/>
      <c r="AF185" s="788"/>
      <c r="AG185" s="788"/>
      <c r="AH185" s="788"/>
      <c r="AI185" s="788"/>
      <c r="AJ185" s="788"/>
      <c r="AK185" s="788"/>
      <c r="AL185" s="788"/>
      <c r="AM185" s="788"/>
      <c r="AN185" s="788"/>
      <c r="AO185" s="788"/>
      <c r="AP185" s="788"/>
      <c r="AQ185" s="788"/>
      <c r="AR185" s="788"/>
      <c r="AS185" s="788"/>
      <c r="AT185" s="788"/>
      <c r="AU185" s="788"/>
      <c r="AV185" s="788"/>
      <c r="AW185" s="788"/>
      <c r="AX185" s="788"/>
      <c r="AY185" s="788"/>
      <c r="AZ185" s="789"/>
      <c r="BA185" s="46"/>
      <c r="BB185" s="44"/>
      <c r="CZ185" s="141">
        <v>0</v>
      </c>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row>
    <row r="186" spans="1:131" ht="15" customHeight="1" x14ac:dyDescent="0.25">
      <c r="A186" s="39"/>
      <c r="B186" s="39"/>
      <c r="C186" s="39"/>
      <c r="D186" s="39"/>
      <c r="E186" s="39"/>
      <c r="F186" s="39"/>
      <c r="W186" s="39"/>
      <c r="X186" s="39"/>
      <c r="Y186" s="39"/>
      <c r="Z186" s="39"/>
      <c r="AQ186" s="39"/>
      <c r="AR186" s="39"/>
      <c r="AS186" s="39"/>
      <c r="AT186" s="39"/>
      <c r="AU186" s="39"/>
      <c r="AV186" s="39"/>
      <c r="AW186" s="39"/>
      <c r="AX186" s="39"/>
      <c r="AY186" s="39"/>
      <c r="AZ186" s="39"/>
      <c r="BA186" s="39"/>
      <c r="BB186" s="39"/>
      <c r="BC186" s="11"/>
      <c r="BD186" s="11"/>
      <c r="BE186" s="12"/>
      <c r="BF186" s="12"/>
      <c r="CZ186" s="141">
        <v>0</v>
      </c>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row>
    <row r="187" spans="1:131" ht="15" customHeight="1" x14ac:dyDescent="0.25">
      <c r="A187" s="39"/>
      <c r="B187" s="39"/>
      <c r="C187" s="39"/>
      <c r="D187" s="39"/>
      <c r="E187" s="39"/>
      <c r="F187" s="39"/>
      <c r="W187" s="39"/>
      <c r="X187" s="39"/>
      <c r="Y187" s="39"/>
      <c r="Z187" s="39"/>
      <c r="AQ187" s="39"/>
      <c r="AR187" s="39"/>
      <c r="AS187" s="39"/>
      <c r="AT187" s="39"/>
      <c r="AU187" s="39"/>
      <c r="AV187" s="39"/>
      <c r="AW187" s="39"/>
      <c r="AX187" s="39"/>
      <c r="AY187" s="39"/>
      <c r="AZ187" s="39"/>
      <c r="BA187" s="39"/>
      <c r="BB187" s="39"/>
      <c r="BC187" s="11"/>
      <c r="BD187" s="11"/>
      <c r="BE187" s="12"/>
      <c r="BF187" s="12"/>
      <c r="CZ187" s="141">
        <v>0</v>
      </c>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row>
    <row r="188" spans="1:131" ht="15" customHeight="1" x14ac:dyDescent="0.25">
      <c r="A188" s="39"/>
      <c r="B188" s="39"/>
      <c r="C188" s="335" t="s">
        <v>391</v>
      </c>
      <c r="D188" s="328"/>
      <c r="E188" s="328"/>
      <c r="F188" s="328"/>
      <c r="G188" s="328"/>
      <c r="H188" s="328"/>
      <c r="I188" s="328"/>
      <c r="J188" s="328"/>
      <c r="K188" s="328"/>
      <c r="L188" s="328"/>
      <c r="M188" s="328"/>
      <c r="N188" s="328"/>
      <c r="O188" s="328"/>
      <c r="P188" s="329"/>
      <c r="Q188" s="43"/>
      <c r="R188" s="42"/>
      <c r="S188" s="42"/>
      <c r="T188" s="42"/>
      <c r="U188" s="42"/>
      <c r="V188" s="42"/>
      <c r="W188" s="42"/>
      <c r="X188" s="42"/>
      <c r="Y188" s="42"/>
      <c r="Z188" s="42"/>
      <c r="AA188" s="42"/>
      <c r="AB188" s="42"/>
      <c r="AC188" s="42"/>
      <c r="AD188" s="42"/>
      <c r="AE188" s="42"/>
      <c r="AF188" s="42"/>
      <c r="AG188" s="42"/>
      <c r="AH188" s="42"/>
      <c r="AI188" s="42"/>
      <c r="AJ188" s="42"/>
      <c r="AK188" s="42"/>
      <c r="AL188" s="42"/>
      <c r="AM188" s="42"/>
      <c r="AN188" s="42"/>
      <c r="AO188" s="42"/>
      <c r="AP188" s="42"/>
      <c r="AQ188" s="42"/>
      <c r="AR188" s="42"/>
      <c r="AS188" s="42"/>
      <c r="AT188" s="42"/>
      <c r="AU188" s="42"/>
      <c r="AV188" s="42"/>
      <c r="AW188" s="42"/>
      <c r="AX188" s="42"/>
      <c r="AY188" s="42"/>
      <c r="AZ188" s="42"/>
      <c r="BA188" s="39"/>
      <c r="BB188" s="39"/>
      <c r="BC188" s="11"/>
      <c r="BD188" s="11"/>
      <c r="BE188" s="12"/>
      <c r="BF188" s="12"/>
      <c r="CZ188" s="141">
        <v>1</v>
      </c>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row>
    <row r="189" spans="1:131" ht="15" customHeight="1" x14ac:dyDescent="0.25">
      <c r="A189" s="39"/>
      <c r="B189" s="39"/>
      <c r="C189" s="140"/>
      <c r="D189" s="140"/>
      <c r="E189" s="140"/>
      <c r="F189" s="140"/>
      <c r="G189" s="140"/>
      <c r="H189" s="140"/>
      <c r="I189" s="140"/>
      <c r="J189" s="140"/>
      <c r="K189" s="140"/>
      <c r="L189" s="140"/>
      <c r="M189" s="140"/>
      <c r="N189" s="140"/>
      <c r="O189" s="140"/>
      <c r="P189" s="140"/>
      <c r="Q189" s="140"/>
      <c r="R189" s="140"/>
      <c r="S189" s="140"/>
      <c r="T189" s="140"/>
      <c r="U189" s="140"/>
      <c r="V189" s="140"/>
      <c r="W189" s="140"/>
      <c r="X189" s="140"/>
      <c r="Y189" s="140"/>
      <c r="Z189" s="140"/>
      <c r="AA189" s="140"/>
      <c r="AB189" s="140"/>
      <c r="AC189" s="140"/>
      <c r="AD189" s="140"/>
      <c r="AE189" s="140"/>
      <c r="AF189" s="140"/>
      <c r="AG189" s="140"/>
      <c r="AH189" s="140"/>
      <c r="AI189" s="140"/>
      <c r="AJ189" s="140"/>
      <c r="AK189" s="140"/>
      <c r="AL189" s="140"/>
      <c r="AM189" s="140"/>
      <c r="AN189" s="140"/>
      <c r="AO189" s="140"/>
      <c r="AP189" s="140"/>
      <c r="AQ189" s="140"/>
      <c r="AR189" s="140"/>
      <c r="AS189" s="140"/>
      <c r="AT189" s="140"/>
      <c r="AU189" s="140"/>
      <c r="AV189" s="140"/>
      <c r="AW189" s="140"/>
      <c r="AX189" s="140"/>
      <c r="AY189" s="140"/>
      <c r="AZ189" s="140"/>
      <c r="BA189" s="39"/>
      <c r="BB189" s="39"/>
      <c r="BC189" s="11"/>
      <c r="BD189" s="11"/>
      <c r="BE189" s="12"/>
      <c r="BF189" s="12"/>
      <c r="CZ189" s="141">
        <v>1</v>
      </c>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row>
    <row r="190" spans="1:131" ht="15" customHeight="1" x14ac:dyDescent="0.25">
      <c r="A190" s="39"/>
      <c r="B190" s="39"/>
      <c r="C190" s="441"/>
      <c r="D190" s="442"/>
      <c r="E190" s="442"/>
      <c r="F190" s="442"/>
      <c r="G190" s="442"/>
      <c r="H190" s="442"/>
      <c r="I190" s="442"/>
      <c r="J190" s="442"/>
      <c r="K190" s="442"/>
      <c r="L190" s="442"/>
      <c r="M190" s="442"/>
      <c r="N190" s="442"/>
      <c r="O190" s="442"/>
      <c r="P190" s="442"/>
      <c r="Q190" s="447" t="s">
        <v>392</v>
      </c>
      <c r="R190" s="447"/>
      <c r="S190" s="447"/>
      <c r="T190" s="447"/>
      <c r="U190" s="447"/>
      <c r="V190" s="447"/>
      <c r="W190" s="447"/>
      <c r="X190" s="447"/>
      <c r="Y190" s="447"/>
      <c r="Z190" s="447"/>
      <c r="AA190" s="447"/>
      <c r="AB190" s="447"/>
      <c r="AC190" s="447"/>
      <c r="AD190" s="447"/>
      <c r="AE190" s="447"/>
      <c r="AF190" s="447"/>
      <c r="AG190" s="447"/>
      <c r="AH190" s="447"/>
      <c r="AI190" s="447"/>
      <c r="AJ190" s="447"/>
      <c r="AK190" s="447"/>
      <c r="AL190" s="447"/>
      <c r="AM190" s="447"/>
      <c r="AN190" s="447"/>
      <c r="AO190" s="447"/>
      <c r="AP190" s="447"/>
      <c r="AQ190" s="447"/>
      <c r="AR190" s="447"/>
      <c r="AS190" s="447"/>
      <c r="AT190" s="447"/>
      <c r="AU190" s="447"/>
      <c r="AV190" s="447"/>
      <c r="AW190" s="447"/>
      <c r="AX190" s="447"/>
      <c r="AY190" s="447"/>
      <c r="AZ190" s="448"/>
      <c r="BA190" s="39"/>
      <c r="BB190" s="39"/>
      <c r="BC190" s="11"/>
      <c r="BD190" s="11"/>
      <c r="BE190" s="12"/>
      <c r="BF190" s="12"/>
      <c r="CZ190" s="141">
        <v>1</v>
      </c>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row>
    <row r="191" spans="1:131" ht="15" customHeight="1" x14ac:dyDescent="0.25">
      <c r="A191" s="39"/>
      <c r="B191" s="39"/>
      <c r="C191" s="443"/>
      <c r="D191" s="444"/>
      <c r="E191" s="444"/>
      <c r="F191" s="444"/>
      <c r="G191" s="444"/>
      <c r="H191" s="444"/>
      <c r="I191" s="444"/>
      <c r="J191" s="444"/>
      <c r="K191" s="444"/>
      <c r="L191" s="444"/>
      <c r="M191" s="444"/>
      <c r="N191" s="444"/>
      <c r="O191" s="444"/>
      <c r="P191" s="444"/>
      <c r="Q191" s="449"/>
      <c r="R191" s="449"/>
      <c r="S191" s="449"/>
      <c r="T191" s="449"/>
      <c r="U191" s="449"/>
      <c r="V191" s="449"/>
      <c r="W191" s="449"/>
      <c r="X191" s="449"/>
      <c r="Y191" s="449"/>
      <c r="Z191" s="449"/>
      <c r="AA191" s="449"/>
      <c r="AB191" s="449"/>
      <c r="AC191" s="449"/>
      <c r="AD191" s="449"/>
      <c r="AE191" s="449"/>
      <c r="AF191" s="449"/>
      <c r="AG191" s="449"/>
      <c r="AH191" s="449"/>
      <c r="AI191" s="449"/>
      <c r="AJ191" s="449"/>
      <c r="AK191" s="449"/>
      <c r="AL191" s="449"/>
      <c r="AM191" s="449"/>
      <c r="AN191" s="449"/>
      <c r="AO191" s="449"/>
      <c r="AP191" s="449"/>
      <c r="AQ191" s="449"/>
      <c r="AR191" s="449"/>
      <c r="AS191" s="449"/>
      <c r="AT191" s="449"/>
      <c r="AU191" s="449"/>
      <c r="AV191" s="449"/>
      <c r="AW191" s="449"/>
      <c r="AX191" s="449"/>
      <c r="AY191" s="449"/>
      <c r="AZ191" s="450"/>
      <c r="BA191" s="39"/>
      <c r="BB191" s="39"/>
      <c r="BC191" s="11"/>
      <c r="BD191" s="11"/>
      <c r="BE191" s="12"/>
      <c r="BF191" s="12"/>
      <c r="CZ191" s="141">
        <v>1</v>
      </c>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row>
    <row r="192" spans="1:131" ht="15" customHeight="1" x14ac:dyDescent="0.25">
      <c r="A192" s="39"/>
      <c r="B192" s="39"/>
      <c r="C192" s="443"/>
      <c r="D192" s="444"/>
      <c r="E192" s="444"/>
      <c r="F192" s="444"/>
      <c r="G192" s="444"/>
      <c r="H192" s="444"/>
      <c r="I192" s="444"/>
      <c r="J192" s="444"/>
      <c r="K192" s="444"/>
      <c r="L192" s="444"/>
      <c r="M192" s="444"/>
      <c r="N192" s="444"/>
      <c r="O192" s="444"/>
      <c r="P192" s="444"/>
      <c r="Q192" s="449"/>
      <c r="R192" s="449"/>
      <c r="S192" s="449"/>
      <c r="T192" s="449"/>
      <c r="U192" s="449"/>
      <c r="V192" s="449"/>
      <c r="W192" s="449"/>
      <c r="X192" s="449"/>
      <c r="Y192" s="449"/>
      <c r="Z192" s="449"/>
      <c r="AA192" s="449"/>
      <c r="AB192" s="449"/>
      <c r="AC192" s="449"/>
      <c r="AD192" s="449"/>
      <c r="AE192" s="449"/>
      <c r="AF192" s="449"/>
      <c r="AG192" s="449"/>
      <c r="AH192" s="449"/>
      <c r="AI192" s="449"/>
      <c r="AJ192" s="449"/>
      <c r="AK192" s="449"/>
      <c r="AL192" s="449"/>
      <c r="AM192" s="449"/>
      <c r="AN192" s="449"/>
      <c r="AO192" s="449"/>
      <c r="AP192" s="449"/>
      <c r="AQ192" s="449"/>
      <c r="AR192" s="449"/>
      <c r="AS192" s="449"/>
      <c r="AT192" s="449"/>
      <c r="AU192" s="449"/>
      <c r="AV192" s="449"/>
      <c r="AW192" s="449"/>
      <c r="AX192" s="449"/>
      <c r="AY192" s="449"/>
      <c r="AZ192" s="450"/>
      <c r="BA192" s="39"/>
      <c r="BB192" s="39"/>
      <c r="BC192" s="11"/>
      <c r="BD192" s="11"/>
      <c r="BE192" s="12"/>
      <c r="BF192" s="12"/>
      <c r="CZ192" s="141">
        <v>1</v>
      </c>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row>
    <row r="193" spans="1:131" ht="15" customHeight="1" x14ac:dyDescent="0.25">
      <c r="A193" s="39"/>
      <c r="B193" s="39"/>
      <c r="C193" s="445"/>
      <c r="D193" s="446"/>
      <c r="E193" s="446"/>
      <c r="F193" s="446"/>
      <c r="G193" s="446"/>
      <c r="H193" s="446"/>
      <c r="I193" s="446"/>
      <c r="J193" s="446"/>
      <c r="K193" s="446"/>
      <c r="L193" s="446"/>
      <c r="M193" s="446"/>
      <c r="N193" s="446"/>
      <c r="O193" s="446"/>
      <c r="P193" s="446"/>
      <c r="Q193" s="451"/>
      <c r="R193" s="451"/>
      <c r="S193" s="451"/>
      <c r="T193" s="451"/>
      <c r="U193" s="451"/>
      <c r="V193" s="451"/>
      <c r="W193" s="451"/>
      <c r="X193" s="451"/>
      <c r="Y193" s="451"/>
      <c r="Z193" s="451"/>
      <c r="AA193" s="451"/>
      <c r="AB193" s="451"/>
      <c r="AC193" s="451"/>
      <c r="AD193" s="451"/>
      <c r="AE193" s="451"/>
      <c r="AF193" s="451"/>
      <c r="AG193" s="451"/>
      <c r="AH193" s="451"/>
      <c r="AI193" s="451"/>
      <c r="AJ193" s="451"/>
      <c r="AK193" s="451"/>
      <c r="AL193" s="451"/>
      <c r="AM193" s="451"/>
      <c r="AN193" s="451"/>
      <c r="AO193" s="451"/>
      <c r="AP193" s="451"/>
      <c r="AQ193" s="451"/>
      <c r="AR193" s="451"/>
      <c r="AS193" s="451"/>
      <c r="AT193" s="451"/>
      <c r="AU193" s="451"/>
      <c r="AV193" s="451"/>
      <c r="AW193" s="451"/>
      <c r="AX193" s="451"/>
      <c r="AY193" s="451"/>
      <c r="AZ193" s="452"/>
      <c r="BA193" s="39"/>
      <c r="BB193" s="39"/>
      <c r="BC193" s="11"/>
      <c r="BD193" s="11"/>
      <c r="BE193" s="12"/>
      <c r="BF193" s="12"/>
      <c r="CZ193" s="141">
        <v>1</v>
      </c>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row>
    <row r="194" spans="1:131" ht="15" customHeight="1" x14ac:dyDescent="0.25">
      <c r="A194" s="39"/>
      <c r="B194" s="39"/>
      <c r="C194" s="39"/>
      <c r="D194" s="39"/>
      <c r="E194" s="39"/>
      <c r="F194" s="39"/>
      <c r="W194" s="39"/>
      <c r="X194" s="39"/>
      <c r="Y194" s="39"/>
      <c r="Z194" s="39"/>
      <c r="AQ194" s="39"/>
      <c r="AR194" s="39"/>
      <c r="AS194" s="39"/>
      <c r="AT194" s="39"/>
      <c r="AU194" s="39"/>
      <c r="AV194" s="39"/>
      <c r="AW194" s="39"/>
      <c r="AX194" s="39"/>
      <c r="AY194" s="39"/>
      <c r="AZ194" s="39"/>
      <c r="BA194" s="39"/>
      <c r="BB194" s="39"/>
      <c r="BC194" s="11"/>
      <c r="BD194" s="11"/>
      <c r="BE194" s="12"/>
      <c r="BF194" s="12"/>
      <c r="CZ194" s="141">
        <v>1</v>
      </c>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row>
    <row r="195" spans="1:131" x14ac:dyDescent="0.25">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CZ195" s="141">
        <v>1</v>
      </c>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row>
    <row r="196" spans="1:131" x14ac:dyDescent="0.25">
      <c r="A196" s="60"/>
      <c r="B196" s="60"/>
      <c r="C196" s="60"/>
      <c r="D196" s="60"/>
      <c r="E196" s="60"/>
      <c r="F196" s="60"/>
      <c r="G196" s="60"/>
      <c r="H196" s="60"/>
      <c r="I196" s="60"/>
      <c r="J196" s="60"/>
      <c r="K196" s="60"/>
      <c r="L196" s="60"/>
      <c r="M196" s="60"/>
      <c r="N196" s="60"/>
      <c r="O196" s="60"/>
      <c r="P196" s="60"/>
      <c r="Q196" s="60"/>
      <c r="R196" s="60"/>
      <c r="S196" s="60"/>
      <c r="T196" s="60"/>
      <c r="U196" s="60"/>
      <c r="V196" s="60"/>
      <c r="W196" s="60"/>
      <c r="X196" s="60"/>
      <c r="Y196" s="60"/>
      <c r="Z196" s="60"/>
      <c r="AA196" s="60"/>
      <c r="AB196" s="60"/>
      <c r="AC196" s="60"/>
      <c r="AD196" s="60"/>
      <c r="AE196" s="60"/>
      <c r="AF196" s="60"/>
      <c r="AG196" s="60"/>
      <c r="AH196" s="60"/>
      <c r="AI196" s="60"/>
      <c r="AJ196" s="60"/>
      <c r="AK196" s="60"/>
      <c r="AL196" s="60"/>
      <c r="AM196" s="60"/>
      <c r="AN196" s="60"/>
      <c r="AO196" s="60"/>
      <c r="AP196" s="60"/>
      <c r="AQ196" s="60"/>
      <c r="AR196" s="60"/>
      <c r="AS196" s="60"/>
      <c r="AT196" s="60"/>
      <c r="AU196" s="61"/>
      <c r="AV196" s="61"/>
      <c r="AW196" s="61"/>
      <c r="AX196" s="61"/>
      <c r="AY196" s="61"/>
      <c r="AZ196" s="61"/>
      <c r="BA196" s="44"/>
      <c r="BB196" s="44"/>
      <c r="CZ196" s="141">
        <v>0</v>
      </c>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row>
    <row r="197" spans="1:131" x14ac:dyDescent="0.25">
      <c r="A197" s="60"/>
      <c r="B197" s="60"/>
      <c r="C197" s="761" t="s">
        <v>640</v>
      </c>
      <c r="D197" s="761"/>
      <c r="E197" s="761"/>
      <c r="F197" s="761"/>
      <c r="G197" s="761"/>
      <c r="H197" s="761"/>
      <c r="I197" s="761"/>
      <c r="J197" s="761"/>
      <c r="K197" s="761"/>
      <c r="L197" s="761"/>
      <c r="M197" s="761"/>
      <c r="N197" s="761"/>
      <c r="O197" s="761"/>
      <c r="P197" s="761"/>
      <c r="Q197" s="761"/>
      <c r="R197" s="761"/>
      <c r="S197" s="761"/>
      <c r="T197" s="761"/>
      <c r="U197" s="761"/>
      <c r="V197" s="761"/>
      <c r="W197" s="761"/>
      <c r="X197" s="761"/>
      <c r="Y197" s="761"/>
      <c r="Z197" s="761"/>
      <c r="AA197" s="761"/>
      <c r="AB197" s="761"/>
      <c r="AC197" s="761"/>
      <c r="AD197" s="761"/>
      <c r="AE197" s="761"/>
      <c r="AF197" s="761"/>
      <c r="AG197" s="761"/>
      <c r="AH197" s="761"/>
      <c r="AI197" s="761"/>
      <c r="AJ197" s="761"/>
      <c r="AK197" s="761"/>
      <c r="AL197" s="761"/>
      <c r="AM197" s="761"/>
      <c r="AN197" s="761"/>
      <c r="AO197" s="761"/>
      <c r="AP197" s="761"/>
      <c r="AQ197" s="761"/>
      <c r="AR197" s="761"/>
      <c r="AS197" s="761"/>
      <c r="AT197" s="761"/>
      <c r="AU197" s="761"/>
      <c r="AV197" s="761"/>
      <c r="AW197" s="138"/>
      <c r="AX197" s="138"/>
      <c r="AY197" s="138"/>
      <c r="AZ197" s="61"/>
      <c r="BA197" s="44"/>
      <c r="BB197" s="44"/>
      <c r="CZ197" s="141">
        <v>0</v>
      </c>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row>
    <row r="198" spans="1:131" x14ac:dyDescent="0.25">
      <c r="A198" s="60"/>
      <c r="B198" s="60"/>
      <c r="C198" s="762" t="str">
        <f>APPG!D77</f>
        <v>versión 3.9</v>
      </c>
      <c r="D198" s="762"/>
      <c r="E198" s="762"/>
      <c r="F198" s="762"/>
      <c r="G198" s="762"/>
      <c r="H198" s="762"/>
      <c r="I198" s="762"/>
      <c r="J198" s="762"/>
      <c r="K198" s="762"/>
      <c r="L198" s="762"/>
      <c r="M198" s="762"/>
      <c r="N198" s="762"/>
      <c r="O198" s="762"/>
      <c r="P198" s="762"/>
      <c r="Q198" s="762"/>
      <c r="R198" s="762"/>
      <c r="S198" s="762"/>
      <c r="T198" s="762"/>
      <c r="U198" s="762"/>
      <c r="V198" s="762"/>
      <c r="W198" s="762"/>
      <c r="X198" s="762"/>
      <c r="Y198" s="762"/>
      <c r="Z198" s="763" t="s">
        <v>342</v>
      </c>
      <c r="AA198" s="763"/>
      <c r="AB198" s="763"/>
      <c r="AC198" s="763"/>
      <c r="AD198" s="763"/>
      <c r="AE198" s="763"/>
      <c r="AF198" s="763"/>
      <c r="AG198" s="763"/>
      <c r="AH198" s="763"/>
      <c r="AI198" s="763"/>
      <c r="AJ198" s="763"/>
      <c r="AK198" s="763"/>
      <c r="AL198" s="763"/>
      <c r="AM198" s="763"/>
      <c r="AN198" s="763"/>
      <c r="AO198" s="763"/>
      <c r="AP198" s="763"/>
      <c r="AQ198" s="763"/>
      <c r="AR198" s="763"/>
      <c r="AS198" s="763"/>
      <c r="AT198" s="763"/>
      <c r="AU198" s="763"/>
      <c r="AV198" s="763"/>
      <c r="AW198" s="61"/>
      <c r="AX198" s="61"/>
      <c r="AY198" s="61"/>
      <c r="AZ198" s="61"/>
      <c r="BA198" s="44"/>
      <c r="BB198" s="44"/>
      <c r="BC198">
        <f>ROW(C198)</f>
        <v>198</v>
      </c>
      <c r="BD198">
        <f>COLUMN(C198)</f>
        <v>3</v>
      </c>
      <c r="CZ198" s="141">
        <v>2</v>
      </c>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row>
    <row r="199" spans="1:131" x14ac:dyDescent="0.25">
      <c r="A199" s="60"/>
      <c r="B199" s="60"/>
      <c r="C199" s="60"/>
      <c r="D199" s="60"/>
      <c r="E199" s="60"/>
      <c r="F199" s="60"/>
      <c r="G199" s="60"/>
      <c r="H199" s="60"/>
      <c r="I199" s="60"/>
      <c r="J199" s="60"/>
      <c r="K199" s="60"/>
      <c r="L199" s="60"/>
      <c r="M199" s="60"/>
      <c r="N199" s="60"/>
      <c r="O199" s="60"/>
      <c r="P199" s="60"/>
      <c r="Q199" s="60"/>
      <c r="R199" s="60"/>
      <c r="S199" s="60"/>
      <c r="T199" s="60"/>
      <c r="U199" s="60"/>
      <c r="V199" s="60"/>
      <c r="W199" s="60"/>
      <c r="X199" s="60"/>
      <c r="Y199" s="60"/>
      <c r="Z199" s="60"/>
      <c r="AA199" s="60"/>
      <c r="AB199" s="60"/>
      <c r="AC199" s="60"/>
      <c r="AD199" s="60"/>
      <c r="AE199" s="60"/>
      <c r="AF199" s="60"/>
      <c r="AG199" s="60"/>
      <c r="AH199" s="60"/>
      <c r="AI199" s="60"/>
      <c r="AJ199" s="60"/>
      <c r="AK199" s="60"/>
      <c r="AL199" s="60"/>
      <c r="AM199" s="60"/>
      <c r="AN199" s="60"/>
      <c r="AO199" s="60"/>
      <c r="AP199" s="60"/>
      <c r="AQ199" s="60"/>
      <c r="AR199" s="60"/>
      <c r="AS199" s="60"/>
      <c r="AT199" s="60"/>
      <c r="AU199" s="60"/>
      <c r="AV199" s="60"/>
      <c r="AW199" s="60"/>
      <c r="AX199" s="60"/>
      <c r="AY199" s="60"/>
      <c r="AZ199" s="60"/>
      <c r="BA199" s="44"/>
      <c r="BB199" s="44"/>
      <c r="CZ199" s="141">
        <v>0</v>
      </c>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row>
    <row r="200" spans="1:131" x14ac:dyDescent="0.2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row>
    <row r="201" spans="1:131" x14ac:dyDescent="0.25">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row>
    <row r="202" spans="1:131" x14ac:dyDescent="0.25">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row>
    <row r="203" spans="1:131" x14ac:dyDescent="0.25">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row>
  </sheetData>
  <sheetProtection password="B7BC" sheet="1" scenarios="1" formatCells="0" formatRows="0" insertHyperlinks="0" selectLockedCells="1"/>
  <mergeCells count="345">
    <mergeCell ref="D117:AZ117"/>
    <mergeCell ref="D118:AZ118"/>
    <mergeCell ref="C99:W99"/>
    <mergeCell ref="X99:AA99"/>
    <mergeCell ref="AB99:AE99"/>
    <mergeCell ref="AF99:AI99"/>
    <mergeCell ref="AJ99:AZ99"/>
    <mergeCell ref="D43:AZ43"/>
    <mergeCell ref="D44:AZ44"/>
    <mergeCell ref="D45:AZ45"/>
    <mergeCell ref="D46:AZ46"/>
    <mergeCell ref="D47:AZ47"/>
    <mergeCell ref="D48:AZ48"/>
    <mergeCell ref="D49:AZ49"/>
    <mergeCell ref="D50:AZ50"/>
    <mergeCell ref="D116:AZ116"/>
    <mergeCell ref="BH11:BM11"/>
    <mergeCell ref="Q139:R139"/>
    <mergeCell ref="U139:V139"/>
    <mergeCell ref="BN10:BS10"/>
    <mergeCell ref="C71:P71"/>
    <mergeCell ref="D73:AZ73"/>
    <mergeCell ref="D74:AZ74"/>
    <mergeCell ref="D75:AZ75"/>
    <mergeCell ref="C78:AV78"/>
    <mergeCell ref="AW78:AX78"/>
    <mergeCell ref="AY78:AZ78"/>
    <mergeCell ref="BC10:BG10"/>
    <mergeCell ref="BH10:BM10"/>
    <mergeCell ref="Z10:AH10"/>
    <mergeCell ref="AI10:AQ10"/>
    <mergeCell ref="AR10:AZ10"/>
    <mergeCell ref="C28:AZ28"/>
    <mergeCell ref="C29:AZ29"/>
    <mergeCell ref="Q24:AZ24"/>
    <mergeCell ref="Z26:AZ26"/>
    <mergeCell ref="C11:E11"/>
    <mergeCell ref="F11:I11"/>
    <mergeCell ref="N11:Y11"/>
    <mergeCell ref="D64:AZ64"/>
    <mergeCell ref="Z198:AV198"/>
    <mergeCell ref="C198:Y198"/>
    <mergeCell ref="C130:D130"/>
    <mergeCell ref="C134:D134"/>
    <mergeCell ref="AW131:AZ131"/>
    <mergeCell ref="C135:AV135"/>
    <mergeCell ref="AW135:AX135"/>
    <mergeCell ref="Q140:R140"/>
    <mergeCell ref="Q141:R141"/>
    <mergeCell ref="C140:D140"/>
    <mergeCell ref="E140:P140"/>
    <mergeCell ref="E143:P143"/>
    <mergeCell ref="AU139:AZ139"/>
    <mergeCell ref="AU140:AZ140"/>
    <mergeCell ref="E130:P130"/>
    <mergeCell ref="E131:P131"/>
    <mergeCell ref="E132:P132"/>
    <mergeCell ref="E133:P133"/>
    <mergeCell ref="AW133:AZ133"/>
    <mergeCell ref="AY135:AZ135"/>
    <mergeCell ref="AS133:AV133"/>
    <mergeCell ref="Y139:AN139"/>
    <mergeCell ref="S139:T139"/>
    <mergeCell ref="Q134:AB134"/>
    <mergeCell ref="W138:X138"/>
    <mergeCell ref="Q137:X137"/>
    <mergeCell ref="J11:M11"/>
    <mergeCell ref="C17:P17"/>
    <mergeCell ref="AW132:AZ132"/>
    <mergeCell ref="C133:D133"/>
    <mergeCell ref="D40:AZ40"/>
    <mergeCell ref="D65:AZ65"/>
    <mergeCell ref="C119:AV119"/>
    <mergeCell ref="AW119:AX119"/>
    <mergeCell ref="AY119:AZ119"/>
    <mergeCell ref="D114:AZ114"/>
    <mergeCell ref="Q130:AB130"/>
    <mergeCell ref="Q131:AB131"/>
    <mergeCell ref="AS130:AV130"/>
    <mergeCell ref="AS131:AV131"/>
    <mergeCell ref="AS132:AV132"/>
    <mergeCell ref="Q129:AB129"/>
    <mergeCell ref="AW129:AZ129"/>
    <mergeCell ref="C103:AV103"/>
    <mergeCell ref="D76:AZ76"/>
    <mergeCell ref="D77:AZ77"/>
    <mergeCell ref="D41:AZ41"/>
    <mergeCell ref="D42:AZ42"/>
    <mergeCell ref="BH8:BM8"/>
    <mergeCell ref="BN8:BS8"/>
    <mergeCell ref="BC9:BG9"/>
    <mergeCell ref="BH9:BM9"/>
    <mergeCell ref="BN9:BS9"/>
    <mergeCell ref="X94:AA95"/>
    <mergeCell ref="AF98:AI98"/>
    <mergeCell ref="AJ98:AZ98"/>
    <mergeCell ref="AJ101:AZ102"/>
    <mergeCell ref="AB97:AE97"/>
    <mergeCell ref="AF97:AI97"/>
    <mergeCell ref="AJ97:AZ97"/>
    <mergeCell ref="X96:AA96"/>
    <mergeCell ref="BN11:BS11"/>
    <mergeCell ref="C51:AV51"/>
    <mergeCell ref="AW51:AX51"/>
    <mergeCell ref="C59:P59"/>
    <mergeCell ref="D61:AZ61"/>
    <mergeCell ref="D62:AZ62"/>
    <mergeCell ref="I89:AZ90"/>
    <mergeCell ref="D63:AZ63"/>
    <mergeCell ref="C66:AV66"/>
    <mergeCell ref="AW66:AX66"/>
    <mergeCell ref="Z11:AH11"/>
    <mergeCell ref="AY12:AZ12"/>
    <mergeCell ref="C26:P26"/>
    <mergeCell ref="Q26:Y26"/>
    <mergeCell ref="D14:AZ16"/>
    <mergeCell ref="C19:P19"/>
    <mergeCell ref="Q19:AZ19"/>
    <mergeCell ref="Q21:AZ21"/>
    <mergeCell ref="BC11:BG11"/>
    <mergeCell ref="D38:AZ38"/>
    <mergeCell ref="BH5:BM5"/>
    <mergeCell ref="BN5:BS5"/>
    <mergeCell ref="BC6:BG6"/>
    <mergeCell ref="BH6:BM6"/>
    <mergeCell ref="BN6:BS6"/>
    <mergeCell ref="BC7:BG7"/>
    <mergeCell ref="BH7:BM7"/>
    <mergeCell ref="BN7:BS7"/>
    <mergeCell ref="BC2:BG2"/>
    <mergeCell ref="BH2:BM2"/>
    <mergeCell ref="BN2:BS2"/>
    <mergeCell ref="BC3:BG3"/>
    <mergeCell ref="BH3:BM3"/>
    <mergeCell ref="BN3:BS3"/>
    <mergeCell ref="BC4:BG4"/>
    <mergeCell ref="BH4:BM4"/>
    <mergeCell ref="BN4:BS4"/>
    <mergeCell ref="C34:P34"/>
    <mergeCell ref="C22:P22"/>
    <mergeCell ref="Q22:AZ22"/>
    <mergeCell ref="C23:P23"/>
    <mergeCell ref="Q23:AZ23"/>
    <mergeCell ref="Y137:AN138"/>
    <mergeCell ref="AO137:AT138"/>
    <mergeCell ref="AS134:AV134"/>
    <mergeCell ref="BC5:BG5"/>
    <mergeCell ref="AW134:AZ134"/>
    <mergeCell ref="C124:AZ124"/>
    <mergeCell ref="D113:AZ113"/>
    <mergeCell ref="D115:AZ115"/>
    <mergeCell ref="BC8:BG8"/>
    <mergeCell ref="C24:P24"/>
    <mergeCell ref="C10:E10"/>
    <mergeCell ref="F10:I10"/>
    <mergeCell ref="J10:M10"/>
    <mergeCell ref="N10:Y10"/>
    <mergeCell ref="C30:AZ30"/>
    <mergeCell ref="C31:AZ31"/>
    <mergeCell ref="D13:AZ13"/>
    <mergeCell ref="C12:AV12"/>
    <mergeCell ref="AW12:AX12"/>
    <mergeCell ref="K2:AZ4"/>
    <mergeCell ref="C7:E8"/>
    <mergeCell ref="F7:I8"/>
    <mergeCell ref="J7:M8"/>
    <mergeCell ref="N7:Y8"/>
    <mergeCell ref="Z7:AH8"/>
    <mergeCell ref="AI7:AQ8"/>
    <mergeCell ref="AR7:AZ8"/>
    <mergeCell ref="AR9:AZ9"/>
    <mergeCell ref="C9:E9"/>
    <mergeCell ref="F9:I9"/>
    <mergeCell ref="J9:M9"/>
    <mergeCell ref="N9:Y9"/>
    <mergeCell ref="Z9:AH9"/>
    <mergeCell ref="AI9:AQ9"/>
    <mergeCell ref="AF100:AI100"/>
    <mergeCell ref="D36:AZ36"/>
    <mergeCell ref="D39:AZ39"/>
    <mergeCell ref="C197:AV197"/>
    <mergeCell ref="C176:P176"/>
    <mergeCell ref="Q176:X176"/>
    <mergeCell ref="Y176:AZ176"/>
    <mergeCell ref="C177:P177"/>
    <mergeCell ref="Q177:X177"/>
    <mergeCell ref="Y177:AZ177"/>
    <mergeCell ref="C188:P188"/>
    <mergeCell ref="C190:P193"/>
    <mergeCell ref="C180:X180"/>
    <mergeCell ref="Y180:AZ180"/>
    <mergeCell ref="Q190:AZ193"/>
    <mergeCell ref="C183:AZ183"/>
    <mergeCell ref="C184:AZ184"/>
    <mergeCell ref="C185:AZ185"/>
    <mergeCell ref="C182:AZ182"/>
    <mergeCell ref="U143:V143"/>
    <mergeCell ref="AS129:AV129"/>
    <mergeCell ref="C129:D129"/>
    <mergeCell ref="AW130:AZ130"/>
    <mergeCell ref="C131:D131"/>
    <mergeCell ref="C160:AA160"/>
    <mergeCell ref="AB160:AZ160"/>
    <mergeCell ref="C161:AA161"/>
    <mergeCell ref="AB161:AZ161"/>
    <mergeCell ref="AI11:AQ11"/>
    <mergeCell ref="I91:AZ92"/>
    <mergeCell ref="AY103:AZ103"/>
    <mergeCell ref="C123:AZ123"/>
    <mergeCell ref="Q132:AB132"/>
    <mergeCell ref="Q133:AB133"/>
    <mergeCell ref="AC130:AR130"/>
    <mergeCell ref="AC131:AR131"/>
    <mergeCell ref="AC132:AR132"/>
    <mergeCell ref="AR11:AZ11"/>
    <mergeCell ref="AC129:AR129"/>
    <mergeCell ref="C20:P20"/>
    <mergeCell ref="Q20:AZ20"/>
    <mergeCell ref="C21:P21"/>
    <mergeCell ref="AY51:AZ51"/>
    <mergeCell ref="D37:AZ37"/>
    <mergeCell ref="C68:AZ69"/>
    <mergeCell ref="C87:P87"/>
    <mergeCell ref="C89:H90"/>
    <mergeCell ref="C100:W100"/>
    <mergeCell ref="C175:P175"/>
    <mergeCell ref="C143:D143"/>
    <mergeCell ref="AU141:AZ141"/>
    <mergeCell ref="AU142:AZ142"/>
    <mergeCell ref="AU143:AZ143"/>
    <mergeCell ref="Q175:X175"/>
    <mergeCell ref="Y175:AZ175"/>
    <mergeCell ref="C178:P178"/>
    <mergeCell ref="Q178:S178"/>
    <mergeCell ref="T178:X178"/>
    <mergeCell ref="Y178:AF178"/>
    <mergeCell ref="AG178:AZ178"/>
    <mergeCell ref="Q142:R142"/>
    <mergeCell ref="Q143:R143"/>
    <mergeCell ref="W141:X141"/>
    <mergeCell ref="W142:X142"/>
    <mergeCell ref="W143:X143"/>
    <mergeCell ref="Y141:AN141"/>
    <mergeCell ref="Y142:AN142"/>
    <mergeCell ref="Y143:AN143"/>
    <mergeCell ref="S141:T141"/>
    <mergeCell ref="S142:T142"/>
    <mergeCell ref="S143:T143"/>
    <mergeCell ref="U141:V141"/>
    <mergeCell ref="U142:V142"/>
    <mergeCell ref="C173:P173"/>
    <mergeCell ref="C170:AZ170"/>
    <mergeCell ref="C164:AA164"/>
    <mergeCell ref="AB164:AZ164"/>
    <mergeCell ref="C165:AV165"/>
    <mergeCell ref="AW165:AX165"/>
    <mergeCell ref="AY165:AZ165"/>
    <mergeCell ref="C153:AZ153"/>
    <mergeCell ref="C167:AZ167"/>
    <mergeCell ref="C168:AZ168"/>
    <mergeCell ref="C169:AZ169"/>
    <mergeCell ref="C158:AA158"/>
    <mergeCell ref="AB158:AZ158"/>
    <mergeCell ref="C159:AA159"/>
    <mergeCell ref="AB159:AZ159"/>
    <mergeCell ref="C163:AA163"/>
    <mergeCell ref="AB163:AZ163"/>
    <mergeCell ref="E145:AZ145"/>
    <mergeCell ref="E146:AZ146"/>
    <mergeCell ref="E147:AZ147"/>
    <mergeCell ref="E148:AZ148"/>
    <mergeCell ref="C162:AA162"/>
    <mergeCell ref="AB162:AZ162"/>
    <mergeCell ref="Y140:AN140"/>
    <mergeCell ref="S140:T140"/>
    <mergeCell ref="U140:V140"/>
    <mergeCell ref="AU137:AZ138"/>
    <mergeCell ref="AC134:AR134"/>
    <mergeCell ref="AO139:AT139"/>
    <mergeCell ref="C56:AZ56"/>
    <mergeCell ref="C105:AZ105"/>
    <mergeCell ref="C106:AZ106"/>
    <mergeCell ref="C107:AZ107"/>
    <mergeCell ref="C108:AZ108"/>
    <mergeCell ref="C81:AZ81"/>
    <mergeCell ref="C82:AZ82"/>
    <mergeCell ref="C98:W98"/>
    <mergeCell ref="X100:AA100"/>
    <mergeCell ref="C94:W95"/>
    <mergeCell ref="AB94:AE95"/>
    <mergeCell ref="AF94:AI95"/>
    <mergeCell ref="AJ94:AZ95"/>
    <mergeCell ref="C91:H92"/>
    <mergeCell ref="C101:AE102"/>
    <mergeCell ref="AF101:AI102"/>
    <mergeCell ref="X98:AA98"/>
    <mergeCell ref="C127:P127"/>
    <mergeCell ref="Q138:R138"/>
    <mergeCell ref="S138:T138"/>
    <mergeCell ref="U138:V138"/>
    <mergeCell ref="C54:AZ54"/>
    <mergeCell ref="C55:AZ55"/>
    <mergeCell ref="C111:P111"/>
    <mergeCell ref="X97:AA97"/>
    <mergeCell ref="E134:P134"/>
    <mergeCell ref="E137:P138"/>
    <mergeCell ref="C137:D138"/>
    <mergeCell ref="C96:W96"/>
    <mergeCell ref="AB96:AE96"/>
    <mergeCell ref="AF96:AI96"/>
    <mergeCell ref="AJ96:AZ96"/>
    <mergeCell ref="C97:W97"/>
    <mergeCell ref="AY66:AZ66"/>
    <mergeCell ref="AB98:AE98"/>
    <mergeCell ref="AJ100:AZ100"/>
    <mergeCell ref="C84:AZ84"/>
    <mergeCell ref="C83:AZ83"/>
    <mergeCell ref="AW103:AX103"/>
    <mergeCell ref="C121:AZ121"/>
    <mergeCell ref="C122:AZ122"/>
    <mergeCell ref="AB100:AE100"/>
    <mergeCell ref="C53:AZ53"/>
    <mergeCell ref="AO143:AT143"/>
    <mergeCell ref="C141:D141"/>
    <mergeCell ref="E141:P141"/>
    <mergeCell ref="C142:D142"/>
    <mergeCell ref="C156:P156"/>
    <mergeCell ref="C150:AZ150"/>
    <mergeCell ref="C151:AZ151"/>
    <mergeCell ref="C152:AZ152"/>
    <mergeCell ref="C145:D145"/>
    <mergeCell ref="C146:D146"/>
    <mergeCell ref="C147:D147"/>
    <mergeCell ref="C148:D148"/>
    <mergeCell ref="E142:P142"/>
    <mergeCell ref="C139:D139"/>
    <mergeCell ref="E139:P139"/>
    <mergeCell ref="AO140:AT140"/>
    <mergeCell ref="W139:X139"/>
    <mergeCell ref="W140:X140"/>
    <mergeCell ref="E129:P129"/>
    <mergeCell ref="AC133:AR133"/>
    <mergeCell ref="AO141:AT141"/>
    <mergeCell ref="AO142:AT142"/>
    <mergeCell ref="C132:D132"/>
  </mergeCells>
  <dataValidations count="8">
    <dataValidation allowBlank="1" showInputMessage="1" showErrorMessage="1" errorTitle="Error" error="Solo se permite el ingreso de los valores de la lista" sqref="Q175"/>
    <dataValidation type="list" allowBlank="1" showInputMessage="1" showErrorMessage="1" errorTitle="Error" error="Solo se permite el ingreso de los valores de la lista" sqref="Q178">
      <formula1>SiNo</formula1>
    </dataValidation>
    <dataValidation type="list" allowBlank="1" showInputMessage="1" showErrorMessage="1" sqref="Q26">
      <formula1>Tipo_Ejecucion</formula1>
    </dataValidation>
    <dataValidation type="custom" allowBlank="1" showInputMessage="1" showErrorMessage="1" errorTitle="El valor ingresado no es válido" error="Solo es permitido el ingreso de la letra &lt; X &gt; para marcar lo tipos de acciones requeridos " sqref="Q139:X143">
      <formula1>AND(UPPER(Q139)="X")</formula1>
    </dataValidation>
    <dataValidation type="list" allowBlank="1" showInputMessage="1" showErrorMessage="1" sqref="AS130:AV134">
      <formula1>Tipo_Ejecucion_1</formula1>
    </dataValidation>
    <dataValidation type="list" allowBlank="1" showInputMessage="1" showErrorMessage="1" errorTitle="Error" error="Solo se permite el ingreso de los siguientes caracteres: C - M - D - A" sqref="F9:I11">
      <formula1>Accion</formula1>
    </dataValidation>
    <dataValidation type="whole" allowBlank="1" showInputMessage="1" showErrorMessage="1" errorTitle="Error" error="Solo se permite el ingreso de los siguientes valores: 1 - 2 - 3._x000a_3 representa la Probabilidad mayor - 1 representa la Probabilidad menor." sqref="AB96:AE100">
      <formula1>1</formula1>
      <formula2>3</formula2>
    </dataValidation>
    <dataValidation type="whole" allowBlank="1" showInputMessage="1" showErrorMessage="1" errorTitle="Error" error="Solo se permite el ingreso de los siguientes valores: 1, 2 ó 3. _x000a_3 representa el Impacto mayor - 1 representa el Impacto menor._x000a_" sqref="X96:AA100">
      <formula1>1</formula1>
      <formula2>3</formula2>
    </dataValidation>
  </dataValidations>
  <pageMargins left="0.70866141732283472" right="0.70866141732283472" top="0.74803149606299213" bottom="0.74803149606299213" header="0.31496062992125984" footer="0.31496062992125984"/>
  <pageSetup scale="61" fitToHeight="100" orientation="portrait" r:id="rId1"/>
  <headerFooter>
    <oddFooter>&amp;L&amp;"Arial,Normal"&amp;9Versión 3.5&amp;C&amp;"Arial,Normal"&amp;9Choucair Cárdenas Testing. Todos los derechos reservados – 2011. Choucair ©CONFIDENCIAL&amp;R&amp;"Arial,Normal"&amp;9Pág &amp;P de &amp;N</oddFooter>
  </headerFooter>
  <rowBreaks count="1" manualBreakCount="1">
    <brk id="125" max="16383" man="1"/>
  </rowBreaks>
  <drawing r:id="rId2"/>
  <legacyDrawing r:id="rId3"/>
  <controls>
    <mc:AlternateContent xmlns:mc="http://schemas.openxmlformats.org/markup-compatibility/2006">
      <mc:Choice Requires="x14">
        <control shapeId="64543" r:id="rId4" name="imgEliminarFilaNoAlcance">
          <controlPr defaultSize="0" autoLine="0" r:id="rId5">
            <anchor moveWithCells="1">
              <from>
                <xdr:col>48</xdr:col>
                <xdr:colOff>9525</xdr:colOff>
                <xdr:row>77</xdr:row>
                <xdr:rowOff>9525</xdr:rowOff>
              </from>
              <to>
                <xdr:col>50</xdr:col>
                <xdr:colOff>0</xdr:colOff>
                <xdr:row>77</xdr:row>
                <xdr:rowOff>180975</xdr:rowOff>
              </to>
            </anchor>
          </controlPr>
        </control>
      </mc:Choice>
      <mc:Fallback>
        <control shapeId="64543" r:id="rId4" name="imgEliminarFilaNoAlcance"/>
      </mc:Fallback>
    </mc:AlternateContent>
    <mc:AlternateContent xmlns:mc="http://schemas.openxmlformats.org/markup-compatibility/2006">
      <mc:Choice Requires="x14">
        <control shapeId="64542" r:id="rId6" name="imgAgregarFilaNoAlcance">
          <controlPr defaultSize="0" autoLine="0" r:id="rId5">
            <anchor moveWithCells="1">
              <from>
                <xdr:col>50</xdr:col>
                <xdr:colOff>9525</xdr:colOff>
                <xdr:row>77</xdr:row>
                <xdr:rowOff>9525</xdr:rowOff>
              </from>
              <to>
                <xdr:col>52</xdr:col>
                <xdr:colOff>0</xdr:colOff>
                <xdr:row>77</xdr:row>
                <xdr:rowOff>180975</xdr:rowOff>
              </to>
            </anchor>
          </controlPr>
        </control>
      </mc:Choice>
      <mc:Fallback>
        <control shapeId="64542" r:id="rId6" name="imgAgregarFilaNoAlcance"/>
      </mc:Fallback>
    </mc:AlternateContent>
    <mc:AlternateContent xmlns:mc="http://schemas.openxmlformats.org/markup-compatibility/2006">
      <mc:Choice Requires="x14">
        <control shapeId="64541" r:id="rId7" name="Image2">
          <controlPr defaultSize="0" autoLine="0" r:id="rId5">
            <anchor moveWithCells="1">
              <from>
                <xdr:col>48</xdr:col>
                <xdr:colOff>9525</xdr:colOff>
                <xdr:row>77</xdr:row>
                <xdr:rowOff>19050</xdr:rowOff>
              </from>
              <to>
                <xdr:col>50</xdr:col>
                <xdr:colOff>0</xdr:colOff>
                <xdr:row>78</xdr:row>
                <xdr:rowOff>0</xdr:rowOff>
              </to>
            </anchor>
          </controlPr>
        </control>
      </mc:Choice>
      <mc:Fallback>
        <control shapeId="64541" r:id="rId7" name="Image2"/>
      </mc:Fallback>
    </mc:AlternateContent>
    <mc:AlternateContent xmlns:mc="http://schemas.openxmlformats.org/markup-compatibility/2006">
      <mc:Choice Requires="x14">
        <control shapeId="64540" r:id="rId8" name="Image1">
          <controlPr defaultSize="0" autoLine="0" r:id="rId5">
            <anchor moveWithCells="1">
              <from>
                <xdr:col>50</xdr:col>
                <xdr:colOff>9525</xdr:colOff>
                <xdr:row>77</xdr:row>
                <xdr:rowOff>19050</xdr:rowOff>
              </from>
              <to>
                <xdr:col>52</xdr:col>
                <xdr:colOff>0</xdr:colOff>
                <xdr:row>78</xdr:row>
                <xdr:rowOff>0</xdr:rowOff>
              </to>
            </anchor>
          </controlPr>
        </control>
      </mc:Choice>
      <mc:Fallback>
        <control shapeId="64540" r:id="rId8" name="Image1"/>
      </mc:Fallback>
    </mc:AlternateContent>
    <mc:AlternateContent xmlns:mc="http://schemas.openxmlformats.org/markup-compatibility/2006">
      <mc:Choice Requires="x14">
        <control shapeId="64537" r:id="rId9" name="cmdGenerarCopia">
          <controlPr defaultSize="0" autoFill="0" autoLine="0" r:id="rId10">
            <anchor moveWithCells="1">
              <from>
                <xdr:col>5</xdr:col>
                <xdr:colOff>85725</xdr:colOff>
                <xdr:row>190</xdr:row>
                <xdr:rowOff>9525</xdr:rowOff>
              </from>
              <to>
                <xdr:col>12</xdr:col>
                <xdr:colOff>114300</xdr:colOff>
                <xdr:row>192</xdr:row>
                <xdr:rowOff>9525</xdr:rowOff>
              </to>
            </anchor>
          </controlPr>
        </control>
      </mc:Choice>
      <mc:Fallback>
        <control shapeId="64537" r:id="rId9" name="cmdGenerarCopia"/>
      </mc:Fallback>
    </mc:AlternateContent>
    <mc:AlternateContent xmlns:mc="http://schemas.openxmlformats.org/markup-compatibility/2006">
      <mc:Choice Requires="x14">
        <control shapeId="64532" r:id="rId11" name="imgEliminarFilaDetalle">
          <controlPr defaultSize="0" autoLine="0" r:id="rId5">
            <anchor moveWithCells="1">
              <from>
                <xdr:col>48</xdr:col>
                <xdr:colOff>9525</xdr:colOff>
                <xdr:row>134</xdr:row>
                <xdr:rowOff>9525</xdr:rowOff>
              </from>
              <to>
                <xdr:col>50</xdr:col>
                <xdr:colOff>0</xdr:colOff>
                <xdr:row>134</xdr:row>
                <xdr:rowOff>180975</xdr:rowOff>
              </to>
            </anchor>
          </controlPr>
        </control>
      </mc:Choice>
      <mc:Fallback>
        <control shapeId="64532" r:id="rId11" name="imgEliminarFilaDetalle"/>
      </mc:Fallback>
    </mc:AlternateContent>
    <mc:AlternateContent xmlns:mc="http://schemas.openxmlformats.org/markup-compatibility/2006">
      <mc:Choice Requires="x14">
        <control shapeId="64531" r:id="rId12" name="imgAgregarFilaDetalle">
          <controlPr defaultSize="0" autoLine="0" r:id="rId5">
            <anchor moveWithCells="1">
              <from>
                <xdr:col>50</xdr:col>
                <xdr:colOff>9525</xdr:colOff>
                <xdr:row>134</xdr:row>
                <xdr:rowOff>9525</xdr:rowOff>
              </from>
              <to>
                <xdr:col>52</xdr:col>
                <xdr:colOff>0</xdr:colOff>
                <xdr:row>134</xdr:row>
                <xdr:rowOff>180975</xdr:rowOff>
              </to>
            </anchor>
          </controlPr>
        </control>
      </mc:Choice>
      <mc:Fallback>
        <control shapeId="64531" r:id="rId12" name="imgAgregarFilaDetalle"/>
      </mc:Fallback>
    </mc:AlternateContent>
    <mc:AlternateContent xmlns:mc="http://schemas.openxmlformats.org/markup-compatibility/2006">
      <mc:Choice Requires="x14">
        <control shapeId="64530" r:id="rId13" name="imgEliminarFilaEstrategiaM">
          <controlPr defaultSize="0" autoLine="0" r:id="rId5">
            <anchor moveWithCells="1">
              <from>
                <xdr:col>48</xdr:col>
                <xdr:colOff>9525</xdr:colOff>
                <xdr:row>118</xdr:row>
                <xdr:rowOff>9525</xdr:rowOff>
              </from>
              <to>
                <xdr:col>50</xdr:col>
                <xdr:colOff>0</xdr:colOff>
                <xdr:row>118</xdr:row>
                <xdr:rowOff>180975</xdr:rowOff>
              </to>
            </anchor>
          </controlPr>
        </control>
      </mc:Choice>
      <mc:Fallback>
        <control shapeId="64530" r:id="rId13" name="imgEliminarFilaEstrategiaM"/>
      </mc:Fallback>
    </mc:AlternateContent>
    <mc:AlternateContent xmlns:mc="http://schemas.openxmlformats.org/markup-compatibility/2006">
      <mc:Choice Requires="x14">
        <control shapeId="64529" r:id="rId14" name="imgAgregarFilaEstrategiaM">
          <controlPr defaultSize="0" autoLine="0" r:id="rId5">
            <anchor moveWithCells="1">
              <from>
                <xdr:col>50</xdr:col>
                <xdr:colOff>9525</xdr:colOff>
                <xdr:row>118</xdr:row>
                <xdr:rowOff>9525</xdr:rowOff>
              </from>
              <to>
                <xdr:col>52</xdr:col>
                <xdr:colOff>0</xdr:colOff>
                <xdr:row>118</xdr:row>
                <xdr:rowOff>180975</xdr:rowOff>
              </to>
            </anchor>
          </controlPr>
        </control>
      </mc:Choice>
      <mc:Fallback>
        <control shapeId="64529" r:id="rId14" name="imgAgregarFilaEstrategiaM"/>
      </mc:Fallback>
    </mc:AlternateContent>
    <mc:AlternateContent xmlns:mc="http://schemas.openxmlformats.org/markup-compatibility/2006">
      <mc:Choice Requires="x14">
        <control shapeId="64528" r:id="rId15" name="imgEliminarFilaRiesgo">
          <controlPr defaultSize="0" autoLine="0" r:id="rId5">
            <anchor moveWithCells="1">
              <from>
                <xdr:col>48</xdr:col>
                <xdr:colOff>9525</xdr:colOff>
                <xdr:row>102</xdr:row>
                <xdr:rowOff>9525</xdr:rowOff>
              </from>
              <to>
                <xdr:col>50</xdr:col>
                <xdr:colOff>0</xdr:colOff>
                <xdr:row>102</xdr:row>
                <xdr:rowOff>180975</xdr:rowOff>
              </to>
            </anchor>
          </controlPr>
        </control>
      </mc:Choice>
      <mc:Fallback>
        <control shapeId="64528" r:id="rId15" name="imgEliminarFilaRiesgo"/>
      </mc:Fallback>
    </mc:AlternateContent>
    <mc:AlternateContent xmlns:mc="http://schemas.openxmlformats.org/markup-compatibility/2006">
      <mc:Choice Requires="x14">
        <control shapeId="64527" r:id="rId16" name="imgAgregarFilaRiesgo">
          <controlPr defaultSize="0" autoLine="0" r:id="rId5">
            <anchor moveWithCells="1">
              <from>
                <xdr:col>50</xdr:col>
                <xdr:colOff>9525</xdr:colOff>
                <xdr:row>102</xdr:row>
                <xdr:rowOff>9525</xdr:rowOff>
              </from>
              <to>
                <xdr:col>52</xdr:col>
                <xdr:colOff>0</xdr:colOff>
                <xdr:row>102</xdr:row>
                <xdr:rowOff>180975</xdr:rowOff>
              </to>
            </anchor>
          </controlPr>
        </control>
      </mc:Choice>
      <mc:Fallback>
        <control shapeId="64527" r:id="rId16" name="imgAgregarFilaRiesgo"/>
      </mc:Fallback>
    </mc:AlternateContent>
    <mc:AlternateContent xmlns:mc="http://schemas.openxmlformats.org/markup-compatibility/2006">
      <mc:Choice Requires="x14">
        <control shapeId="64524" r:id="rId17" name="imgEliminarFilaAlcance">
          <controlPr defaultSize="0" autoLine="0" r:id="rId5">
            <anchor moveWithCells="1">
              <from>
                <xdr:col>48</xdr:col>
                <xdr:colOff>9525</xdr:colOff>
                <xdr:row>65</xdr:row>
                <xdr:rowOff>19050</xdr:rowOff>
              </from>
              <to>
                <xdr:col>50</xdr:col>
                <xdr:colOff>0</xdr:colOff>
                <xdr:row>66</xdr:row>
                <xdr:rowOff>0</xdr:rowOff>
              </to>
            </anchor>
          </controlPr>
        </control>
      </mc:Choice>
      <mc:Fallback>
        <control shapeId="64524" r:id="rId17" name="imgEliminarFilaAlcance"/>
      </mc:Fallback>
    </mc:AlternateContent>
    <mc:AlternateContent xmlns:mc="http://schemas.openxmlformats.org/markup-compatibility/2006">
      <mc:Choice Requires="x14">
        <control shapeId="64523" r:id="rId18" name="imgAgregarFilaAlcance">
          <controlPr defaultSize="0" autoLine="0" r:id="rId5">
            <anchor moveWithCells="1">
              <from>
                <xdr:col>50</xdr:col>
                <xdr:colOff>9525</xdr:colOff>
                <xdr:row>65</xdr:row>
                <xdr:rowOff>19050</xdr:rowOff>
              </from>
              <to>
                <xdr:col>52</xdr:col>
                <xdr:colOff>0</xdr:colOff>
                <xdr:row>66</xdr:row>
                <xdr:rowOff>0</xdr:rowOff>
              </to>
            </anchor>
          </controlPr>
        </control>
      </mc:Choice>
      <mc:Fallback>
        <control shapeId="64523" r:id="rId18" name="imgAgregarFilaAlcance"/>
      </mc:Fallback>
    </mc:AlternateContent>
    <mc:AlternateContent xmlns:mc="http://schemas.openxmlformats.org/markup-compatibility/2006">
      <mc:Choice Requires="x14">
        <control shapeId="64514" r:id="rId19" name="imgEliminarFilaAccion">
          <controlPr defaultSize="0" autoLine="0" r:id="rId5">
            <anchor moveWithCells="1">
              <from>
                <xdr:col>48</xdr:col>
                <xdr:colOff>9525</xdr:colOff>
                <xdr:row>11</xdr:row>
                <xdr:rowOff>9525</xdr:rowOff>
              </from>
              <to>
                <xdr:col>50</xdr:col>
                <xdr:colOff>0</xdr:colOff>
                <xdr:row>11</xdr:row>
                <xdr:rowOff>180975</xdr:rowOff>
              </to>
            </anchor>
          </controlPr>
        </control>
      </mc:Choice>
      <mc:Fallback>
        <control shapeId="64514" r:id="rId19" name="imgEliminarFilaAccion"/>
      </mc:Fallback>
    </mc:AlternateContent>
    <mc:AlternateContent xmlns:mc="http://schemas.openxmlformats.org/markup-compatibility/2006">
      <mc:Choice Requires="x14">
        <control shapeId="64513" r:id="rId20" name="imgAgregarFilaAccion">
          <controlPr defaultSize="0" autoLine="0" r:id="rId5">
            <anchor moveWithCells="1">
              <from>
                <xdr:col>50</xdr:col>
                <xdr:colOff>9525</xdr:colOff>
                <xdr:row>11</xdr:row>
                <xdr:rowOff>9525</xdr:rowOff>
              </from>
              <to>
                <xdr:col>52</xdr:col>
                <xdr:colOff>0</xdr:colOff>
                <xdr:row>11</xdr:row>
                <xdr:rowOff>180975</xdr:rowOff>
              </to>
            </anchor>
          </controlPr>
        </control>
      </mc:Choice>
      <mc:Fallback>
        <control shapeId="64513" r:id="rId20" name="imgAgregarFilaAccion"/>
      </mc:Fallback>
    </mc:AlternateContent>
    <mc:AlternateContent xmlns:mc="http://schemas.openxmlformats.org/markup-compatibility/2006">
      <mc:Choice Requires="x14">
        <control shapeId="64538" r:id="rId21" name="imgAgregarFilaSupuesto">
          <controlPr defaultSize="0" autoLine="0" r:id="rId5">
            <anchor moveWithCells="1">
              <from>
                <xdr:col>50</xdr:col>
                <xdr:colOff>9525</xdr:colOff>
                <xdr:row>50</xdr:row>
                <xdr:rowOff>9525</xdr:rowOff>
              </from>
              <to>
                <xdr:col>52</xdr:col>
                <xdr:colOff>0</xdr:colOff>
                <xdr:row>50</xdr:row>
                <xdr:rowOff>180975</xdr:rowOff>
              </to>
            </anchor>
          </controlPr>
        </control>
      </mc:Choice>
      <mc:Fallback>
        <control shapeId="64538" r:id="rId21" name="imgAgregarFilaSupuesto"/>
      </mc:Fallback>
    </mc:AlternateContent>
    <mc:AlternateContent xmlns:mc="http://schemas.openxmlformats.org/markup-compatibility/2006">
      <mc:Choice Requires="x14">
        <control shapeId="64539" r:id="rId22" name="imgEliminarFilaSupuesto">
          <controlPr defaultSize="0" autoLine="0" r:id="rId5">
            <anchor moveWithCells="1">
              <from>
                <xdr:col>48</xdr:col>
                <xdr:colOff>9525</xdr:colOff>
                <xdr:row>50</xdr:row>
                <xdr:rowOff>9525</xdr:rowOff>
              </from>
              <to>
                <xdr:col>50</xdr:col>
                <xdr:colOff>0</xdr:colOff>
                <xdr:row>50</xdr:row>
                <xdr:rowOff>180975</xdr:rowOff>
              </to>
            </anchor>
          </controlPr>
        </control>
      </mc:Choice>
      <mc:Fallback>
        <control shapeId="64539" r:id="rId22" name="imgEliminarFilaSupuesto"/>
      </mc:Fallback>
    </mc:AlternateContent>
    <mc:AlternateContent xmlns:mc="http://schemas.openxmlformats.org/markup-compatibility/2006">
      <mc:Choice Requires="x14">
        <control shapeId="64544" r:id="rId23" name="imgAgregarFilaAmbiente">
          <controlPr defaultSize="0" autoLine="0" r:id="rId5">
            <anchor moveWithCells="1">
              <from>
                <xdr:col>50</xdr:col>
                <xdr:colOff>9525</xdr:colOff>
                <xdr:row>164</xdr:row>
                <xdr:rowOff>9525</xdr:rowOff>
              </from>
              <to>
                <xdr:col>52</xdr:col>
                <xdr:colOff>0</xdr:colOff>
                <xdr:row>164</xdr:row>
                <xdr:rowOff>180975</xdr:rowOff>
              </to>
            </anchor>
          </controlPr>
        </control>
      </mc:Choice>
      <mc:Fallback>
        <control shapeId="64544" r:id="rId23" name="imgAgregarFilaAmbiente"/>
      </mc:Fallback>
    </mc:AlternateContent>
    <mc:AlternateContent xmlns:mc="http://schemas.openxmlformats.org/markup-compatibility/2006">
      <mc:Choice Requires="x14">
        <control shapeId="64545" r:id="rId24" name="imgEliminarFilaAmbiente">
          <controlPr defaultSize="0" autoLine="0" r:id="rId5">
            <anchor moveWithCells="1">
              <from>
                <xdr:col>48</xdr:col>
                <xdr:colOff>9525</xdr:colOff>
                <xdr:row>164</xdr:row>
                <xdr:rowOff>9525</xdr:rowOff>
              </from>
              <to>
                <xdr:col>50</xdr:col>
                <xdr:colOff>0</xdr:colOff>
                <xdr:row>164</xdr:row>
                <xdr:rowOff>180975</xdr:rowOff>
              </to>
            </anchor>
          </controlPr>
        </control>
      </mc:Choice>
      <mc:Fallback>
        <control shapeId="64545" r:id="rId24" name="imgEliminarFilaAmbiente"/>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025">
    <tabColor theme="6"/>
    <pageSetUpPr fitToPage="1"/>
  </sheetPr>
  <dimension ref="A1:XFC46"/>
  <sheetViews>
    <sheetView showGridLines="0" topLeftCell="A25" workbookViewId="0">
      <selection activeCell="AQ26" sqref="AQ26:AZ26"/>
    </sheetView>
  </sheetViews>
  <sheetFormatPr baseColWidth="10" defaultColWidth="0" defaultRowHeight="15" x14ac:dyDescent="0.25"/>
  <cols>
    <col min="1" max="54" width="2.7109375" customWidth="1"/>
    <col min="55" max="16383" width="3.7109375" hidden="1"/>
    <col min="16384" max="16384" width="4.42578125" hidden="1"/>
  </cols>
  <sheetData>
    <row r="1" spans="2:104" x14ac:dyDescent="0.25">
      <c r="BC1">
        <f>ROW(BC46)</f>
        <v>46</v>
      </c>
      <c r="CZ1" s="126">
        <v>0</v>
      </c>
    </row>
    <row r="2" spans="2:104" x14ac:dyDescent="0.25">
      <c r="B2" s="39"/>
      <c r="C2" s="70"/>
      <c r="D2" s="71"/>
      <c r="E2" s="71"/>
      <c r="F2" s="71"/>
      <c r="G2" s="71"/>
      <c r="H2" s="71"/>
      <c r="I2" s="71"/>
      <c r="J2" s="71"/>
      <c r="K2" s="634" t="s">
        <v>634</v>
      </c>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5"/>
      <c r="BC2" s="755" t="s">
        <v>39</v>
      </c>
      <c r="BD2" s="756"/>
      <c r="BE2" s="756"/>
      <c r="BF2" s="756"/>
      <c r="BG2" s="757"/>
      <c r="BH2" s="758" t="s">
        <v>40</v>
      </c>
      <c r="BI2" s="759"/>
      <c r="BJ2" s="759"/>
      <c r="BK2" s="759"/>
      <c r="BL2" s="759"/>
      <c r="BM2" s="760"/>
      <c r="BN2" s="758" t="s">
        <v>41</v>
      </c>
      <c r="BO2" s="759"/>
      <c r="BP2" s="759"/>
      <c r="BQ2" s="759"/>
      <c r="BR2" s="759"/>
      <c r="BS2" s="760"/>
      <c r="CZ2" s="126">
        <v>0</v>
      </c>
    </row>
    <row r="3" spans="2:104" x14ac:dyDescent="0.25">
      <c r="B3" s="40"/>
      <c r="C3" s="72"/>
      <c r="D3" s="40"/>
      <c r="E3" s="40"/>
      <c r="F3" s="40"/>
      <c r="G3" s="40"/>
      <c r="H3" s="40"/>
      <c r="I3" s="40"/>
      <c r="J3" s="40"/>
      <c r="K3" s="636"/>
      <c r="L3" s="636"/>
      <c r="M3" s="636"/>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7"/>
      <c r="BC3" s="295" t="s">
        <v>42</v>
      </c>
      <c r="BD3" s="272"/>
      <c r="BE3" s="272"/>
      <c r="BF3" s="272"/>
      <c r="BG3" s="273"/>
      <c r="BH3" s="274">
        <f>ROW(C12)</f>
        <v>12</v>
      </c>
      <c r="BI3" s="275"/>
      <c r="BJ3" s="275"/>
      <c r="BK3" s="275"/>
      <c r="BL3" s="275"/>
      <c r="BM3" s="276"/>
      <c r="BN3" s="277">
        <v>0</v>
      </c>
      <c r="BO3" s="278"/>
      <c r="BP3" s="278"/>
      <c r="BQ3" s="278"/>
      <c r="BR3" s="278"/>
      <c r="BS3" s="279"/>
      <c r="CZ3" s="126">
        <v>0</v>
      </c>
    </row>
    <row r="4" spans="2:104" x14ac:dyDescent="0.25">
      <c r="B4" s="40"/>
      <c r="C4" s="43"/>
      <c r="D4" s="42"/>
      <c r="E4" s="42"/>
      <c r="F4" s="42"/>
      <c r="G4" s="42"/>
      <c r="H4" s="42"/>
      <c r="I4" s="42"/>
      <c r="J4" s="42"/>
      <c r="K4" s="638"/>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9"/>
      <c r="BC4" s="271" t="s">
        <v>45</v>
      </c>
      <c r="BD4" s="272"/>
      <c r="BE4" s="272"/>
      <c r="BF4" s="272"/>
      <c r="BG4" s="273"/>
      <c r="BH4" s="274">
        <f>ROW(C30)</f>
        <v>30</v>
      </c>
      <c r="BI4" s="275"/>
      <c r="BJ4" s="275"/>
      <c r="BK4" s="275"/>
      <c r="BL4" s="275"/>
      <c r="BM4" s="276"/>
      <c r="BN4" s="277">
        <v>3</v>
      </c>
      <c r="BO4" s="278"/>
      <c r="BP4" s="278"/>
      <c r="BQ4" s="278"/>
      <c r="BR4" s="278"/>
      <c r="BS4" s="279"/>
      <c r="CZ4" s="126">
        <v>0</v>
      </c>
    </row>
    <row r="5" spans="2:104" x14ac:dyDescent="0.25">
      <c r="CZ5" s="126">
        <v>0</v>
      </c>
    </row>
    <row r="6" spans="2:104" x14ac:dyDescent="0.25">
      <c r="CZ6" s="126">
        <v>0</v>
      </c>
    </row>
    <row r="7" spans="2:104" x14ac:dyDescent="0.25">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CZ7" s="126">
        <v>0</v>
      </c>
    </row>
    <row r="8" spans="2:104" x14ac:dyDescent="0.25">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CZ8" s="126">
        <v>0</v>
      </c>
    </row>
    <row r="9" spans="2:104" ht="25.5" customHeight="1" x14ac:dyDescent="0.25">
      <c r="C9" s="630">
        <v>2</v>
      </c>
      <c r="D9" s="631"/>
      <c r="E9" s="631"/>
      <c r="F9" s="632" t="s">
        <v>519</v>
      </c>
      <c r="G9" s="632"/>
      <c r="H9" s="632"/>
      <c r="I9" s="632"/>
      <c r="J9" s="632" t="s">
        <v>91</v>
      </c>
      <c r="K9" s="632"/>
      <c r="L9" s="632"/>
      <c r="M9" s="632"/>
      <c r="N9" s="633" t="s">
        <v>759</v>
      </c>
      <c r="O9" s="633"/>
      <c r="P9" s="633"/>
      <c r="Q9" s="633"/>
      <c r="R9" s="633"/>
      <c r="S9" s="633"/>
      <c r="T9" s="633"/>
      <c r="U9" s="633"/>
      <c r="V9" s="633"/>
      <c r="W9" s="633"/>
      <c r="X9" s="633"/>
      <c r="Y9" s="633"/>
      <c r="Z9" s="628" t="s">
        <v>745</v>
      </c>
      <c r="AA9" s="628"/>
      <c r="AB9" s="628"/>
      <c r="AC9" s="628"/>
      <c r="AD9" s="628"/>
      <c r="AE9" s="628"/>
      <c r="AF9" s="628"/>
      <c r="AG9" s="628"/>
      <c r="AH9" s="628"/>
      <c r="AI9" s="628"/>
      <c r="AJ9" s="628"/>
      <c r="AK9" s="628"/>
      <c r="AL9" s="628"/>
      <c r="AM9" s="628"/>
      <c r="AN9" s="628"/>
      <c r="AO9" s="628"/>
      <c r="AP9" s="628"/>
      <c r="AQ9" s="628"/>
      <c r="AR9" s="628" t="s">
        <v>813</v>
      </c>
      <c r="AS9" s="628"/>
      <c r="AT9" s="628"/>
      <c r="AU9" s="628"/>
      <c r="AV9" s="628"/>
      <c r="AW9" s="628"/>
      <c r="AX9" s="628"/>
      <c r="AY9" s="628"/>
      <c r="AZ9" s="629"/>
      <c r="CZ9" s="126">
        <v>0</v>
      </c>
    </row>
    <row r="10" spans="2:104" x14ac:dyDescent="0.25">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CZ10" s="126">
        <v>0</v>
      </c>
    </row>
    <row r="11" spans="2:104" x14ac:dyDescent="0.25">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CZ11" s="126">
        <v>0</v>
      </c>
    </row>
    <row r="12" spans="2:104" x14ac:dyDescent="0.25">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CZ12" s="126">
        <v>1</v>
      </c>
    </row>
    <row r="13" spans="2:104" x14ac:dyDescent="0.25">
      <c r="CZ13" s="126">
        <v>0</v>
      </c>
    </row>
    <row r="14" spans="2:104" x14ac:dyDescent="0.25">
      <c r="CZ14" s="126">
        <v>0</v>
      </c>
    </row>
    <row r="15" spans="2:104" x14ac:dyDescent="0.25">
      <c r="C15" s="335" t="s">
        <v>119</v>
      </c>
      <c r="D15" s="328"/>
      <c r="E15" s="328"/>
      <c r="F15" s="328"/>
      <c r="G15" s="328"/>
      <c r="H15" s="328"/>
      <c r="I15" s="328"/>
      <c r="J15" s="328"/>
      <c r="K15" s="328"/>
      <c r="L15" s="328"/>
      <c r="M15" s="328"/>
      <c r="N15" s="328"/>
      <c r="O15" s="328"/>
      <c r="P15" s="329"/>
      <c r="Q15" s="6"/>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CZ15" s="126">
        <v>0</v>
      </c>
    </row>
    <row r="16" spans="2:104" x14ac:dyDescent="0.25">
      <c r="C16" s="39"/>
      <c r="D16" s="39"/>
      <c r="E16" s="39"/>
      <c r="F16" s="39"/>
      <c r="G16" s="39"/>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c r="AT16" s="39"/>
      <c r="AU16" s="39"/>
      <c r="AV16" s="39"/>
      <c r="AW16" s="39"/>
      <c r="AX16" s="39"/>
      <c r="AY16" s="39"/>
      <c r="AZ16" s="39"/>
      <c r="CZ16" s="126">
        <v>0</v>
      </c>
    </row>
    <row r="17" spans="3:104" x14ac:dyDescent="0.25">
      <c r="C17" s="510" t="s">
        <v>183</v>
      </c>
      <c r="D17" s="510"/>
      <c r="E17" s="510"/>
      <c r="F17" s="510"/>
      <c r="G17" s="510"/>
      <c r="H17" s="510"/>
      <c r="I17" s="748" t="s">
        <v>641</v>
      </c>
      <c r="J17" s="508"/>
      <c r="K17" s="508"/>
      <c r="L17" s="508"/>
      <c r="M17" s="508"/>
      <c r="N17" s="508"/>
      <c r="O17" s="508"/>
      <c r="P17" s="508"/>
      <c r="Q17" s="508"/>
      <c r="R17" s="508"/>
      <c r="S17" s="508"/>
      <c r="T17" s="508"/>
      <c r="U17" s="508"/>
      <c r="V17" s="508"/>
      <c r="W17" s="508"/>
      <c r="X17" s="508"/>
      <c r="Y17" s="508"/>
      <c r="Z17" s="508"/>
      <c r="AA17" s="508"/>
      <c r="AB17" s="508"/>
      <c r="AC17" s="508"/>
      <c r="AD17" s="508"/>
      <c r="AE17" s="508"/>
      <c r="AF17" s="508"/>
      <c r="AG17" s="508"/>
      <c r="AH17" s="508"/>
      <c r="AI17" s="508"/>
      <c r="AJ17" s="508"/>
      <c r="AK17" s="508"/>
      <c r="AL17" s="508"/>
      <c r="AM17" s="508"/>
      <c r="AN17" s="508"/>
      <c r="AO17" s="508"/>
      <c r="AP17" s="508"/>
      <c r="AQ17" s="508"/>
      <c r="AR17" s="508"/>
      <c r="AS17" s="508"/>
      <c r="AT17" s="508"/>
      <c r="AU17" s="508"/>
      <c r="AV17" s="508"/>
      <c r="AW17" s="508"/>
      <c r="AX17" s="508"/>
      <c r="AY17" s="508"/>
      <c r="AZ17" s="508"/>
      <c r="CZ17" s="126">
        <v>0</v>
      </c>
    </row>
    <row r="18" spans="3:104" x14ac:dyDescent="0.25">
      <c r="C18" s="510"/>
      <c r="D18" s="510"/>
      <c r="E18" s="510"/>
      <c r="F18" s="510"/>
      <c r="G18" s="510"/>
      <c r="H18" s="510"/>
      <c r="I18" s="508"/>
      <c r="J18" s="508"/>
      <c r="K18" s="508"/>
      <c r="L18" s="508"/>
      <c r="M18" s="508"/>
      <c r="N18" s="508"/>
      <c r="O18" s="508"/>
      <c r="P18" s="508"/>
      <c r="Q18" s="508"/>
      <c r="R18" s="508"/>
      <c r="S18" s="508"/>
      <c r="T18" s="508"/>
      <c r="U18" s="508"/>
      <c r="V18" s="508"/>
      <c r="W18" s="508"/>
      <c r="X18" s="508"/>
      <c r="Y18" s="508"/>
      <c r="Z18" s="508"/>
      <c r="AA18" s="508"/>
      <c r="AB18" s="508"/>
      <c r="AC18" s="508"/>
      <c r="AD18" s="508"/>
      <c r="AE18" s="508"/>
      <c r="AF18" s="508"/>
      <c r="AG18" s="508"/>
      <c r="AH18" s="508"/>
      <c r="AI18" s="508"/>
      <c r="AJ18" s="508"/>
      <c r="AK18" s="508"/>
      <c r="AL18" s="508"/>
      <c r="AM18" s="508"/>
      <c r="AN18" s="508"/>
      <c r="AO18" s="508"/>
      <c r="AP18" s="508"/>
      <c r="AQ18" s="508"/>
      <c r="AR18" s="508"/>
      <c r="AS18" s="508"/>
      <c r="AT18" s="508"/>
      <c r="AU18" s="508"/>
      <c r="AV18" s="508"/>
      <c r="AW18" s="508"/>
      <c r="AX18" s="508"/>
      <c r="AY18" s="508"/>
      <c r="AZ18" s="508"/>
      <c r="CZ18" s="126">
        <v>0</v>
      </c>
    </row>
    <row r="19" spans="3:104" x14ac:dyDescent="0.25">
      <c r="C19" s="506" t="s">
        <v>477</v>
      </c>
      <c r="D19" s="506"/>
      <c r="E19" s="506"/>
      <c r="F19" s="506"/>
      <c r="G19" s="506"/>
      <c r="H19" s="506"/>
      <c r="I19" s="748" t="s">
        <v>642</v>
      </c>
      <c r="J19" s="508"/>
      <c r="K19" s="508"/>
      <c r="L19" s="508"/>
      <c r="M19" s="508"/>
      <c r="N19" s="508"/>
      <c r="O19" s="508"/>
      <c r="P19" s="508"/>
      <c r="Q19" s="508"/>
      <c r="R19" s="508"/>
      <c r="S19" s="508"/>
      <c r="T19" s="508"/>
      <c r="U19" s="508"/>
      <c r="V19" s="508"/>
      <c r="W19" s="508"/>
      <c r="X19" s="508"/>
      <c r="Y19" s="508"/>
      <c r="Z19" s="508"/>
      <c r="AA19" s="508"/>
      <c r="AB19" s="508"/>
      <c r="AC19" s="508"/>
      <c r="AD19" s="508"/>
      <c r="AE19" s="508"/>
      <c r="AF19" s="508"/>
      <c r="AG19" s="508"/>
      <c r="AH19" s="508"/>
      <c r="AI19" s="508"/>
      <c r="AJ19" s="508"/>
      <c r="AK19" s="508"/>
      <c r="AL19" s="508"/>
      <c r="AM19" s="508"/>
      <c r="AN19" s="508"/>
      <c r="AO19" s="508"/>
      <c r="AP19" s="508"/>
      <c r="AQ19" s="508"/>
      <c r="AR19" s="508"/>
      <c r="AS19" s="508"/>
      <c r="AT19" s="508"/>
      <c r="AU19" s="508"/>
      <c r="AV19" s="508"/>
      <c r="AW19" s="508"/>
      <c r="AX19" s="508"/>
      <c r="AY19" s="508"/>
      <c r="AZ19" s="508"/>
      <c r="CZ19" s="126">
        <v>0</v>
      </c>
    </row>
    <row r="20" spans="3:104" x14ac:dyDescent="0.25">
      <c r="C20" s="506"/>
      <c r="D20" s="506"/>
      <c r="E20" s="506"/>
      <c r="F20" s="506"/>
      <c r="G20" s="506"/>
      <c r="H20" s="506"/>
      <c r="I20" s="508"/>
      <c r="J20" s="508"/>
      <c r="K20" s="508"/>
      <c r="L20" s="508"/>
      <c r="M20" s="508"/>
      <c r="N20" s="508"/>
      <c r="O20" s="508"/>
      <c r="P20" s="508"/>
      <c r="Q20" s="508"/>
      <c r="R20" s="508"/>
      <c r="S20" s="508"/>
      <c r="T20" s="508"/>
      <c r="U20" s="508"/>
      <c r="V20" s="508"/>
      <c r="W20" s="508"/>
      <c r="X20" s="508"/>
      <c r="Y20" s="508"/>
      <c r="Z20" s="508"/>
      <c r="AA20" s="508"/>
      <c r="AB20" s="508"/>
      <c r="AC20" s="508"/>
      <c r="AD20" s="508"/>
      <c r="AE20" s="508"/>
      <c r="AF20" s="508"/>
      <c r="AG20" s="508"/>
      <c r="AH20" s="508"/>
      <c r="AI20" s="508"/>
      <c r="AJ20" s="508"/>
      <c r="AK20" s="508"/>
      <c r="AL20" s="508"/>
      <c r="AM20" s="508"/>
      <c r="AN20" s="508"/>
      <c r="AO20" s="508"/>
      <c r="AP20" s="508"/>
      <c r="AQ20" s="508"/>
      <c r="AR20" s="508"/>
      <c r="AS20" s="508"/>
      <c r="AT20" s="508"/>
      <c r="AU20" s="508"/>
      <c r="AV20" s="508"/>
      <c r="AW20" s="508"/>
      <c r="AX20" s="508"/>
      <c r="AY20" s="508"/>
      <c r="AZ20" s="508"/>
      <c r="CZ20" s="126">
        <v>0</v>
      </c>
    </row>
    <row r="21" spans="3:104" x14ac:dyDescent="0.25">
      <c r="C21" s="39"/>
      <c r="D21" s="39"/>
      <c r="E21" s="39"/>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c r="AT21" s="39"/>
      <c r="AU21" s="39"/>
      <c r="AV21" s="39"/>
      <c r="AW21" s="39"/>
      <c r="AX21" s="39"/>
      <c r="AY21" s="39"/>
      <c r="AZ21" s="39"/>
      <c r="CZ21" s="126">
        <v>0</v>
      </c>
    </row>
    <row r="22" spans="3:104" ht="15" customHeight="1" x14ac:dyDescent="0.25">
      <c r="C22" s="745" t="s">
        <v>639</v>
      </c>
      <c r="D22" s="746"/>
      <c r="E22" s="746"/>
      <c r="F22" s="746"/>
      <c r="G22" s="746"/>
      <c r="H22" s="746"/>
      <c r="I22" s="746"/>
      <c r="J22" s="746"/>
      <c r="K22" s="746"/>
      <c r="L22" s="746"/>
      <c r="M22" s="746"/>
      <c r="N22" s="746"/>
      <c r="O22" s="746"/>
      <c r="P22" s="746" t="s">
        <v>183</v>
      </c>
      <c r="Q22" s="744"/>
      <c r="R22" s="744"/>
      <c r="S22" s="744"/>
      <c r="T22" s="746" t="s">
        <v>214</v>
      </c>
      <c r="U22" s="744"/>
      <c r="V22" s="744"/>
      <c r="W22" s="744"/>
      <c r="X22" s="749" t="s">
        <v>45</v>
      </c>
      <c r="Y22" s="749"/>
      <c r="Z22" s="749"/>
      <c r="AA22" s="749"/>
      <c r="AB22" s="746" t="s">
        <v>215</v>
      </c>
      <c r="AC22" s="746"/>
      <c r="AD22" s="746"/>
      <c r="AE22" s="746"/>
      <c r="AF22" s="746"/>
      <c r="AG22" s="746"/>
      <c r="AH22" s="746"/>
      <c r="AI22" s="746"/>
      <c r="AJ22" s="746"/>
      <c r="AK22" s="746"/>
      <c r="AL22" s="746"/>
      <c r="AM22" s="746" t="s">
        <v>216</v>
      </c>
      <c r="AN22" s="744"/>
      <c r="AO22" s="744"/>
      <c r="AP22" s="744"/>
      <c r="AQ22" s="747" t="s">
        <v>541</v>
      </c>
      <c r="AR22" s="746"/>
      <c r="AS22" s="746"/>
      <c r="AT22" s="746"/>
      <c r="AU22" s="746"/>
      <c r="AV22" s="746"/>
      <c r="AW22" s="746"/>
      <c r="AX22" s="746"/>
      <c r="AY22" s="746"/>
      <c r="AZ22" s="746"/>
      <c r="CZ22" s="126">
        <v>0</v>
      </c>
    </row>
    <row r="23" spans="3:104" x14ac:dyDescent="0.25">
      <c r="C23" s="746"/>
      <c r="D23" s="746"/>
      <c r="E23" s="746"/>
      <c r="F23" s="746"/>
      <c r="G23" s="746"/>
      <c r="H23" s="746"/>
      <c r="I23" s="746"/>
      <c r="J23" s="746"/>
      <c r="K23" s="746"/>
      <c r="L23" s="746"/>
      <c r="M23" s="746"/>
      <c r="N23" s="746"/>
      <c r="O23" s="746"/>
      <c r="P23" s="744"/>
      <c r="Q23" s="744"/>
      <c r="R23" s="744"/>
      <c r="S23" s="744"/>
      <c r="T23" s="744"/>
      <c r="U23" s="744"/>
      <c r="V23" s="744"/>
      <c r="W23" s="744"/>
      <c r="X23" s="749"/>
      <c r="Y23" s="749"/>
      <c r="Z23" s="749"/>
      <c r="AA23" s="749"/>
      <c r="AB23" s="746"/>
      <c r="AC23" s="746"/>
      <c r="AD23" s="746"/>
      <c r="AE23" s="746"/>
      <c r="AF23" s="746"/>
      <c r="AG23" s="746"/>
      <c r="AH23" s="746"/>
      <c r="AI23" s="746"/>
      <c r="AJ23" s="746"/>
      <c r="AK23" s="746"/>
      <c r="AL23" s="746"/>
      <c r="AM23" s="744"/>
      <c r="AN23" s="744"/>
      <c r="AO23" s="744"/>
      <c r="AP23" s="744"/>
      <c r="AQ23" s="746"/>
      <c r="AR23" s="746"/>
      <c r="AS23" s="746"/>
      <c r="AT23" s="746"/>
      <c r="AU23" s="746"/>
      <c r="AV23" s="746"/>
      <c r="AW23" s="746"/>
      <c r="AX23" s="746"/>
      <c r="AY23" s="746"/>
      <c r="AZ23" s="746"/>
      <c r="CZ23" s="126">
        <v>0</v>
      </c>
    </row>
    <row r="24" spans="3:104" ht="58.5" customHeight="1" x14ac:dyDescent="0.25">
      <c r="C24" s="750" t="s">
        <v>724</v>
      </c>
      <c r="D24" s="750"/>
      <c r="E24" s="750"/>
      <c r="F24" s="750"/>
      <c r="G24" s="750"/>
      <c r="H24" s="750"/>
      <c r="I24" s="750"/>
      <c r="J24" s="750"/>
      <c r="K24" s="750"/>
      <c r="L24" s="750"/>
      <c r="M24" s="750"/>
      <c r="N24" s="750"/>
      <c r="O24" s="750"/>
      <c r="P24" s="751">
        <v>3</v>
      </c>
      <c r="Q24" s="751"/>
      <c r="R24" s="751"/>
      <c r="S24" s="751"/>
      <c r="T24" s="751">
        <v>2</v>
      </c>
      <c r="U24" s="751"/>
      <c r="V24" s="751"/>
      <c r="W24" s="751"/>
      <c r="X24" s="753">
        <f t="shared" ref="X24:X30" si="0">IF(OR(TRIM(P24)="",TRIM(T24)=""),"",P24*T24)</f>
        <v>6</v>
      </c>
      <c r="Y24" s="753"/>
      <c r="Z24" s="753"/>
      <c r="AA24" s="753"/>
      <c r="AB24" s="752" t="s">
        <v>760</v>
      </c>
      <c r="AC24" s="752"/>
      <c r="AD24" s="752"/>
      <c r="AE24" s="752"/>
      <c r="AF24" s="752"/>
      <c r="AG24" s="752"/>
      <c r="AH24" s="752"/>
      <c r="AI24" s="752"/>
      <c r="AJ24" s="752"/>
      <c r="AK24" s="752"/>
      <c r="AL24" s="752"/>
      <c r="AM24" s="751" t="s">
        <v>20</v>
      </c>
      <c r="AN24" s="751"/>
      <c r="AO24" s="751"/>
      <c r="AP24" s="751"/>
      <c r="AQ24" s="1186" t="s">
        <v>845</v>
      </c>
      <c r="AR24" s="1186"/>
      <c r="AS24" s="1186"/>
      <c r="AT24" s="1186"/>
      <c r="AU24" s="1186"/>
      <c r="AV24" s="1186"/>
      <c r="AW24" s="1186"/>
      <c r="AX24" s="1186"/>
      <c r="AY24" s="1186"/>
      <c r="AZ24" s="1186"/>
      <c r="CZ24" s="126">
        <v>0</v>
      </c>
    </row>
    <row r="25" spans="3:104" ht="60.75" customHeight="1" x14ac:dyDescent="0.25">
      <c r="C25" s="754" t="s">
        <v>743</v>
      </c>
      <c r="D25" s="754"/>
      <c r="E25" s="754"/>
      <c r="F25" s="754"/>
      <c r="G25" s="754"/>
      <c r="H25" s="754"/>
      <c r="I25" s="754"/>
      <c r="J25" s="754"/>
      <c r="K25" s="754"/>
      <c r="L25" s="754"/>
      <c r="M25" s="754"/>
      <c r="N25" s="754"/>
      <c r="O25" s="754"/>
      <c r="P25" s="735">
        <v>2</v>
      </c>
      <c r="Q25" s="735"/>
      <c r="R25" s="735"/>
      <c r="S25" s="735"/>
      <c r="T25" s="735">
        <v>2</v>
      </c>
      <c r="U25" s="735"/>
      <c r="V25" s="735"/>
      <c r="W25" s="735"/>
      <c r="X25" s="736">
        <f t="shared" si="0"/>
        <v>4</v>
      </c>
      <c r="Y25" s="736"/>
      <c r="Z25" s="736"/>
      <c r="AA25" s="736"/>
      <c r="AB25" s="737" t="s">
        <v>742</v>
      </c>
      <c r="AC25" s="737"/>
      <c r="AD25" s="737"/>
      <c r="AE25" s="737"/>
      <c r="AF25" s="737"/>
      <c r="AG25" s="737"/>
      <c r="AH25" s="737"/>
      <c r="AI25" s="737"/>
      <c r="AJ25" s="737"/>
      <c r="AK25" s="737"/>
      <c r="AL25" s="737"/>
      <c r="AM25" s="735" t="s">
        <v>20</v>
      </c>
      <c r="AN25" s="735"/>
      <c r="AO25" s="735"/>
      <c r="AP25" s="735"/>
      <c r="AQ25" s="1185" t="s">
        <v>844</v>
      </c>
      <c r="AR25" s="1185"/>
      <c r="AS25" s="1185"/>
      <c r="AT25" s="1185"/>
      <c r="AU25" s="1185"/>
      <c r="AV25" s="1185"/>
      <c r="AW25" s="1185"/>
      <c r="AX25" s="1185"/>
      <c r="AY25" s="1185"/>
      <c r="AZ25" s="1185"/>
      <c r="CZ25" s="126">
        <v>0</v>
      </c>
    </row>
    <row r="26" spans="3:104" ht="66.75" customHeight="1" x14ac:dyDescent="0.25">
      <c r="C26" s="750" t="s">
        <v>728</v>
      </c>
      <c r="D26" s="750"/>
      <c r="E26" s="750"/>
      <c r="F26" s="750"/>
      <c r="G26" s="750"/>
      <c r="H26" s="750"/>
      <c r="I26" s="750"/>
      <c r="J26" s="750"/>
      <c r="K26" s="750"/>
      <c r="L26" s="750"/>
      <c r="M26" s="750"/>
      <c r="N26" s="750"/>
      <c r="O26" s="750"/>
      <c r="P26" s="751">
        <v>3</v>
      </c>
      <c r="Q26" s="751"/>
      <c r="R26" s="751"/>
      <c r="S26" s="751"/>
      <c r="T26" s="751">
        <v>1</v>
      </c>
      <c r="U26" s="751"/>
      <c r="V26" s="751"/>
      <c r="W26" s="751"/>
      <c r="X26" s="753">
        <f t="shared" si="0"/>
        <v>3</v>
      </c>
      <c r="Y26" s="753"/>
      <c r="Z26" s="753"/>
      <c r="AA26" s="753"/>
      <c r="AB26" s="752" t="s">
        <v>725</v>
      </c>
      <c r="AC26" s="752"/>
      <c r="AD26" s="752"/>
      <c r="AE26" s="752"/>
      <c r="AF26" s="752"/>
      <c r="AG26" s="752"/>
      <c r="AH26" s="752"/>
      <c r="AI26" s="752"/>
      <c r="AJ26" s="752"/>
      <c r="AK26" s="752"/>
      <c r="AL26" s="752"/>
      <c r="AM26" s="751" t="s">
        <v>20</v>
      </c>
      <c r="AN26" s="751"/>
      <c r="AO26" s="751"/>
      <c r="AP26" s="751"/>
      <c r="AQ26" s="1186" t="s">
        <v>843</v>
      </c>
      <c r="AR26" s="1186"/>
      <c r="AS26" s="1186"/>
      <c r="AT26" s="1186"/>
      <c r="AU26" s="1186"/>
      <c r="AV26" s="1186"/>
      <c r="AW26" s="1186"/>
      <c r="AX26" s="1186"/>
      <c r="AY26" s="1186"/>
      <c r="AZ26" s="1186"/>
      <c r="CZ26" s="126">
        <v>0</v>
      </c>
    </row>
    <row r="27" spans="3:104" ht="42.75" customHeight="1" x14ac:dyDescent="0.25">
      <c r="C27" s="754" t="s">
        <v>740</v>
      </c>
      <c r="D27" s="754"/>
      <c r="E27" s="754"/>
      <c r="F27" s="754"/>
      <c r="G27" s="754"/>
      <c r="H27" s="754"/>
      <c r="I27" s="754"/>
      <c r="J27" s="754"/>
      <c r="K27" s="754"/>
      <c r="L27" s="754"/>
      <c r="M27" s="754"/>
      <c r="N27" s="754"/>
      <c r="O27" s="754"/>
      <c r="P27" s="735">
        <v>3</v>
      </c>
      <c r="Q27" s="735"/>
      <c r="R27" s="735"/>
      <c r="S27" s="735"/>
      <c r="T27" s="735">
        <v>1</v>
      </c>
      <c r="U27" s="735"/>
      <c r="V27" s="735"/>
      <c r="W27" s="735"/>
      <c r="X27" s="736">
        <f t="shared" ref="X27" si="1">IF(OR(TRIM(P27)="",TRIM(T27)=""),"",P27*T27)</f>
        <v>3</v>
      </c>
      <c r="Y27" s="736"/>
      <c r="Z27" s="736"/>
      <c r="AA27" s="736"/>
      <c r="AB27" s="737" t="s">
        <v>741</v>
      </c>
      <c r="AC27" s="737"/>
      <c r="AD27" s="737"/>
      <c r="AE27" s="737"/>
      <c r="AF27" s="737"/>
      <c r="AG27" s="737"/>
      <c r="AH27" s="737"/>
      <c r="AI27" s="737"/>
      <c r="AJ27" s="737"/>
      <c r="AK27" s="737"/>
      <c r="AL27" s="737"/>
      <c r="AM27" s="735" t="s">
        <v>20</v>
      </c>
      <c r="AN27" s="735"/>
      <c r="AO27" s="735"/>
      <c r="AP27" s="735"/>
      <c r="AQ27" s="1185" t="s">
        <v>842</v>
      </c>
      <c r="AR27" s="1185"/>
      <c r="AS27" s="1185"/>
      <c r="AT27" s="1185"/>
      <c r="AU27" s="1185"/>
      <c r="AV27" s="1185"/>
      <c r="AW27" s="1185"/>
      <c r="AX27" s="1185"/>
      <c r="AY27" s="1185"/>
      <c r="AZ27" s="1185"/>
      <c r="CZ27" s="126">
        <v>0</v>
      </c>
    </row>
    <row r="28" spans="3:104" ht="57" customHeight="1" x14ac:dyDescent="0.25">
      <c r="C28" s="754" t="s">
        <v>726</v>
      </c>
      <c r="D28" s="754"/>
      <c r="E28" s="754"/>
      <c r="F28" s="754"/>
      <c r="G28" s="754"/>
      <c r="H28" s="754"/>
      <c r="I28" s="754"/>
      <c r="J28" s="754"/>
      <c r="K28" s="754"/>
      <c r="L28" s="754"/>
      <c r="M28" s="754"/>
      <c r="N28" s="754"/>
      <c r="O28" s="754"/>
      <c r="P28" s="735">
        <v>2</v>
      </c>
      <c r="Q28" s="735"/>
      <c r="R28" s="735"/>
      <c r="S28" s="735"/>
      <c r="T28" s="735">
        <v>2</v>
      </c>
      <c r="U28" s="735"/>
      <c r="V28" s="735"/>
      <c r="W28" s="735"/>
      <c r="X28" s="736">
        <f t="shared" ref="X28" si="2">IF(OR(TRIM(P28)="",TRIM(T28)=""),"",P28*T28)</f>
        <v>4</v>
      </c>
      <c r="Y28" s="736"/>
      <c r="Z28" s="736"/>
      <c r="AA28" s="736"/>
      <c r="AB28" s="737" t="s">
        <v>761</v>
      </c>
      <c r="AC28" s="737"/>
      <c r="AD28" s="737"/>
      <c r="AE28" s="737"/>
      <c r="AF28" s="737"/>
      <c r="AG28" s="737"/>
      <c r="AH28" s="737"/>
      <c r="AI28" s="737"/>
      <c r="AJ28" s="737"/>
      <c r="AK28" s="737"/>
      <c r="AL28" s="737"/>
      <c r="AM28" s="735" t="s">
        <v>20</v>
      </c>
      <c r="AN28" s="735"/>
      <c r="AO28" s="735"/>
      <c r="AP28" s="735"/>
      <c r="AQ28" s="1185" t="s">
        <v>841</v>
      </c>
      <c r="AR28" s="1185"/>
      <c r="AS28" s="1185"/>
      <c r="AT28" s="1185"/>
      <c r="AU28" s="1185"/>
      <c r="AV28" s="1185"/>
      <c r="AW28" s="1185"/>
      <c r="AX28" s="1185"/>
      <c r="AY28" s="1185"/>
      <c r="AZ28" s="1185"/>
      <c r="CZ28" s="126">
        <v>0</v>
      </c>
    </row>
    <row r="29" spans="3:104" ht="48.75" customHeight="1" x14ac:dyDescent="0.25">
      <c r="C29" s="750" t="s">
        <v>738</v>
      </c>
      <c r="D29" s="750"/>
      <c r="E29" s="750"/>
      <c r="F29" s="750"/>
      <c r="G29" s="750"/>
      <c r="H29" s="750"/>
      <c r="I29" s="750"/>
      <c r="J29" s="750"/>
      <c r="K29" s="750"/>
      <c r="L29" s="750"/>
      <c r="M29" s="750"/>
      <c r="N29" s="750"/>
      <c r="O29" s="750"/>
      <c r="P29" s="751">
        <v>3</v>
      </c>
      <c r="Q29" s="751"/>
      <c r="R29" s="751"/>
      <c r="S29" s="751"/>
      <c r="T29" s="751">
        <v>1</v>
      </c>
      <c r="U29" s="751"/>
      <c r="V29" s="751"/>
      <c r="W29" s="751"/>
      <c r="X29" s="753">
        <f t="shared" ref="X29" si="3">IF(OR(TRIM(P29)="",TRIM(T29)=""),"",P29*T29)</f>
        <v>3</v>
      </c>
      <c r="Y29" s="753"/>
      <c r="Z29" s="753"/>
      <c r="AA29" s="753"/>
      <c r="AB29" s="752" t="s">
        <v>739</v>
      </c>
      <c r="AC29" s="752"/>
      <c r="AD29" s="752"/>
      <c r="AE29" s="752"/>
      <c r="AF29" s="752"/>
      <c r="AG29" s="752"/>
      <c r="AH29" s="752"/>
      <c r="AI29" s="752"/>
      <c r="AJ29" s="752"/>
      <c r="AK29" s="752"/>
      <c r="AL29" s="752"/>
      <c r="AM29" s="751" t="s">
        <v>20</v>
      </c>
      <c r="AN29" s="751"/>
      <c r="AO29" s="751"/>
      <c r="AP29" s="751"/>
      <c r="AQ29" s="1186" t="s">
        <v>840</v>
      </c>
      <c r="AR29" s="1186"/>
      <c r="AS29" s="1186"/>
      <c r="AT29" s="1186"/>
      <c r="AU29" s="1186"/>
      <c r="AV29" s="1186"/>
      <c r="AW29" s="1186"/>
      <c r="AX29" s="1186"/>
      <c r="AY29" s="1186"/>
      <c r="AZ29" s="1186"/>
      <c r="CZ29" s="126">
        <v>0</v>
      </c>
    </row>
    <row r="30" spans="3:104" hidden="1" x14ac:dyDescent="0.25">
      <c r="C30" s="766"/>
      <c r="D30" s="766"/>
      <c r="E30" s="766"/>
      <c r="F30" s="766"/>
      <c r="G30" s="766"/>
      <c r="H30" s="766"/>
      <c r="I30" s="766"/>
      <c r="J30" s="766"/>
      <c r="K30" s="766"/>
      <c r="L30" s="766"/>
      <c r="M30" s="766"/>
      <c r="N30" s="766"/>
      <c r="O30" s="766"/>
      <c r="P30" s="767"/>
      <c r="Q30" s="767"/>
      <c r="R30" s="767"/>
      <c r="S30" s="767"/>
      <c r="T30" s="767"/>
      <c r="U30" s="767"/>
      <c r="V30" s="767"/>
      <c r="W30" s="767"/>
      <c r="X30" s="765" t="str">
        <f t="shared" si="0"/>
        <v/>
      </c>
      <c r="Y30" s="765"/>
      <c r="Z30" s="765"/>
      <c r="AA30" s="765"/>
      <c r="AB30" s="767"/>
      <c r="AC30" s="767"/>
      <c r="AD30" s="767"/>
      <c r="AE30" s="767"/>
      <c r="AF30" s="767"/>
      <c r="AG30" s="767"/>
      <c r="AH30" s="767"/>
      <c r="AI30" s="767"/>
      <c r="AJ30" s="767"/>
      <c r="AK30" s="767"/>
      <c r="AL30" s="767"/>
      <c r="AM30" s="767"/>
      <c r="AN30" s="767"/>
      <c r="AO30" s="767"/>
      <c r="AP30" s="767"/>
      <c r="AQ30" s="764"/>
      <c r="AR30" s="764"/>
      <c r="AS30" s="764"/>
      <c r="AT30" s="764"/>
      <c r="AU30" s="764"/>
      <c r="AV30" s="764"/>
      <c r="AW30" s="764"/>
      <c r="AX30" s="764"/>
      <c r="AY30" s="764"/>
      <c r="AZ30" s="764"/>
      <c r="CZ30" s="126">
        <v>0</v>
      </c>
    </row>
    <row r="31" spans="3:104" x14ac:dyDescent="0.25">
      <c r="C31" s="743" t="s">
        <v>186</v>
      </c>
      <c r="D31" s="743"/>
      <c r="E31" s="743"/>
      <c r="F31" s="743"/>
      <c r="G31" s="743"/>
      <c r="H31" s="743"/>
      <c r="I31" s="743"/>
      <c r="J31" s="743"/>
      <c r="K31" s="743"/>
      <c r="L31" s="743"/>
      <c r="M31" s="743"/>
      <c r="N31" s="743"/>
      <c r="O31" s="743"/>
      <c r="P31" s="743"/>
      <c r="Q31" s="743"/>
      <c r="R31" s="743"/>
      <c r="S31" s="743"/>
      <c r="T31" s="743"/>
      <c r="U31" s="743"/>
      <c r="V31" s="743"/>
      <c r="W31" s="743"/>
      <c r="X31" s="487">
        <f>IF(SUM(X24:AA30)=0,"",AVERAGE(X24:AA30))</f>
        <v>3.8333333333333335</v>
      </c>
      <c r="Y31" s="488"/>
      <c r="Z31" s="488"/>
      <c r="AA31" s="489"/>
      <c r="AB31" s="744"/>
      <c r="AC31" s="744"/>
      <c r="AD31" s="744"/>
      <c r="AE31" s="744"/>
      <c r="AF31" s="744"/>
      <c r="AG31" s="744"/>
      <c r="AH31" s="744"/>
      <c r="AI31" s="744"/>
      <c r="AJ31" s="744"/>
      <c r="AK31" s="744"/>
      <c r="AL31" s="744"/>
      <c r="AM31" s="744"/>
      <c r="AN31" s="744"/>
      <c r="AO31" s="744"/>
      <c r="AP31" s="744"/>
      <c r="AQ31" s="744"/>
      <c r="AR31" s="744"/>
      <c r="AS31" s="744"/>
      <c r="AT31" s="744"/>
      <c r="AU31" s="744"/>
      <c r="AV31" s="744"/>
      <c r="AW31" s="744"/>
      <c r="AX31" s="744"/>
      <c r="AY31" s="744"/>
      <c r="AZ31" s="744"/>
      <c r="CZ31" s="126">
        <v>0</v>
      </c>
    </row>
    <row r="32" spans="3:104" x14ac:dyDescent="0.25">
      <c r="C32" s="743"/>
      <c r="D32" s="743"/>
      <c r="E32" s="743"/>
      <c r="F32" s="743"/>
      <c r="G32" s="743"/>
      <c r="H32" s="743"/>
      <c r="I32" s="743"/>
      <c r="J32" s="743"/>
      <c r="K32" s="743"/>
      <c r="L32" s="743"/>
      <c r="M32" s="743"/>
      <c r="N32" s="743"/>
      <c r="O32" s="743"/>
      <c r="P32" s="743"/>
      <c r="Q32" s="743"/>
      <c r="R32" s="743"/>
      <c r="S32" s="743"/>
      <c r="T32" s="743"/>
      <c r="U32" s="743"/>
      <c r="V32" s="743"/>
      <c r="W32" s="743"/>
      <c r="X32" s="490"/>
      <c r="Y32" s="491"/>
      <c r="Z32" s="491"/>
      <c r="AA32" s="492"/>
      <c r="AB32" s="744"/>
      <c r="AC32" s="744"/>
      <c r="AD32" s="744"/>
      <c r="AE32" s="744"/>
      <c r="AF32" s="744"/>
      <c r="AG32" s="744"/>
      <c r="AH32" s="744"/>
      <c r="AI32" s="744"/>
      <c r="AJ32" s="744"/>
      <c r="AK32" s="744"/>
      <c r="AL32" s="744"/>
      <c r="AM32" s="744"/>
      <c r="AN32" s="744"/>
      <c r="AO32" s="744"/>
      <c r="AP32" s="744"/>
      <c r="AQ32" s="744"/>
      <c r="AR32" s="744"/>
      <c r="AS32" s="744"/>
      <c r="AT32" s="744"/>
      <c r="AU32" s="744"/>
      <c r="AV32" s="744"/>
      <c r="AW32" s="744"/>
      <c r="AX32" s="744"/>
      <c r="AY32" s="744"/>
      <c r="AZ32" s="744"/>
      <c r="CZ32" s="126">
        <v>0</v>
      </c>
    </row>
    <row r="33" spans="1:131" x14ac:dyDescent="0.25">
      <c r="C33" s="738" t="s">
        <v>92</v>
      </c>
      <c r="D33" s="739"/>
      <c r="E33" s="739"/>
      <c r="F33" s="739"/>
      <c r="G33" s="739"/>
      <c r="H33" s="739"/>
      <c r="I33" s="739"/>
      <c r="J33" s="739"/>
      <c r="K33" s="739"/>
      <c r="L33" s="739"/>
      <c r="M33" s="739"/>
      <c r="N33" s="739"/>
      <c r="O33" s="739"/>
      <c r="P33" s="739"/>
      <c r="Q33" s="739"/>
      <c r="R33" s="739"/>
      <c r="S33" s="739"/>
      <c r="T33" s="739"/>
      <c r="U33" s="739"/>
      <c r="V33" s="739"/>
      <c r="W33" s="739"/>
      <c r="X33" s="739"/>
      <c r="Y33" s="739"/>
      <c r="Z33" s="739"/>
      <c r="AA33" s="739"/>
      <c r="AB33" s="739"/>
      <c r="AC33" s="739"/>
      <c r="AD33" s="739"/>
      <c r="AE33" s="739"/>
      <c r="AF33" s="739"/>
      <c r="AG33" s="739"/>
      <c r="AH33" s="739"/>
      <c r="AI33" s="739"/>
      <c r="AJ33" s="739"/>
      <c r="AK33" s="739"/>
      <c r="AL33" s="739"/>
      <c r="AM33" s="739"/>
      <c r="AN33" s="739"/>
      <c r="AO33" s="739"/>
      <c r="AP33" s="739"/>
      <c r="AQ33" s="739"/>
      <c r="AR33" s="739"/>
      <c r="AS33" s="739"/>
      <c r="AT33" s="739"/>
      <c r="AU33" s="739"/>
      <c r="AV33" s="740"/>
      <c r="AW33" s="741" t="s">
        <v>93</v>
      </c>
      <c r="AX33" s="742"/>
      <c r="AY33" s="741" t="s">
        <v>94</v>
      </c>
      <c r="AZ33" s="742"/>
      <c r="CZ33" s="126">
        <v>1</v>
      </c>
    </row>
    <row r="34" spans="1:131" x14ac:dyDescent="0.25">
      <c r="CZ34" s="126">
        <v>0</v>
      </c>
    </row>
    <row r="35" spans="1:131" x14ac:dyDescent="0.25">
      <c r="CZ35" s="126">
        <v>0</v>
      </c>
    </row>
    <row r="36" spans="1:131" ht="15" customHeight="1" x14ac:dyDescent="0.25">
      <c r="C36" s="335" t="s">
        <v>391</v>
      </c>
      <c r="D36" s="328"/>
      <c r="E36" s="328"/>
      <c r="F36" s="328"/>
      <c r="G36" s="328"/>
      <c r="H36" s="328"/>
      <c r="I36" s="328"/>
      <c r="J36" s="328"/>
      <c r="K36" s="328"/>
      <c r="L36" s="328"/>
      <c r="M36" s="328"/>
      <c r="N36" s="328"/>
      <c r="O36" s="328"/>
      <c r="P36" s="329"/>
      <c r="Q36" s="43"/>
      <c r="R36" s="42"/>
      <c r="S36" s="42"/>
      <c r="T36" s="42"/>
      <c r="U36" s="42"/>
      <c r="V36" s="42"/>
      <c r="W36" s="42"/>
      <c r="X36" s="42"/>
      <c r="Y36" s="42"/>
      <c r="Z36" s="42"/>
      <c r="AA36" s="42"/>
      <c r="AB36" s="42"/>
      <c r="AC36" s="42"/>
      <c r="AD36" s="42"/>
      <c r="AE36" s="42"/>
      <c r="AF36" s="42"/>
      <c r="AG36" s="42"/>
      <c r="AH36" s="42"/>
      <c r="AI36" s="42"/>
      <c r="AJ36" s="42"/>
      <c r="AK36" s="42"/>
      <c r="AL36" s="42"/>
      <c r="AM36" s="42"/>
      <c r="AN36" s="42"/>
      <c r="AO36" s="42"/>
      <c r="AP36" s="42"/>
      <c r="AQ36" s="42"/>
      <c r="AR36" s="42"/>
      <c r="AS36" s="42"/>
      <c r="AT36" s="42"/>
      <c r="AU36" s="42"/>
      <c r="AV36" s="42"/>
      <c r="AW36" s="42"/>
      <c r="AX36" s="42"/>
      <c r="AY36" s="42"/>
      <c r="AZ36" s="42"/>
      <c r="CZ36" s="126">
        <v>1</v>
      </c>
    </row>
    <row r="37" spans="1:131" ht="15" customHeight="1" x14ac:dyDescent="0.2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CZ37" s="126">
        <v>1</v>
      </c>
    </row>
    <row r="38" spans="1:131" ht="15" customHeight="1" x14ac:dyDescent="0.25">
      <c r="C38" s="441"/>
      <c r="D38" s="442"/>
      <c r="E38" s="442"/>
      <c r="F38" s="442"/>
      <c r="G38" s="442"/>
      <c r="H38" s="442"/>
      <c r="I38" s="442"/>
      <c r="J38" s="442"/>
      <c r="K38" s="442"/>
      <c r="L38" s="442"/>
      <c r="M38" s="442"/>
      <c r="N38" s="442"/>
      <c r="O38" s="442"/>
      <c r="P38" s="442"/>
      <c r="Q38" s="447" t="s">
        <v>392</v>
      </c>
      <c r="R38" s="447"/>
      <c r="S38" s="447"/>
      <c r="T38" s="447"/>
      <c r="U38" s="447"/>
      <c r="V38" s="447"/>
      <c r="W38" s="447"/>
      <c r="X38" s="447"/>
      <c r="Y38" s="447"/>
      <c r="Z38" s="447"/>
      <c r="AA38" s="447"/>
      <c r="AB38" s="447"/>
      <c r="AC38" s="447"/>
      <c r="AD38" s="447"/>
      <c r="AE38" s="447"/>
      <c r="AF38" s="447"/>
      <c r="AG38" s="447"/>
      <c r="AH38" s="447"/>
      <c r="AI38" s="447"/>
      <c r="AJ38" s="447"/>
      <c r="AK38" s="447"/>
      <c r="AL38" s="447"/>
      <c r="AM38" s="447"/>
      <c r="AN38" s="447"/>
      <c r="AO38" s="447"/>
      <c r="AP38" s="447"/>
      <c r="AQ38" s="447"/>
      <c r="AR38" s="447"/>
      <c r="AS38" s="447"/>
      <c r="AT38" s="447"/>
      <c r="AU38" s="447"/>
      <c r="AV38" s="447"/>
      <c r="AW38" s="447"/>
      <c r="AX38" s="447"/>
      <c r="AY38" s="447"/>
      <c r="AZ38" s="448"/>
      <c r="CZ38" s="126">
        <v>1</v>
      </c>
    </row>
    <row r="39" spans="1:131" ht="15" customHeight="1" x14ac:dyDescent="0.25">
      <c r="C39" s="443"/>
      <c r="D39" s="444"/>
      <c r="E39" s="444"/>
      <c r="F39" s="444"/>
      <c r="G39" s="444"/>
      <c r="H39" s="444"/>
      <c r="I39" s="444"/>
      <c r="J39" s="444"/>
      <c r="K39" s="444"/>
      <c r="L39" s="444"/>
      <c r="M39" s="444"/>
      <c r="N39" s="444"/>
      <c r="O39" s="444"/>
      <c r="P39" s="444"/>
      <c r="Q39" s="449"/>
      <c r="R39" s="449"/>
      <c r="S39" s="449"/>
      <c r="T39" s="449"/>
      <c r="U39" s="449"/>
      <c r="V39" s="449"/>
      <c r="W39" s="449"/>
      <c r="X39" s="449"/>
      <c r="Y39" s="449"/>
      <c r="Z39" s="449"/>
      <c r="AA39" s="449"/>
      <c r="AB39" s="449"/>
      <c r="AC39" s="449"/>
      <c r="AD39" s="449"/>
      <c r="AE39" s="449"/>
      <c r="AF39" s="449"/>
      <c r="AG39" s="449"/>
      <c r="AH39" s="449"/>
      <c r="AI39" s="449"/>
      <c r="AJ39" s="449"/>
      <c r="AK39" s="449"/>
      <c r="AL39" s="449"/>
      <c r="AM39" s="449"/>
      <c r="AN39" s="449"/>
      <c r="AO39" s="449"/>
      <c r="AP39" s="449"/>
      <c r="AQ39" s="449"/>
      <c r="AR39" s="449"/>
      <c r="AS39" s="449"/>
      <c r="AT39" s="449"/>
      <c r="AU39" s="449"/>
      <c r="AV39" s="449"/>
      <c r="AW39" s="449"/>
      <c r="AX39" s="449"/>
      <c r="AY39" s="449"/>
      <c r="AZ39" s="450"/>
      <c r="CZ39" s="126">
        <v>1</v>
      </c>
    </row>
    <row r="40" spans="1:131" ht="15" customHeight="1" x14ac:dyDescent="0.25">
      <c r="C40" s="445"/>
      <c r="D40" s="446"/>
      <c r="E40" s="446"/>
      <c r="F40" s="446"/>
      <c r="G40" s="446"/>
      <c r="H40" s="446"/>
      <c r="I40" s="446"/>
      <c r="J40" s="446"/>
      <c r="K40" s="446"/>
      <c r="L40" s="446"/>
      <c r="M40" s="446"/>
      <c r="N40" s="446"/>
      <c r="O40" s="446"/>
      <c r="P40" s="446"/>
      <c r="Q40" s="451"/>
      <c r="R40" s="451"/>
      <c r="S40" s="451"/>
      <c r="T40" s="451"/>
      <c r="U40" s="451"/>
      <c r="V40" s="451"/>
      <c r="W40" s="451"/>
      <c r="X40" s="451"/>
      <c r="Y40" s="451"/>
      <c r="Z40" s="451"/>
      <c r="AA40" s="451"/>
      <c r="AB40" s="451"/>
      <c r="AC40" s="451"/>
      <c r="AD40" s="451"/>
      <c r="AE40" s="451"/>
      <c r="AF40" s="451"/>
      <c r="AG40" s="451"/>
      <c r="AH40" s="451"/>
      <c r="AI40" s="451"/>
      <c r="AJ40" s="451"/>
      <c r="AK40" s="451"/>
      <c r="AL40" s="451"/>
      <c r="AM40" s="451"/>
      <c r="AN40" s="451"/>
      <c r="AO40" s="451"/>
      <c r="AP40" s="451"/>
      <c r="AQ40" s="451"/>
      <c r="AR40" s="451"/>
      <c r="AS40" s="451"/>
      <c r="AT40" s="451"/>
      <c r="AU40" s="451"/>
      <c r="AV40" s="451"/>
      <c r="AW40" s="451"/>
      <c r="AX40" s="451"/>
      <c r="AY40" s="451"/>
      <c r="AZ40" s="452"/>
      <c r="CZ40" s="126">
        <v>1</v>
      </c>
    </row>
    <row r="41" spans="1:131" x14ac:dyDescent="0.25">
      <c r="CZ41" s="126">
        <v>0</v>
      </c>
    </row>
    <row r="42" spans="1:131" x14ac:dyDescent="0.25">
      <c r="CZ42" s="126">
        <v>0</v>
      </c>
    </row>
    <row r="43" spans="1:131" x14ac:dyDescent="0.25">
      <c r="A43" s="60"/>
      <c r="B43" s="60"/>
      <c r="C43" s="60"/>
      <c r="D43" s="60"/>
      <c r="E43" s="60"/>
      <c r="F43" s="60"/>
      <c r="G43" s="60"/>
      <c r="H43" s="60"/>
      <c r="I43" s="60"/>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1"/>
      <c r="AV43" s="61"/>
      <c r="AW43" s="61"/>
      <c r="AX43" s="61"/>
      <c r="AY43" s="61"/>
      <c r="AZ43" s="61"/>
      <c r="BA43" s="44"/>
      <c r="BB43" s="44"/>
      <c r="CZ43" s="141">
        <v>0</v>
      </c>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row>
    <row r="44" spans="1:131" x14ac:dyDescent="0.25">
      <c r="A44" s="60"/>
      <c r="B44" s="60"/>
      <c r="C44" s="761" t="s">
        <v>640</v>
      </c>
      <c r="D44" s="761"/>
      <c r="E44" s="761"/>
      <c r="F44" s="761"/>
      <c r="G44" s="761"/>
      <c r="H44" s="761"/>
      <c r="I44" s="761"/>
      <c r="J44" s="761"/>
      <c r="K44" s="761"/>
      <c r="L44" s="761"/>
      <c r="M44" s="761"/>
      <c r="N44" s="761"/>
      <c r="O44" s="761"/>
      <c r="P44" s="761"/>
      <c r="Q44" s="761"/>
      <c r="R44" s="761"/>
      <c r="S44" s="761"/>
      <c r="T44" s="761"/>
      <c r="U44" s="761"/>
      <c r="V44" s="761"/>
      <c r="W44" s="761"/>
      <c r="X44" s="761"/>
      <c r="Y44" s="761"/>
      <c r="Z44" s="761"/>
      <c r="AA44" s="761"/>
      <c r="AB44" s="761"/>
      <c r="AC44" s="761"/>
      <c r="AD44" s="761"/>
      <c r="AE44" s="761"/>
      <c r="AF44" s="761"/>
      <c r="AG44" s="761"/>
      <c r="AH44" s="761"/>
      <c r="AI44" s="761"/>
      <c r="AJ44" s="761"/>
      <c r="AK44" s="761"/>
      <c r="AL44" s="761"/>
      <c r="AM44" s="761"/>
      <c r="AN44" s="761"/>
      <c r="AO44" s="761"/>
      <c r="AP44" s="761"/>
      <c r="AQ44" s="761"/>
      <c r="AR44" s="761"/>
      <c r="AS44" s="761"/>
      <c r="AT44" s="761"/>
      <c r="AU44" s="761"/>
      <c r="AV44" s="761"/>
      <c r="AW44" s="138"/>
      <c r="AX44" s="138"/>
      <c r="AY44" s="138"/>
      <c r="AZ44" s="61"/>
      <c r="BA44" s="44"/>
      <c r="BB44" s="44"/>
      <c r="CZ44" s="141">
        <v>0</v>
      </c>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row>
    <row r="45" spans="1:131" x14ac:dyDescent="0.25">
      <c r="A45" s="60"/>
      <c r="B45" s="60"/>
      <c r="C45" s="762" t="str">
        <f>APPG!D77</f>
        <v>versión 3.9</v>
      </c>
      <c r="D45" s="762"/>
      <c r="E45" s="762"/>
      <c r="F45" s="762"/>
      <c r="G45" s="762"/>
      <c r="H45" s="762"/>
      <c r="I45" s="762"/>
      <c r="J45" s="762"/>
      <c r="K45" s="762"/>
      <c r="L45" s="762"/>
      <c r="M45" s="762"/>
      <c r="N45" s="762"/>
      <c r="O45" s="762"/>
      <c r="P45" s="762"/>
      <c r="Q45" s="762"/>
      <c r="R45" s="762"/>
      <c r="S45" s="762"/>
      <c r="T45" s="762"/>
      <c r="U45" s="762"/>
      <c r="V45" s="762"/>
      <c r="W45" s="762"/>
      <c r="X45" s="762"/>
      <c r="Y45" s="762"/>
      <c r="Z45" s="763" t="s">
        <v>342</v>
      </c>
      <c r="AA45" s="763"/>
      <c r="AB45" s="763"/>
      <c r="AC45" s="763"/>
      <c r="AD45" s="763"/>
      <c r="AE45" s="763"/>
      <c r="AF45" s="763"/>
      <c r="AG45" s="763"/>
      <c r="AH45" s="763"/>
      <c r="AI45" s="763"/>
      <c r="AJ45" s="763"/>
      <c r="AK45" s="763"/>
      <c r="AL45" s="763"/>
      <c r="AM45" s="763"/>
      <c r="AN45" s="763"/>
      <c r="AO45" s="763"/>
      <c r="AP45" s="763"/>
      <c r="AQ45" s="763"/>
      <c r="AR45" s="763"/>
      <c r="AS45" s="763"/>
      <c r="AT45" s="763"/>
      <c r="AU45" s="763"/>
      <c r="AV45" s="763"/>
      <c r="AW45" s="61"/>
      <c r="AX45" s="61"/>
      <c r="AY45" s="61"/>
      <c r="AZ45" s="61"/>
      <c r="BA45" s="44"/>
      <c r="BB45" s="44"/>
      <c r="BC45">
        <f>ROW(C45)</f>
        <v>45</v>
      </c>
      <c r="BD45">
        <f>COLUMN(C45)</f>
        <v>3</v>
      </c>
      <c r="CZ45" s="141">
        <v>2</v>
      </c>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row>
    <row r="46" spans="1:131" x14ac:dyDescent="0.25">
      <c r="A46" s="60"/>
      <c r="B46" s="60"/>
      <c r="C46" s="60"/>
      <c r="D46" s="60"/>
      <c r="E46" s="60"/>
      <c r="F46" s="60"/>
      <c r="G46" s="60"/>
      <c r="H46" s="60"/>
      <c r="I46" s="60"/>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44"/>
      <c r="BB46" s="44"/>
      <c r="CZ46" s="141">
        <v>0</v>
      </c>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row>
  </sheetData>
  <sheetProtection password="B7BC" sheet="1" scenarios="1" formatCells="0" formatRows="0" insertHyperlinks="0" selectLockedCells="1"/>
  <mergeCells count="114">
    <mergeCell ref="C29:O29"/>
    <mergeCell ref="P29:S29"/>
    <mergeCell ref="T29:W29"/>
    <mergeCell ref="X29:AA29"/>
    <mergeCell ref="AB29:AL29"/>
    <mergeCell ref="AM29:AP29"/>
    <mergeCell ref="AQ29:AZ29"/>
    <mergeCell ref="C36:P36"/>
    <mergeCell ref="C38:P40"/>
    <mergeCell ref="Q38:AZ40"/>
    <mergeCell ref="C44:AV44"/>
    <mergeCell ref="C45:Y45"/>
    <mergeCell ref="Z45:AV45"/>
    <mergeCell ref="AQ30:AZ30"/>
    <mergeCell ref="C26:O26"/>
    <mergeCell ref="P26:S26"/>
    <mergeCell ref="T26:W26"/>
    <mergeCell ref="AB26:AL26"/>
    <mergeCell ref="AM26:AP26"/>
    <mergeCell ref="AQ26:AZ26"/>
    <mergeCell ref="X26:AA26"/>
    <mergeCell ref="X30:AA30"/>
    <mergeCell ref="C30:O30"/>
    <mergeCell ref="P30:S30"/>
    <mergeCell ref="T30:W30"/>
    <mergeCell ref="AB30:AL30"/>
    <mergeCell ref="AM30:AP30"/>
    <mergeCell ref="C27:O27"/>
    <mergeCell ref="P27:S27"/>
    <mergeCell ref="AM28:AP28"/>
    <mergeCell ref="AQ28:AZ28"/>
    <mergeCell ref="AQ27:AZ27"/>
    <mergeCell ref="C28:O28"/>
    <mergeCell ref="P28:S28"/>
    <mergeCell ref="BN4:BS4"/>
    <mergeCell ref="BC2:BG2"/>
    <mergeCell ref="BH2:BM2"/>
    <mergeCell ref="BN2:BS2"/>
    <mergeCell ref="BC3:BG3"/>
    <mergeCell ref="BH3:BM3"/>
    <mergeCell ref="BN3:BS3"/>
    <mergeCell ref="BC4:BG4"/>
    <mergeCell ref="BH4:BM4"/>
    <mergeCell ref="AQ25:AZ25"/>
    <mergeCell ref="C24:O24"/>
    <mergeCell ref="P24:S24"/>
    <mergeCell ref="T24:W24"/>
    <mergeCell ref="AB24:AL24"/>
    <mergeCell ref="AM24:AP24"/>
    <mergeCell ref="AQ24:AZ24"/>
    <mergeCell ref="X24:AA24"/>
    <mergeCell ref="X25:AA25"/>
    <mergeCell ref="C25:O25"/>
    <mergeCell ref="P25:S25"/>
    <mergeCell ref="T25:W25"/>
    <mergeCell ref="AB25:AL25"/>
    <mergeCell ref="AM25:AP25"/>
    <mergeCell ref="C12:AV12"/>
    <mergeCell ref="AW12:AX12"/>
    <mergeCell ref="AY12:AZ12"/>
    <mergeCell ref="C22:O23"/>
    <mergeCell ref="P22:S23"/>
    <mergeCell ref="T22:W23"/>
    <mergeCell ref="AB22:AL23"/>
    <mergeCell ref="AM22:AP23"/>
    <mergeCell ref="AQ22:AZ23"/>
    <mergeCell ref="C15:P15"/>
    <mergeCell ref="C17:H18"/>
    <mergeCell ref="I17:AZ18"/>
    <mergeCell ref="C19:H20"/>
    <mergeCell ref="I19:AZ20"/>
    <mergeCell ref="X22:AA23"/>
    <mergeCell ref="J7:M8"/>
    <mergeCell ref="N7:Y8"/>
    <mergeCell ref="Z7:AH8"/>
    <mergeCell ref="AI7:AQ8"/>
    <mergeCell ref="AR10:AZ10"/>
    <mergeCell ref="C11:E11"/>
    <mergeCell ref="F11:I11"/>
    <mergeCell ref="J11:M11"/>
    <mergeCell ref="N11:Y11"/>
    <mergeCell ref="Z11:AH11"/>
    <mergeCell ref="AI11:AQ11"/>
    <mergeCell ref="AR11:AZ11"/>
    <mergeCell ref="C10:E10"/>
    <mergeCell ref="F10:I10"/>
    <mergeCell ref="J10:M10"/>
    <mergeCell ref="N10:Y10"/>
    <mergeCell ref="Z10:AH10"/>
    <mergeCell ref="AI10:AQ10"/>
    <mergeCell ref="T28:W28"/>
    <mergeCell ref="X28:AA28"/>
    <mergeCell ref="AB28:AL28"/>
    <mergeCell ref="T27:W27"/>
    <mergeCell ref="X27:AA27"/>
    <mergeCell ref="AB27:AL27"/>
    <mergeCell ref="AM27:AP27"/>
    <mergeCell ref="K2:AZ4"/>
    <mergeCell ref="C33:AV33"/>
    <mergeCell ref="AW33:AX33"/>
    <mergeCell ref="AY33:AZ33"/>
    <mergeCell ref="C31:W32"/>
    <mergeCell ref="X31:AA32"/>
    <mergeCell ref="AB31:AZ32"/>
    <mergeCell ref="AR7:AZ8"/>
    <mergeCell ref="C9:E9"/>
    <mergeCell ref="F9:I9"/>
    <mergeCell ref="J9:M9"/>
    <mergeCell ref="N9:Y9"/>
    <mergeCell ref="Z9:AH9"/>
    <mergeCell ref="AI9:AQ9"/>
    <mergeCell ref="AR9:AZ9"/>
    <mergeCell ref="C7:E8"/>
    <mergeCell ref="F7:I8"/>
  </mergeCells>
  <dataValidations count="5">
    <dataValidation type="decimal" allowBlank="1" showInputMessage="1" showErrorMessage="1" errorTitle="Error" error="Solo se permite el ingreso de valores numéricos entre 1 y 100_x000a_" sqref="C9:E11">
      <formula1>1</formula1>
      <formula2>100</formula2>
    </dataValidation>
    <dataValidation type="list" allowBlank="1" showInputMessage="1" showErrorMessage="1" errorTitle="Error" error="Solo se permite el ingreso de los siguientes caracteres: C - M - D - A" sqref="F9:I11">
      <formula1>Accion</formula1>
    </dataValidation>
    <dataValidation type="whole" allowBlank="1" showInputMessage="1" showErrorMessage="1" errorTitle="Error" error="Solo se permite el ingreso de los siguientes valores: 1 - 2 - 3._x000a_3 representa la Probabilidad mayor - 1 representa la Probabilidad menor." sqref="T24:W30">
      <formula1>1</formula1>
      <formula2>3</formula2>
    </dataValidation>
    <dataValidation type="whole" allowBlank="1" showInputMessage="1" showErrorMessage="1" errorTitle="Error" error="Solo se permite el ingreso de los siguientes valores: 1, 2 ó 3. _x000a_3 representa el Impacto mayor - 1 representa el Impacto menor._x000a_" sqref="P24:S30">
      <formula1>1</formula1>
      <formula2>3</formula2>
    </dataValidation>
    <dataValidation type="list" allowBlank="1" showInputMessage="1" showErrorMessage="1" errorTitle="Error" error="Solo se permite el ingreso de los valores de la lista" sqref="AM24:AP30">
      <formula1>SiNo</formula1>
    </dataValidation>
  </dataValidations>
  <pageMargins left="0.70866141732283472" right="0.70866141732283472" top="0.74803149606299213" bottom="0.74803149606299213" header="0.31496062992125984" footer="0.31496062992125984"/>
  <pageSetup paperSize="9" scale="59" fitToHeight="100" orientation="portrait" r:id="rId1"/>
  <headerFooter>
    <oddFooter>&amp;L&amp;9Versión 3.5&amp;C&amp;"Arial,Normal"&amp;9Choucair Cárdenas Testing. Todos los derechos reservados - 2011. Choucair ©CONFIDENCIAL&amp;R&amp;9Pág &amp;P de &amp;N</oddFooter>
  </headerFooter>
  <drawing r:id="rId2"/>
  <legacyDrawing r:id="rId3"/>
  <controls>
    <mc:AlternateContent xmlns:mc="http://schemas.openxmlformats.org/markup-compatibility/2006">
      <mc:Choice Requires="x14">
        <control shapeId="168967" r:id="rId4" name="cmdGenerarCopia">
          <controlPr defaultSize="0" autoFill="0" autoLine="0" r:id="rId5">
            <anchor moveWithCells="1">
              <from>
                <xdr:col>5</xdr:col>
                <xdr:colOff>85725</xdr:colOff>
                <xdr:row>37</xdr:row>
                <xdr:rowOff>104775</xdr:rowOff>
              </from>
              <to>
                <xdr:col>12</xdr:col>
                <xdr:colOff>114300</xdr:colOff>
                <xdr:row>39</xdr:row>
                <xdr:rowOff>104775</xdr:rowOff>
              </to>
            </anchor>
          </controlPr>
        </control>
      </mc:Choice>
      <mc:Fallback>
        <control shapeId="168967" r:id="rId4" name="cmdGenerarCopia"/>
      </mc:Fallback>
    </mc:AlternateContent>
    <mc:AlternateContent xmlns:mc="http://schemas.openxmlformats.org/markup-compatibility/2006">
      <mc:Choice Requires="x14">
        <control shapeId="168966" r:id="rId6" name="imgEliminarFilaRiesgo">
          <controlPr defaultSize="0" autoLine="0" r:id="rId7">
            <anchor moveWithCells="1">
              <from>
                <xdr:col>48</xdr:col>
                <xdr:colOff>9525</xdr:colOff>
                <xdr:row>32</xdr:row>
                <xdr:rowOff>9525</xdr:rowOff>
              </from>
              <to>
                <xdr:col>50</xdr:col>
                <xdr:colOff>0</xdr:colOff>
                <xdr:row>32</xdr:row>
                <xdr:rowOff>180975</xdr:rowOff>
              </to>
            </anchor>
          </controlPr>
        </control>
      </mc:Choice>
      <mc:Fallback>
        <control shapeId="168966" r:id="rId6" name="imgEliminarFilaRiesgo"/>
      </mc:Fallback>
    </mc:AlternateContent>
    <mc:AlternateContent xmlns:mc="http://schemas.openxmlformats.org/markup-compatibility/2006">
      <mc:Choice Requires="x14">
        <control shapeId="168965" r:id="rId8" name="imgAgregarFilaRiesgo">
          <controlPr defaultSize="0" autoLine="0" r:id="rId7">
            <anchor moveWithCells="1">
              <from>
                <xdr:col>50</xdr:col>
                <xdr:colOff>9525</xdr:colOff>
                <xdr:row>32</xdr:row>
                <xdr:rowOff>9525</xdr:rowOff>
              </from>
              <to>
                <xdr:col>52</xdr:col>
                <xdr:colOff>0</xdr:colOff>
                <xdr:row>32</xdr:row>
                <xdr:rowOff>180975</xdr:rowOff>
              </to>
            </anchor>
          </controlPr>
        </control>
      </mc:Choice>
      <mc:Fallback>
        <control shapeId="168965" r:id="rId8" name="imgAgregarFilaRiesgo"/>
      </mc:Fallback>
    </mc:AlternateContent>
    <mc:AlternateContent xmlns:mc="http://schemas.openxmlformats.org/markup-compatibility/2006">
      <mc:Choice Requires="x14">
        <control shapeId="168964" r:id="rId9" name="imgEliminarFilaAccion">
          <controlPr defaultSize="0" autoLine="0" r:id="rId7">
            <anchor moveWithCells="1">
              <from>
                <xdr:col>48</xdr:col>
                <xdr:colOff>9525</xdr:colOff>
                <xdr:row>11</xdr:row>
                <xdr:rowOff>9525</xdr:rowOff>
              </from>
              <to>
                <xdr:col>50</xdr:col>
                <xdr:colOff>0</xdr:colOff>
                <xdr:row>11</xdr:row>
                <xdr:rowOff>180975</xdr:rowOff>
              </to>
            </anchor>
          </controlPr>
        </control>
      </mc:Choice>
      <mc:Fallback>
        <control shapeId="168964" r:id="rId9" name="imgEliminarFilaAccion"/>
      </mc:Fallback>
    </mc:AlternateContent>
    <mc:AlternateContent xmlns:mc="http://schemas.openxmlformats.org/markup-compatibility/2006">
      <mc:Choice Requires="x14">
        <control shapeId="168963" r:id="rId10" name="imgAgregarFilaAccion">
          <controlPr defaultSize="0" autoLine="0" r:id="rId7">
            <anchor moveWithCells="1">
              <from>
                <xdr:col>50</xdr:col>
                <xdr:colOff>9525</xdr:colOff>
                <xdr:row>11</xdr:row>
                <xdr:rowOff>9525</xdr:rowOff>
              </from>
              <to>
                <xdr:col>52</xdr:col>
                <xdr:colOff>0</xdr:colOff>
                <xdr:row>11</xdr:row>
                <xdr:rowOff>180975</xdr:rowOff>
              </to>
            </anchor>
          </controlPr>
        </control>
      </mc:Choice>
      <mc:Fallback>
        <control shapeId="168963" r:id="rId10" name="imgAgregarFilaAcc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3"/>
  </sheetPr>
  <dimension ref="A1:Q39"/>
  <sheetViews>
    <sheetView showGridLines="0" tabSelected="1" topLeftCell="A27" zoomScaleNormal="100" workbookViewId="0">
      <selection activeCell="G28" sqref="G28"/>
    </sheetView>
  </sheetViews>
  <sheetFormatPr baseColWidth="10" defaultColWidth="11.42578125" defaultRowHeight="15" x14ac:dyDescent="0.25"/>
  <cols>
    <col min="1" max="1" width="48" style="234" customWidth="1"/>
    <col min="2" max="2" width="15" style="234" hidden="1" customWidth="1"/>
    <col min="3" max="3" width="10.7109375" style="234" hidden="1" customWidth="1"/>
    <col min="4" max="4" width="15.42578125" style="253" customWidth="1"/>
    <col min="5" max="5" width="10.5703125" style="253" customWidth="1"/>
    <col min="6" max="6" width="7.7109375" style="234" customWidth="1"/>
    <col min="7" max="7" width="24" style="234" customWidth="1"/>
    <col min="8" max="8" width="23.42578125" style="234" customWidth="1"/>
    <col min="9" max="9" width="22" style="234" customWidth="1"/>
    <col min="10" max="12" width="11.42578125" style="234"/>
    <col min="13" max="13" width="25.7109375" style="234" customWidth="1"/>
    <col min="14" max="16384" width="11.42578125" style="234"/>
  </cols>
  <sheetData>
    <row r="1" spans="1:9" ht="37.5" customHeight="1" x14ac:dyDescent="0.25">
      <c r="A1" s="313" t="s">
        <v>768</v>
      </c>
      <c r="B1" s="260" t="s">
        <v>769</v>
      </c>
      <c r="C1" s="260" t="s">
        <v>770</v>
      </c>
      <c r="D1" s="315" t="s">
        <v>771</v>
      </c>
      <c r="E1" s="315" t="s">
        <v>772</v>
      </c>
      <c r="F1" s="309" t="s">
        <v>773</v>
      </c>
    </row>
    <row r="2" spans="1:9" ht="18.75" customHeight="1" x14ac:dyDescent="0.25">
      <c r="A2" s="314"/>
      <c r="B2" s="261"/>
      <c r="C2" s="261"/>
      <c r="D2" s="316"/>
      <c r="E2" s="316"/>
      <c r="F2" s="310"/>
    </row>
    <row r="3" spans="1:9" ht="15.75" x14ac:dyDescent="0.25">
      <c r="A3" s="262" t="s">
        <v>774</v>
      </c>
      <c r="B3" s="263"/>
      <c r="C3" s="263"/>
      <c r="D3" s="264"/>
      <c r="E3" s="264"/>
      <c r="F3" s="265">
        <f>SUM(D4:D7)</f>
        <v>22</v>
      </c>
    </row>
    <row r="4" spans="1:9" x14ac:dyDescent="0.25">
      <c r="A4" s="254" t="s">
        <v>775</v>
      </c>
      <c r="B4" s="255"/>
      <c r="C4" s="255"/>
      <c r="D4" s="256">
        <v>6</v>
      </c>
      <c r="E4" s="256">
        <v>3</v>
      </c>
      <c r="F4" s="257"/>
    </row>
    <row r="5" spans="1:9" ht="15" customHeight="1" x14ac:dyDescent="0.25">
      <c r="A5" s="254" t="s">
        <v>776</v>
      </c>
      <c r="B5" s="255"/>
      <c r="C5" s="255"/>
      <c r="D5" s="256">
        <v>6</v>
      </c>
      <c r="E5" s="256">
        <v>3</v>
      </c>
      <c r="F5" s="257"/>
      <c r="H5" s="311" t="s">
        <v>812</v>
      </c>
      <c r="I5" s="311"/>
    </row>
    <row r="6" spans="1:9" ht="15.75" customHeight="1" x14ac:dyDescent="0.25">
      <c r="A6" s="254" t="s">
        <v>777</v>
      </c>
      <c r="B6" s="255"/>
      <c r="C6" s="255"/>
      <c r="D6" s="256">
        <v>8</v>
      </c>
      <c r="E6" s="256">
        <v>3</v>
      </c>
      <c r="F6" s="257"/>
      <c r="H6" s="311"/>
      <c r="I6" s="311"/>
    </row>
    <row r="7" spans="1:9" x14ac:dyDescent="0.25">
      <c r="A7" s="254" t="s">
        <v>778</v>
      </c>
      <c r="B7" s="255"/>
      <c r="C7" s="255"/>
      <c r="D7" s="256">
        <v>2</v>
      </c>
      <c r="E7" s="256">
        <v>3</v>
      </c>
      <c r="F7" s="257"/>
      <c r="H7" s="311"/>
      <c r="I7" s="311"/>
    </row>
    <row r="8" spans="1:9" ht="15.75" customHeight="1" x14ac:dyDescent="0.25">
      <c r="A8" s="262" t="s">
        <v>339</v>
      </c>
      <c r="B8" s="263"/>
      <c r="C8" s="263"/>
      <c r="D8" s="264"/>
      <c r="E8" s="264"/>
      <c r="F8" s="265">
        <f>SUM(D9:D14)</f>
        <v>40</v>
      </c>
      <c r="G8" s="235"/>
      <c r="H8" s="311"/>
      <c r="I8" s="311"/>
    </row>
    <row r="9" spans="1:9" x14ac:dyDescent="0.25">
      <c r="A9" s="254" t="s">
        <v>779</v>
      </c>
      <c r="B9" s="255"/>
      <c r="C9" s="255">
        <v>1</v>
      </c>
      <c r="D9" s="256">
        <v>8</v>
      </c>
      <c r="E9" s="256">
        <v>3</v>
      </c>
      <c r="F9" s="257"/>
      <c r="G9" s="235"/>
      <c r="H9" s="311"/>
      <c r="I9" s="311"/>
    </row>
    <row r="10" spans="1:9" x14ac:dyDescent="0.25">
      <c r="A10" s="258" t="s">
        <v>780</v>
      </c>
      <c r="B10" s="255"/>
      <c r="C10" s="255"/>
      <c r="D10" s="256">
        <v>6</v>
      </c>
      <c r="E10" s="256">
        <v>3</v>
      </c>
      <c r="F10" s="257"/>
      <c r="G10" s="235"/>
      <c r="H10" s="311"/>
      <c r="I10" s="311"/>
    </row>
    <row r="11" spans="1:9" x14ac:dyDescent="0.25">
      <c r="A11" s="254" t="s">
        <v>781</v>
      </c>
      <c r="B11" s="255"/>
      <c r="C11" s="255"/>
      <c r="D11" s="256">
        <v>8</v>
      </c>
      <c r="E11" s="256">
        <v>3</v>
      </c>
      <c r="F11" s="257"/>
      <c r="G11" s="235"/>
      <c r="H11" s="311"/>
      <c r="I11" s="311"/>
    </row>
    <row r="12" spans="1:9" x14ac:dyDescent="0.25">
      <c r="A12" s="254" t="s">
        <v>782</v>
      </c>
      <c r="B12" s="255"/>
      <c r="C12" s="255"/>
      <c r="D12" s="256">
        <v>10</v>
      </c>
      <c r="E12" s="256">
        <v>3</v>
      </c>
      <c r="F12" s="257"/>
      <c r="G12" s="235"/>
      <c r="H12" s="311"/>
      <c r="I12" s="311"/>
    </row>
    <row r="13" spans="1:9" x14ac:dyDescent="0.25">
      <c r="A13" s="254" t="s">
        <v>783</v>
      </c>
      <c r="B13" s="255"/>
      <c r="C13" s="255"/>
      <c r="D13" s="256">
        <v>4</v>
      </c>
      <c r="E13" s="256">
        <v>3</v>
      </c>
      <c r="F13" s="257"/>
      <c r="G13" s="235"/>
      <c r="H13" s="311"/>
      <c r="I13" s="311"/>
    </row>
    <row r="14" spans="1:9" x14ac:dyDescent="0.25">
      <c r="A14" s="254" t="s">
        <v>784</v>
      </c>
      <c r="B14" s="255"/>
      <c r="C14" s="255"/>
      <c r="D14" s="256">
        <v>4</v>
      </c>
      <c r="E14" s="256">
        <v>3</v>
      </c>
      <c r="F14" s="257"/>
      <c r="G14" s="235"/>
      <c r="H14" s="311"/>
      <c r="I14" s="311"/>
    </row>
    <row r="15" spans="1:9" ht="15.75" x14ac:dyDescent="0.25">
      <c r="A15" s="262" t="s">
        <v>25</v>
      </c>
      <c r="B15" s="263"/>
      <c r="C15" s="263"/>
      <c r="D15" s="264"/>
      <c r="E15" s="264"/>
      <c r="F15" s="265">
        <f>SUM(D16:D18)</f>
        <v>19</v>
      </c>
      <c r="G15" s="235"/>
      <c r="H15" s="311"/>
      <c r="I15" s="311"/>
    </row>
    <row r="16" spans="1:9" x14ac:dyDescent="0.25">
      <c r="A16" s="254" t="s">
        <v>785</v>
      </c>
      <c r="B16" s="255"/>
      <c r="C16" s="255"/>
      <c r="D16" s="259">
        <v>12</v>
      </c>
      <c r="E16" s="259">
        <v>3</v>
      </c>
      <c r="F16" s="257"/>
      <c r="G16" s="235"/>
      <c r="H16" s="235"/>
    </row>
    <row r="17" spans="1:17" x14ac:dyDescent="0.25">
      <c r="A17" s="258" t="s">
        <v>786</v>
      </c>
      <c r="B17" s="255"/>
      <c r="C17" s="255"/>
      <c r="D17" s="259">
        <v>3</v>
      </c>
      <c r="E17" s="259">
        <v>3</v>
      </c>
      <c r="F17" s="257"/>
      <c r="G17" s="235"/>
      <c r="H17" s="235"/>
    </row>
    <row r="18" spans="1:17" x14ac:dyDescent="0.25">
      <c r="A18" s="258" t="s">
        <v>787</v>
      </c>
      <c r="B18" s="255"/>
      <c r="C18" s="255"/>
      <c r="D18" s="259">
        <v>4</v>
      </c>
      <c r="E18" s="259">
        <v>3</v>
      </c>
      <c r="F18" s="257"/>
      <c r="G18" s="235"/>
      <c r="H18" s="235"/>
    </row>
    <row r="19" spans="1:17" ht="15.75" x14ac:dyDescent="0.25">
      <c r="A19" s="262" t="s">
        <v>788</v>
      </c>
      <c r="B19" s="263"/>
      <c r="C19" s="263"/>
      <c r="D19" s="264"/>
      <c r="E19" s="264"/>
      <c r="F19" s="265">
        <f>SUM(D20:D22)</f>
        <v>15</v>
      </c>
      <c r="G19" s="235"/>
      <c r="H19" s="235"/>
    </row>
    <row r="20" spans="1:17" x14ac:dyDescent="0.25">
      <c r="A20" s="254" t="s">
        <v>789</v>
      </c>
      <c r="B20" s="255"/>
      <c r="C20" s="255"/>
      <c r="D20" s="259">
        <v>6</v>
      </c>
      <c r="E20" s="259">
        <v>3</v>
      </c>
      <c r="F20" s="257"/>
      <c r="G20" s="236"/>
      <c r="H20" s="237"/>
    </row>
    <row r="21" spans="1:17" x14ac:dyDescent="0.25">
      <c r="A21" s="254" t="s">
        <v>790</v>
      </c>
      <c r="B21" s="255"/>
      <c r="C21" s="255"/>
      <c r="D21" s="259">
        <v>6</v>
      </c>
      <c r="E21" s="259">
        <v>3</v>
      </c>
      <c r="F21" s="257"/>
      <c r="G21" s="236"/>
      <c r="H21" s="237"/>
    </row>
    <row r="22" spans="1:17" x14ac:dyDescent="0.25">
      <c r="A22" s="258" t="s">
        <v>791</v>
      </c>
      <c r="B22" s="255"/>
      <c r="C22" s="255"/>
      <c r="D22" s="259">
        <v>3</v>
      </c>
      <c r="E22" s="259">
        <v>3</v>
      </c>
      <c r="F22" s="257"/>
      <c r="G22" s="236"/>
      <c r="H22" s="237"/>
      <c r="K22" s="238"/>
    </row>
    <row r="23" spans="1:17" ht="15.75" x14ac:dyDescent="0.25">
      <c r="A23" s="262" t="s">
        <v>792</v>
      </c>
      <c r="B23" s="266"/>
      <c r="C23" s="266"/>
      <c r="D23" s="264"/>
      <c r="E23" s="264"/>
      <c r="F23" s="265">
        <f>SUM(D24:D25)</f>
        <v>12</v>
      </c>
      <c r="G23" s="237"/>
      <c r="H23" s="237"/>
    </row>
    <row r="24" spans="1:17" ht="30" x14ac:dyDescent="0.25">
      <c r="A24" s="254" t="s">
        <v>793</v>
      </c>
      <c r="B24" s="255"/>
      <c r="C24" s="255"/>
      <c r="D24" s="259">
        <v>6</v>
      </c>
      <c r="E24" s="259">
        <v>3</v>
      </c>
      <c r="F24" s="257"/>
      <c r="G24" s="237"/>
      <c r="H24" s="237" t="s">
        <v>794</v>
      </c>
    </row>
    <row r="25" spans="1:17" ht="30" x14ac:dyDescent="0.25">
      <c r="A25" s="254" t="s">
        <v>795</v>
      </c>
      <c r="B25" s="255"/>
      <c r="C25" s="255"/>
      <c r="D25" s="259">
        <v>6</v>
      </c>
      <c r="E25" s="259">
        <v>3</v>
      </c>
      <c r="F25" s="257"/>
      <c r="G25" s="237"/>
      <c r="H25" s="237"/>
    </row>
    <row r="26" spans="1:17" ht="15.75" x14ac:dyDescent="0.25">
      <c r="A26" s="262" t="s">
        <v>796</v>
      </c>
      <c r="B26" s="266"/>
      <c r="C26" s="266"/>
      <c r="D26" s="264"/>
      <c r="E26" s="264"/>
      <c r="F26" s="265">
        <f>SUM(D27:D28)</f>
        <v>15</v>
      </c>
      <c r="G26" s="239"/>
      <c r="H26" s="237"/>
    </row>
    <row r="27" spans="1:17" x14ac:dyDescent="0.25">
      <c r="A27" s="258" t="s">
        <v>797</v>
      </c>
      <c r="B27" s="255"/>
      <c r="C27" s="255"/>
      <c r="D27" s="259">
        <v>9</v>
      </c>
      <c r="E27" s="259">
        <v>3</v>
      </c>
      <c r="F27" s="257"/>
      <c r="G27" s="237"/>
      <c r="H27" s="237"/>
    </row>
    <row r="28" spans="1:17" x14ac:dyDescent="0.25">
      <c r="A28" s="254" t="s">
        <v>798</v>
      </c>
      <c r="B28" s="255"/>
      <c r="C28" s="255"/>
      <c r="D28" s="259">
        <v>6</v>
      </c>
      <c r="E28" s="259">
        <v>3</v>
      </c>
      <c r="F28" s="257"/>
      <c r="G28" s="237"/>
      <c r="H28" s="237"/>
    </row>
    <row r="29" spans="1:17" x14ac:dyDescent="0.25">
      <c r="A29" s="258" t="s">
        <v>799</v>
      </c>
      <c r="B29" s="255"/>
      <c r="C29" s="255"/>
      <c r="D29" s="259">
        <v>12</v>
      </c>
      <c r="E29" s="259">
        <v>3</v>
      </c>
      <c r="F29" s="257"/>
      <c r="G29" s="237"/>
      <c r="H29" s="237"/>
    </row>
    <row r="30" spans="1:17" ht="15.75" thickBot="1" x14ac:dyDescent="0.3">
      <c r="A30" s="267" t="s">
        <v>800</v>
      </c>
      <c r="B30" s="268" t="s">
        <v>801</v>
      </c>
      <c r="C30" s="268"/>
      <c r="D30" s="269">
        <f>SUM(F3:F26)</f>
        <v>123</v>
      </c>
      <c r="E30" s="269"/>
      <c r="F30" s="270"/>
      <c r="G30" s="240" t="s">
        <v>802</v>
      </c>
      <c r="Q30" s="234">
        <f>450-52.5</f>
        <v>397.5</v>
      </c>
    </row>
    <row r="32" spans="1:17" ht="18.75" x14ac:dyDescent="0.25">
      <c r="B32" s="234" t="s">
        <v>803</v>
      </c>
      <c r="D32" s="241">
        <f>D30*F32</f>
        <v>43.05</v>
      </c>
      <c r="E32" s="242"/>
      <c r="F32" s="243">
        <v>0.35</v>
      </c>
      <c r="G32" s="240" t="s">
        <v>804</v>
      </c>
    </row>
    <row r="33" spans="1:7" ht="15.75" x14ac:dyDescent="0.25">
      <c r="B33" s="244" t="s">
        <v>805</v>
      </c>
      <c r="C33" s="244"/>
      <c r="D33" s="245">
        <f>SUM(D30:D32)</f>
        <v>166.05</v>
      </c>
      <c r="E33" s="246"/>
      <c r="F33" s="247"/>
      <c r="G33" s="240" t="s">
        <v>806</v>
      </c>
    </row>
    <row r="36" spans="1:7" x14ac:dyDescent="0.25">
      <c r="A36" s="248" t="s">
        <v>807</v>
      </c>
      <c r="D36" s="312" t="s">
        <v>808</v>
      </c>
      <c r="E36" s="312"/>
      <c r="F36" s="249">
        <v>3</v>
      </c>
    </row>
    <row r="37" spans="1:7" x14ac:dyDescent="0.25">
      <c r="D37" s="312" t="s">
        <v>809</v>
      </c>
      <c r="E37" s="312"/>
      <c r="F37" s="250">
        <v>9</v>
      </c>
    </row>
    <row r="38" spans="1:7" x14ac:dyDescent="0.25">
      <c r="D38" s="312" t="s">
        <v>810</v>
      </c>
      <c r="E38" s="312"/>
      <c r="F38" s="250">
        <f>F37*F36</f>
        <v>27</v>
      </c>
    </row>
    <row r="39" spans="1:7" x14ac:dyDescent="0.25">
      <c r="D39" s="312" t="s">
        <v>811</v>
      </c>
      <c r="E39" s="312"/>
      <c r="F39" s="251">
        <f>D30/F38</f>
        <v>4.5555555555555554</v>
      </c>
      <c r="G39" s="252"/>
    </row>
  </sheetData>
  <mergeCells count="9">
    <mergeCell ref="A1:A2"/>
    <mergeCell ref="D1:D2"/>
    <mergeCell ref="E1:E2"/>
    <mergeCell ref="F1:F2"/>
    <mergeCell ref="H5:I15"/>
    <mergeCell ref="D38:E38"/>
    <mergeCell ref="D39:E39"/>
    <mergeCell ref="D37:E37"/>
    <mergeCell ref="D36:E36"/>
  </mergeCells>
  <pageMargins left="0.7" right="0.7" top="0.75" bottom="0.75" header="0.3" footer="0.3"/>
  <pageSetup paperSize="9" orientation="portrait" horizontalDpi="300" verticalDpi="300"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03"/>
  <dimension ref="A1:XFC185"/>
  <sheetViews>
    <sheetView showGridLines="0" workbookViewId="0">
      <selection activeCell="C9" sqref="C9:E9"/>
    </sheetView>
  </sheetViews>
  <sheetFormatPr baseColWidth="10" defaultColWidth="0" defaultRowHeight="15" x14ac:dyDescent="0.25"/>
  <cols>
    <col min="1" max="54" width="2.7109375" customWidth="1"/>
    <col min="55" max="16383" width="7.42578125" hidden="1"/>
    <col min="16384" max="16384" width="3.7109375" hidden="1"/>
  </cols>
  <sheetData>
    <row r="1" spans="2:104" x14ac:dyDescent="0.25">
      <c r="BC1" s="143">
        <f>ROW(BC185)</f>
        <v>185</v>
      </c>
      <c r="BD1" s="143">
        <f>ROW(C27)</f>
        <v>27</v>
      </c>
      <c r="BE1" s="143">
        <f>ROW(C41)</f>
        <v>41</v>
      </c>
      <c r="BF1" s="143">
        <f>ROW(C53)</f>
        <v>53</v>
      </c>
      <c r="BG1">
        <f>ROW(C72)</f>
        <v>72</v>
      </c>
      <c r="BH1">
        <f>ROW(C90)</f>
        <v>90</v>
      </c>
      <c r="BI1">
        <f>ROW(C141)</f>
        <v>141</v>
      </c>
      <c r="BJ1">
        <f>ROW(C154)</f>
        <v>154</v>
      </c>
      <c r="BK1">
        <f>ROW(C169)</f>
        <v>169</v>
      </c>
      <c r="CZ1" s="141">
        <v>0</v>
      </c>
    </row>
    <row r="2" spans="2:104" x14ac:dyDescent="0.25">
      <c r="B2" s="7"/>
      <c r="C2" s="9"/>
      <c r="D2" s="10"/>
      <c r="E2" s="10"/>
      <c r="F2" s="10"/>
      <c r="G2" s="10"/>
      <c r="H2" s="10"/>
      <c r="I2" s="10"/>
      <c r="J2" s="10"/>
      <c r="K2" s="865" t="s">
        <v>264</v>
      </c>
      <c r="L2" s="865"/>
      <c r="M2" s="865"/>
      <c r="N2" s="865"/>
      <c r="O2" s="865"/>
      <c r="P2" s="865"/>
      <c r="Q2" s="865"/>
      <c r="R2" s="865"/>
      <c r="S2" s="865"/>
      <c r="T2" s="865"/>
      <c r="U2" s="865"/>
      <c r="V2" s="865"/>
      <c r="W2" s="865"/>
      <c r="X2" s="865"/>
      <c r="Y2" s="865"/>
      <c r="Z2" s="865"/>
      <c r="AA2" s="865"/>
      <c r="AB2" s="865"/>
      <c r="AC2" s="865"/>
      <c r="AD2" s="865"/>
      <c r="AE2" s="865"/>
      <c r="AF2" s="865"/>
      <c r="AG2" s="865"/>
      <c r="AH2" s="865"/>
      <c r="AI2" s="865"/>
      <c r="AJ2" s="865"/>
      <c r="AK2" s="865"/>
      <c r="AL2" s="865"/>
      <c r="AM2" s="865"/>
      <c r="AN2" s="865"/>
      <c r="AO2" s="865"/>
      <c r="AP2" s="865"/>
      <c r="AQ2" s="865"/>
      <c r="AR2" s="865"/>
      <c r="AS2" s="865"/>
      <c r="AT2" s="865"/>
      <c r="AU2" s="865"/>
      <c r="AV2" s="865"/>
      <c r="AW2" s="865"/>
      <c r="AX2" s="865"/>
      <c r="AY2" s="865"/>
      <c r="AZ2" s="866"/>
      <c r="BA2" s="7"/>
      <c r="BC2" s="755" t="s">
        <v>39</v>
      </c>
      <c r="BD2" s="756"/>
      <c r="BE2" s="756"/>
      <c r="BF2" s="756"/>
      <c r="BG2" s="757"/>
      <c r="BH2" s="758" t="s">
        <v>40</v>
      </c>
      <c r="BI2" s="759"/>
      <c r="BJ2" s="759"/>
      <c r="BK2" s="759"/>
      <c r="BL2" s="759"/>
      <c r="BM2" s="760"/>
      <c r="BN2" s="758" t="s">
        <v>41</v>
      </c>
      <c r="BO2" s="759"/>
      <c r="BP2" s="759"/>
      <c r="BQ2" s="759"/>
      <c r="BR2" s="759"/>
      <c r="BS2" s="760"/>
      <c r="CZ2" s="141">
        <v>0</v>
      </c>
    </row>
    <row r="3" spans="2:104" x14ac:dyDescent="0.25">
      <c r="B3" s="13"/>
      <c r="C3" s="14"/>
      <c r="D3" s="13"/>
      <c r="E3" s="13"/>
      <c r="F3" s="13"/>
      <c r="G3" s="13"/>
      <c r="H3" s="13"/>
      <c r="I3" s="13"/>
      <c r="J3" s="13"/>
      <c r="K3" s="867"/>
      <c r="L3" s="867"/>
      <c r="M3" s="867"/>
      <c r="N3" s="867"/>
      <c r="O3" s="867"/>
      <c r="P3" s="867"/>
      <c r="Q3" s="867"/>
      <c r="R3" s="867"/>
      <c r="S3" s="867"/>
      <c r="T3" s="867"/>
      <c r="U3" s="867"/>
      <c r="V3" s="867"/>
      <c r="W3" s="867"/>
      <c r="X3" s="867"/>
      <c r="Y3" s="867"/>
      <c r="Z3" s="867"/>
      <c r="AA3" s="867"/>
      <c r="AB3" s="867"/>
      <c r="AC3" s="867"/>
      <c r="AD3" s="867"/>
      <c r="AE3" s="867"/>
      <c r="AF3" s="867"/>
      <c r="AG3" s="867"/>
      <c r="AH3" s="867"/>
      <c r="AI3" s="867"/>
      <c r="AJ3" s="867"/>
      <c r="AK3" s="867"/>
      <c r="AL3" s="867"/>
      <c r="AM3" s="867"/>
      <c r="AN3" s="867"/>
      <c r="AO3" s="867"/>
      <c r="AP3" s="867"/>
      <c r="AQ3" s="867"/>
      <c r="AR3" s="867"/>
      <c r="AS3" s="867"/>
      <c r="AT3" s="867"/>
      <c r="AU3" s="867"/>
      <c r="AV3" s="867"/>
      <c r="AW3" s="867"/>
      <c r="AX3" s="867"/>
      <c r="AY3" s="867"/>
      <c r="AZ3" s="868"/>
      <c r="BA3" s="7"/>
      <c r="BC3" s="295" t="s">
        <v>42</v>
      </c>
      <c r="BD3" s="272"/>
      <c r="BE3" s="272"/>
      <c r="BF3" s="272"/>
      <c r="BG3" s="273"/>
      <c r="BH3" s="274">
        <f>ROW(C12)</f>
        <v>12</v>
      </c>
      <c r="BI3" s="275"/>
      <c r="BJ3" s="275"/>
      <c r="BK3" s="275"/>
      <c r="BL3" s="275"/>
      <c r="BM3" s="276"/>
      <c r="BN3" s="277">
        <v>0</v>
      </c>
      <c r="BO3" s="278"/>
      <c r="BP3" s="278"/>
      <c r="BQ3" s="278"/>
      <c r="BR3" s="278"/>
      <c r="BS3" s="279"/>
      <c r="CZ3" s="141">
        <v>0</v>
      </c>
    </row>
    <row r="4" spans="2:104" x14ac:dyDescent="0.25">
      <c r="B4" s="13"/>
      <c r="C4" s="15"/>
      <c r="D4" s="16"/>
      <c r="E4" s="16"/>
      <c r="F4" s="16"/>
      <c r="G4" s="16"/>
      <c r="H4" s="16"/>
      <c r="I4" s="16"/>
      <c r="J4" s="16"/>
      <c r="K4" s="869"/>
      <c r="L4" s="869"/>
      <c r="M4" s="869"/>
      <c r="N4" s="869"/>
      <c r="O4" s="869"/>
      <c r="P4" s="869"/>
      <c r="Q4" s="869"/>
      <c r="R4" s="869"/>
      <c r="S4" s="869"/>
      <c r="T4" s="869"/>
      <c r="U4" s="869"/>
      <c r="V4" s="869"/>
      <c r="W4" s="869"/>
      <c r="X4" s="869"/>
      <c r="Y4" s="869"/>
      <c r="Z4" s="869"/>
      <c r="AA4" s="869"/>
      <c r="AB4" s="869"/>
      <c r="AC4" s="869"/>
      <c r="AD4" s="869"/>
      <c r="AE4" s="869"/>
      <c r="AF4" s="869"/>
      <c r="AG4" s="869"/>
      <c r="AH4" s="869"/>
      <c r="AI4" s="869"/>
      <c r="AJ4" s="869"/>
      <c r="AK4" s="869"/>
      <c r="AL4" s="869"/>
      <c r="AM4" s="869"/>
      <c r="AN4" s="869"/>
      <c r="AO4" s="869"/>
      <c r="AP4" s="869"/>
      <c r="AQ4" s="869"/>
      <c r="AR4" s="869"/>
      <c r="AS4" s="869"/>
      <c r="AT4" s="869"/>
      <c r="AU4" s="869"/>
      <c r="AV4" s="869"/>
      <c r="AW4" s="869"/>
      <c r="AX4" s="869"/>
      <c r="AY4" s="869"/>
      <c r="AZ4" s="870"/>
      <c r="BA4" s="7"/>
      <c r="BC4" s="295" t="s">
        <v>329</v>
      </c>
      <c r="BD4" s="272"/>
      <c r="BE4" s="272"/>
      <c r="BF4" s="272"/>
      <c r="BG4" s="273"/>
      <c r="BH4" s="274">
        <f>ROW(C50)</f>
        <v>50</v>
      </c>
      <c r="BI4" s="275"/>
      <c r="BJ4" s="275"/>
      <c r="BK4" s="275"/>
      <c r="BL4" s="275"/>
      <c r="BM4" s="276"/>
      <c r="BN4" s="277">
        <v>0</v>
      </c>
      <c r="BO4" s="278"/>
      <c r="BP4" s="278"/>
      <c r="BQ4" s="278"/>
      <c r="BR4" s="278"/>
      <c r="BS4" s="279"/>
      <c r="CZ4" s="141">
        <v>0</v>
      </c>
    </row>
    <row r="5" spans="2:104" x14ac:dyDescent="0.25">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c r="AY5" s="7"/>
      <c r="AZ5" s="17"/>
      <c r="BA5" s="7"/>
      <c r="BC5" s="295" t="s">
        <v>182</v>
      </c>
      <c r="BD5" s="272"/>
      <c r="BE5" s="272"/>
      <c r="BF5" s="272"/>
      <c r="BG5" s="273"/>
      <c r="BH5" s="274">
        <f>ROW(C69)</f>
        <v>69</v>
      </c>
      <c r="BI5" s="275"/>
      <c r="BJ5" s="275"/>
      <c r="BK5" s="275"/>
      <c r="BL5" s="275"/>
      <c r="BM5" s="276"/>
      <c r="BN5" s="277">
        <v>0</v>
      </c>
      <c r="BO5" s="278"/>
      <c r="BP5" s="278"/>
      <c r="BQ5" s="278"/>
      <c r="BR5" s="278"/>
      <c r="BS5" s="279"/>
      <c r="CZ5" s="141">
        <v>0</v>
      </c>
    </row>
    <row r="6" spans="2:104" x14ac:dyDescent="0.25">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c r="AY6" s="7"/>
      <c r="AZ6" s="7"/>
      <c r="BA6" s="7"/>
      <c r="BC6" s="295" t="s">
        <v>45</v>
      </c>
      <c r="BD6" s="272"/>
      <c r="BE6" s="272"/>
      <c r="BF6" s="272"/>
      <c r="BG6" s="273"/>
      <c r="BH6" s="274">
        <f>ROW(C84)</f>
        <v>84</v>
      </c>
      <c r="BI6" s="275"/>
      <c r="BJ6" s="275"/>
      <c r="BK6" s="275"/>
      <c r="BL6" s="275"/>
      <c r="BM6" s="276"/>
      <c r="BN6" s="277">
        <v>0</v>
      </c>
      <c r="BO6" s="278"/>
      <c r="BP6" s="278"/>
      <c r="BQ6" s="278"/>
      <c r="BR6" s="278"/>
      <c r="BS6" s="279"/>
      <c r="CZ6" s="141">
        <v>0</v>
      </c>
    </row>
    <row r="7" spans="2:104" x14ac:dyDescent="0.25">
      <c r="B7" s="7"/>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7"/>
      <c r="BC7" s="295" t="s">
        <v>229</v>
      </c>
      <c r="BD7" s="272"/>
      <c r="BE7" s="272"/>
      <c r="BF7" s="272"/>
      <c r="BG7" s="273"/>
      <c r="BH7" s="274">
        <f>ROW(C99)</f>
        <v>99</v>
      </c>
      <c r="BI7" s="275"/>
      <c r="BJ7" s="275"/>
      <c r="BK7" s="275"/>
      <c r="BL7" s="275"/>
      <c r="BM7" s="276"/>
      <c r="BN7" s="277">
        <v>0</v>
      </c>
      <c r="BO7" s="278"/>
      <c r="BP7" s="278"/>
      <c r="BQ7" s="278"/>
      <c r="BR7" s="278"/>
      <c r="BS7" s="279"/>
      <c r="CZ7" s="141">
        <v>0</v>
      </c>
    </row>
    <row r="8" spans="2:104" x14ac:dyDescent="0.25">
      <c r="B8" s="7"/>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7"/>
      <c r="BC8" s="295" t="s">
        <v>481</v>
      </c>
      <c r="BD8" s="272"/>
      <c r="BE8" s="272"/>
      <c r="BF8" s="272"/>
      <c r="BG8" s="273"/>
      <c r="BH8" s="274">
        <f>ROW(C107)</f>
        <v>107</v>
      </c>
      <c r="BI8" s="275"/>
      <c r="BJ8" s="275"/>
      <c r="BK8" s="275"/>
      <c r="BL8" s="275"/>
      <c r="BM8" s="276"/>
      <c r="BN8" s="277">
        <v>0</v>
      </c>
      <c r="BO8" s="278"/>
      <c r="BP8" s="278"/>
      <c r="BQ8" s="278"/>
      <c r="BR8" s="278"/>
      <c r="BS8" s="279"/>
      <c r="CZ8" s="141">
        <v>0</v>
      </c>
    </row>
    <row r="9" spans="2:104" x14ac:dyDescent="0.25">
      <c r="B9" s="7"/>
      <c r="C9" s="630"/>
      <c r="D9" s="631"/>
      <c r="E9" s="631"/>
      <c r="F9" s="632"/>
      <c r="G9" s="632"/>
      <c r="H9" s="632"/>
      <c r="I9" s="632"/>
      <c r="J9" s="632" t="s">
        <v>91</v>
      </c>
      <c r="K9" s="632"/>
      <c r="L9" s="632"/>
      <c r="M9" s="632"/>
      <c r="N9" s="633"/>
      <c r="O9" s="633"/>
      <c r="P9" s="633"/>
      <c r="Q9" s="633"/>
      <c r="R9" s="633"/>
      <c r="S9" s="633"/>
      <c r="T9" s="633"/>
      <c r="U9" s="633"/>
      <c r="V9" s="633"/>
      <c r="W9" s="633"/>
      <c r="X9" s="633"/>
      <c r="Y9" s="633"/>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9"/>
      <c r="BA9" s="7"/>
      <c r="BC9" s="295" t="s">
        <v>482</v>
      </c>
      <c r="BD9" s="272"/>
      <c r="BE9" s="272"/>
      <c r="BF9" s="272"/>
      <c r="BG9" s="273"/>
      <c r="BH9" s="274">
        <f>ROW(C117)</f>
        <v>117</v>
      </c>
      <c r="BI9" s="275"/>
      <c r="BJ9" s="275"/>
      <c r="BK9" s="275"/>
      <c r="BL9" s="275"/>
      <c r="BM9" s="276"/>
      <c r="BN9" s="277">
        <v>0</v>
      </c>
      <c r="BO9" s="278"/>
      <c r="BP9" s="278"/>
      <c r="BQ9" s="278"/>
      <c r="BR9" s="278"/>
      <c r="BS9" s="279"/>
      <c r="CZ9" s="141">
        <v>0</v>
      </c>
    </row>
    <row r="10" spans="2:104" x14ac:dyDescent="0.25">
      <c r="B10" s="7"/>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BA10" s="7"/>
      <c r="BC10" s="295" t="s">
        <v>241</v>
      </c>
      <c r="BD10" s="272"/>
      <c r="BE10" s="272"/>
      <c r="BF10" s="272"/>
      <c r="BG10" s="273"/>
      <c r="BH10" s="274">
        <f>ROW(C138)</f>
        <v>138</v>
      </c>
      <c r="BI10" s="275"/>
      <c r="BJ10" s="275"/>
      <c r="BK10" s="275"/>
      <c r="BL10" s="275"/>
      <c r="BM10" s="276"/>
      <c r="BN10" s="277">
        <v>0</v>
      </c>
      <c r="BO10" s="278"/>
      <c r="BP10" s="278"/>
      <c r="BQ10" s="278"/>
      <c r="BR10" s="278"/>
      <c r="BS10" s="279"/>
      <c r="CZ10" s="141">
        <v>0</v>
      </c>
    </row>
    <row r="11" spans="2:104" x14ac:dyDescent="0.25">
      <c r="B11" s="7"/>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BA11" s="7"/>
      <c r="BC11" s="295" t="s">
        <v>422</v>
      </c>
      <c r="BD11" s="272"/>
      <c r="BE11" s="272"/>
      <c r="BF11" s="272"/>
      <c r="BG11" s="273"/>
      <c r="BH11" s="274">
        <f>ROW(C166)</f>
        <v>166</v>
      </c>
      <c r="BI11" s="275"/>
      <c r="BJ11" s="275"/>
      <c r="BK11" s="275"/>
      <c r="BL11" s="275"/>
      <c r="BM11" s="276"/>
      <c r="BN11" s="277">
        <v>0</v>
      </c>
      <c r="BO11" s="278"/>
      <c r="BP11" s="278"/>
      <c r="BQ11" s="278"/>
      <c r="BR11" s="278"/>
      <c r="BS11" s="279"/>
      <c r="CZ11" s="141">
        <v>0</v>
      </c>
    </row>
    <row r="12" spans="2:104" x14ac:dyDescent="0.25">
      <c r="B12" s="7"/>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7"/>
      <c r="CZ12" s="141">
        <v>1</v>
      </c>
    </row>
    <row r="13" spans="2:104" x14ac:dyDescent="0.25">
      <c r="B13" s="7"/>
      <c r="C13" s="18" t="s">
        <v>95</v>
      </c>
      <c r="D13" s="851" t="s">
        <v>96</v>
      </c>
      <c r="E13" s="851"/>
      <c r="F13" s="851"/>
      <c r="G13" s="851"/>
      <c r="H13" s="851"/>
      <c r="I13" s="851"/>
      <c r="J13" s="851"/>
      <c r="K13" s="851"/>
      <c r="L13" s="851"/>
      <c r="M13" s="851"/>
      <c r="N13" s="851"/>
      <c r="O13" s="851"/>
      <c r="P13" s="851"/>
      <c r="Q13" s="851"/>
      <c r="R13" s="851"/>
      <c r="S13" s="851"/>
      <c r="T13" s="851"/>
      <c r="U13" s="851"/>
      <c r="V13" s="851"/>
      <c r="W13" s="851"/>
      <c r="X13" s="851"/>
      <c r="Y13" s="851"/>
      <c r="Z13" s="851"/>
      <c r="AA13" s="851"/>
      <c r="AB13" s="851"/>
      <c r="AC13" s="851"/>
      <c r="AD13" s="851"/>
      <c r="AE13" s="851"/>
      <c r="AF13" s="851"/>
      <c r="AG13" s="851"/>
      <c r="AH13" s="851"/>
      <c r="AI13" s="851"/>
      <c r="AJ13" s="851"/>
      <c r="AK13" s="851"/>
      <c r="AL13" s="851"/>
      <c r="AM13" s="851"/>
      <c r="AN13" s="851"/>
      <c r="AO13" s="851"/>
      <c r="AP13" s="851"/>
      <c r="AQ13" s="851"/>
      <c r="AR13" s="851"/>
      <c r="AS13" s="851"/>
      <c r="AT13" s="851"/>
      <c r="AU13" s="851"/>
      <c r="AV13" s="851"/>
      <c r="AW13" s="851"/>
      <c r="AX13" s="851"/>
      <c r="AY13" s="851"/>
      <c r="AZ13" s="851"/>
      <c r="BA13" s="7"/>
      <c r="CZ13" s="141">
        <v>0</v>
      </c>
    </row>
    <row r="14" spans="2:104" x14ac:dyDescent="0.25">
      <c r="B14" s="7"/>
      <c r="C14" s="18" t="s">
        <v>97</v>
      </c>
      <c r="D14" s="852" t="s">
        <v>98</v>
      </c>
      <c r="E14" s="852"/>
      <c r="F14" s="852"/>
      <c r="G14" s="852"/>
      <c r="H14" s="852"/>
      <c r="I14" s="852"/>
      <c r="J14" s="852"/>
      <c r="K14" s="852"/>
      <c r="L14" s="852"/>
      <c r="M14" s="852"/>
      <c r="N14" s="852"/>
      <c r="O14" s="852"/>
      <c r="P14" s="852"/>
      <c r="Q14" s="852"/>
      <c r="R14" s="852"/>
      <c r="S14" s="852"/>
      <c r="T14" s="852"/>
      <c r="U14" s="852"/>
      <c r="V14" s="852"/>
      <c r="W14" s="852"/>
      <c r="X14" s="852"/>
      <c r="Y14" s="852"/>
      <c r="Z14" s="852"/>
      <c r="AA14" s="852"/>
      <c r="AB14" s="852"/>
      <c r="AC14" s="852"/>
      <c r="AD14" s="852"/>
      <c r="AE14" s="852"/>
      <c r="AF14" s="852"/>
      <c r="AG14" s="852"/>
      <c r="AH14" s="852"/>
      <c r="AI14" s="852"/>
      <c r="AJ14" s="852"/>
      <c r="AK14" s="852"/>
      <c r="AL14" s="852"/>
      <c r="AM14" s="852"/>
      <c r="AN14" s="852"/>
      <c r="AO14" s="852"/>
      <c r="AP14" s="852"/>
      <c r="AQ14" s="852"/>
      <c r="AR14" s="852"/>
      <c r="AS14" s="852"/>
      <c r="AT14" s="852"/>
      <c r="AU14" s="852"/>
      <c r="AV14" s="852"/>
      <c r="AW14" s="852"/>
      <c r="AX14" s="852"/>
      <c r="AY14" s="852"/>
      <c r="AZ14" s="852"/>
      <c r="BA14" s="7"/>
      <c r="CZ14" s="141">
        <v>0</v>
      </c>
    </row>
    <row r="15" spans="2:104" x14ac:dyDescent="0.25">
      <c r="B15" s="7"/>
      <c r="C15" s="18"/>
      <c r="D15" s="852"/>
      <c r="E15" s="852"/>
      <c r="F15" s="852"/>
      <c r="G15" s="852"/>
      <c r="H15" s="852"/>
      <c r="I15" s="852"/>
      <c r="J15" s="852"/>
      <c r="K15" s="852"/>
      <c r="L15" s="852"/>
      <c r="M15" s="852"/>
      <c r="N15" s="852"/>
      <c r="O15" s="852"/>
      <c r="P15" s="852"/>
      <c r="Q15" s="852"/>
      <c r="R15" s="852"/>
      <c r="S15" s="852"/>
      <c r="T15" s="852"/>
      <c r="U15" s="852"/>
      <c r="V15" s="852"/>
      <c r="W15" s="852"/>
      <c r="X15" s="852"/>
      <c r="Y15" s="852"/>
      <c r="Z15" s="852"/>
      <c r="AA15" s="852"/>
      <c r="AB15" s="852"/>
      <c r="AC15" s="852"/>
      <c r="AD15" s="852"/>
      <c r="AE15" s="852"/>
      <c r="AF15" s="852"/>
      <c r="AG15" s="852"/>
      <c r="AH15" s="852"/>
      <c r="AI15" s="852"/>
      <c r="AJ15" s="852"/>
      <c r="AK15" s="852"/>
      <c r="AL15" s="852"/>
      <c r="AM15" s="852"/>
      <c r="AN15" s="852"/>
      <c r="AO15" s="852"/>
      <c r="AP15" s="852"/>
      <c r="AQ15" s="852"/>
      <c r="AR15" s="852"/>
      <c r="AS15" s="852"/>
      <c r="AT15" s="852"/>
      <c r="AU15" s="852"/>
      <c r="AV15" s="852"/>
      <c r="AW15" s="852"/>
      <c r="AX15" s="852"/>
      <c r="AY15" s="852"/>
      <c r="AZ15" s="852"/>
      <c r="BA15" s="7"/>
      <c r="CZ15" s="141">
        <v>0</v>
      </c>
    </row>
    <row r="16" spans="2:104" x14ac:dyDescent="0.25">
      <c r="B16" s="7"/>
      <c r="C16" s="19"/>
      <c r="D16" s="852"/>
      <c r="E16" s="852"/>
      <c r="F16" s="852"/>
      <c r="G16" s="852"/>
      <c r="H16" s="852"/>
      <c r="I16" s="852"/>
      <c r="J16" s="852"/>
      <c r="K16" s="852"/>
      <c r="L16" s="852"/>
      <c r="M16" s="852"/>
      <c r="N16" s="852"/>
      <c r="O16" s="852"/>
      <c r="P16" s="852"/>
      <c r="Q16" s="852"/>
      <c r="R16" s="852"/>
      <c r="S16" s="852"/>
      <c r="T16" s="852"/>
      <c r="U16" s="852"/>
      <c r="V16" s="852"/>
      <c r="W16" s="852"/>
      <c r="X16" s="852"/>
      <c r="Y16" s="852"/>
      <c r="Z16" s="852"/>
      <c r="AA16" s="852"/>
      <c r="AB16" s="852"/>
      <c r="AC16" s="852"/>
      <c r="AD16" s="852"/>
      <c r="AE16" s="852"/>
      <c r="AF16" s="852"/>
      <c r="AG16" s="852"/>
      <c r="AH16" s="852"/>
      <c r="AI16" s="852"/>
      <c r="AJ16" s="852"/>
      <c r="AK16" s="852"/>
      <c r="AL16" s="852"/>
      <c r="AM16" s="852"/>
      <c r="AN16" s="852"/>
      <c r="AO16" s="852"/>
      <c r="AP16" s="852"/>
      <c r="AQ16" s="852"/>
      <c r="AR16" s="852"/>
      <c r="AS16" s="852"/>
      <c r="AT16" s="852"/>
      <c r="AU16" s="852"/>
      <c r="AV16" s="852"/>
      <c r="AW16" s="852"/>
      <c r="AX16" s="852"/>
      <c r="AY16" s="852"/>
      <c r="AZ16" s="852"/>
      <c r="BA16" s="7"/>
      <c r="CZ16" s="141">
        <v>0</v>
      </c>
    </row>
    <row r="17" spans="1:131" x14ac:dyDescent="0.25">
      <c r="B17" s="7"/>
      <c r="C17" s="335" t="s">
        <v>99</v>
      </c>
      <c r="D17" s="328"/>
      <c r="E17" s="328"/>
      <c r="F17" s="328"/>
      <c r="G17" s="328"/>
      <c r="H17" s="328"/>
      <c r="I17" s="328"/>
      <c r="J17" s="328"/>
      <c r="K17" s="328"/>
      <c r="L17" s="328"/>
      <c r="M17" s="328"/>
      <c r="N17" s="328"/>
      <c r="O17" s="328"/>
      <c r="P17" s="329"/>
      <c r="Q17" s="15"/>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7"/>
      <c r="CZ17" s="141">
        <v>0</v>
      </c>
    </row>
    <row r="18" spans="1:131" x14ac:dyDescent="0.25">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CZ18" s="141">
        <v>0</v>
      </c>
    </row>
    <row r="19" spans="1:131" x14ac:dyDescent="0.25">
      <c r="B19" s="7"/>
      <c r="C19" s="855" t="s">
        <v>100</v>
      </c>
      <c r="D19" s="856"/>
      <c r="E19" s="856"/>
      <c r="F19" s="856"/>
      <c r="G19" s="856"/>
      <c r="H19" s="856"/>
      <c r="I19" s="856"/>
      <c r="J19" s="856"/>
      <c r="K19" s="856"/>
      <c r="L19" s="856"/>
      <c r="M19" s="856"/>
      <c r="N19" s="856"/>
      <c r="O19" s="856"/>
      <c r="P19" s="857"/>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A19" s="7"/>
      <c r="BC19">
        <f t="shared" ref="BC19:BC24" si="0">ROW(Q19)</f>
        <v>19</v>
      </c>
      <c r="BD19">
        <f t="shared" ref="BD19:BD24" si="1">COLUMN(Q19)</f>
        <v>17</v>
      </c>
      <c r="CZ19" s="141">
        <v>2</v>
      </c>
    </row>
    <row r="20" spans="1:131" x14ac:dyDescent="0.25">
      <c r="B20" s="7"/>
      <c r="C20" s="855" t="s">
        <v>101</v>
      </c>
      <c r="D20" s="856"/>
      <c r="E20" s="856"/>
      <c r="F20" s="856"/>
      <c r="G20" s="856"/>
      <c r="H20" s="856"/>
      <c r="I20" s="856"/>
      <c r="J20" s="856"/>
      <c r="K20" s="856"/>
      <c r="L20" s="856"/>
      <c r="M20" s="856"/>
      <c r="N20" s="856"/>
      <c r="O20" s="856"/>
      <c r="P20" s="857"/>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A20" s="7"/>
      <c r="BC20">
        <f t="shared" si="0"/>
        <v>20</v>
      </c>
      <c r="BD20">
        <f t="shared" si="1"/>
        <v>17</v>
      </c>
      <c r="CZ20" s="141">
        <v>2</v>
      </c>
    </row>
    <row r="21" spans="1:131" x14ac:dyDescent="0.25">
      <c r="B21" s="7"/>
      <c r="C21" s="855" t="s">
        <v>102</v>
      </c>
      <c r="D21" s="856"/>
      <c r="E21" s="856"/>
      <c r="F21" s="856"/>
      <c r="G21" s="856"/>
      <c r="H21" s="856"/>
      <c r="I21" s="856"/>
      <c r="J21" s="856"/>
      <c r="K21" s="856"/>
      <c r="L21" s="856"/>
      <c r="M21" s="856"/>
      <c r="N21" s="856"/>
      <c r="O21" s="856"/>
      <c r="P21" s="857"/>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A21" s="7"/>
      <c r="BC21">
        <f t="shared" si="0"/>
        <v>21</v>
      </c>
      <c r="BD21">
        <f t="shared" si="1"/>
        <v>17</v>
      </c>
      <c r="CZ21" s="141">
        <v>2</v>
      </c>
    </row>
    <row r="22" spans="1:131" x14ac:dyDescent="0.25">
      <c r="B22" s="7"/>
      <c r="C22" s="855" t="s">
        <v>103</v>
      </c>
      <c r="D22" s="856"/>
      <c r="E22" s="856"/>
      <c r="F22" s="856"/>
      <c r="G22" s="856"/>
      <c r="H22" s="856"/>
      <c r="I22" s="856"/>
      <c r="J22" s="856"/>
      <c r="K22" s="856"/>
      <c r="L22" s="856"/>
      <c r="M22" s="856"/>
      <c r="N22" s="856"/>
      <c r="O22" s="856"/>
      <c r="P22" s="857"/>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A22" s="7"/>
      <c r="BC22">
        <f t="shared" si="0"/>
        <v>22</v>
      </c>
      <c r="BD22">
        <f t="shared" si="1"/>
        <v>17</v>
      </c>
      <c r="CZ22" s="141">
        <v>2</v>
      </c>
    </row>
    <row r="23" spans="1:131" x14ac:dyDescent="0.25">
      <c r="B23" s="7"/>
      <c r="C23" s="855" t="s">
        <v>104</v>
      </c>
      <c r="D23" s="856"/>
      <c r="E23" s="856"/>
      <c r="F23" s="856"/>
      <c r="G23" s="856"/>
      <c r="H23" s="856"/>
      <c r="I23" s="856"/>
      <c r="J23" s="856"/>
      <c r="K23" s="856"/>
      <c r="L23" s="856"/>
      <c r="M23" s="856"/>
      <c r="N23" s="856"/>
      <c r="O23" s="856"/>
      <c r="P23" s="857"/>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A23" s="7"/>
      <c r="BC23">
        <f t="shared" si="0"/>
        <v>23</v>
      </c>
      <c r="BD23">
        <f t="shared" si="1"/>
        <v>17</v>
      </c>
      <c r="CZ23" s="141">
        <v>2</v>
      </c>
    </row>
    <row r="24" spans="1:131" x14ac:dyDescent="0.25">
      <c r="B24" s="7"/>
      <c r="C24" s="855" t="s">
        <v>21</v>
      </c>
      <c r="D24" s="856"/>
      <c r="E24" s="856"/>
      <c r="F24" s="856"/>
      <c r="G24" s="856"/>
      <c r="H24" s="856"/>
      <c r="I24" s="856"/>
      <c r="J24" s="856"/>
      <c r="K24" s="856"/>
      <c r="L24" s="856"/>
      <c r="M24" s="856"/>
      <c r="N24" s="856"/>
      <c r="O24" s="856"/>
      <c r="P24" s="857"/>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A24" s="7"/>
      <c r="BC24">
        <f t="shared" si="0"/>
        <v>24</v>
      </c>
      <c r="BD24">
        <f t="shared" si="1"/>
        <v>17</v>
      </c>
      <c r="CZ24" s="141">
        <v>2</v>
      </c>
    </row>
    <row r="25" spans="1:131" hidden="1" x14ac:dyDescent="0.25">
      <c r="A25" s="44"/>
      <c r="B25" s="46"/>
      <c r="C25" s="46" t="s">
        <v>105</v>
      </c>
      <c r="D25" s="46"/>
      <c r="E25" s="46"/>
      <c r="F25" s="46"/>
      <c r="G25" s="46"/>
      <c r="H25" s="46"/>
      <c r="I25" s="46"/>
      <c r="J25" s="46"/>
      <c r="K25" s="46"/>
      <c r="L25" s="46"/>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4"/>
      <c r="CZ25" s="141">
        <v>0</v>
      </c>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row>
    <row r="26" spans="1:131" hidden="1" x14ac:dyDescent="0.25">
      <c r="A26" s="44"/>
      <c r="B26" s="46"/>
      <c r="C26" s="365" t="s">
        <v>598</v>
      </c>
      <c r="D26" s="362"/>
      <c r="E26" s="362"/>
      <c r="F26" s="362"/>
      <c r="G26" s="362"/>
      <c r="H26" s="362"/>
      <c r="I26" s="362"/>
      <c r="J26" s="362"/>
      <c r="K26" s="362"/>
      <c r="L26" s="362"/>
      <c r="M26" s="362"/>
      <c r="N26" s="362"/>
      <c r="O26" s="362"/>
      <c r="P26" s="362"/>
      <c r="Q26" s="362"/>
      <c r="R26" s="362"/>
      <c r="S26" s="362"/>
      <c r="T26" s="362"/>
      <c r="U26" s="362"/>
      <c r="V26" s="362"/>
      <c r="W26" s="362"/>
      <c r="X26" s="362"/>
      <c r="Y26" s="362"/>
      <c r="Z26" s="362"/>
      <c r="AA26" s="362"/>
      <c r="AB26" s="362"/>
      <c r="AC26" s="362"/>
      <c r="AD26" s="362"/>
      <c r="AE26" s="362"/>
      <c r="AF26" s="362"/>
      <c r="AG26" s="362"/>
      <c r="AH26" s="362"/>
      <c r="AI26" s="362"/>
      <c r="AJ26" s="362"/>
      <c r="AK26" s="362"/>
      <c r="AL26" s="362"/>
      <c r="AM26" s="362"/>
      <c r="AN26" s="362"/>
      <c r="AO26" s="362"/>
      <c r="AP26" s="362"/>
      <c r="AQ26" s="362"/>
      <c r="AR26" s="362"/>
      <c r="AS26" s="362"/>
      <c r="AT26" s="362"/>
      <c r="AU26" s="362"/>
      <c r="AV26" s="362"/>
      <c r="AW26" s="362"/>
      <c r="AX26" s="362"/>
      <c r="AY26" s="362"/>
      <c r="AZ26" s="363"/>
      <c r="BA26" s="46"/>
      <c r="BB26" s="44"/>
      <c r="CZ26" s="141">
        <v>0</v>
      </c>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row>
    <row r="27" spans="1:131" hidden="1" x14ac:dyDescent="0.25">
      <c r="A27" s="44"/>
      <c r="B27" s="46"/>
      <c r="C27" s="790"/>
      <c r="D27" s="791"/>
      <c r="E27" s="791"/>
      <c r="F27" s="791"/>
      <c r="G27" s="791"/>
      <c r="H27" s="791"/>
      <c r="I27" s="791"/>
      <c r="J27" s="791"/>
      <c r="K27" s="791"/>
      <c r="L27" s="791"/>
      <c r="M27" s="791"/>
      <c r="N27" s="791"/>
      <c r="O27" s="791"/>
      <c r="P27" s="791"/>
      <c r="Q27" s="791"/>
      <c r="R27" s="791"/>
      <c r="S27" s="791"/>
      <c r="T27" s="791"/>
      <c r="U27" s="791"/>
      <c r="V27" s="791"/>
      <c r="W27" s="791"/>
      <c r="X27" s="791"/>
      <c r="Y27" s="791"/>
      <c r="Z27" s="791"/>
      <c r="AA27" s="791"/>
      <c r="AB27" s="791"/>
      <c r="AC27" s="791"/>
      <c r="AD27" s="791"/>
      <c r="AE27" s="791"/>
      <c r="AF27" s="791"/>
      <c r="AG27" s="791"/>
      <c r="AH27" s="791"/>
      <c r="AI27" s="791"/>
      <c r="AJ27" s="791"/>
      <c r="AK27" s="791"/>
      <c r="AL27" s="791"/>
      <c r="AM27" s="791"/>
      <c r="AN27" s="791"/>
      <c r="AO27" s="791"/>
      <c r="AP27" s="791"/>
      <c r="AQ27" s="791"/>
      <c r="AR27" s="791"/>
      <c r="AS27" s="791"/>
      <c r="AT27" s="791"/>
      <c r="AU27" s="791"/>
      <c r="AV27" s="791"/>
      <c r="AW27" s="791"/>
      <c r="AX27" s="791"/>
      <c r="AY27" s="791"/>
      <c r="AZ27" s="792"/>
      <c r="BA27" s="46"/>
      <c r="BB27" s="44"/>
      <c r="CZ27" s="141">
        <v>0</v>
      </c>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row>
    <row r="28" spans="1:131" hidden="1" x14ac:dyDescent="0.25">
      <c r="A28" s="44"/>
      <c r="B28" s="46"/>
      <c r="C28" s="790"/>
      <c r="D28" s="791"/>
      <c r="E28" s="791"/>
      <c r="F28" s="791"/>
      <c r="G28" s="791"/>
      <c r="H28" s="791"/>
      <c r="I28" s="791"/>
      <c r="J28" s="791"/>
      <c r="K28" s="791"/>
      <c r="L28" s="791"/>
      <c r="M28" s="791"/>
      <c r="N28" s="791"/>
      <c r="O28" s="791"/>
      <c r="P28" s="791"/>
      <c r="Q28" s="791"/>
      <c r="R28" s="791"/>
      <c r="S28" s="791"/>
      <c r="T28" s="791"/>
      <c r="U28" s="791"/>
      <c r="V28" s="791"/>
      <c r="W28" s="791"/>
      <c r="X28" s="791"/>
      <c r="Y28" s="791"/>
      <c r="Z28" s="791"/>
      <c r="AA28" s="791"/>
      <c r="AB28" s="791"/>
      <c r="AC28" s="791"/>
      <c r="AD28" s="791"/>
      <c r="AE28" s="791"/>
      <c r="AF28" s="791"/>
      <c r="AG28" s="791"/>
      <c r="AH28" s="791"/>
      <c r="AI28" s="791"/>
      <c r="AJ28" s="791"/>
      <c r="AK28" s="791"/>
      <c r="AL28" s="791"/>
      <c r="AM28" s="791"/>
      <c r="AN28" s="791"/>
      <c r="AO28" s="791"/>
      <c r="AP28" s="791"/>
      <c r="AQ28" s="791"/>
      <c r="AR28" s="791"/>
      <c r="AS28" s="791"/>
      <c r="AT28" s="791"/>
      <c r="AU28" s="791"/>
      <c r="AV28" s="791"/>
      <c r="AW28" s="791"/>
      <c r="AX28" s="791"/>
      <c r="AY28" s="791"/>
      <c r="AZ28" s="792"/>
      <c r="BA28" s="46"/>
      <c r="BB28" s="44"/>
      <c r="CZ28" s="141">
        <v>0</v>
      </c>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row>
    <row r="29" spans="1:131" hidden="1" x14ac:dyDescent="0.25">
      <c r="A29" s="44"/>
      <c r="B29" s="46"/>
      <c r="C29" s="787"/>
      <c r="D29" s="788"/>
      <c r="E29" s="788"/>
      <c r="F29" s="788"/>
      <c r="G29" s="788"/>
      <c r="H29" s="788"/>
      <c r="I29" s="788"/>
      <c r="J29" s="788"/>
      <c r="K29" s="788"/>
      <c r="L29" s="788"/>
      <c r="M29" s="788"/>
      <c r="N29" s="788"/>
      <c r="O29" s="788"/>
      <c r="P29" s="788"/>
      <c r="Q29" s="788"/>
      <c r="R29" s="788"/>
      <c r="S29" s="788"/>
      <c r="T29" s="788"/>
      <c r="U29" s="788"/>
      <c r="V29" s="788"/>
      <c r="W29" s="788"/>
      <c r="X29" s="788"/>
      <c r="Y29" s="788"/>
      <c r="Z29" s="788"/>
      <c r="AA29" s="788"/>
      <c r="AB29" s="788"/>
      <c r="AC29" s="788"/>
      <c r="AD29" s="788"/>
      <c r="AE29" s="788"/>
      <c r="AF29" s="788"/>
      <c r="AG29" s="788"/>
      <c r="AH29" s="788"/>
      <c r="AI29" s="788"/>
      <c r="AJ29" s="788"/>
      <c r="AK29" s="788"/>
      <c r="AL29" s="788"/>
      <c r="AM29" s="788"/>
      <c r="AN29" s="788"/>
      <c r="AO29" s="788"/>
      <c r="AP29" s="788"/>
      <c r="AQ29" s="788"/>
      <c r="AR29" s="788"/>
      <c r="AS29" s="788"/>
      <c r="AT29" s="788"/>
      <c r="AU29" s="788"/>
      <c r="AV29" s="788"/>
      <c r="AW29" s="788"/>
      <c r="AX29" s="788"/>
      <c r="AY29" s="788"/>
      <c r="AZ29" s="789"/>
      <c r="BA29" s="46"/>
      <c r="BB29" s="44"/>
      <c r="CZ29" s="141">
        <v>0</v>
      </c>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row>
    <row r="30" spans="1:131" x14ac:dyDescent="0.25">
      <c r="A30" s="44"/>
      <c r="B30" s="46"/>
      <c r="C30" s="46"/>
      <c r="D30" s="46"/>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4"/>
      <c r="CZ30" s="141">
        <v>0</v>
      </c>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row>
    <row r="31" spans="1:131" x14ac:dyDescent="0.25">
      <c r="B31" s="7"/>
      <c r="CZ31" s="141">
        <v>0</v>
      </c>
    </row>
    <row r="32" spans="1:131" x14ac:dyDescent="0.25">
      <c r="B32" s="7"/>
      <c r="C32" s="335" t="s">
        <v>222</v>
      </c>
      <c r="D32" s="328"/>
      <c r="E32" s="328"/>
      <c r="F32" s="328"/>
      <c r="G32" s="328"/>
      <c r="H32" s="328"/>
      <c r="I32" s="328"/>
      <c r="J32" s="328"/>
      <c r="K32" s="328"/>
      <c r="L32" s="328"/>
      <c r="M32" s="328"/>
      <c r="N32" s="328"/>
      <c r="O32" s="328"/>
      <c r="P32" s="329"/>
      <c r="Q32" s="15"/>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CZ32" s="141">
        <v>0</v>
      </c>
    </row>
    <row r="33" spans="1:131" x14ac:dyDescent="0.25">
      <c r="B33" s="7"/>
      <c r="CZ33" s="141">
        <v>0</v>
      </c>
    </row>
    <row r="34" spans="1:131" x14ac:dyDescent="0.25">
      <c r="C34" s="404" t="s">
        <v>225</v>
      </c>
      <c r="D34" s="339"/>
      <c r="E34" s="339"/>
      <c r="F34" s="339"/>
      <c r="G34" s="339"/>
      <c r="H34" s="339"/>
      <c r="I34" s="339"/>
      <c r="J34" s="339"/>
      <c r="K34" s="339"/>
      <c r="L34" s="339"/>
      <c r="M34" s="339"/>
      <c r="N34" s="339"/>
      <c r="O34" s="339"/>
      <c r="P34" s="339"/>
      <c r="Q34" s="339"/>
      <c r="R34" s="339"/>
      <c r="S34" s="339"/>
      <c r="T34" s="339"/>
      <c r="U34" s="339"/>
      <c r="V34" s="339"/>
      <c r="W34" s="339"/>
      <c r="X34" s="339"/>
      <c r="Y34" s="339"/>
      <c r="Z34" s="339"/>
      <c r="AA34" s="339"/>
      <c r="AB34" s="339"/>
      <c r="AC34" s="339"/>
      <c r="AD34" s="339"/>
      <c r="AE34" s="339"/>
      <c r="AF34" s="339"/>
      <c r="AG34" s="339"/>
      <c r="AH34" s="339"/>
      <c r="AI34" s="339"/>
      <c r="AJ34" s="339"/>
      <c r="AK34" s="339"/>
      <c r="AL34" s="339"/>
      <c r="AM34" s="339"/>
      <c r="AN34" s="339"/>
      <c r="AO34" s="339"/>
      <c r="AP34" s="339"/>
      <c r="AQ34" s="339"/>
      <c r="AR34" s="339"/>
      <c r="AS34" s="339"/>
      <c r="AT34" s="339"/>
      <c r="AU34" s="339"/>
      <c r="AV34" s="339"/>
      <c r="AW34" s="339"/>
      <c r="AX34" s="339"/>
      <c r="AY34" s="339"/>
      <c r="AZ34" s="340"/>
      <c r="CZ34" s="141">
        <v>0</v>
      </c>
    </row>
    <row r="35" spans="1:131" x14ac:dyDescent="0.25">
      <c r="C35" s="853" t="s">
        <v>223</v>
      </c>
      <c r="D35" s="854"/>
      <c r="E35" s="854"/>
      <c r="F35" s="854"/>
      <c r="G35" s="854"/>
      <c r="H35" s="854"/>
      <c r="I35" s="854"/>
      <c r="J35" s="854"/>
      <c r="K35" s="854"/>
      <c r="L35" s="854"/>
      <c r="M35" s="854"/>
      <c r="N35" s="854"/>
      <c r="O35" s="854"/>
      <c r="P35" s="854"/>
      <c r="Q35" s="854"/>
      <c r="R35" s="854"/>
      <c r="S35" s="854"/>
      <c r="T35" s="854"/>
      <c r="U35" s="854"/>
      <c r="V35" s="854"/>
      <c r="W35" s="409"/>
      <c r="X35" s="438"/>
      <c r="Y35" s="439"/>
      <c r="Z35" s="871"/>
      <c r="AA35" s="871"/>
      <c r="AB35" s="871"/>
      <c r="AC35" s="871"/>
      <c r="AD35" s="871"/>
      <c r="AE35" s="871"/>
      <c r="AF35" s="871"/>
      <c r="AG35" s="871"/>
      <c r="AH35" s="871"/>
      <c r="AI35" s="871"/>
      <c r="AJ35" s="871"/>
      <c r="AK35" s="871"/>
      <c r="AL35" s="871"/>
      <c r="AM35" s="871"/>
      <c r="AN35" s="871"/>
      <c r="AO35" s="871"/>
      <c r="AP35" s="871"/>
      <c r="AQ35" s="871"/>
      <c r="AR35" s="871"/>
      <c r="AS35" s="871"/>
      <c r="AT35" s="871"/>
      <c r="AU35" s="871"/>
      <c r="AV35" s="871"/>
      <c r="AW35" s="871"/>
      <c r="AX35" s="871"/>
      <c r="AY35" s="871"/>
      <c r="AZ35" s="872"/>
      <c r="CZ35" s="141">
        <v>0</v>
      </c>
    </row>
    <row r="36" spans="1:131" x14ac:dyDescent="0.25">
      <c r="C36" s="853" t="s">
        <v>224</v>
      </c>
      <c r="D36" s="854"/>
      <c r="E36" s="854"/>
      <c r="F36" s="854"/>
      <c r="G36" s="854"/>
      <c r="H36" s="854"/>
      <c r="I36" s="854"/>
      <c r="J36" s="854"/>
      <c r="K36" s="854"/>
      <c r="L36" s="854"/>
      <c r="M36" s="854"/>
      <c r="N36" s="854"/>
      <c r="O36" s="854"/>
      <c r="P36" s="854"/>
      <c r="Q36" s="854"/>
      <c r="R36" s="854"/>
      <c r="S36" s="854"/>
      <c r="T36" s="854"/>
      <c r="U36" s="854"/>
      <c r="V36" s="854"/>
      <c r="W36" s="353"/>
      <c r="X36" s="353"/>
      <c r="Y36" s="353"/>
      <c r="Z36" s="353"/>
      <c r="AA36" s="353"/>
      <c r="AB36" s="353"/>
      <c r="AC36" s="353"/>
      <c r="AD36" s="353"/>
      <c r="AE36" s="353"/>
      <c r="AF36" s="353"/>
      <c r="AG36" s="353"/>
      <c r="AH36" s="353"/>
      <c r="AI36" s="353"/>
      <c r="AJ36" s="353"/>
      <c r="AK36" s="353"/>
      <c r="AL36" s="353"/>
      <c r="AM36" s="353"/>
      <c r="AN36" s="353"/>
      <c r="AO36" s="353"/>
      <c r="AP36" s="353"/>
      <c r="AQ36" s="353"/>
      <c r="AR36" s="353"/>
      <c r="AS36" s="353"/>
      <c r="AT36" s="353"/>
      <c r="AU36" s="353"/>
      <c r="AV36" s="353"/>
      <c r="AW36" s="353"/>
      <c r="AX36" s="353"/>
      <c r="AY36" s="353"/>
      <c r="AZ36" s="354"/>
      <c r="CZ36" s="141">
        <v>0</v>
      </c>
    </row>
    <row r="37" spans="1:131" x14ac:dyDescent="0.25">
      <c r="C37" s="845" t="s">
        <v>532</v>
      </c>
      <c r="D37" s="846"/>
      <c r="E37" s="846"/>
      <c r="F37" s="846"/>
      <c r="G37" s="846"/>
      <c r="H37" s="846"/>
      <c r="I37" s="846"/>
      <c r="J37" s="846"/>
      <c r="K37" s="846"/>
      <c r="L37" s="846"/>
      <c r="M37" s="846"/>
      <c r="N37" s="846"/>
      <c r="O37" s="846"/>
      <c r="P37" s="846"/>
      <c r="Q37" s="846"/>
      <c r="R37" s="846"/>
      <c r="S37" s="846"/>
      <c r="T37" s="846"/>
      <c r="U37" s="846"/>
      <c r="V37" s="846"/>
      <c r="W37" s="846"/>
      <c r="X37" s="846"/>
      <c r="Y37" s="846"/>
      <c r="Z37" s="846"/>
      <c r="AA37" s="846"/>
      <c r="AB37" s="846"/>
      <c r="AC37" s="846"/>
      <c r="AD37" s="846"/>
      <c r="AE37" s="846"/>
      <c r="AF37" s="846"/>
      <c r="AG37" s="846"/>
      <c r="AH37" s="846"/>
      <c r="AI37" s="846"/>
      <c r="AJ37" s="846"/>
      <c r="AK37" s="846"/>
      <c r="AL37" s="846"/>
      <c r="AM37" s="846"/>
      <c r="AN37" s="846"/>
      <c r="AO37" s="846"/>
      <c r="AP37" s="846"/>
      <c r="AQ37" s="846"/>
      <c r="AR37" s="846"/>
      <c r="AS37" s="846"/>
      <c r="AT37" s="846"/>
      <c r="AU37" s="846"/>
      <c r="AV37" s="846"/>
      <c r="AW37" s="846"/>
      <c r="AX37" s="846"/>
      <c r="AY37" s="846"/>
      <c r="AZ37" s="847"/>
      <c r="CZ37" s="141">
        <v>0</v>
      </c>
    </row>
    <row r="38" spans="1:131" x14ac:dyDescent="0.25">
      <c r="C38" s="848"/>
      <c r="D38" s="849"/>
      <c r="E38" s="849"/>
      <c r="F38" s="849"/>
      <c r="G38" s="849"/>
      <c r="H38" s="849"/>
      <c r="I38" s="849"/>
      <c r="J38" s="849"/>
      <c r="K38" s="849"/>
      <c r="L38" s="849"/>
      <c r="M38" s="849"/>
      <c r="N38" s="849"/>
      <c r="O38" s="849"/>
      <c r="P38" s="849"/>
      <c r="Q38" s="849"/>
      <c r="R38" s="849"/>
      <c r="S38" s="849"/>
      <c r="T38" s="849"/>
      <c r="U38" s="849"/>
      <c r="V38" s="849"/>
      <c r="W38" s="849"/>
      <c r="X38" s="849"/>
      <c r="Y38" s="849"/>
      <c r="Z38" s="849"/>
      <c r="AA38" s="849"/>
      <c r="AB38" s="849"/>
      <c r="AC38" s="849"/>
      <c r="AD38" s="849"/>
      <c r="AE38" s="849"/>
      <c r="AF38" s="849"/>
      <c r="AG38" s="849"/>
      <c r="AH38" s="849"/>
      <c r="AI38" s="849"/>
      <c r="AJ38" s="849"/>
      <c r="AK38" s="849"/>
      <c r="AL38" s="849"/>
      <c r="AM38" s="849"/>
      <c r="AN38" s="849"/>
      <c r="AO38" s="849"/>
      <c r="AP38" s="849"/>
      <c r="AQ38" s="849"/>
      <c r="AR38" s="849"/>
      <c r="AS38" s="849"/>
      <c r="AT38" s="849"/>
      <c r="AU38" s="849"/>
      <c r="AV38" s="849"/>
      <c r="AW38" s="849"/>
      <c r="AX38" s="849"/>
      <c r="AY38" s="849"/>
      <c r="AZ38" s="850"/>
      <c r="CZ38" s="141">
        <v>0</v>
      </c>
    </row>
    <row r="39" spans="1:131" hidden="1" x14ac:dyDescent="0.25">
      <c r="A39" s="44"/>
      <c r="B39" s="46"/>
      <c r="C39" s="46" t="s">
        <v>105</v>
      </c>
      <c r="D39" s="46"/>
      <c r="E39" s="46"/>
      <c r="F39" s="46"/>
      <c r="G39" s="46"/>
      <c r="H39" s="46"/>
      <c r="I39" s="46"/>
      <c r="J39" s="46"/>
      <c r="K39" s="46"/>
      <c r="L39" s="46"/>
      <c r="M39" s="46"/>
      <c r="N39" s="46"/>
      <c r="O39" s="46"/>
      <c r="P39" s="46"/>
      <c r="Q39" s="46"/>
      <c r="R39" s="46"/>
      <c r="S39" s="46"/>
      <c r="T39" s="46"/>
      <c r="U39" s="46"/>
      <c r="V39" s="46"/>
      <c r="W39" s="46"/>
      <c r="X39" s="46"/>
      <c r="Y39" s="46"/>
      <c r="Z39" s="46"/>
      <c r="AA39" s="46"/>
      <c r="AB39" s="46"/>
      <c r="AC39" s="46"/>
      <c r="AD39" s="46"/>
      <c r="AE39" s="46"/>
      <c r="AF39" s="46"/>
      <c r="AG39" s="46"/>
      <c r="AH39" s="46"/>
      <c r="AI39" s="46"/>
      <c r="AJ39" s="46"/>
      <c r="AK39" s="46"/>
      <c r="AL39" s="46"/>
      <c r="AM39" s="46"/>
      <c r="AN39" s="46"/>
      <c r="AO39" s="46"/>
      <c r="AP39" s="46"/>
      <c r="AQ39" s="46"/>
      <c r="AR39" s="46"/>
      <c r="AS39" s="46"/>
      <c r="AT39" s="46"/>
      <c r="AU39" s="46"/>
      <c r="AV39" s="46"/>
      <c r="AW39" s="46"/>
      <c r="AX39" s="46"/>
      <c r="AY39" s="46"/>
      <c r="AZ39" s="46"/>
      <c r="BA39" s="46"/>
      <c r="BB39" s="44"/>
      <c r="CZ39" s="141">
        <v>0</v>
      </c>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row>
    <row r="40" spans="1:131" hidden="1" x14ac:dyDescent="0.25">
      <c r="A40" s="44"/>
      <c r="B40" s="46"/>
      <c r="C40" s="365" t="s">
        <v>599</v>
      </c>
      <c r="D40" s="362"/>
      <c r="E40" s="362"/>
      <c r="F40" s="362"/>
      <c r="G40" s="362"/>
      <c r="H40" s="362"/>
      <c r="I40" s="362"/>
      <c r="J40" s="362"/>
      <c r="K40" s="362"/>
      <c r="L40" s="362"/>
      <c r="M40" s="362"/>
      <c r="N40" s="362"/>
      <c r="O40" s="362"/>
      <c r="P40" s="362"/>
      <c r="Q40" s="362"/>
      <c r="R40" s="362"/>
      <c r="S40" s="362"/>
      <c r="T40" s="362"/>
      <c r="U40" s="362"/>
      <c r="V40" s="362"/>
      <c r="W40" s="362"/>
      <c r="X40" s="362"/>
      <c r="Y40" s="362"/>
      <c r="Z40" s="362"/>
      <c r="AA40" s="362"/>
      <c r="AB40" s="362"/>
      <c r="AC40" s="362"/>
      <c r="AD40" s="362"/>
      <c r="AE40" s="362"/>
      <c r="AF40" s="362"/>
      <c r="AG40" s="362"/>
      <c r="AH40" s="362"/>
      <c r="AI40" s="362"/>
      <c r="AJ40" s="362"/>
      <c r="AK40" s="362"/>
      <c r="AL40" s="362"/>
      <c r="AM40" s="362"/>
      <c r="AN40" s="362"/>
      <c r="AO40" s="362"/>
      <c r="AP40" s="362"/>
      <c r="AQ40" s="362"/>
      <c r="AR40" s="362"/>
      <c r="AS40" s="362"/>
      <c r="AT40" s="362"/>
      <c r="AU40" s="362"/>
      <c r="AV40" s="362"/>
      <c r="AW40" s="362"/>
      <c r="AX40" s="362"/>
      <c r="AY40" s="362"/>
      <c r="AZ40" s="363"/>
      <c r="BA40" s="46"/>
      <c r="BB40" s="44"/>
      <c r="CZ40" s="141">
        <v>0</v>
      </c>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row>
    <row r="41" spans="1:131" hidden="1" x14ac:dyDescent="0.25">
      <c r="A41" s="44"/>
      <c r="B41" s="46"/>
      <c r="C41" s="790"/>
      <c r="D41" s="791"/>
      <c r="E41" s="791"/>
      <c r="F41" s="791"/>
      <c r="G41" s="791"/>
      <c r="H41" s="791"/>
      <c r="I41" s="791"/>
      <c r="J41" s="791"/>
      <c r="K41" s="791"/>
      <c r="L41" s="791"/>
      <c r="M41" s="791"/>
      <c r="N41" s="791"/>
      <c r="O41" s="791"/>
      <c r="P41" s="791"/>
      <c r="Q41" s="791"/>
      <c r="R41" s="791"/>
      <c r="S41" s="791"/>
      <c r="T41" s="791"/>
      <c r="U41" s="791"/>
      <c r="V41" s="791"/>
      <c r="W41" s="791"/>
      <c r="X41" s="791"/>
      <c r="Y41" s="791"/>
      <c r="Z41" s="791"/>
      <c r="AA41" s="791"/>
      <c r="AB41" s="791"/>
      <c r="AC41" s="791"/>
      <c r="AD41" s="791"/>
      <c r="AE41" s="791"/>
      <c r="AF41" s="791"/>
      <c r="AG41" s="791"/>
      <c r="AH41" s="791"/>
      <c r="AI41" s="791"/>
      <c r="AJ41" s="791"/>
      <c r="AK41" s="791"/>
      <c r="AL41" s="791"/>
      <c r="AM41" s="791"/>
      <c r="AN41" s="791"/>
      <c r="AO41" s="791"/>
      <c r="AP41" s="791"/>
      <c r="AQ41" s="791"/>
      <c r="AR41" s="791"/>
      <c r="AS41" s="791"/>
      <c r="AT41" s="791"/>
      <c r="AU41" s="791"/>
      <c r="AV41" s="791"/>
      <c r="AW41" s="791"/>
      <c r="AX41" s="791"/>
      <c r="AY41" s="791"/>
      <c r="AZ41" s="792"/>
      <c r="BA41" s="46"/>
      <c r="BB41" s="44"/>
      <c r="CZ41" s="141">
        <v>0</v>
      </c>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row>
    <row r="42" spans="1:131" hidden="1" x14ac:dyDescent="0.25">
      <c r="A42" s="44"/>
      <c r="B42" s="46"/>
      <c r="C42" s="790"/>
      <c r="D42" s="791"/>
      <c r="E42" s="791"/>
      <c r="F42" s="791"/>
      <c r="G42" s="791"/>
      <c r="H42" s="791"/>
      <c r="I42" s="791"/>
      <c r="J42" s="791"/>
      <c r="K42" s="791"/>
      <c r="L42" s="791"/>
      <c r="M42" s="791"/>
      <c r="N42" s="791"/>
      <c r="O42" s="791"/>
      <c r="P42" s="791"/>
      <c r="Q42" s="791"/>
      <c r="R42" s="791"/>
      <c r="S42" s="791"/>
      <c r="T42" s="791"/>
      <c r="U42" s="791"/>
      <c r="V42" s="791"/>
      <c r="W42" s="791"/>
      <c r="X42" s="791"/>
      <c r="Y42" s="791"/>
      <c r="Z42" s="791"/>
      <c r="AA42" s="791"/>
      <c r="AB42" s="791"/>
      <c r="AC42" s="791"/>
      <c r="AD42" s="791"/>
      <c r="AE42" s="791"/>
      <c r="AF42" s="791"/>
      <c r="AG42" s="791"/>
      <c r="AH42" s="791"/>
      <c r="AI42" s="791"/>
      <c r="AJ42" s="791"/>
      <c r="AK42" s="791"/>
      <c r="AL42" s="791"/>
      <c r="AM42" s="791"/>
      <c r="AN42" s="791"/>
      <c r="AO42" s="791"/>
      <c r="AP42" s="791"/>
      <c r="AQ42" s="791"/>
      <c r="AR42" s="791"/>
      <c r="AS42" s="791"/>
      <c r="AT42" s="791"/>
      <c r="AU42" s="791"/>
      <c r="AV42" s="791"/>
      <c r="AW42" s="791"/>
      <c r="AX42" s="791"/>
      <c r="AY42" s="791"/>
      <c r="AZ42" s="792"/>
      <c r="BA42" s="46"/>
      <c r="BB42" s="44"/>
      <c r="CZ42" s="141">
        <v>0</v>
      </c>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row>
    <row r="43" spans="1:131" hidden="1" x14ac:dyDescent="0.25">
      <c r="A43" s="44"/>
      <c r="B43" s="46"/>
      <c r="C43" s="787"/>
      <c r="D43" s="788"/>
      <c r="E43" s="788"/>
      <c r="F43" s="788"/>
      <c r="G43" s="788"/>
      <c r="H43" s="788"/>
      <c r="I43" s="788"/>
      <c r="J43" s="788"/>
      <c r="K43" s="788"/>
      <c r="L43" s="788"/>
      <c r="M43" s="788"/>
      <c r="N43" s="788"/>
      <c r="O43" s="788"/>
      <c r="P43" s="788"/>
      <c r="Q43" s="788"/>
      <c r="R43" s="788"/>
      <c r="S43" s="788"/>
      <c r="T43" s="788"/>
      <c r="U43" s="788"/>
      <c r="V43" s="788"/>
      <c r="W43" s="788"/>
      <c r="X43" s="788"/>
      <c r="Y43" s="788"/>
      <c r="Z43" s="788"/>
      <c r="AA43" s="788"/>
      <c r="AB43" s="788"/>
      <c r="AC43" s="788"/>
      <c r="AD43" s="788"/>
      <c r="AE43" s="788"/>
      <c r="AF43" s="788"/>
      <c r="AG43" s="788"/>
      <c r="AH43" s="788"/>
      <c r="AI43" s="788"/>
      <c r="AJ43" s="788"/>
      <c r="AK43" s="788"/>
      <c r="AL43" s="788"/>
      <c r="AM43" s="788"/>
      <c r="AN43" s="788"/>
      <c r="AO43" s="788"/>
      <c r="AP43" s="788"/>
      <c r="AQ43" s="788"/>
      <c r="AR43" s="788"/>
      <c r="AS43" s="788"/>
      <c r="AT43" s="788"/>
      <c r="AU43" s="788"/>
      <c r="AV43" s="788"/>
      <c r="AW43" s="788"/>
      <c r="AX43" s="788"/>
      <c r="AY43" s="788"/>
      <c r="AZ43" s="789"/>
      <c r="BA43" s="46"/>
      <c r="BB43" s="44"/>
      <c r="CZ43" s="141">
        <v>0</v>
      </c>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row>
    <row r="44" spans="1:131" x14ac:dyDescent="0.25">
      <c r="CZ44" s="141">
        <v>0</v>
      </c>
    </row>
    <row r="45" spans="1:131" x14ac:dyDescent="0.25">
      <c r="CZ45" s="141">
        <v>0</v>
      </c>
    </row>
    <row r="46" spans="1:131" x14ac:dyDescent="0.25">
      <c r="C46" s="335" t="s">
        <v>226</v>
      </c>
      <c r="D46" s="328"/>
      <c r="E46" s="328"/>
      <c r="F46" s="328"/>
      <c r="G46" s="328"/>
      <c r="H46" s="328"/>
      <c r="I46" s="328"/>
      <c r="J46" s="328"/>
      <c r="K46" s="328"/>
      <c r="L46" s="328"/>
      <c r="M46" s="328"/>
      <c r="N46" s="328"/>
      <c r="O46" s="328"/>
      <c r="P46" s="329"/>
      <c r="Q46" s="15"/>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CZ46" s="141">
        <v>0</v>
      </c>
    </row>
    <row r="47" spans="1:131" x14ac:dyDescent="0.25">
      <c r="CZ47" s="141">
        <v>0</v>
      </c>
    </row>
    <row r="48" spans="1:131" ht="15" customHeight="1" x14ac:dyDescent="0.25">
      <c r="C48" s="47" t="s">
        <v>211</v>
      </c>
      <c r="D48" s="412" t="s">
        <v>483</v>
      </c>
      <c r="E48" s="412"/>
      <c r="F48" s="412"/>
      <c r="G48" s="412"/>
      <c r="H48" s="412"/>
      <c r="I48" s="412"/>
      <c r="J48" s="412"/>
      <c r="K48" s="412"/>
      <c r="L48" s="412"/>
      <c r="M48" s="412"/>
      <c r="N48" s="412"/>
      <c r="O48" s="412"/>
      <c r="P48" s="412"/>
      <c r="Q48" s="412"/>
      <c r="R48" s="412"/>
      <c r="S48" s="412"/>
      <c r="T48" s="412"/>
      <c r="U48" s="412"/>
      <c r="V48" s="412"/>
      <c r="W48" s="412"/>
      <c r="X48" s="412"/>
      <c r="Y48" s="412"/>
      <c r="Z48" s="412"/>
      <c r="AA48" s="412"/>
      <c r="AB48" s="412"/>
      <c r="AC48" s="412"/>
      <c r="AD48" s="412"/>
      <c r="AE48" s="412"/>
      <c r="AF48" s="412"/>
      <c r="AG48" s="412"/>
      <c r="AH48" s="412"/>
      <c r="AI48" s="412"/>
      <c r="AJ48" s="412"/>
      <c r="AK48" s="412"/>
      <c r="AL48" s="412"/>
      <c r="AM48" s="412"/>
      <c r="AN48" s="412"/>
      <c r="AO48" s="412"/>
      <c r="AP48" s="412"/>
      <c r="AQ48" s="412"/>
      <c r="AR48" s="412"/>
      <c r="AS48" s="412"/>
      <c r="AT48" s="412"/>
      <c r="AU48" s="412"/>
      <c r="AV48" s="412"/>
      <c r="AW48" s="412"/>
      <c r="AX48" s="412"/>
      <c r="AY48" s="412"/>
      <c r="AZ48" s="413"/>
      <c r="CZ48" s="141">
        <v>0</v>
      </c>
    </row>
    <row r="49" spans="1:131" x14ac:dyDescent="0.25">
      <c r="C49" s="144" t="s">
        <v>211</v>
      </c>
      <c r="D49" s="428"/>
      <c r="E49" s="428"/>
      <c r="F49" s="428"/>
      <c r="G49" s="428"/>
      <c r="H49" s="428"/>
      <c r="I49" s="428"/>
      <c r="J49" s="428"/>
      <c r="K49" s="428"/>
      <c r="L49" s="428"/>
      <c r="M49" s="428"/>
      <c r="N49" s="428"/>
      <c r="O49" s="428"/>
      <c r="P49" s="428"/>
      <c r="Q49" s="428"/>
      <c r="R49" s="428"/>
      <c r="S49" s="428"/>
      <c r="T49" s="428"/>
      <c r="U49" s="428"/>
      <c r="V49" s="428"/>
      <c r="W49" s="428"/>
      <c r="X49" s="428"/>
      <c r="Y49" s="428"/>
      <c r="Z49" s="428"/>
      <c r="AA49" s="428"/>
      <c r="AB49" s="428"/>
      <c r="AC49" s="428"/>
      <c r="AD49" s="428"/>
      <c r="AE49" s="428"/>
      <c r="AF49" s="428"/>
      <c r="AG49" s="428"/>
      <c r="AH49" s="428"/>
      <c r="AI49" s="428"/>
      <c r="AJ49" s="428"/>
      <c r="AK49" s="428"/>
      <c r="AL49" s="428"/>
      <c r="AM49" s="428"/>
      <c r="AN49" s="428"/>
      <c r="AO49" s="428"/>
      <c r="AP49" s="428"/>
      <c r="AQ49" s="428"/>
      <c r="AR49" s="428"/>
      <c r="AS49" s="428"/>
      <c r="AT49" s="428"/>
      <c r="AU49" s="428"/>
      <c r="AV49" s="428"/>
      <c r="AW49" s="428"/>
      <c r="AX49" s="428"/>
      <c r="AY49" s="428"/>
      <c r="AZ49" s="429"/>
      <c r="CZ49" s="141">
        <v>0</v>
      </c>
    </row>
    <row r="50" spans="1:131" x14ac:dyDescent="0.25">
      <c r="C50" s="332" t="s">
        <v>92</v>
      </c>
      <c r="D50" s="333"/>
      <c r="E50" s="333"/>
      <c r="F50" s="333"/>
      <c r="G50" s="333"/>
      <c r="H50" s="333"/>
      <c r="I50" s="333"/>
      <c r="J50" s="333"/>
      <c r="K50" s="333"/>
      <c r="L50" s="333"/>
      <c r="M50" s="333"/>
      <c r="N50" s="333"/>
      <c r="O50" s="333"/>
      <c r="P50" s="333"/>
      <c r="Q50" s="333"/>
      <c r="R50" s="333"/>
      <c r="S50" s="333"/>
      <c r="T50" s="333"/>
      <c r="U50" s="333"/>
      <c r="V50" s="333"/>
      <c r="W50" s="333"/>
      <c r="X50" s="333"/>
      <c r="Y50" s="333"/>
      <c r="Z50" s="333"/>
      <c r="AA50" s="333"/>
      <c r="AB50" s="333"/>
      <c r="AC50" s="333"/>
      <c r="AD50" s="333"/>
      <c r="AE50" s="333"/>
      <c r="AF50" s="333"/>
      <c r="AG50" s="333"/>
      <c r="AH50" s="333"/>
      <c r="AI50" s="333"/>
      <c r="AJ50" s="333"/>
      <c r="AK50" s="333"/>
      <c r="AL50" s="333"/>
      <c r="AM50" s="333"/>
      <c r="AN50" s="333"/>
      <c r="AO50" s="333"/>
      <c r="AP50" s="333"/>
      <c r="AQ50" s="333"/>
      <c r="AR50" s="333"/>
      <c r="AS50" s="333"/>
      <c r="AT50" s="333"/>
      <c r="AU50" s="333"/>
      <c r="AV50" s="334"/>
      <c r="AW50" s="330" t="s">
        <v>93</v>
      </c>
      <c r="AX50" s="331"/>
      <c r="AY50" s="330" t="s">
        <v>94</v>
      </c>
      <c r="AZ50" s="331"/>
      <c r="CZ50" s="141">
        <v>1</v>
      </c>
    </row>
    <row r="51" spans="1:131" hidden="1" x14ac:dyDescent="0.25">
      <c r="A51" s="44"/>
      <c r="B51" s="46"/>
      <c r="C51" s="46" t="s">
        <v>105</v>
      </c>
      <c r="D51" s="46"/>
      <c r="E51" s="46"/>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4"/>
      <c r="CZ51" s="141">
        <v>0</v>
      </c>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row>
    <row r="52" spans="1:131" hidden="1" x14ac:dyDescent="0.25">
      <c r="A52" s="44"/>
      <c r="B52" s="46"/>
      <c r="C52" s="365" t="s">
        <v>600</v>
      </c>
      <c r="D52" s="362"/>
      <c r="E52" s="362"/>
      <c r="F52" s="362"/>
      <c r="G52" s="362"/>
      <c r="H52" s="362"/>
      <c r="I52" s="362"/>
      <c r="J52" s="362"/>
      <c r="K52" s="362"/>
      <c r="L52" s="362"/>
      <c r="M52" s="362"/>
      <c r="N52" s="362"/>
      <c r="O52" s="362"/>
      <c r="P52" s="362"/>
      <c r="Q52" s="362"/>
      <c r="R52" s="362"/>
      <c r="S52" s="362"/>
      <c r="T52" s="362"/>
      <c r="U52" s="362"/>
      <c r="V52" s="362"/>
      <c r="W52" s="362"/>
      <c r="X52" s="362"/>
      <c r="Y52" s="362"/>
      <c r="Z52" s="362"/>
      <c r="AA52" s="362"/>
      <c r="AB52" s="362"/>
      <c r="AC52" s="362"/>
      <c r="AD52" s="362"/>
      <c r="AE52" s="362"/>
      <c r="AF52" s="362"/>
      <c r="AG52" s="362"/>
      <c r="AH52" s="362"/>
      <c r="AI52" s="362"/>
      <c r="AJ52" s="362"/>
      <c r="AK52" s="362"/>
      <c r="AL52" s="362"/>
      <c r="AM52" s="362"/>
      <c r="AN52" s="362"/>
      <c r="AO52" s="362"/>
      <c r="AP52" s="362"/>
      <c r="AQ52" s="362"/>
      <c r="AR52" s="362"/>
      <c r="AS52" s="362"/>
      <c r="AT52" s="362"/>
      <c r="AU52" s="362"/>
      <c r="AV52" s="362"/>
      <c r="AW52" s="362"/>
      <c r="AX52" s="362"/>
      <c r="AY52" s="362"/>
      <c r="AZ52" s="363"/>
      <c r="BA52" s="46"/>
      <c r="BB52" s="44"/>
      <c r="CZ52" s="141">
        <v>0</v>
      </c>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row>
    <row r="53" spans="1:131" hidden="1" x14ac:dyDescent="0.25">
      <c r="A53" s="44"/>
      <c r="B53" s="46"/>
      <c r="C53" s="790"/>
      <c r="D53" s="791"/>
      <c r="E53" s="791"/>
      <c r="F53" s="791"/>
      <c r="G53" s="791"/>
      <c r="H53" s="791"/>
      <c r="I53" s="791"/>
      <c r="J53" s="791"/>
      <c r="K53" s="791"/>
      <c r="L53" s="791"/>
      <c r="M53" s="791"/>
      <c r="N53" s="791"/>
      <c r="O53" s="791"/>
      <c r="P53" s="791"/>
      <c r="Q53" s="791"/>
      <c r="R53" s="791"/>
      <c r="S53" s="791"/>
      <c r="T53" s="791"/>
      <c r="U53" s="791"/>
      <c r="V53" s="791"/>
      <c r="W53" s="791"/>
      <c r="X53" s="791"/>
      <c r="Y53" s="791"/>
      <c r="Z53" s="791"/>
      <c r="AA53" s="791"/>
      <c r="AB53" s="791"/>
      <c r="AC53" s="791"/>
      <c r="AD53" s="791"/>
      <c r="AE53" s="791"/>
      <c r="AF53" s="791"/>
      <c r="AG53" s="791"/>
      <c r="AH53" s="791"/>
      <c r="AI53" s="791"/>
      <c r="AJ53" s="791"/>
      <c r="AK53" s="791"/>
      <c r="AL53" s="791"/>
      <c r="AM53" s="791"/>
      <c r="AN53" s="791"/>
      <c r="AO53" s="791"/>
      <c r="AP53" s="791"/>
      <c r="AQ53" s="791"/>
      <c r="AR53" s="791"/>
      <c r="AS53" s="791"/>
      <c r="AT53" s="791"/>
      <c r="AU53" s="791"/>
      <c r="AV53" s="791"/>
      <c r="AW53" s="791"/>
      <c r="AX53" s="791"/>
      <c r="AY53" s="791"/>
      <c r="AZ53" s="792"/>
      <c r="BA53" s="46"/>
      <c r="BB53" s="44"/>
      <c r="CZ53" s="141">
        <v>0</v>
      </c>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row>
    <row r="54" spans="1:131" hidden="1" x14ac:dyDescent="0.25">
      <c r="A54" s="44"/>
      <c r="B54" s="46"/>
      <c r="C54" s="790"/>
      <c r="D54" s="791"/>
      <c r="E54" s="791"/>
      <c r="F54" s="791"/>
      <c r="G54" s="791"/>
      <c r="H54" s="791"/>
      <c r="I54" s="791"/>
      <c r="J54" s="791"/>
      <c r="K54" s="791"/>
      <c r="L54" s="791"/>
      <c r="M54" s="791"/>
      <c r="N54" s="791"/>
      <c r="O54" s="791"/>
      <c r="P54" s="791"/>
      <c r="Q54" s="791"/>
      <c r="R54" s="791"/>
      <c r="S54" s="791"/>
      <c r="T54" s="791"/>
      <c r="U54" s="791"/>
      <c r="V54" s="791"/>
      <c r="W54" s="791"/>
      <c r="X54" s="791"/>
      <c r="Y54" s="791"/>
      <c r="Z54" s="791"/>
      <c r="AA54" s="791"/>
      <c r="AB54" s="791"/>
      <c r="AC54" s="791"/>
      <c r="AD54" s="791"/>
      <c r="AE54" s="791"/>
      <c r="AF54" s="791"/>
      <c r="AG54" s="791"/>
      <c r="AH54" s="791"/>
      <c r="AI54" s="791"/>
      <c r="AJ54" s="791"/>
      <c r="AK54" s="791"/>
      <c r="AL54" s="791"/>
      <c r="AM54" s="791"/>
      <c r="AN54" s="791"/>
      <c r="AO54" s="791"/>
      <c r="AP54" s="791"/>
      <c r="AQ54" s="791"/>
      <c r="AR54" s="791"/>
      <c r="AS54" s="791"/>
      <c r="AT54" s="791"/>
      <c r="AU54" s="791"/>
      <c r="AV54" s="791"/>
      <c r="AW54" s="791"/>
      <c r="AX54" s="791"/>
      <c r="AY54" s="791"/>
      <c r="AZ54" s="792"/>
      <c r="BA54" s="46"/>
      <c r="BB54" s="44"/>
      <c r="CZ54" s="141">
        <v>0</v>
      </c>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row>
    <row r="55" spans="1:131" hidden="1" x14ac:dyDescent="0.25">
      <c r="A55" s="44"/>
      <c r="B55" s="46"/>
      <c r="C55" s="787"/>
      <c r="D55" s="788"/>
      <c r="E55" s="788"/>
      <c r="F55" s="788"/>
      <c r="G55" s="788"/>
      <c r="H55" s="788"/>
      <c r="I55" s="788"/>
      <c r="J55" s="788"/>
      <c r="K55" s="788"/>
      <c r="L55" s="788"/>
      <c r="M55" s="788"/>
      <c r="N55" s="788"/>
      <c r="O55" s="788"/>
      <c r="P55" s="788"/>
      <c r="Q55" s="788"/>
      <c r="R55" s="788"/>
      <c r="S55" s="788"/>
      <c r="T55" s="788"/>
      <c r="U55" s="788"/>
      <c r="V55" s="788"/>
      <c r="W55" s="788"/>
      <c r="X55" s="788"/>
      <c r="Y55" s="788"/>
      <c r="Z55" s="788"/>
      <c r="AA55" s="788"/>
      <c r="AB55" s="788"/>
      <c r="AC55" s="788"/>
      <c r="AD55" s="788"/>
      <c r="AE55" s="788"/>
      <c r="AF55" s="788"/>
      <c r="AG55" s="788"/>
      <c r="AH55" s="788"/>
      <c r="AI55" s="788"/>
      <c r="AJ55" s="788"/>
      <c r="AK55" s="788"/>
      <c r="AL55" s="788"/>
      <c r="AM55" s="788"/>
      <c r="AN55" s="788"/>
      <c r="AO55" s="788"/>
      <c r="AP55" s="788"/>
      <c r="AQ55" s="788"/>
      <c r="AR55" s="788"/>
      <c r="AS55" s="788"/>
      <c r="AT55" s="788"/>
      <c r="AU55" s="788"/>
      <c r="AV55" s="788"/>
      <c r="AW55" s="788"/>
      <c r="AX55" s="788"/>
      <c r="AY55" s="788"/>
      <c r="AZ55" s="789"/>
      <c r="BA55" s="46"/>
      <c r="BB55" s="44"/>
      <c r="CZ55" s="141">
        <v>0</v>
      </c>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row>
    <row r="56" spans="1:131" x14ac:dyDescent="0.25">
      <c r="A56" s="44"/>
      <c r="B56" s="46"/>
      <c r="C56" s="46"/>
      <c r="D56" s="46"/>
      <c r="E56" s="46"/>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4"/>
      <c r="CZ56" s="141">
        <v>0</v>
      </c>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row>
    <row r="57" spans="1:131" x14ac:dyDescent="0.25">
      <c r="CZ57" s="141">
        <v>0</v>
      </c>
    </row>
    <row r="58" spans="1:131" x14ac:dyDescent="0.25">
      <c r="C58" s="335" t="s">
        <v>182</v>
      </c>
      <c r="D58" s="328"/>
      <c r="E58" s="328"/>
      <c r="F58" s="328"/>
      <c r="G58" s="328"/>
      <c r="H58" s="328"/>
      <c r="I58" s="328"/>
      <c r="J58" s="328"/>
      <c r="K58" s="328"/>
      <c r="L58" s="328"/>
      <c r="M58" s="328"/>
      <c r="N58" s="328"/>
      <c r="O58" s="328"/>
      <c r="P58" s="329"/>
      <c r="Q58" s="15"/>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CZ58" s="141">
        <v>0</v>
      </c>
    </row>
    <row r="59" spans="1:131" x14ac:dyDescent="0.25">
      <c r="CZ59" s="141">
        <v>0</v>
      </c>
    </row>
    <row r="60" spans="1:131" x14ac:dyDescent="0.25">
      <c r="C60" s="404" t="s">
        <v>227</v>
      </c>
      <c r="D60" s="339"/>
      <c r="E60" s="339"/>
      <c r="F60" s="339"/>
      <c r="G60" s="339"/>
      <c r="H60" s="339"/>
      <c r="I60" s="339"/>
      <c r="J60" s="339"/>
      <c r="K60" s="339"/>
      <c r="L60" s="339"/>
      <c r="M60" s="339"/>
      <c r="N60" s="339"/>
      <c r="O60" s="339"/>
      <c r="P60" s="339"/>
      <c r="Q60" s="339"/>
      <c r="R60" s="339"/>
      <c r="S60" s="339"/>
      <c r="T60" s="339"/>
      <c r="U60" s="339"/>
      <c r="V60" s="339"/>
      <c r="W60" s="339"/>
      <c r="X60" s="339"/>
      <c r="Y60" s="339"/>
      <c r="Z60" s="339"/>
      <c r="AA60" s="339"/>
      <c r="AB60" s="339"/>
      <c r="AC60" s="339"/>
      <c r="AD60" s="339"/>
      <c r="AE60" s="339"/>
      <c r="AF60" s="339"/>
      <c r="AG60" s="339"/>
      <c r="AH60" s="339"/>
      <c r="AI60" s="339"/>
      <c r="AJ60" s="339"/>
      <c r="AK60" s="339"/>
      <c r="AL60" s="339"/>
      <c r="AM60" s="339"/>
      <c r="AN60" s="339"/>
      <c r="AO60" s="339"/>
      <c r="AP60" s="339"/>
      <c r="AQ60" s="339"/>
      <c r="AR60" s="339"/>
      <c r="AS60" s="339"/>
      <c r="AT60" s="339"/>
      <c r="AU60" s="339"/>
      <c r="AV60" s="339"/>
      <c r="AW60" s="339"/>
      <c r="AX60" s="339"/>
      <c r="AY60" s="339"/>
      <c r="AZ60" s="340"/>
      <c r="CZ60" s="141">
        <v>0</v>
      </c>
    </row>
    <row r="61" spans="1:131" x14ac:dyDescent="0.25">
      <c r="C61" s="839" t="s">
        <v>535</v>
      </c>
      <c r="D61" s="840"/>
      <c r="E61" s="840"/>
      <c r="F61" s="840"/>
      <c r="G61" s="840"/>
      <c r="H61" s="840"/>
      <c r="I61" s="840"/>
      <c r="J61" s="840"/>
      <c r="K61" s="840"/>
      <c r="L61" s="840"/>
      <c r="M61" s="840"/>
      <c r="N61" s="840"/>
      <c r="O61" s="840"/>
      <c r="P61" s="840"/>
      <c r="Q61" s="840"/>
      <c r="R61" s="840"/>
      <c r="S61" s="840"/>
      <c r="T61" s="840"/>
      <c r="U61" s="840"/>
      <c r="V61" s="840"/>
      <c r="W61" s="840"/>
      <c r="X61" s="840"/>
      <c r="Y61" s="840"/>
      <c r="Z61" s="840"/>
      <c r="AA61" s="840"/>
      <c r="AB61" s="840"/>
      <c r="AC61" s="840"/>
      <c r="AD61" s="840"/>
      <c r="AE61" s="840"/>
      <c r="AF61" s="840"/>
      <c r="AG61" s="840"/>
      <c r="AH61" s="840"/>
      <c r="AI61" s="840"/>
      <c r="AJ61" s="840"/>
      <c r="AK61" s="840"/>
      <c r="AL61" s="840"/>
      <c r="AM61" s="840"/>
      <c r="AN61" s="840"/>
      <c r="AO61" s="840"/>
      <c r="AP61" s="840"/>
      <c r="AQ61" s="840"/>
      <c r="AR61" s="840"/>
      <c r="AS61" s="840"/>
      <c r="AT61" s="840"/>
      <c r="AU61" s="840"/>
      <c r="AV61" s="840"/>
      <c r="AW61" s="840"/>
      <c r="AX61" s="840"/>
      <c r="AY61" s="840"/>
      <c r="AZ61" s="841"/>
      <c r="CZ61" s="141">
        <v>0</v>
      </c>
    </row>
    <row r="62" spans="1:131" x14ac:dyDescent="0.25">
      <c r="C62" s="842"/>
      <c r="D62" s="843"/>
      <c r="E62" s="843"/>
      <c r="F62" s="843"/>
      <c r="G62" s="843"/>
      <c r="H62" s="843"/>
      <c r="I62" s="843"/>
      <c r="J62" s="843"/>
      <c r="K62" s="843"/>
      <c r="L62" s="843"/>
      <c r="M62" s="843"/>
      <c r="N62" s="843"/>
      <c r="O62" s="843"/>
      <c r="P62" s="843"/>
      <c r="Q62" s="843"/>
      <c r="R62" s="843"/>
      <c r="S62" s="843"/>
      <c r="T62" s="843"/>
      <c r="U62" s="843"/>
      <c r="V62" s="843"/>
      <c r="W62" s="843"/>
      <c r="X62" s="843"/>
      <c r="Y62" s="843"/>
      <c r="Z62" s="843"/>
      <c r="AA62" s="843"/>
      <c r="AB62" s="843"/>
      <c r="AC62" s="843"/>
      <c r="AD62" s="843"/>
      <c r="AE62" s="843"/>
      <c r="AF62" s="843"/>
      <c r="AG62" s="843"/>
      <c r="AH62" s="843"/>
      <c r="AI62" s="843"/>
      <c r="AJ62" s="843"/>
      <c r="AK62" s="843"/>
      <c r="AL62" s="843"/>
      <c r="AM62" s="843"/>
      <c r="AN62" s="843"/>
      <c r="AO62" s="843"/>
      <c r="AP62" s="843"/>
      <c r="AQ62" s="843"/>
      <c r="AR62" s="843"/>
      <c r="AS62" s="843"/>
      <c r="AT62" s="843"/>
      <c r="AU62" s="843"/>
      <c r="AV62" s="843"/>
      <c r="AW62" s="843"/>
      <c r="AX62" s="843"/>
      <c r="AY62" s="843"/>
      <c r="AZ62" s="844"/>
      <c r="CZ62" s="141">
        <v>0</v>
      </c>
    </row>
    <row r="63" spans="1:131" x14ac:dyDescent="0.25">
      <c r="CZ63" s="141">
        <v>0</v>
      </c>
    </row>
    <row r="64" spans="1:131" x14ac:dyDescent="0.25">
      <c r="C64" s="861" t="s">
        <v>533</v>
      </c>
      <c r="D64" s="339"/>
      <c r="E64" s="339"/>
      <c r="F64" s="339"/>
      <c r="G64" s="339"/>
      <c r="H64" s="339"/>
      <c r="I64" s="339"/>
      <c r="J64" s="339"/>
      <c r="K64" s="339"/>
      <c r="L64" s="339"/>
      <c r="M64" s="339"/>
      <c r="N64" s="339"/>
      <c r="O64" s="339"/>
      <c r="P64" s="339"/>
      <c r="Q64" s="339"/>
      <c r="R64" s="339"/>
      <c r="S64" s="339"/>
      <c r="T64" s="339"/>
      <c r="U64" s="339"/>
      <c r="V64" s="339"/>
      <c r="W64" s="339"/>
      <c r="X64" s="339"/>
      <c r="Y64" s="339"/>
      <c r="Z64" s="339"/>
      <c r="AA64" s="339"/>
      <c r="AB64" s="339"/>
      <c r="AC64" s="339"/>
      <c r="AD64" s="339"/>
      <c r="AE64" s="339"/>
      <c r="AF64" s="339"/>
      <c r="AG64" s="339"/>
      <c r="AH64" s="339"/>
      <c r="AI64" s="339"/>
      <c r="AJ64" s="339"/>
      <c r="AK64" s="339"/>
      <c r="AL64" s="339"/>
      <c r="AM64" s="339"/>
      <c r="AN64" s="339"/>
      <c r="AO64" s="339"/>
      <c r="AP64" s="339"/>
      <c r="AQ64" s="339"/>
      <c r="AR64" s="339"/>
      <c r="AS64" s="339"/>
      <c r="AT64" s="339"/>
      <c r="AU64" s="339"/>
      <c r="AV64" s="339"/>
      <c r="AW64" s="339"/>
      <c r="AX64" s="339"/>
      <c r="AY64" s="339"/>
      <c r="AZ64" s="340"/>
      <c r="CZ64" s="141">
        <v>0</v>
      </c>
    </row>
    <row r="65" spans="1:131" x14ac:dyDescent="0.25">
      <c r="C65" s="769" t="s">
        <v>228</v>
      </c>
      <c r="D65" s="769"/>
      <c r="E65" s="769"/>
      <c r="F65" s="769"/>
      <c r="G65" s="769"/>
      <c r="H65" s="769"/>
      <c r="I65" s="769"/>
      <c r="J65" s="769"/>
      <c r="K65" s="769"/>
      <c r="L65" s="769"/>
      <c r="M65" s="769"/>
      <c r="N65" s="769"/>
      <c r="O65" s="769"/>
      <c r="P65" s="769"/>
      <c r="Q65" s="825" t="s">
        <v>160</v>
      </c>
      <c r="R65" s="826"/>
      <c r="S65" s="826"/>
      <c r="T65" s="826"/>
      <c r="U65" s="826"/>
      <c r="V65" s="826"/>
      <c r="W65" s="826"/>
      <c r="X65" s="826"/>
      <c r="Y65" s="826"/>
      <c r="Z65" s="826"/>
      <c r="AA65" s="826"/>
      <c r="AB65" s="827"/>
      <c r="AC65" s="821" t="s">
        <v>435</v>
      </c>
      <c r="AD65" s="822"/>
      <c r="AE65" s="822"/>
      <c r="AF65" s="822"/>
      <c r="AG65" s="822"/>
      <c r="AH65" s="822"/>
      <c r="AI65" s="822"/>
      <c r="AJ65" s="822"/>
      <c r="AK65" s="822"/>
      <c r="AL65" s="822"/>
      <c r="AM65" s="822"/>
      <c r="AN65" s="823"/>
      <c r="AO65" s="838" t="s">
        <v>546</v>
      </c>
      <c r="AP65" s="822"/>
      <c r="AQ65" s="822"/>
      <c r="AR65" s="822"/>
      <c r="AS65" s="822"/>
      <c r="AT65" s="822"/>
      <c r="AU65" s="822"/>
      <c r="AV65" s="822"/>
      <c r="AW65" s="823"/>
      <c r="AX65" s="200" t="s">
        <v>545</v>
      </c>
      <c r="AY65" s="198"/>
      <c r="AZ65" s="199"/>
      <c r="CZ65" s="141">
        <v>0</v>
      </c>
    </row>
    <row r="66" spans="1:131" x14ac:dyDescent="0.25">
      <c r="C66" s="824"/>
      <c r="D66" s="353"/>
      <c r="E66" s="353"/>
      <c r="F66" s="353"/>
      <c r="G66" s="353"/>
      <c r="H66" s="353"/>
      <c r="I66" s="353"/>
      <c r="J66" s="353"/>
      <c r="K66" s="353"/>
      <c r="L66" s="353"/>
      <c r="M66" s="353"/>
      <c r="N66" s="353"/>
      <c r="O66" s="353"/>
      <c r="P66" s="354"/>
      <c r="Q66" s="824"/>
      <c r="R66" s="828"/>
      <c r="S66" s="828"/>
      <c r="T66" s="828"/>
      <c r="U66" s="828"/>
      <c r="V66" s="828"/>
      <c r="W66" s="828"/>
      <c r="X66" s="828"/>
      <c r="Y66" s="828"/>
      <c r="Z66" s="828"/>
      <c r="AA66" s="828"/>
      <c r="AB66" s="829"/>
      <c r="AC66" s="824"/>
      <c r="AD66" s="819"/>
      <c r="AE66" s="819"/>
      <c r="AF66" s="819"/>
      <c r="AG66" s="819"/>
      <c r="AH66" s="819"/>
      <c r="AI66" s="819"/>
      <c r="AJ66" s="819"/>
      <c r="AK66" s="819"/>
      <c r="AL66" s="819"/>
      <c r="AM66" s="819"/>
      <c r="AN66" s="820"/>
      <c r="AO66" s="818"/>
      <c r="AP66" s="819"/>
      <c r="AQ66" s="819"/>
      <c r="AR66" s="819"/>
      <c r="AS66" s="819"/>
      <c r="AT66" s="819"/>
      <c r="AU66" s="819"/>
      <c r="AV66" s="819"/>
      <c r="AW66" s="820"/>
      <c r="AX66" s="768"/>
      <c r="AY66" s="600"/>
      <c r="AZ66" s="601"/>
      <c r="CZ66" s="141">
        <v>0</v>
      </c>
    </row>
    <row r="67" spans="1:131" x14ac:dyDescent="0.25">
      <c r="C67" s="352"/>
      <c r="D67" s="353"/>
      <c r="E67" s="353"/>
      <c r="F67" s="353"/>
      <c r="G67" s="353"/>
      <c r="H67" s="353"/>
      <c r="I67" s="353"/>
      <c r="J67" s="353"/>
      <c r="K67" s="353"/>
      <c r="L67" s="353"/>
      <c r="M67" s="353"/>
      <c r="N67" s="353"/>
      <c r="O67" s="353"/>
      <c r="P67" s="354"/>
      <c r="Q67" s="824"/>
      <c r="R67" s="828"/>
      <c r="S67" s="828"/>
      <c r="T67" s="828"/>
      <c r="U67" s="828"/>
      <c r="V67" s="828"/>
      <c r="W67" s="828"/>
      <c r="X67" s="828"/>
      <c r="Y67" s="828"/>
      <c r="Z67" s="828"/>
      <c r="AA67" s="828"/>
      <c r="AB67" s="829"/>
      <c r="AC67" s="824"/>
      <c r="AD67" s="819"/>
      <c r="AE67" s="819"/>
      <c r="AF67" s="819"/>
      <c r="AG67" s="819"/>
      <c r="AH67" s="819"/>
      <c r="AI67" s="819"/>
      <c r="AJ67" s="819"/>
      <c r="AK67" s="819"/>
      <c r="AL67" s="819"/>
      <c r="AM67" s="819"/>
      <c r="AN67" s="820"/>
      <c r="AO67" s="818"/>
      <c r="AP67" s="819"/>
      <c r="AQ67" s="819"/>
      <c r="AR67" s="819"/>
      <c r="AS67" s="819"/>
      <c r="AT67" s="819"/>
      <c r="AU67" s="819"/>
      <c r="AV67" s="819"/>
      <c r="AW67" s="820"/>
      <c r="AX67" s="768"/>
      <c r="AY67" s="600"/>
      <c r="AZ67" s="601"/>
      <c r="CZ67" s="141">
        <v>0</v>
      </c>
    </row>
    <row r="68" spans="1:131" x14ac:dyDescent="0.25">
      <c r="C68" s="406"/>
      <c r="D68" s="406"/>
      <c r="E68" s="406"/>
      <c r="F68" s="406"/>
      <c r="G68" s="406"/>
      <c r="H68" s="406"/>
      <c r="I68" s="406"/>
      <c r="J68" s="406"/>
      <c r="K68" s="406"/>
      <c r="L68" s="406"/>
      <c r="M68" s="406"/>
      <c r="N68" s="406"/>
      <c r="O68" s="406"/>
      <c r="P68" s="406"/>
      <c r="Q68" s="824"/>
      <c r="R68" s="828"/>
      <c r="S68" s="828"/>
      <c r="T68" s="828"/>
      <c r="U68" s="828"/>
      <c r="V68" s="828"/>
      <c r="W68" s="828"/>
      <c r="X68" s="828"/>
      <c r="Y68" s="828"/>
      <c r="Z68" s="828"/>
      <c r="AA68" s="828"/>
      <c r="AB68" s="829"/>
      <c r="AC68" s="824"/>
      <c r="AD68" s="819"/>
      <c r="AE68" s="819"/>
      <c r="AF68" s="819"/>
      <c r="AG68" s="819"/>
      <c r="AH68" s="819"/>
      <c r="AI68" s="819"/>
      <c r="AJ68" s="819"/>
      <c r="AK68" s="819"/>
      <c r="AL68" s="819"/>
      <c r="AM68" s="819"/>
      <c r="AN68" s="820"/>
      <c r="AO68" s="818"/>
      <c r="AP68" s="819"/>
      <c r="AQ68" s="819"/>
      <c r="AR68" s="819"/>
      <c r="AS68" s="819"/>
      <c r="AT68" s="819"/>
      <c r="AU68" s="819"/>
      <c r="AV68" s="819"/>
      <c r="AW68" s="820"/>
      <c r="AX68" s="201"/>
      <c r="AY68" s="196"/>
      <c r="AZ68" s="197"/>
      <c r="CZ68" s="141">
        <v>0</v>
      </c>
    </row>
    <row r="69" spans="1:131" x14ac:dyDescent="0.25">
      <c r="C69" s="332" t="s">
        <v>92</v>
      </c>
      <c r="D69" s="333"/>
      <c r="E69" s="333"/>
      <c r="F69" s="333"/>
      <c r="G69" s="333"/>
      <c r="H69" s="333"/>
      <c r="I69" s="333"/>
      <c r="J69" s="333"/>
      <c r="K69" s="333"/>
      <c r="L69" s="333"/>
      <c r="M69" s="333"/>
      <c r="N69" s="333"/>
      <c r="O69" s="333"/>
      <c r="P69" s="333"/>
      <c r="Q69" s="333"/>
      <c r="R69" s="333"/>
      <c r="S69" s="333"/>
      <c r="T69" s="333"/>
      <c r="U69" s="333"/>
      <c r="V69" s="333"/>
      <c r="W69" s="333"/>
      <c r="X69" s="333"/>
      <c r="Y69" s="333"/>
      <c r="Z69" s="333"/>
      <c r="AA69" s="333"/>
      <c r="AB69" s="333"/>
      <c r="AC69" s="333"/>
      <c r="AD69" s="333"/>
      <c r="AE69" s="333"/>
      <c r="AF69" s="333"/>
      <c r="AG69" s="333"/>
      <c r="AH69" s="333"/>
      <c r="AI69" s="333"/>
      <c r="AJ69" s="333"/>
      <c r="AK69" s="333"/>
      <c r="AL69" s="333"/>
      <c r="AM69" s="333"/>
      <c r="AN69" s="333"/>
      <c r="AO69" s="333"/>
      <c r="AP69" s="333"/>
      <c r="AQ69" s="333"/>
      <c r="AR69" s="333"/>
      <c r="AS69" s="333"/>
      <c r="AT69" s="333"/>
      <c r="AU69" s="333"/>
      <c r="AV69" s="334"/>
      <c r="AW69" s="330" t="s">
        <v>93</v>
      </c>
      <c r="AX69" s="331"/>
      <c r="AY69" s="330" t="s">
        <v>94</v>
      </c>
      <c r="AZ69" s="331"/>
      <c r="CZ69" s="141">
        <v>1</v>
      </c>
    </row>
    <row r="70" spans="1:131" hidden="1" x14ac:dyDescent="0.25">
      <c r="A70" s="44"/>
      <c r="B70" s="46"/>
      <c r="C70" s="46" t="s">
        <v>105</v>
      </c>
      <c r="D70" s="46"/>
      <c r="E70" s="46"/>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4"/>
      <c r="CZ70" s="141">
        <v>0</v>
      </c>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row>
    <row r="71" spans="1:131" hidden="1" x14ac:dyDescent="0.25">
      <c r="A71" s="44"/>
      <c r="B71" s="46"/>
      <c r="C71" s="365" t="s">
        <v>601</v>
      </c>
      <c r="D71" s="362"/>
      <c r="E71" s="362"/>
      <c r="F71" s="362"/>
      <c r="G71" s="362"/>
      <c r="H71" s="362"/>
      <c r="I71" s="362"/>
      <c r="J71" s="362"/>
      <c r="K71" s="362"/>
      <c r="L71" s="362"/>
      <c r="M71" s="362"/>
      <c r="N71" s="362"/>
      <c r="O71" s="362"/>
      <c r="P71" s="362"/>
      <c r="Q71" s="362"/>
      <c r="R71" s="362"/>
      <c r="S71" s="362"/>
      <c r="T71" s="362"/>
      <c r="U71" s="362"/>
      <c r="V71" s="362"/>
      <c r="W71" s="362"/>
      <c r="X71" s="362"/>
      <c r="Y71" s="362"/>
      <c r="Z71" s="362"/>
      <c r="AA71" s="362"/>
      <c r="AB71" s="362"/>
      <c r="AC71" s="362"/>
      <c r="AD71" s="362"/>
      <c r="AE71" s="362"/>
      <c r="AF71" s="362"/>
      <c r="AG71" s="362"/>
      <c r="AH71" s="362"/>
      <c r="AI71" s="362"/>
      <c r="AJ71" s="362"/>
      <c r="AK71" s="362"/>
      <c r="AL71" s="362"/>
      <c r="AM71" s="362"/>
      <c r="AN71" s="362"/>
      <c r="AO71" s="362"/>
      <c r="AP71" s="362"/>
      <c r="AQ71" s="362"/>
      <c r="AR71" s="362"/>
      <c r="AS71" s="362"/>
      <c r="AT71" s="362"/>
      <c r="AU71" s="362"/>
      <c r="AV71" s="362"/>
      <c r="AW71" s="362"/>
      <c r="AX71" s="362"/>
      <c r="AY71" s="362"/>
      <c r="AZ71" s="363"/>
      <c r="BA71" s="46"/>
      <c r="BB71" s="44"/>
      <c r="CZ71" s="141">
        <v>0</v>
      </c>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row>
    <row r="72" spans="1:131" hidden="1" x14ac:dyDescent="0.25">
      <c r="A72" s="44"/>
      <c r="B72" s="46"/>
      <c r="C72" s="790"/>
      <c r="D72" s="791"/>
      <c r="E72" s="791"/>
      <c r="F72" s="791"/>
      <c r="G72" s="791"/>
      <c r="H72" s="791"/>
      <c r="I72" s="791"/>
      <c r="J72" s="791"/>
      <c r="K72" s="791"/>
      <c r="L72" s="791"/>
      <c r="M72" s="791"/>
      <c r="N72" s="791"/>
      <c r="O72" s="791"/>
      <c r="P72" s="791"/>
      <c r="Q72" s="791"/>
      <c r="R72" s="791"/>
      <c r="S72" s="791"/>
      <c r="T72" s="791"/>
      <c r="U72" s="791"/>
      <c r="V72" s="791"/>
      <c r="W72" s="791"/>
      <c r="X72" s="791"/>
      <c r="Y72" s="791"/>
      <c r="Z72" s="791"/>
      <c r="AA72" s="791"/>
      <c r="AB72" s="791"/>
      <c r="AC72" s="791"/>
      <c r="AD72" s="791"/>
      <c r="AE72" s="791"/>
      <c r="AF72" s="791"/>
      <c r="AG72" s="791"/>
      <c r="AH72" s="791"/>
      <c r="AI72" s="791"/>
      <c r="AJ72" s="791"/>
      <c r="AK72" s="791"/>
      <c r="AL72" s="791"/>
      <c r="AM72" s="791"/>
      <c r="AN72" s="791"/>
      <c r="AO72" s="791"/>
      <c r="AP72" s="791"/>
      <c r="AQ72" s="791"/>
      <c r="AR72" s="791"/>
      <c r="AS72" s="791"/>
      <c r="AT72" s="791"/>
      <c r="AU72" s="791"/>
      <c r="AV72" s="791"/>
      <c r="AW72" s="791"/>
      <c r="AX72" s="791"/>
      <c r="AY72" s="791"/>
      <c r="AZ72" s="792"/>
      <c r="BA72" s="46"/>
      <c r="BB72" s="44"/>
      <c r="CZ72" s="141">
        <v>0</v>
      </c>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row>
    <row r="73" spans="1:131" hidden="1" x14ac:dyDescent="0.25">
      <c r="A73" s="44"/>
      <c r="B73" s="46"/>
      <c r="C73" s="790"/>
      <c r="D73" s="791"/>
      <c r="E73" s="791"/>
      <c r="F73" s="791"/>
      <c r="G73" s="791"/>
      <c r="H73" s="791"/>
      <c r="I73" s="791"/>
      <c r="J73" s="791"/>
      <c r="K73" s="791"/>
      <c r="L73" s="791"/>
      <c r="M73" s="791"/>
      <c r="N73" s="791"/>
      <c r="O73" s="791"/>
      <c r="P73" s="791"/>
      <c r="Q73" s="791"/>
      <c r="R73" s="791"/>
      <c r="S73" s="791"/>
      <c r="T73" s="791"/>
      <c r="U73" s="791"/>
      <c r="V73" s="791"/>
      <c r="W73" s="791"/>
      <c r="X73" s="791"/>
      <c r="Y73" s="791"/>
      <c r="Z73" s="791"/>
      <c r="AA73" s="791"/>
      <c r="AB73" s="791"/>
      <c r="AC73" s="791"/>
      <c r="AD73" s="791"/>
      <c r="AE73" s="791"/>
      <c r="AF73" s="791"/>
      <c r="AG73" s="791"/>
      <c r="AH73" s="791"/>
      <c r="AI73" s="791"/>
      <c r="AJ73" s="791"/>
      <c r="AK73" s="791"/>
      <c r="AL73" s="791"/>
      <c r="AM73" s="791"/>
      <c r="AN73" s="791"/>
      <c r="AO73" s="791"/>
      <c r="AP73" s="791"/>
      <c r="AQ73" s="791"/>
      <c r="AR73" s="791"/>
      <c r="AS73" s="791"/>
      <c r="AT73" s="791"/>
      <c r="AU73" s="791"/>
      <c r="AV73" s="791"/>
      <c r="AW73" s="791"/>
      <c r="AX73" s="791"/>
      <c r="AY73" s="791"/>
      <c r="AZ73" s="792"/>
      <c r="BA73" s="46"/>
      <c r="BB73" s="44"/>
      <c r="CZ73" s="141">
        <v>0</v>
      </c>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row>
    <row r="74" spans="1:131" hidden="1" x14ac:dyDescent="0.25">
      <c r="A74" s="44"/>
      <c r="B74" s="46"/>
      <c r="C74" s="787"/>
      <c r="D74" s="788"/>
      <c r="E74" s="788"/>
      <c r="F74" s="788"/>
      <c r="G74" s="788"/>
      <c r="H74" s="788"/>
      <c r="I74" s="788"/>
      <c r="J74" s="788"/>
      <c r="K74" s="788"/>
      <c r="L74" s="788"/>
      <c r="M74" s="788"/>
      <c r="N74" s="788"/>
      <c r="O74" s="788"/>
      <c r="P74" s="788"/>
      <c r="Q74" s="788"/>
      <c r="R74" s="788"/>
      <c r="S74" s="788"/>
      <c r="T74" s="788"/>
      <c r="U74" s="788"/>
      <c r="V74" s="788"/>
      <c r="W74" s="788"/>
      <c r="X74" s="788"/>
      <c r="Y74" s="788"/>
      <c r="Z74" s="788"/>
      <c r="AA74" s="788"/>
      <c r="AB74" s="788"/>
      <c r="AC74" s="788"/>
      <c r="AD74" s="788"/>
      <c r="AE74" s="788"/>
      <c r="AF74" s="788"/>
      <c r="AG74" s="788"/>
      <c r="AH74" s="788"/>
      <c r="AI74" s="788"/>
      <c r="AJ74" s="788"/>
      <c r="AK74" s="788"/>
      <c r="AL74" s="788"/>
      <c r="AM74" s="788"/>
      <c r="AN74" s="788"/>
      <c r="AO74" s="788"/>
      <c r="AP74" s="788"/>
      <c r="AQ74" s="788"/>
      <c r="AR74" s="788"/>
      <c r="AS74" s="788"/>
      <c r="AT74" s="788"/>
      <c r="AU74" s="788"/>
      <c r="AV74" s="788"/>
      <c r="AW74" s="788"/>
      <c r="AX74" s="788"/>
      <c r="AY74" s="788"/>
      <c r="AZ74" s="789"/>
      <c r="BA74" s="46"/>
      <c r="BB74" s="44"/>
      <c r="CZ74" s="141">
        <v>0</v>
      </c>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row>
    <row r="75" spans="1:131" x14ac:dyDescent="0.25">
      <c r="A75" s="44"/>
      <c r="B75" s="46"/>
      <c r="C75" s="46"/>
      <c r="D75" s="46"/>
      <c r="E75" s="46"/>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4"/>
      <c r="CZ75" s="141">
        <v>0</v>
      </c>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row>
    <row r="76" spans="1:131" x14ac:dyDescent="0.25">
      <c r="CZ76" s="141">
        <v>0</v>
      </c>
    </row>
    <row r="77" spans="1:131" x14ac:dyDescent="0.25">
      <c r="C77" s="335" t="s">
        <v>244</v>
      </c>
      <c r="D77" s="328"/>
      <c r="E77" s="328"/>
      <c r="F77" s="328"/>
      <c r="G77" s="328"/>
      <c r="H77" s="328"/>
      <c r="I77" s="328"/>
      <c r="J77" s="328"/>
      <c r="K77" s="328"/>
      <c r="L77" s="328"/>
      <c r="M77" s="328"/>
      <c r="N77" s="328"/>
      <c r="O77" s="328"/>
      <c r="P77" s="329"/>
      <c r="Q77" s="15"/>
      <c r="R77" s="16"/>
      <c r="S77" s="16"/>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6"/>
      <c r="AZ77" s="16"/>
      <c r="CZ77" s="141">
        <v>0</v>
      </c>
    </row>
    <row r="78" spans="1:131" x14ac:dyDescent="0.25">
      <c r="CZ78" s="141">
        <v>0</v>
      </c>
    </row>
    <row r="79" spans="1:131" ht="15" customHeight="1" x14ac:dyDescent="0.25">
      <c r="C79" s="513" t="s">
        <v>245</v>
      </c>
      <c r="D79" s="514"/>
      <c r="E79" s="514"/>
      <c r="F79" s="514"/>
      <c r="G79" s="514"/>
      <c r="H79" s="514"/>
      <c r="I79" s="514"/>
      <c r="J79" s="514"/>
      <c r="K79" s="514"/>
      <c r="L79" s="514"/>
      <c r="M79" s="514"/>
      <c r="N79" s="514"/>
      <c r="O79" s="514"/>
      <c r="P79" s="514"/>
      <c r="Q79" s="514"/>
      <c r="R79" s="514"/>
      <c r="S79" s="514"/>
      <c r="T79" s="514"/>
      <c r="U79" s="514"/>
      <c r="V79" s="514"/>
      <c r="W79" s="514"/>
      <c r="X79" s="514"/>
      <c r="Y79" s="514"/>
      <c r="Z79" s="528"/>
      <c r="AA79" s="835" t="s">
        <v>183</v>
      </c>
      <c r="AB79" s="836"/>
      <c r="AC79" s="836"/>
      <c r="AD79" s="836"/>
      <c r="AE79" s="776" t="s">
        <v>478</v>
      </c>
      <c r="AF79" s="777"/>
      <c r="AG79" s="777"/>
      <c r="AH79" s="777"/>
      <c r="AI79" s="837" t="s">
        <v>45</v>
      </c>
      <c r="AJ79" s="837"/>
      <c r="AK79" s="837"/>
      <c r="AL79" s="837"/>
      <c r="AM79" s="496" t="s">
        <v>110</v>
      </c>
      <c r="AN79" s="497"/>
      <c r="AO79" s="497"/>
      <c r="AP79" s="497"/>
      <c r="AQ79" s="497"/>
      <c r="AR79" s="497"/>
      <c r="AS79" s="497"/>
      <c r="AT79" s="497"/>
      <c r="AU79" s="497"/>
      <c r="AV79" s="497"/>
      <c r="AW79" s="497"/>
      <c r="AX79" s="497"/>
      <c r="AY79" s="497"/>
      <c r="AZ79" s="498"/>
      <c r="CZ79" s="141">
        <v>0</v>
      </c>
    </row>
    <row r="80" spans="1:131" x14ac:dyDescent="0.25">
      <c r="C80" s="517"/>
      <c r="D80" s="518"/>
      <c r="E80" s="518"/>
      <c r="F80" s="518"/>
      <c r="G80" s="518"/>
      <c r="H80" s="518"/>
      <c r="I80" s="518"/>
      <c r="J80" s="518"/>
      <c r="K80" s="518"/>
      <c r="L80" s="518"/>
      <c r="M80" s="518"/>
      <c r="N80" s="518"/>
      <c r="O80" s="518"/>
      <c r="P80" s="518"/>
      <c r="Q80" s="518"/>
      <c r="R80" s="518"/>
      <c r="S80" s="518"/>
      <c r="T80" s="518"/>
      <c r="U80" s="518"/>
      <c r="V80" s="518"/>
      <c r="W80" s="518"/>
      <c r="X80" s="518"/>
      <c r="Y80" s="518"/>
      <c r="Z80" s="529"/>
      <c r="AA80" s="836"/>
      <c r="AB80" s="836"/>
      <c r="AC80" s="836"/>
      <c r="AD80" s="836"/>
      <c r="AE80" s="777"/>
      <c r="AF80" s="777"/>
      <c r="AG80" s="777"/>
      <c r="AH80" s="777"/>
      <c r="AI80" s="837"/>
      <c r="AJ80" s="837"/>
      <c r="AK80" s="837"/>
      <c r="AL80" s="837"/>
      <c r="AM80" s="499"/>
      <c r="AN80" s="500"/>
      <c r="AO80" s="500"/>
      <c r="AP80" s="500"/>
      <c r="AQ80" s="500"/>
      <c r="AR80" s="500"/>
      <c r="AS80" s="500"/>
      <c r="AT80" s="500"/>
      <c r="AU80" s="500"/>
      <c r="AV80" s="500"/>
      <c r="AW80" s="500"/>
      <c r="AX80" s="500"/>
      <c r="AY80" s="500"/>
      <c r="AZ80" s="501"/>
      <c r="CZ80" s="141">
        <v>0</v>
      </c>
    </row>
    <row r="81" spans="1:131" ht="15" customHeight="1" x14ac:dyDescent="0.25">
      <c r="C81" s="467" t="s">
        <v>247</v>
      </c>
      <c r="D81" s="468"/>
      <c r="E81" s="468"/>
      <c r="F81" s="468"/>
      <c r="G81" s="468"/>
      <c r="H81" s="469"/>
      <c r="I81" s="467" t="s">
        <v>250</v>
      </c>
      <c r="J81" s="468"/>
      <c r="K81" s="468"/>
      <c r="L81" s="468"/>
      <c r="M81" s="468"/>
      <c r="N81" s="468"/>
      <c r="O81" s="468"/>
      <c r="P81" s="468"/>
      <c r="Q81" s="468"/>
      <c r="R81" s="468"/>
      <c r="S81" s="468"/>
      <c r="T81" s="468"/>
      <c r="U81" s="468"/>
      <c r="V81" s="468"/>
      <c r="W81" s="468"/>
      <c r="X81" s="468"/>
      <c r="Y81" s="468"/>
      <c r="Z81" s="469"/>
      <c r="AA81" s="751"/>
      <c r="AB81" s="751"/>
      <c r="AC81" s="751"/>
      <c r="AD81" s="751"/>
      <c r="AE81" s="751"/>
      <c r="AF81" s="751"/>
      <c r="AG81" s="751"/>
      <c r="AH81" s="751"/>
      <c r="AI81" s="779" t="str">
        <f>IF(AND(AA81&lt;&gt;"",AE81&lt;&gt;""),AA81*AE81,"")</f>
        <v/>
      </c>
      <c r="AJ81" s="779"/>
      <c r="AK81" s="779"/>
      <c r="AL81" s="779"/>
      <c r="AM81" s="467"/>
      <c r="AN81" s="468"/>
      <c r="AO81" s="468"/>
      <c r="AP81" s="468"/>
      <c r="AQ81" s="468"/>
      <c r="AR81" s="468"/>
      <c r="AS81" s="468"/>
      <c r="AT81" s="468"/>
      <c r="AU81" s="468"/>
      <c r="AV81" s="468"/>
      <c r="AW81" s="468"/>
      <c r="AX81" s="468"/>
      <c r="AY81" s="468"/>
      <c r="AZ81" s="469"/>
      <c r="CZ81" s="141">
        <v>0</v>
      </c>
    </row>
    <row r="82" spans="1:131" ht="15" customHeight="1" x14ac:dyDescent="0.25">
      <c r="C82" s="830" t="s">
        <v>248</v>
      </c>
      <c r="D82" s="831"/>
      <c r="E82" s="831"/>
      <c r="F82" s="831"/>
      <c r="G82" s="831"/>
      <c r="H82" s="832"/>
      <c r="I82" s="830" t="s">
        <v>251</v>
      </c>
      <c r="J82" s="831"/>
      <c r="K82" s="831"/>
      <c r="L82" s="831"/>
      <c r="M82" s="831"/>
      <c r="N82" s="831"/>
      <c r="O82" s="831"/>
      <c r="P82" s="831"/>
      <c r="Q82" s="831"/>
      <c r="R82" s="831"/>
      <c r="S82" s="831"/>
      <c r="T82" s="831"/>
      <c r="U82" s="831"/>
      <c r="V82" s="831"/>
      <c r="W82" s="831"/>
      <c r="X82" s="831"/>
      <c r="Y82" s="831"/>
      <c r="Z82" s="832"/>
      <c r="AA82" s="735"/>
      <c r="AB82" s="735"/>
      <c r="AC82" s="735"/>
      <c r="AD82" s="735"/>
      <c r="AE82" s="735"/>
      <c r="AF82" s="735"/>
      <c r="AG82" s="735"/>
      <c r="AH82" s="735"/>
      <c r="AI82" s="834" t="str">
        <f>IF(AND(AA82&lt;&gt;"",AE82&lt;&gt;""),AA82*AE82,"")</f>
        <v/>
      </c>
      <c r="AJ82" s="834"/>
      <c r="AK82" s="834"/>
      <c r="AL82" s="834"/>
      <c r="AM82" s="830"/>
      <c r="AN82" s="831"/>
      <c r="AO82" s="831"/>
      <c r="AP82" s="831"/>
      <c r="AQ82" s="831"/>
      <c r="AR82" s="831"/>
      <c r="AS82" s="831"/>
      <c r="AT82" s="831"/>
      <c r="AU82" s="831"/>
      <c r="AV82" s="831"/>
      <c r="AW82" s="831"/>
      <c r="AX82" s="831"/>
      <c r="AY82" s="831"/>
      <c r="AZ82" s="832"/>
      <c r="CZ82" s="141">
        <v>0</v>
      </c>
    </row>
    <row r="83" spans="1:131" ht="15" customHeight="1" x14ac:dyDescent="0.25">
      <c r="C83" s="467" t="s">
        <v>249</v>
      </c>
      <c r="D83" s="468"/>
      <c r="E83" s="468"/>
      <c r="F83" s="468"/>
      <c r="G83" s="468"/>
      <c r="H83" s="469"/>
      <c r="I83" s="467" t="s">
        <v>252</v>
      </c>
      <c r="J83" s="468"/>
      <c r="K83" s="468"/>
      <c r="L83" s="468"/>
      <c r="M83" s="468"/>
      <c r="N83" s="468"/>
      <c r="O83" s="468"/>
      <c r="P83" s="468"/>
      <c r="Q83" s="468"/>
      <c r="R83" s="468"/>
      <c r="S83" s="468"/>
      <c r="T83" s="468"/>
      <c r="U83" s="468"/>
      <c r="V83" s="468"/>
      <c r="W83" s="468"/>
      <c r="X83" s="468"/>
      <c r="Y83" s="468"/>
      <c r="Z83" s="469"/>
      <c r="AA83" s="751"/>
      <c r="AB83" s="751"/>
      <c r="AC83" s="751"/>
      <c r="AD83" s="751"/>
      <c r="AE83" s="751"/>
      <c r="AF83" s="751"/>
      <c r="AG83" s="751"/>
      <c r="AH83" s="751"/>
      <c r="AI83" s="779" t="str">
        <f>IF(AND(AA83&lt;&gt;"",AE83&lt;&gt;""),AA83*AE83,"")</f>
        <v/>
      </c>
      <c r="AJ83" s="779"/>
      <c r="AK83" s="779"/>
      <c r="AL83" s="779"/>
      <c r="AM83" s="467"/>
      <c r="AN83" s="468"/>
      <c r="AO83" s="468"/>
      <c r="AP83" s="468"/>
      <c r="AQ83" s="468"/>
      <c r="AR83" s="468"/>
      <c r="AS83" s="468"/>
      <c r="AT83" s="468"/>
      <c r="AU83" s="468"/>
      <c r="AV83" s="468"/>
      <c r="AW83" s="468"/>
      <c r="AX83" s="468"/>
      <c r="AY83" s="468"/>
      <c r="AZ83" s="469"/>
      <c r="CZ83" s="141">
        <v>0</v>
      </c>
    </row>
    <row r="84" spans="1:131" hidden="1" x14ac:dyDescent="0.25">
      <c r="C84" s="858"/>
      <c r="D84" s="859"/>
      <c r="E84" s="859"/>
      <c r="F84" s="859"/>
      <c r="G84" s="859"/>
      <c r="H84" s="860"/>
      <c r="I84" s="858"/>
      <c r="J84" s="859"/>
      <c r="K84" s="859"/>
      <c r="L84" s="859"/>
      <c r="M84" s="859"/>
      <c r="N84" s="859"/>
      <c r="O84" s="859"/>
      <c r="P84" s="859"/>
      <c r="Q84" s="859"/>
      <c r="R84" s="859"/>
      <c r="S84" s="859"/>
      <c r="T84" s="859"/>
      <c r="U84" s="859"/>
      <c r="V84" s="859"/>
      <c r="W84" s="859"/>
      <c r="X84" s="859"/>
      <c r="Y84" s="859"/>
      <c r="Z84" s="860"/>
      <c r="AA84" s="767"/>
      <c r="AB84" s="767"/>
      <c r="AC84" s="767"/>
      <c r="AD84" s="767"/>
      <c r="AE84" s="767"/>
      <c r="AF84" s="767"/>
      <c r="AG84" s="767"/>
      <c r="AH84" s="767"/>
      <c r="AI84" s="778" t="str">
        <f>IF(AND(AA84&lt;&gt;"",AE84&lt;&gt;""),AA84*AE84,"")</f>
        <v/>
      </c>
      <c r="AJ84" s="778"/>
      <c r="AK84" s="778"/>
      <c r="AL84" s="778"/>
      <c r="AM84" s="858"/>
      <c r="AN84" s="859"/>
      <c r="AO84" s="859"/>
      <c r="AP84" s="859"/>
      <c r="AQ84" s="859"/>
      <c r="AR84" s="859"/>
      <c r="AS84" s="859"/>
      <c r="AT84" s="859"/>
      <c r="AU84" s="859"/>
      <c r="AV84" s="859"/>
      <c r="AW84" s="859"/>
      <c r="AX84" s="859"/>
      <c r="AY84" s="859"/>
      <c r="AZ84" s="860"/>
      <c r="CZ84" s="141">
        <v>1</v>
      </c>
    </row>
    <row r="85" spans="1:131" x14ac:dyDescent="0.25">
      <c r="C85" s="470" t="s">
        <v>186</v>
      </c>
      <c r="D85" s="471"/>
      <c r="E85" s="471"/>
      <c r="F85" s="471"/>
      <c r="G85" s="471"/>
      <c r="H85" s="471"/>
      <c r="I85" s="471"/>
      <c r="J85" s="471"/>
      <c r="K85" s="471"/>
      <c r="L85" s="471"/>
      <c r="M85" s="471"/>
      <c r="N85" s="471"/>
      <c r="O85" s="471"/>
      <c r="P85" s="471"/>
      <c r="Q85" s="471"/>
      <c r="R85" s="471"/>
      <c r="S85" s="471"/>
      <c r="T85" s="471"/>
      <c r="U85" s="471"/>
      <c r="V85" s="471"/>
      <c r="W85" s="471"/>
      <c r="X85" s="471"/>
      <c r="Y85" s="471"/>
      <c r="Z85" s="471"/>
      <c r="AA85" s="471"/>
      <c r="AB85" s="471"/>
      <c r="AC85" s="471"/>
      <c r="AD85" s="471"/>
      <c r="AE85" s="471"/>
      <c r="AF85" s="471"/>
      <c r="AG85" s="471"/>
      <c r="AH85" s="472"/>
      <c r="AI85" s="770" t="str">
        <f>IF(SUM(AI81:AL84)=0,"",AVERAGE(AI81:AL84))</f>
        <v/>
      </c>
      <c r="AJ85" s="771"/>
      <c r="AK85" s="771"/>
      <c r="AL85" s="772"/>
      <c r="AM85" s="496"/>
      <c r="AN85" s="497"/>
      <c r="AO85" s="497"/>
      <c r="AP85" s="497"/>
      <c r="AQ85" s="497"/>
      <c r="AR85" s="497"/>
      <c r="AS85" s="497"/>
      <c r="AT85" s="497"/>
      <c r="AU85" s="497"/>
      <c r="AV85" s="497"/>
      <c r="AW85" s="497"/>
      <c r="AX85" s="497"/>
      <c r="AY85" s="497"/>
      <c r="AZ85" s="498"/>
      <c r="CZ85" s="141">
        <v>0</v>
      </c>
    </row>
    <row r="86" spans="1:131" x14ac:dyDescent="0.25">
      <c r="C86" s="473"/>
      <c r="D86" s="474"/>
      <c r="E86" s="474"/>
      <c r="F86" s="474"/>
      <c r="G86" s="474"/>
      <c r="H86" s="474"/>
      <c r="I86" s="474"/>
      <c r="J86" s="474"/>
      <c r="K86" s="474"/>
      <c r="L86" s="474"/>
      <c r="M86" s="474"/>
      <c r="N86" s="474"/>
      <c r="O86" s="474"/>
      <c r="P86" s="474"/>
      <c r="Q86" s="474"/>
      <c r="R86" s="474"/>
      <c r="S86" s="474"/>
      <c r="T86" s="474"/>
      <c r="U86" s="474"/>
      <c r="V86" s="474"/>
      <c r="W86" s="474"/>
      <c r="X86" s="474"/>
      <c r="Y86" s="474"/>
      <c r="Z86" s="474"/>
      <c r="AA86" s="474"/>
      <c r="AB86" s="474"/>
      <c r="AC86" s="474"/>
      <c r="AD86" s="474"/>
      <c r="AE86" s="474"/>
      <c r="AF86" s="474"/>
      <c r="AG86" s="474"/>
      <c r="AH86" s="475"/>
      <c r="AI86" s="773"/>
      <c r="AJ86" s="774"/>
      <c r="AK86" s="774"/>
      <c r="AL86" s="775"/>
      <c r="AM86" s="499"/>
      <c r="AN86" s="500"/>
      <c r="AO86" s="500"/>
      <c r="AP86" s="500"/>
      <c r="AQ86" s="500"/>
      <c r="AR86" s="500"/>
      <c r="AS86" s="500"/>
      <c r="AT86" s="500"/>
      <c r="AU86" s="500"/>
      <c r="AV86" s="500"/>
      <c r="AW86" s="500"/>
      <c r="AX86" s="500"/>
      <c r="AY86" s="500"/>
      <c r="AZ86" s="501"/>
      <c r="CZ86" s="141">
        <v>0</v>
      </c>
    </row>
    <row r="87" spans="1:131" x14ac:dyDescent="0.25">
      <c r="C87" s="706" t="s">
        <v>92</v>
      </c>
      <c r="D87" s="707"/>
      <c r="E87" s="707"/>
      <c r="F87" s="707"/>
      <c r="G87" s="707"/>
      <c r="H87" s="707"/>
      <c r="I87" s="707"/>
      <c r="J87" s="707"/>
      <c r="K87" s="707"/>
      <c r="L87" s="707"/>
      <c r="M87" s="707"/>
      <c r="N87" s="707"/>
      <c r="O87" s="707"/>
      <c r="P87" s="707"/>
      <c r="Q87" s="707"/>
      <c r="R87" s="707"/>
      <c r="S87" s="707"/>
      <c r="T87" s="707"/>
      <c r="U87" s="707"/>
      <c r="V87" s="707"/>
      <c r="W87" s="707"/>
      <c r="X87" s="707"/>
      <c r="Y87" s="707"/>
      <c r="Z87" s="707"/>
      <c r="AA87" s="707"/>
      <c r="AB87" s="707"/>
      <c r="AC87" s="707"/>
      <c r="AD87" s="707"/>
      <c r="AE87" s="707"/>
      <c r="AF87" s="707"/>
      <c r="AG87" s="707"/>
      <c r="AH87" s="707"/>
      <c r="AI87" s="707"/>
      <c r="AJ87" s="707"/>
      <c r="AK87" s="707"/>
      <c r="AL87" s="707"/>
      <c r="AM87" s="707"/>
      <c r="AN87" s="707"/>
      <c r="AO87" s="707"/>
      <c r="AP87" s="707"/>
      <c r="AQ87" s="707"/>
      <c r="AR87" s="707"/>
      <c r="AS87" s="707"/>
      <c r="AT87" s="707"/>
      <c r="AU87" s="707"/>
      <c r="AV87" s="708"/>
      <c r="AW87" s="741" t="s">
        <v>93</v>
      </c>
      <c r="AX87" s="833"/>
      <c r="AY87" s="741" t="s">
        <v>94</v>
      </c>
      <c r="AZ87" s="833"/>
      <c r="CZ87" s="141">
        <v>1</v>
      </c>
    </row>
    <row r="88" spans="1:131" hidden="1" x14ac:dyDescent="0.25">
      <c r="A88" s="44"/>
      <c r="B88" s="46"/>
      <c r="C88" s="46" t="s">
        <v>105</v>
      </c>
      <c r="D88" s="46"/>
      <c r="E88" s="46"/>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4"/>
      <c r="CZ88" s="141">
        <v>0</v>
      </c>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row>
    <row r="89" spans="1:131" hidden="1" x14ac:dyDescent="0.25">
      <c r="A89" s="44"/>
      <c r="B89" s="46"/>
      <c r="C89" s="365" t="s">
        <v>602</v>
      </c>
      <c r="D89" s="362"/>
      <c r="E89" s="362"/>
      <c r="F89" s="362"/>
      <c r="G89" s="362"/>
      <c r="H89" s="362"/>
      <c r="I89" s="362"/>
      <c r="J89" s="362"/>
      <c r="K89" s="362"/>
      <c r="L89" s="362"/>
      <c r="M89" s="362"/>
      <c r="N89" s="362"/>
      <c r="O89" s="362"/>
      <c r="P89" s="362"/>
      <c r="Q89" s="362"/>
      <c r="R89" s="362"/>
      <c r="S89" s="362"/>
      <c r="T89" s="362"/>
      <c r="U89" s="362"/>
      <c r="V89" s="362"/>
      <c r="W89" s="362"/>
      <c r="X89" s="362"/>
      <c r="Y89" s="362"/>
      <c r="Z89" s="362"/>
      <c r="AA89" s="362"/>
      <c r="AB89" s="362"/>
      <c r="AC89" s="362"/>
      <c r="AD89" s="362"/>
      <c r="AE89" s="362"/>
      <c r="AF89" s="362"/>
      <c r="AG89" s="362"/>
      <c r="AH89" s="362"/>
      <c r="AI89" s="362"/>
      <c r="AJ89" s="362"/>
      <c r="AK89" s="362"/>
      <c r="AL89" s="362"/>
      <c r="AM89" s="362"/>
      <c r="AN89" s="362"/>
      <c r="AO89" s="362"/>
      <c r="AP89" s="362"/>
      <c r="AQ89" s="362"/>
      <c r="AR89" s="362"/>
      <c r="AS89" s="362"/>
      <c r="AT89" s="362"/>
      <c r="AU89" s="362"/>
      <c r="AV89" s="362"/>
      <c r="AW89" s="362"/>
      <c r="AX89" s="362"/>
      <c r="AY89" s="362"/>
      <c r="AZ89" s="363"/>
      <c r="BA89" s="46"/>
      <c r="BB89" s="44"/>
      <c r="CZ89" s="141">
        <v>0</v>
      </c>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row>
    <row r="90" spans="1:131" hidden="1" x14ac:dyDescent="0.25">
      <c r="A90" s="44"/>
      <c r="B90" s="46"/>
      <c r="C90" s="790"/>
      <c r="D90" s="791"/>
      <c r="E90" s="791"/>
      <c r="F90" s="791"/>
      <c r="G90" s="791"/>
      <c r="H90" s="791"/>
      <c r="I90" s="791"/>
      <c r="J90" s="791"/>
      <c r="K90" s="791"/>
      <c r="L90" s="791"/>
      <c r="M90" s="791"/>
      <c r="N90" s="791"/>
      <c r="O90" s="791"/>
      <c r="P90" s="791"/>
      <c r="Q90" s="791"/>
      <c r="R90" s="791"/>
      <c r="S90" s="791"/>
      <c r="T90" s="791"/>
      <c r="U90" s="791"/>
      <c r="V90" s="791"/>
      <c r="W90" s="791"/>
      <c r="X90" s="791"/>
      <c r="Y90" s="791"/>
      <c r="Z90" s="791"/>
      <c r="AA90" s="791"/>
      <c r="AB90" s="791"/>
      <c r="AC90" s="791"/>
      <c r="AD90" s="791"/>
      <c r="AE90" s="791"/>
      <c r="AF90" s="791"/>
      <c r="AG90" s="791"/>
      <c r="AH90" s="791"/>
      <c r="AI90" s="791"/>
      <c r="AJ90" s="791"/>
      <c r="AK90" s="791"/>
      <c r="AL90" s="791"/>
      <c r="AM90" s="791"/>
      <c r="AN90" s="791"/>
      <c r="AO90" s="791"/>
      <c r="AP90" s="791"/>
      <c r="AQ90" s="791"/>
      <c r="AR90" s="791"/>
      <c r="AS90" s="791"/>
      <c r="AT90" s="791"/>
      <c r="AU90" s="791"/>
      <c r="AV90" s="791"/>
      <c r="AW90" s="791"/>
      <c r="AX90" s="791"/>
      <c r="AY90" s="791"/>
      <c r="AZ90" s="792"/>
      <c r="BA90" s="46"/>
      <c r="BB90" s="44"/>
      <c r="CZ90" s="141">
        <v>0</v>
      </c>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row>
    <row r="91" spans="1:131" hidden="1" x14ac:dyDescent="0.25">
      <c r="A91" s="44"/>
      <c r="B91" s="46"/>
      <c r="C91" s="790"/>
      <c r="D91" s="791"/>
      <c r="E91" s="791"/>
      <c r="F91" s="791"/>
      <c r="G91" s="791"/>
      <c r="H91" s="791"/>
      <c r="I91" s="791"/>
      <c r="J91" s="791"/>
      <c r="K91" s="791"/>
      <c r="L91" s="791"/>
      <c r="M91" s="791"/>
      <c r="N91" s="791"/>
      <c r="O91" s="791"/>
      <c r="P91" s="791"/>
      <c r="Q91" s="791"/>
      <c r="R91" s="791"/>
      <c r="S91" s="791"/>
      <c r="T91" s="791"/>
      <c r="U91" s="791"/>
      <c r="V91" s="791"/>
      <c r="W91" s="791"/>
      <c r="X91" s="791"/>
      <c r="Y91" s="791"/>
      <c r="Z91" s="791"/>
      <c r="AA91" s="791"/>
      <c r="AB91" s="791"/>
      <c r="AC91" s="791"/>
      <c r="AD91" s="791"/>
      <c r="AE91" s="791"/>
      <c r="AF91" s="791"/>
      <c r="AG91" s="791"/>
      <c r="AH91" s="791"/>
      <c r="AI91" s="791"/>
      <c r="AJ91" s="791"/>
      <c r="AK91" s="791"/>
      <c r="AL91" s="791"/>
      <c r="AM91" s="791"/>
      <c r="AN91" s="791"/>
      <c r="AO91" s="791"/>
      <c r="AP91" s="791"/>
      <c r="AQ91" s="791"/>
      <c r="AR91" s="791"/>
      <c r="AS91" s="791"/>
      <c r="AT91" s="791"/>
      <c r="AU91" s="791"/>
      <c r="AV91" s="791"/>
      <c r="AW91" s="791"/>
      <c r="AX91" s="791"/>
      <c r="AY91" s="791"/>
      <c r="AZ91" s="792"/>
      <c r="BA91" s="46"/>
      <c r="BB91" s="44"/>
      <c r="CZ91" s="141">
        <v>0</v>
      </c>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row>
    <row r="92" spans="1:131" hidden="1" x14ac:dyDescent="0.25">
      <c r="A92" s="44"/>
      <c r="B92" s="46"/>
      <c r="C92" s="787"/>
      <c r="D92" s="788"/>
      <c r="E92" s="788"/>
      <c r="F92" s="788"/>
      <c r="G92" s="788"/>
      <c r="H92" s="788"/>
      <c r="I92" s="788"/>
      <c r="J92" s="788"/>
      <c r="K92" s="788"/>
      <c r="L92" s="788"/>
      <c r="M92" s="788"/>
      <c r="N92" s="788"/>
      <c r="O92" s="788"/>
      <c r="P92" s="788"/>
      <c r="Q92" s="788"/>
      <c r="R92" s="788"/>
      <c r="S92" s="788"/>
      <c r="T92" s="788"/>
      <c r="U92" s="788"/>
      <c r="V92" s="788"/>
      <c r="W92" s="788"/>
      <c r="X92" s="788"/>
      <c r="Y92" s="788"/>
      <c r="Z92" s="788"/>
      <c r="AA92" s="788"/>
      <c r="AB92" s="788"/>
      <c r="AC92" s="788"/>
      <c r="AD92" s="788"/>
      <c r="AE92" s="788"/>
      <c r="AF92" s="788"/>
      <c r="AG92" s="788"/>
      <c r="AH92" s="788"/>
      <c r="AI92" s="788"/>
      <c r="AJ92" s="788"/>
      <c r="AK92" s="788"/>
      <c r="AL92" s="788"/>
      <c r="AM92" s="788"/>
      <c r="AN92" s="788"/>
      <c r="AO92" s="788"/>
      <c r="AP92" s="788"/>
      <c r="AQ92" s="788"/>
      <c r="AR92" s="788"/>
      <c r="AS92" s="788"/>
      <c r="AT92" s="788"/>
      <c r="AU92" s="788"/>
      <c r="AV92" s="788"/>
      <c r="AW92" s="788"/>
      <c r="AX92" s="788"/>
      <c r="AY92" s="788"/>
      <c r="AZ92" s="789"/>
      <c r="BA92" s="46"/>
      <c r="BB92" s="44"/>
      <c r="CZ92" s="141">
        <v>0</v>
      </c>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row>
    <row r="93" spans="1:131" x14ac:dyDescent="0.25">
      <c r="A93" s="44"/>
      <c r="B93" s="46"/>
      <c r="C93" s="46"/>
      <c r="D93" s="46"/>
      <c r="E93" s="46"/>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4"/>
      <c r="CZ93" s="141">
        <v>0</v>
      </c>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row>
    <row r="94" spans="1:131" x14ac:dyDescent="0.25">
      <c r="CZ94" s="141">
        <v>0</v>
      </c>
    </row>
    <row r="95" spans="1:131" x14ac:dyDescent="0.25">
      <c r="C95" s="335" t="s">
        <v>229</v>
      </c>
      <c r="D95" s="328"/>
      <c r="E95" s="328"/>
      <c r="F95" s="328"/>
      <c r="G95" s="328"/>
      <c r="H95" s="328"/>
      <c r="I95" s="328"/>
      <c r="J95" s="328"/>
      <c r="K95" s="328"/>
      <c r="L95" s="328"/>
      <c r="M95" s="328"/>
      <c r="N95" s="328"/>
      <c r="O95" s="328"/>
      <c r="P95" s="329"/>
      <c r="Q95" s="15"/>
      <c r="R95" s="16"/>
      <c r="S95" s="16"/>
      <c r="T95" s="16"/>
      <c r="U95" s="16"/>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6"/>
      <c r="AZ95" s="16"/>
      <c r="CZ95" s="141">
        <v>0</v>
      </c>
    </row>
    <row r="96" spans="1:131" x14ac:dyDescent="0.25">
      <c r="CZ96" s="141">
        <v>0</v>
      </c>
    </row>
    <row r="97" spans="2:104" x14ac:dyDescent="0.25">
      <c r="C97" s="47" t="s">
        <v>211</v>
      </c>
      <c r="D97" s="412"/>
      <c r="E97" s="412"/>
      <c r="F97" s="412"/>
      <c r="G97" s="412"/>
      <c r="H97" s="412"/>
      <c r="I97" s="412"/>
      <c r="J97" s="412"/>
      <c r="K97" s="412"/>
      <c r="L97" s="412"/>
      <c r="M97" s="412"/>
      <c r="N97" s="412"/>
      <c r="O97" s="412"/>
      <c r="P97" s="412"/>
      <c r="Q97" s="412"/>
      <c r="R97" s="412"/>
      <c r="S97" s="412"/>
      <c r="T97" s="412"/>
      <c r="U97" s="412"/>
      <c r="V97" s="412"/>
      <c r="W97" s="412"/>
      <c r="X97" s="412"/>
      <c r="Y97" s="412"/>
      <c r="Z97" s="412"/>
      <c r="AA97" s="412"/>
      <c r="AB97" s="412"/>
      <c r="AC97" s="412"/>
      <c r="AD97" s="412"/>
      <c r="AE97" s="412"/>
      <c r="AF97" s="412"/>
      <c r="AG97" s="412"/>
      <c r="AH97" s="412"/>
      <c r="AI97" s="412"/>
      <c r="AJ97" s="412"/>
      <c r="AK97" s="412"/>
      <c r="AL97" s="412"/>
      <c r="AM97" s="412"/>
      <c r="AN97" s="412"/>
      <c r="AO97" s="412"/>
      <c r="AP97" s="412"/>
      <c r="AQ97" s="412"/>
      <c r="AR97" s="412"/>
      <c r="AS97" s="412"/>
      <c r="AT97" s="412"/>
      <c r="AU97" s="412"/>
      <c r="AV97" s="412"/>
      <c r="AW97" s="412"/>
      <c r="AX97" s="412"/>
      <c r="AY97" s="412"/>
      <c r="AZ97" s="413"/>
      <c r="CZ97" s="141">
        <v>0</v>
      </c>
    </row>
    <row r="98" spans="2:104" x14ac:dyDescent="0.25">
      <c r="C98" s="144" t="s">
        <v>211</v>
      </c>
      <c r="D98" s="428"/>
      <c r="E98" s="428"/>
      <c r="F98" s="428"/>
      <c r="G98" s="428"/>
      <c r="H98" s="428"/>
      <c r="I98" s="428"/>
      <c r="J98" s="428"/>
      <c r="K98" s="428"/>
      <c r="L98" s="428"/>
      <c r="M98" s="428"/>
      <c r="N98" s="428"/>
      <c r="O98" s="428"/>
      <c r="P98" s="428"/>
      <c r="Q98" s="428"/>
      <c r="R98" s="428"/>
      <c r="S98" s="428"/>
      <c r="T98" s="428"/>
      <c r="U98" s="428"/>
      <c r="V98" s="428"/>
      <c r="W98" s="428"/>
      <c r="X98" s="428"/>
      <c r="Y98" s="428"/>
      <c r="Z98" s="428"/>
      <c r="AA98" s="428"/>
      <c r="AB98" s="428"/>
      <c r="AC98" s="428"/>
      <c r="AD98" s="428"/>
      <c r="AE98" s="428"/>
      <c r="AF98" s="428"/>
      <c r="AG98" s="428"/>
      <c r="AH98" s="428"/>
      <c r="AI98" s="428"/>
      <c r="AJ98" s="428"/>
      <c r="AK98" s="428"/>
      <c r="AL98" s="428"/>
      <c r="AM98" s="428"/>
      <c r="AN98" s="428"/>
      <c r="AO98" s="428"/>
      <c r="AP98" s="428"/>
      <c r="AQ98" s="428"/>
      <c r="AR98" s="428"/>
      <c r="AS98" s="428"/>
      <c r="AT98" s="428"/>
      <c r="AU98" s="428"/>
      <c r="AV98" s="428"/>
      <c r="AW98" s="428"/>
      <c r="AX98" s="428"/>
      <c r="AY98" s="428"/>
      <c r="AZ98" s="429"/>
      <c r="CZ98" s="141">
        <v>0</v>
      </c>
    </row>
    <row r="99" spans="2:104" x14ac:dyDescent="0.25">
      <c r="C99" s="332" t="s">
        <v>92</v>
      </c>
      <c r="D99" s="333"/>
      <c r="E99" s="333"/>
      <c r="F99" s="333"/>
      <c r="G99" s="333"/>
      <c r="H99" s="333"/>
      <c r="I99" s="333"/>
      <c r="J99" s="333"/>
      <c r="K99" s="333"/>
      <c r="L99" s="333"/>
      <c r="M99" s="333"/>
      <c r="N99" s="333"/>
      <c r="O99" s="333"/>
      <c r="P99" s="333"/>
      <c r="Q99" s="333"/>
      <c r="R99" s="333"/>
      <c r="S99" s="333"/>
      <c r="T99" s="333"/>
      <c r="U99" s="333"/>
      <c r="V99" s="333"/>
      <c r="W99" s="333"/>
      <c r="X99" s="333"/>
      <c r="Y99" s="333"/>
      <c r="Z99" s="333"/>
      <c r="AA99" s="333"/>
      <c r="AB99" s="333"/>
      <c r="AC99" s="333"/>
      <c r="AD99" s="333"/>
      <c r="AE99" s="333"/>
      <c r="AF99" s="333"/>
      <c r="AG99" s="333"/>
      <c r="AH99" s="333"/>
      <c r="AI99" s="333"/>
      <c r="AJ99" s="333"/>
      <c r="AK99" s="333"/>
      <c r="AL99" s="333"/>
      <c r="AM99" s="333"/>
      <c r="AN99" s="333"/>
      <c r="AO99" s="333"/>
      <c r="AP99" s="333"/>
      <c r="AQ99" s="333"/>
      <c r="AR99" s="333"/>
      <c r="AS99" s="333"/>
      <c r="AT99" s="333"/>
      <c r="AU99" s="333"/>
      <c r="AV99" s="334"/>
      <c r="AW99" s="330" t="s">
        <v>93</v>
      </c>
      <c r="AX99" s="331"/>
      <c r="AY99" s="330" t="s">
        <v>94</v>
      </c>
      <c r="AZ99" s="331"/>
      <c r="CZ99" s="141">
        <v>0</v>
      </c>
    </row>
    <row r="100" spans="2:104" x14ac:dyDescent="0.25">
      <c r="CZ100" s="141">
        <v>0</v>
      </c>
    </row>
    <row r="101" spans="2:104" x14ac:dyDescent="0.25">
      <c r="C101" s="404" t="s">
        <v>230</v>
      </c>
      <c r="D101" s="339"/>
      <c r="E101" s="339"/>
      <c r="F101" s="339"/>
      <c r="G101" s="339"/>
      <c r="H101" s="339"/>
      <c r="I101" s="339"/>
      <c r="J101" s="339"/>
      <c r="K101" s="339"/>
      <c r="L101" s="339"/>
      <c r="M101" s="339"/>
      <c r="N101" s="339"/>
      <c r="O101" s="339"/>
      <c r="P101" s="339"/>
      <c r="Q101" s="339"/>
      <c r="R101" s="339"/>
      <c r="S101" s="339"/>
      <c r="T101" s="339"/>
      <c r="U101" s="339"/>
      <c r="V101" s="339"/>
      <c r="W101" s="339"/>
      <c r="X101" s="339"/>
      <c r="Y101" s="339"/>
      <c r="Z101" s="339"/>
      <c r="AA101" s="339"/>
      <c r="AB101" s="339"/>
      <c r="AC101" s="339"/>
      <c r="AD101" s="339"/>
      <c r="AE101" s="339"/>
      <c r="AF101" s="339"/>
      <c r="AG101" s="339"/>
      <c r="AH101" s="339"/>
      <c r="AI101" s="339"/>
      <c r="AJ101" s="339"/>
      <c r="AK101" s="339"/>
      <c r="AL101" s="339"/>
      <c r="AM101" s="339"/>
      <c r="AN101" s="339"/>
      <c r="AO101" s="339"/>
      <c r="AP101" s="339"/>
      <c r="AQ101" s="339"/>
      <c r="AR101" s="339"/>
      <c r="AS101" s="339"/>
      <c r="AT101" s="339"/>
      <c r="AU101" s="339"/>
      <c r="AV101" s="339"/>
      <c r="AW101" s="339"/>
      <c r="AX101" s="339"/>
      <c r="AY101" s="339"/>
      <c r="AZ101" s="340"/>
      <c r="CZ101" s="141">
        <v>0</v>
      </c>
    </row>
    <row r="102" spans="2:104" x14ac:dyDescent="0.25">
      <c r="C102" s="683" t="s">
        <v>232</v>
      </c>
      <c r="D102" s="684"/>
      <c r="E102" s="684"/>
      <c r="F102" s="684"/>
      <c r="G102" s="684"/>
      <c r="H102" s="684"/>
      <c r="I102" s="684"/>
      <c r="J102" s="684"/>
      <c r="K102" s="684"/>
      <c r="L102" s="684"/>
      <c r="M102" s="684"/>
      <c r="N102" s="684"/>
      <c r="O102" s="684"/>
      <c r="P102" s="684"/>
      <c r="Q102" s="684"/>
      <c r="R102" s="684"/>
      <c r="S102" s="684"/>
      <c r="T102" s="684"/>
      <c r="U102" s="684"/>
      <c r="V102" s="684"/>
      <c r="W102" s="684"/>
      <c r="X102" s="684"/>
      <c r="Y102" s="684"/>
      <c r="Z102" s="684"/>
      <c r="AA102" s="684"/>
      <c r="AB102" s="684"/>
      <c r="AC102" s="684"/>
      <c r="AD102" s="684"/>
      <c r="AE102" s="684"/>
      <c r="AF102" s="684"/>
      <c r="AG102" s="684"/>
      <c r="AH102" s="684"/>
      <c r="AI102" s="684"/>
      <c r="AJ102" s="684"/>
      <c r="AK102" s="684"/>
      <c r="AL102" s="684"/>
      <c r="AM102" s="684"/>
      <c r="AN102" s="684"/>
      <c r="AO102" s="684"/>
      <c r="AP102" s="684"/>
      <c r="AQ102" s="684"/>
      <c r="AR102" s="684"/>
      <c r="AS102" s="684"/>
      <c r="AT102" s="684"/>
      <c r="AU102" s="684"/>
      <c r="AV102" s="684"/>
      <c r="AW102" s="684"/>
      <c r="AX102" s="684"/>
      <c r="AY102" s="684"/>
      <c r="AZ102" s="685"/>
      <c r="CZ102" s="141">
        <v>0</v>
      </c>
    </row>
    <row r="103" spans="2:104" x14ac:dyDescent="0.25">
      <c r="C103" s="769" t="s">
        <v>228</v>
      </c>
      <c r="D103" s="769"/>
      <c r="E103" s="769"/>
      <c r="F103" s="769"/>
      <c r="G103" s="769"/>
      <c r="H103" s="769"/>
      <c r="I103" s="769"/>
      <c r="J103" s="769"/>
      <c r="K103" s="769"/>
      <c r="L103" s="769"/>
      <c r="M103" s="769"/>
      <c r="N103" s="769"/>
      <c r="O103" s="769"/>
      <c r="P103" s="769"/>
      <c r="Q103" s="769" t="s">
        <v>160</v>
      </c>
      <c r="R103" s="769"/>
      <c r="S103" s="769"/>
      <c r="T103" s="769"/>
      <c r="U103" s="769"/>
      <c r="V103" s="769"/>
      <c r="W103" s="769"/>
      <c r="X103" s="769"/>
      <c r="Y103" s="769"/>
      <c r="Z103" s="769"/>
      <c r="AA103" s="769"/>
      <c r="AB103" s="769"/>
      <c r="AC103" s="769"/>
      <c r="AD103" s="769"/>
      <c r="AE103" s="769"/>
      <c r="AF103" s="769"/>
      <c r="AG103" s="769"/>
      <c r="AH103" s="769"/>
      <c r="AI103" s="769"/>
      <c r="AJ103" s="769"/>
      <c r="AK103" s="769"/>
      <c r="AL103" s="769"/>
      <c r="AM103" s="769"/>
      <c r="AN103" s="769"/>
      <c r="AO103" s="769"/>
      <c r="AP103" s="769"/>
      <c r="AQ103" s="769"/>
      <c r="AR103" s="769"/>
      <c r="AS103" s="769"/>
      <c r="AT103" s="769"/>
      <c r="AU103" s="769"/>
      <c r="AV103" s="769"/>
      <c r="AW103" s="769"/>
      <c r="AX103" s="769"/>
      <c r="AY103" s="769"/>
      <c r="AZ103" s="769"/>
      <c r="CZ103" s="141">
        <v>0</v>
      </c>
    </row>
    <row r="104" spans="2:104" x14ac:dyDescent="0.25">
      <c r="C104" s="352"/>
      <c r="D104" s="353"/>
      <c r="E104" s="353"/>
      <c r="F104" s="353"/>
      <c r="G104" s="353"/>
      <c r="H104" s="353"/>
      <c r="I104" s="353"/>
      <c r="J104" s="353"/>
      <c r="K104" s="353"/>
      <c r="L104" s="353"/>
      <c r="M104" s="353"/>
      <c r="N104" s="353"/>
      <c r="O104" s="353"/>
      <c r="P104" s="354"/>
      <c r="Q104" s="406"/>
      <c r="R104" s="406"/>
      <c r="S104" s="406"/>
      <c r="T104" s="406"/>
      <c r="U104" s="406"/>
      <c r="V104" s="406"/>
      <c r="W104" s="406"/>
      <c r="X104" s="406"/>
      <c r="Y104" s="406"/>
      <c r="Z104" s="406"/>
      <c r="AA104" s="406"/>
      <c r="AB104" s="406"/>
      <c r="AC104" s="406"/>
      <c r="AD104" s="406"/>
      <c r="AE104" s="406"/>
      <c r="AF104" s="406"/>
      <c r="AG104" s="406"/>
      <c r="AH104" s="406"/>
      <c r="AI104" s="406"/>
      <c r="AJ104" s="406"/>
      <c r="AK104" s="406"/>
      <c r="AL104" s="406"/>
      <c r="AM104" s="406"/>
      <c r="AN104" s="406"/>
      <c r="AO104" s="406"/>
      <c r="AP104" s="406"/>
      <c r="AQ104" s="406"/>
      <c r="AR104" s="406"/>
      <c r="AS104" s="406"/>
      <c r="AT104" s="406"/>
      <c r="AU104" s="406"/>
      <c r="AV104" s="406"/>
      <c r="AW104" s="406"/>
      <c r="AX104" s="406"/>
      <c r="AY104" s="406"/>
      <c r="AZ104" s="406"/>
      <c r="CZ104" s="141">
        <v>0</v>
      </c>
    </row>
    <row r="105" spans="2:104" x14ac:dyDescent="0.25">
      <c r="C105" s="674"/>
      <c r="D105" s="674"/>
      <c r="E105" s="674"/>
      <c r="F105" s="674"/>
      <c r="G105" s="674"/>
      <c r="H105" s="674"/>
      <c r="I105" s="674"/>
      <c r="J105" s="674"/>
      <c r="K105" s="674"/>
      <c r="L105" s="674"/>
      <c r="M105" s="674"/>
      <c r="N105" s="674"/>
      <c r="O105" s="674"/>
      <c r="P105" s="674"/>
      <c r="Q105" s="674"/>
      <c r="R105" s="674"/>
      <c r="S105" s="674"/>
      <c r="T105" s="674"/>
      <c r="U105" s="674"/>
      <c r="V105" s="674"/>
      <c r="W105" s="674"/>
      <c r="X105" s="674"/>
      <c r="Y105" s="674"/>
      <c r="Z105" s="674"/>
      <c r="AA105" s="674"/>
      <c r="AB105" s="674"/>
      <c r="AC105" s="674"/>
      <c r="AD105" s="674"/>
      <c r="AE105" s="674"/>
      <c r="AF105" s="674"/>
      <c r="AG105" s="674"/>
      <c r="AH105" s="674"/>
      <c r="AI105" s="674"/>
      <c r="AJ105" s="674"/>
      <c r="AK105" s="674"/>
      <c r="AL105" s="674"/>
      <c r="AM105" s="674"/>
      <c r="AN105" s="674"/>
      <c r="AO105" s="674"/>
      <c r="AP105" s="674"/>
      <c r="AQ105" s="674"/>
      <c r="AR105" s="674"/>
      <c r="AS105" s="674"/>
      <c r="AT105" s="674"/>
      <c r="AU105" s="674"/>
      <c r="AV105" s="674"/>
      <c r="AW105" s="674"/>
      <c r="AX105" s="674"/>
      <c r="AY105" s="674"/>
      <c r="AZ105" s="674"/>
      <c r="CZ105" s="141">
        <v>0</v>
      </c>
    </row>
    <row r="106" spans="2:104" x14ac:dyDescent="0.25">
      <c r="C106" s="406"/>
      <c r="D106" s="406"/>
      <c r="E106" s="406"/>
      <c r="F106" s="406"/>
      <c r="G106" s="406"/>
      <c r="H106" s="406"/>
      <c r="I106" s="406"/>
      <c r="J106" s="406"/>
      <c r="K106" s="406"/>
      <c r="L106" s="406"/>
      <c r="M106" s="406"/>
      <c r="N106" s="406"/>
      <c r="O106" s="406"/>
      <c r="P106" s="406"/>
      <c r="Q106" s="406"/>
      <c r="R106" s="406"/>
      <c r="S106" s="406"/>
      <c r="T106" s="406"/>
      <c r="U106" s="406"/>
      <c r="V106" s="406"/>
      <c r="W106" s="406"/>
      <c r="X106" s="406"/>
      <c r="Y106" s="406"/>
      <c r="Z106" s="406"/>
      <c r="AA106" s="406"/>
      <c r="AB106" s="406"/>
      <c r="AC106" s="406"/>
      <c r="AD106" s="406"/>
      <c r="AE106" s="406"/>
      <c r="AF106" s="406"/>
      <c r="AG106" s="406"/>
      <c r="AH106" s="406"/>
      <c r="AI106" s="406"/>
      <c r="AJ106" s="406"/>
      <c r="AK106" s="406"/>
      <c r="AL106" s="406"/>
      <c r="AM106" s="406"/>
      <c r="AN106" s="406"/>
      <c r="AO106" s="406"/>
      <c r="AP106" s="406"/>
      <c r="AQ106" s="406"/>
      <c r="AR106" s="406"/>
      <c r="AS106" s="406"/>
      <c r="AT106" s="406"/>
      <c r="AU106" s="406"/>
      <c r="AV106" s="406"/>
      <c r="AW106" s="406"/>
      <c r="AX106" s="406"/>
      <c r="AY106" s="406"/>
      <c r="AZ106" s="406"/>
      <c r="CZ106" s="141">
        <v>0</v>
      </c>
    </row>
    <row r="107" spans="2:104" x14ac:dyDescent="0.25">
      <c r="C107" s="332" t="s">
        <v>92</v>
      </c>
      <c r="D107" s="333"/>
      <c r="E107" s="333"/>
      <c r="F107" s="333"/>
      <c r="G107" s="333"/>
      <c r="H107" s="333"/>
      <c r="I107" s="333"/>
      <c r="J107" s="333"/>
      <c r="K107" s="333"/>
      <c r="L107" s="333"/>
      <c r="M107" s="333"/>
      <c r="N107" s="333"/>
      <c r="O107" s="333"/>
      <c r="P107" s="333"/>
      <c r="Q107" s="333"/>
      <c r="R107" s="333"/>
      <c r="S107" s="333"/>
      <c r="T107" s="333"/>
      <c r="U107" s="333"/>
      <c r="V107" s="333"/>
      <c r="W107" s="333"/>
      <c r="X107" s="333"/>
      <c r="Y107" s="333"/>
      <c r="Z107" s="333"/>
      <c r="AA107" s="333"/>
      <c r="AB107" s="333"/>
      <c r="AC107" s="333"/>
      <c r="AD107" s="333"/>
      <c r="AE107" s="333"/>
      <c r="AF107" s="333"/>
      <c r="AG107" s="333"/>
      <c r="AH107" s="333"/>
      <c r="AI107" s="333"/>
      <c r="AJ107" s="333"/>
      <c r="AK107" s="333"/>
      <c r="AL107" s="333"/>
      <c r="AM107" s="333"/>
      <c r="AN107" s="333"/>
      <c r="AO107" s="333"/>
      <c r="AP107" s="333"/>
      <c r="AQ107" s="333"/>
      <c r="AR107" s="333"/>
      <c r="AS107" s="333"/>
      <c r="AT107" s="333"/>
      <c r="AU107" s="333"/>
      <c r="AV107" s="334"/>
      <c r="AW107" s="330" t="s">
        <v>93</v>
      </c>
      <c r="AX107" s="331"/>
      <c r="AY107" s="330" t="s">
        <v>94</v>
      </c>
      <c r="AZ107" s="331"/>
      <c r="CZ107" s="141">
        <v>1</v>
      </c>
    </row>
    <row r="108" spans="2:104" x14ac:dyDescent="0.25">
      <c r="CZ108" s="141">
        <v>0</v>
      </c>
    </row>
    <row r="109" spans="2:104" x14ac:dyDescent="0.25">
      <c r="C109" s="404" t="s">
        <v>480</v>
      </c>
      <c r="D109" s="339"/>
      <c r="E109" s="339"/>
      <c r="F109" s="339"/>
      <c r="G109" s="339"/>
      <c r="H109" s="339"/>
      <c r="I109" s="339"/>
      <c r="J109" s="339"/>
      <c r="K109" s="339"/>
      <c r="L109" s="339"/>
      <c r="M109" s="339"/>
      <c r="N109" s="339"/>
      <c r="O109" s="339"/>
      <c r="P109" s="339"/>
      <c r="Q109" s="339"/>
      <c r="R109" s="339"/>
      <c r="S109" s="339"/>
      <c r="T109" s="339"/>
      <c r="U109" s="339"/>
      <c r="V109" s="339"/>
      <c r="W109" s="339"/>
      <c r="X109" s="339"/>
      <c r="Y109" s="339"/>
      <c r="Z109" s="339"/>
      <c r="AA109" s="339"/>
      <c r="AB109" s="339"/>
      <c r="AC109" s="339"/>
      <c r="AD109" s="339"/>
      <c r="AE109" s="339"/>
      <c r="AF109" s="339"/>
      <c r="AG109" s="339"/>
      <c r="AH109" s="339"/>
      <c r="AI109" s="339"/>
      <c r="AJ109" s="339"/>
      <c r="AK109" s="339"/>
      <c r="AL109" s="339"/>
      <c r="AM109" s="339"/>
      <c r="AN109" s="339"/>
      <c r="AO109" s="339"/>
      <c r="AP109" s="339"/>
      <c r="AQ109" s="339"/>
      <c r="AR109" s="339"/>
      <c r="AS109" s="339"/>
      <c r="AT109" s="339"/>
      <c r="AU109" s="339"/>
      <c r="AV109" s="339"/>
      <c r="AW109" s="339"/>
      <c r="AX109" s="339"/>
      <c r="AY109" s="339"/>
      <c r="AZ109" s="340"/>
      <c r="CZ109" s="141">
        <v>0</v>
      </c>
    </row>
    <row r="110" spans="2:104" x14ac:dyDescent="0.25">
      <c r="C110" s="683" t="s">
        <v>233</v>
      </c>
      <c r="D110" s="684"/>
      <c r="E110" s="684"/>
      <c r="F110" s="684"/>
      <c r="G110" s="684"/>
      <c r="H110" s="684"/>
      <c r="I110" s="684"/>
      <c r="J110" s="684"/>
      <c r="K110" s="684"/>
      <c r="L110" s="684"/>
      <c r="M110" s="684"/>
      <c r="N110" s="684"/>
      <c r="O110" s="684"/>
      <c r="P110" s="684"/>
      <c r="Q110" s="409"/>
      <c r="R110" s="438"/>
      <c r="S110" s="439"/>
      <c r="T110" s="785"/>
      <c r="U110" s="785"/>
      <c r="V110" s="785"/>
      <c r="W110" s="785"/>
      <c r="X110" s="785"/>
      <c r="Y110" s="785"/>
      <c r="Z110" s="785"/>
      <c r="AA110" s="785"/>
      <c r="AB110" s="785"/>
      <c r="AC110" s="785"/>
      <c r="AD110" s="785"/>
      <c r="AE110" s="785"/>
      <c r="AF110" s="785"/>
      <c r="AG110" s="785"/>
      <c r="AH110" s="785"/>
      <c r="AI110" s="785"/>
      <c r="AJ110" s="785"/>
      <c r="AK110" s="785"/>
      <c r="AL110" s="785"/>
      <c r="AM110" s="785"/>
      <c r="AN110" s="785"/>
      <c r="AO110" s="785"/>
      <c r="AP110" s="785"/>
      <c r="AQ110" s="785"/>
      <c r="AR110" s="785"/>
      <c r="AS110" s="785"/>
      <c r="AT110" s="785"/>
      <c r="AU110" s="785"/>
      <c r="AV110" s="785"/>
      <c r="AW110" s="785"/>
      <c r="AX110" s="785"/>
      <c r="AY110" s="785"/>
      <c r="AZ110" s="786"/>
      <c r="CZ110" s="141">
        <v>0</v>
      </c>
    </row>
    <row r="111" spans="2:104" x14ac:dyDescent="0.25">
      <c r="C111" s="683" t="s">
        <v>479</v>
      </c>
      <c r="D111" s="684"/>
      <c r="E111" s="684"/>
      <c r="F111" s="684"/>
      <c r="G111" s="684"/>
      <c r="H111" s="684"/>
      <c r="I111" s="684"/>
      <c r="J111" s="684"/>
      <c r="K111" s="684"/>
      <c r="L111" s="684"/>
      <c r="M111" s="684"/>
      <c r="N111" s="684"/>
      <c r="O111" s="684"/>
      <c r="P111" s="684"/>
      <c r="Q111" s="783"/>
      <c r="R111" s="783"/>
      <c r="S111" s="783"/>
      <c r="T111" s="783"/>
      <c r="U111" s="783"/>
      <c r="V111" s="783"/>
      <c r="W111" s="783"/>
      <c r="X111" s="783"/>
      <c r="Y111" s="783"/>
      <c r="Z111" s="783"/>
      <c r="AA111" s="783"/>
      <c r="AB111" s="783"/>
      <c r="AC111" s="783"/>
      <c r="AD111" s="783"/>
      <c r="AE111" s="783"/>
      <c r="AF111" s="783"/>
      <c r="AG111" s="783"/>
      <c r="AH111" s="783"/>
      <c r="AI111" s="783"/>
      <c r="AJ111" s="783"/>
      <c r="AK111" s="783"/>
      <c r="AL111" s="783"/>
      <c r="AM111" s="783"/>
      <c r="AN111" s="783"/>
      <c r="AO111" s="783"/>
      <c r="AP111" s="783"/>
      <c r="AQ111" s="783"/>
      <c r="AR111" s="783"/>
      <c r="AS111" s="783"/>
      <c r="AT111" s="783"/>
      <c r="AU111" s="783"/>
      <c r="AV111" s="783"/>
      <c r="AW111" s="783"/>
      <c r="AX111" s="783"/>
      <c r="AY111" s="783"/>
      <c r="AZ111" s="784"/>
      <c r="CZ111" s="141">
        <v>0</v>
      </c>
    </row>
    <row r="112" spans="2:104" x14ac:dyDescent="0.25">
      <c r="C112" s="798" t="s">
        <v>231</v>
      </c>
      <c r="D112" s="799"/>
      <c r="E112" s="799"/>
      <c r="F112" s="799"/>
      <c r="G112" s="799"/>
      <c r="H112" s="799"/>
      <c r="I112" s="799"/>
      <c r="J112" s="799"/>
      <c r="K112" s="799"/>
      <c r="L112" s="799"/>
      <c r="M112" s="799"/>
      <c r="N112" s="799"/>
      <c r="O112" s="799"/>
      <c r="P112" s="799"/>
      <c r="Q112" s="799"/>
      <c r="R112" s="799"/>
      <c r="S112" s="799"/>
      <c r="T112" s="799"/>
      <c r="U112" s="799"/>
      <c r="V112" s="799"/>
      <c r="W112" s="799"/>
      <c r="X112" s="799"/>
      <c r="Y112" s="799"/>
      <c r="Z112" s="799"/>
      <c r="AA112" s="799"/>
      <c r="AB112" s="799"/>
      <c r="AC112" s="799"/>
      <c r="AD112" s="799"/>
      <c r="AE112" s="799"/>
      <c r="AF112" s="799"/>
      <c r="AG112" s="799"/>
      <c r="AH112" s="799"/>
      <c r="AI112" s="799"/>
      <c r="AJ112" s="799"/>
      <c r="AK112" s="799"/>
      <c r="AL112" s="799"/>
      <c r="AM112" s="799"/>
      <c r="AN112" s="799"/>
      <c r="AO112" s="799"/>
      <c r="AP112" s="799"/>
      <c r="AQ112" s="799"/>
      <c r="AR112" s="799"/>
      <c r="AS112" s="799"/>
      <c r="AT112" s="799"/>
      <c r="AU112" s="799"/>
      <c r="AV112" s="799"/>
      <c r="AW112" s="799"/>
      <c r="AX112" s="799"/>
      <c r="AY112" s="799"/>
      <c r="AZ112" s="800"/>
      <c r="CZ112" s="141">
        <v>0</v>
      </c>
    </row>
    <row r="113" spans="3:104" x14ac:dyDescent="0.25">
      <c r="C113" s="769" t="s">
        <v>228</v>
      </c>
      <c r="D113" s="769"/>
      <c r="E113" s="769"/>
      <c r="F113" s="769"/>
      <c r="G113" s="769"/>
      <c r="H113" s="769"/>
      <c r="I113" s="769"/>
      <c r="J113" s="769"/>
      <c r="K113" s="769"/>
      <c r="L113" s="769"/>
      <c r="M113" s="769"/>
      <c r="N113" s="769"/>
      <c r="O113" s="769"/>
      <c r="P113" s="769"/>
      <c r="Q113" s="769" t="s">
        <v>160</v>
      </c>
      <c r="R113" s="769"/>
      <c r="S113" s="769"/>
      <c r="T113" s="769"/>
      <c r="U113" s="769"/>
      <c r="V113" s="769"/>
      <c r="W113" s="769"/>
      <c r="X113" s="769"/>
      <c r="Y113" s="769"/>
      <c r="Z113" s="769"/>
      <c r="AA113" s="769"/>
      <c r="AB113" s="769"/>
      <c r="AC113" s="769"/>
      <c r="AD113" s="769"/>
      <c r="AE113" s="769"/>
      <c r="AF113" s="769"/>
      <c r="AG113" s="769"/>
      <c r="AH113" s="769"/>
      <c r="AI113" s="769"/>
      <c r="AJ113" s="769"/>
      <c r="AK113" s="769"/>
      <c r="AL113" s="769"/>
      <c r="AM113" s="769"/>
      <c r="AN113" s="769"/>
      <c r="AO113" s="769"/>
      <c r="AP113" s="769"/>
      <c r="AQ113" s="769"/>
      <c r="AR113" s="769"/>
      <c r="AS113" s="769"/>
      <c r="AT113" s="769"/>
      <c r="AU113" s="769"/>
      <c r="AV113" s="769"/>
      <c r="AW113" s="769"/>
      <c r="AX113" s="769"/>
      <c r="AY113" s="769"/>
      <c r="AZ113" s="769"/>
      <c r="CZ113" s="141">
        <v>0</v>
      </c>
    </row>
    <row r="114" spans="3:104" x14ac:dyDescent="0.25">
      <c r="C114" s="352"/>
      <c r="D114" s="353"/>
      <c r="E114" s="353"/>
      <c r="F114" s="353"/>
      <c r="G114" s="353"/>
      <c r="H114" s="353"/>
      <c r="I114" s="353"/>
      <c r="J114" s="353"/>
      <c r="K114" s="353"/>
      <c r="L114" s="353"/>
      <c r="M114" s="353"/>
      <c r="N114" s="353"/>
      <c r="O114" s="353"/>
      <c r="P114" s="354"/>
      <c r="Q114" s="406"/>
      <c r="R114" s="406"/>
      <c r="S114" s="406"/>
      <c r="T114" s="406"/>
      <c r="U114" s="406"/>
      <c r="V114" s="406"/>
      <c r="W114" s="406"/>
      <c r="X114" s="406"/>
      <c r="Y114" s="406"/>
      <c r="Z114" s="406"/>
      <c r="AA114" s="406"/>
      <c r="AB114" s="406"/>
      <c r="AC114" s="406"/>
      <c r="AD114" s="406"/>
      <c r="AE114" s="406"/>
      <c r="AF114" s="406"/>
      <c r="AG114" s="406"/>
      <c r="AH114" s="406"/>
      <c r="AI114" s="406"/>
      <c r="AJ114" s="406"/>
      <c r="AK114" s="406"/>
      <c r="AL114" s="406"/>
      <c r="AM114" s="406"/>
      <c r="AN114" s="406"/>
      <c r="AO114" s="406"/>
      <c r="AP114" s="406"/>
      <c r="AQ114" s="406"/>
      <c r="AR114" s="406"/>
      <c r="AS114" s="406"/>
      <c r="AT114" s="406"/>
      <c r="AU114" s="406"/>
      <c r="AV114" s="406"/>
      <c r="AW114" s="406"/>
      <c r="AX114" s="406"/>
      <c r="AY114" s="406"/>
      <c r="AZ114" s="406"/>
      <c r="CZ114" s="141">
        <v>0</v>
      </c>
    </row>
    <row r="115" spans="3:104" x14ac:dyDescent="0.25">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4"/>
      <c r="Z115" s="674"/>
      <c r="AA115" s="674"/>
      <c r="AB115" s="674"/>
      <c r="AC115" s="674"/>
      <c r="AD115" s="674"/>
      <c r="AE115" s="674"/>
      <c r="AF115" s="674"/>
      <c r="AG115" s="674"/>
      <c r="AH115" s="674"/>
      <c r="AI115" s="674"/>
      <c r="AJ115" s="674"/>
      <c r="AK115" s="674"/>
      <c r="AL115" s="674"/>
      <c r="AM115" s="674"/>
      <c r="AN115" s="674"/>
      <c r="AO115" s="674"/>
      <c r="AP115" s="674"/>
      <c r="AQ115" s="674"/>
      <c r="AR115" s="674"/>
      <c r="AS115" s="674"/>
      <c r="AT115" s="674"/>
      <c r="AU115" s="674"/>
      <c r="AV115" s="674"/>
      <c r="AW115" s="674"/>
      <c r="AX115" s="674"/>
      <c r="AY115" s="674"/>
      <c r="AZ115" s="674"/>
      <c r="CZ115" s="141">
        <v>0</v>
      </c>
    </row>
    <row r="116" spans="3:104" x14ac:dyDescent="0.25">
      <c r="C116" s="406"/>
      <c r="D116" s="406"/>
      <c r="E116" s="406"/>
      <c r="F116" s="406"/>
      <c r="G116" s="406"/>
      <c r="H116" s="406"/>
      <c r="I116" s="406"/>
      <c r="J116" s="406"/>
      <c r="K116" s="406"/>
      <c r="L116" s="406"/>
      <c r="M116" s="406"/>
      <c r="N116" s="406"/>
      <c r="O116" s="406"/>
      <c r="P116" s="406"/>
      <c r="Q116" s="406"/>
      <c r="R116" s="406"/>
      <c r="S116" s="406"/>
      <c r="T116" s="406"/>
      <c r="U116" s="406"/>
      <c r="V116" s="406"/>
      <c r="W116" s="406"/>
      <c r="X116" s="406"/>
      <c r="Y116" s="406"/>
      <c r="Z116" s="406"/>
      <c r="AA116" s="406"/>
      <c r="AB116" s="406"/>
      <c r="AC116" s="406"/>
      <c r="AD116" s="406"/>
      <c r="AE116" s="406"/>
      <c r="AF116" s="406"/>
      <c r="AG116" s="406"/>
      <c r="AH116" s="406"/>
      <c r="AI116" s="406"/>
      <c r="AJ116" s="406"/>
      <c r="AK116" s="406"/>
      <c r="AL116" s="406"/>
      <c r="AM116" s="406"/>
      <c r="AN116" s="406"/>
      <c r="AO116" s="406"/>
      <c r="AP116" s="406"/>
      <c r="AQ116" s="406"/>
      <c r="AR116" s="406"/>
      <c r="AS116" s="406"/>
      <c r="AT116" s="406"/>
      <c r="AU116" s="406"/>
      <c r="AV116" s="406"/>
      <c r="AW116" s="406"/>
      <c r="AX116" s="406"/>
      <c r="AY116" s="406"/>
      <c r="AZ116" s="406"/>
      <c r="CZ116" s="141">
        <v>0</v>
      </c>
    </row>
    <row r="117" spans="3:104" x14ac:dyDescent="0.25">
      <c r="C117" s="332" t="s">
        <v>92</v>
      </c>
      <c r="D117" s="333"/>
      <c r="E117" s="333"/>
      <c r="F117" s="333"/>
      <c r="G117" s="333"/>
      <c r="H117" s="333"/>
      <c r="I117" s="333"/>
      <c r="J117" s="333"/>
      <c r="K117" s="333"/>
      <c r="L117" s="333"/>
      <c r="M117" s="333"/>
      <c r="N117" s="333"/>
      <c r="O117" s="333"/>
      <c r="P117" s="333"/>
      <c r="Q117" s="333"/>
      <c r="R117" s="333"/>
      <c r="S117" s="333"/>
      <c r="T117" s="333"/>
      <c r="U117" s="333"/>
      <c r="V117" s="333"/>
      <c r="W117" s="333"/>
      <c r="X117" s="333"/>
      <c r="Y117" s="333"/>
      <c r="Z117" s="333"/>
      <c r="AA117" s="333"/>
      <c r="AB117" s="333"/>
      <c r="AC117" s="333"/>
      <c r="AD117" s="333"/>
      <c r="AE117" s="333"/>
      <c r="AF117" s="333"/>
      <c r="AG117" s="333"/>
      <c r="AH117" s="333"/>
      <c r="AI117" s="333"/>
      <c r="AJ117" s="333"/>
      <c r="AK117" s="333"/>
      <c r="AL117" s="333"/>
      <c r="AM117" s="333"/>
      <c r="AN117" s="333"/>
      <c r="AO117" s="333"/>
      <c r="AP117" s="333"/>
      <c r="AQ117" s="333"/>
      <c r="AR117" s="333"/>
      <c r="AS117" s="333"/>
      <c r="AT117" s="333"/>
      <c r="AU117" s="333"/>
      <c r="AV117" s="334"/>
      <c r="AW117" s="330" t="s">
        <v>93</v>
      </c>
      <c r="AX117" s="331"/>
      <c r="AY117" s="330" t="s">
        <v>94</v>
      </c>
      <c r="AZ117" s="331"/>
      <c r="CZ117" s="141">
        <v>1</v>
      </c>
    </row>
    <row r="118" spans="3:104" x14ac:dyDescent="0.25">
      <c r="CZ118" s="141">
        <v>0</v>
      </c>
    </row>
    <row r="119" spans="3:104" x14ac:dyDescent="0.25">
      <c r="C119" s="404" t="s">
        <v>234</v>
      </c>
      <c r="D119" s="339"/>
      <c r="E119" s="339"/>
      <c r="F119" s="339"/>
      <c r="G119" s="339"/>
      <c r="H119" s="339"/>
      <c r="I119" s="339"/>
      <c r="J119" s="339"/>
      <c r="K119" s="339"/>
      <c r="L119" s="339"/>
      <c r="M119" s="339"/>
      <c r="N119" s="339"/>
      <c r="O119" s="339"/>
      <c r="P119" s="339"/>
      <c r="Q119" s="339"/>
      <c r="R119" s="339"/>
      <c r="S119" s="339"/>
      <c r="T119" s="339"/>
      <c r="U119" s="339"/>
      <c r="V119" s="339"/>
      <c r="W119" s="339"/>
      <c r="X119" s="339"/>
      <c r="Y119" s="339"/>
      <c r="Z119" s="339"/>
      <c r="AA119" s="339"/>
      <c r="AB119" s="339"/>
      <c r="AC119" s="339"/>
      <c r="AD119" s="339"/>
      <c r="AE119" s="339"/>
      <c r="AF119" s="339"/>
      <c r="AG119" s="339"/>
      <c r="AH119" s="339"/>
      <c r="AI119" s="339"/>
      <c r="AJ119" s="339"/>
      <c r="AK119" s="339"/>
      <c r="AL119" s="339"/>
      <c r="AM119" s="339"/>
      <c r="AN119" s="339"/>
      <c r="AO119" s="339"/>
      <c r="AP119" s="339"/>
      <c r="AQ119" s="339"/>
      <c r="AR119" s="339"/>
      <c r="AS119" s="339"/>
      <c r="AT119" s="339"/>
      <c r="AU119" s="339"/>
      <c r="AV119" s="339"/>
      <c r="AW119" s="339"/>
      <c r="AX119" s="339"/>
      <c r="AY119" s="339"/>
      <c r="AZ119" s="340"/>
      <c r="CZ119" s="141">
        <v>0</v>
      </c>
    </row>
    <row r="120" spans="3:104" x14ac:dyDescent="0.25">
      <c r="C120" s="807" t="s">
        <v>534</v>
      </c>
      <c r="D120" s="808"/>
      <c r="E120" s="808"/>
      <c r="F120" s="808"/>
      <c r="G120" s="808"/>
      <c r="H120" s="808"/>
      <c r="I120" s="808"/>
      <c r="J120" s="808"/>
      <c r="K120" s="808"/>
      <c r="L120" s="808"/>
      <c r="M120" s="808"/>
      <c r="N120" s="808"/>
      <c r="O120" s="808"/>
      <c r="P120" s="808"/>
      <c r="Q120" s="808"/>
      <c r="R120" s="808"/>
      <c r="S120" s="808"/>
      <c r="T120" s="808"/>
      <c r="U120" s="808"/>
      <c r="V120" s="808"/>
      <c r="W120" s="808"/>
      <c r="X120" s="808"/>
      <c r="Y120" s="808"/>
      <c r="Z120" s="808"/>
      <c r="AA120" s="808"/>
      <c r="AB120" s="808"/>
      <c r="AC120" s="808"/>
      <c r="AD120" s="808"/>
      <c r="AE120" s="808"/>
      <c r="AF120" s="808"/>
      <c r="AG120" s="808"/>
      <c r="AH120" s="808"/>
      <c r="AI120" s="808"/>
      <c r="AJ120" s="808"/>
      <c r="AK120" s="808"/>
      <c r="AL120" s="808"/>
      <c r="AM120" s="808"/>
      <c r="AN120" s="808"/>
      <c r="AO120" s="808"/>
      <c r="AP120" s="808"/>
      <c r="AQ120" s="808"/>
      <c r="AR120" s="808"/>
      <c r="AS120" s="808"/>
      <c r="AT120" s="808"/>
      <c r="AU120" s="808"/>
      <c r="AV120" s="808"/>
      <c r="AW120" s="808"/>
      <c r="AX120" s="808"/>
      <c r="AY120" s="808"/>
      <c r="AZ120" s="809"/>
      <c r="CZ120" s="141">
        <v>0</v>
      </c>
    </row>
    <row r="121" spans="3:104" x14ac:dyDescent="0.25">
      <c r="C121" s="810"/>
      <c r="D121" s="811"/>
      <c r="E121" s="811"/>
      <c r="F121" s="811"/>
      <c r="G121" s="811"/>
      <c r="H121" s="811"/>
      <c r="I121" s="811"/>
      <c r="J121" s="811"/>
      <c r="K121" s="811"/>
      <c r="L121" s="811"/>
      <c r="M121" s="811"/>
      <c r="N121" s="811"/>
      <c r="O121" s="811"/>
      <c r="P121" s="811"/>
      <c r="Q121" s="811"/>
      <c r="R121" s="811"/>
      <c r="S121" s="811"/>
      <c r="T121" s="811"/>
      <c r="U121" s="811"/>
      <c r="V121" s="811"/>
      <c r="W121" s="811"/>
      <c r="X121" s="811"/>
      <c r="Y121" s="811"/>
      <c r="Z121" s="811"/>
      <c r="AA121" s="811"/>
      <c r="AB121" s="811"/>
      <c r="AC121" s="811"/>
      <c r="AD121" s="811"/>
      <c r="AE121" s="811"/>
      <c r="AF121" s="811"/>
      <c r="AG121" s="811"/>
      <c r="AH121" s="811"/>
      <c r="AI121" s="811"/>
      <c r="AJ121" s="811"/>
      <c r="AK121" s="811"/>
      <c r="AL121" s="811"/>
      <c r="AM121" s="811"/>
      <c r="AN121" s="811"/>
      <c r="AO121" s="811"/>
      <c r="AP121" s="811"/>
      <c r="AQ121" s="811"/>
      <c r="AR121" s="811"/>
      <c r="AS121" s="811"/>
      <c r="AT121" s="811"/>
      <c r="AU121" s="811"/>
      <c r="AV121" s="811"/>
      <c r="AW121" s="811"/>
      <c r="AX121" s="811"/>
      <c r="AY121" s="811"/>
      <c r="AZ121" s="812"/>
      <c r="CZ121" s="141">
        <v>0</v>
      </c>
    </row>
    <row r="122" spans="3:104" x14ac:dyDescent="0.25">
      <c r="C122" s="804" t="s">
        <v>237</v>
      </c>
      <c r="D122" s="805"/>
      <c r="E122" s="805"/>
      <c r="F122" s="805"/>
      <c r="G122" s="805"/>
      <c r="H122" s="805"/>
      <c r="I122" s="805"/>
      <c r="J122" s="805"/>
      <c r="K122" s="805"/>
      <c r="L122" s="805"/>
      <c r="M122" s="805"/>
      <c r="N122" s="805"/>
      <c r="O122" s="805"/>
      <c r="P122" s="805"/>
      <c r="Q122" s="805"/>
      <c r="R122" s="805"/>
      <c r="S122" s="805"/>
      <c r="T122" s="805"/>
      <c r="U122" s="805"/>
      <c r="V122" s="805"/>
      <c r="W122" s="805"/>
      <c r="X122" s="805"/>
      <c r="Y122" s="805"/>
      <c r="Z122" s="805"/>
      <c r="AA122" s="805"/>
      <c r="AB122" s="805"/>
      <c r="AC122" s="805"/>
      <c r="AD122" s="805"/>
      <c r="AE122" s="805"/>
      <c r="AF122" s="805"/>
      <c r="AG122" s="805"/>
      <c r="AH122" s="805"/>
      <c r="AI122" s="805"/>
      <c r="AJ122" s="805"/>
      <c r="AK122" s="805"/>
      <c r="AL122" s="805"/>
      <c r="AM122" s="805"/>
      <c r="AN122" s="805"/>
      <c r="AO122" s="805"/>
      <c r="AP122" s="805"/>
      <c r="AQ122" s="805"/>
      <c r="AR122" s="805"/>
      <c r="AS122" s="805"/>
      <c r="AT122" s="805"/>
      <c r="AU122" s="805"/>
      <c r="AV122" s="805"/>
      <c r="AW122" s="805"/>
      <c r="AX122" s="805"/>
      <c r="AY122" s="805"/>
      <c r="AZ122" s="806"/>
      <c r="CZ122" s="141">
        <v>0</v>
      </c>
    </row>
    <row r="123" spans="3:104" x14ac:dyDescent="0.25">
      <c r="C123" s="804"/>
      <c r="D123" s="805"/>
      <c r="E123" s="805"/>
      <c r="F123" s="805"/>
      <c r="G123" s="805"/>
      <c r="H123" s="805"/>
      <c r="I123" s="805"/>
      <c r="J123" s="805"/>
      <c r="K123" s="805"/>
      <c r="L123" s="805"/>
      <c r="M123" s="805"/>
      <c r="N123" s="805"/>
      <c r="O123" s="805"/>
      <c r="P123" s="805"/>
      <c r="Q123" s="805"/>
      <c r="R123" s="805"/>
      <c r="S123" s="805"/>
      <c r="T123" s="805"/>
      <c r="U123" s="805"/>
      <c r="V123" s="805"/>
      <c r="W123" s="805"/>
      <c r="X123" s="805"/>
      <c r="Y123" s="805"/>
      <c r="Z123" s="805"/>
      <c r="AA123" s="805"/>
      <c r="AB123" s="805"/>
      <c r="AC123" s="805"/>
      <c r="AD123" s="805"/>
      <c r="AE123" s="805"/>
      <c r="AF123" s="805"/>
      <c r="AG123" s="805"/>
      <c r="AH123" s="805"/>
      <c r="AI123" s="805"/>
      <c r="AJ123" s="805"/>
      <c r="AK123" s="805"/>
      <c r="AL123" s="805"/>
      <c r="AM123" s="805"/>
      <c r="AN123" s="805"/>
      <c r="AO123" s="805"/>
      <c r="AP123" s="805"/>
      <c r="AQ123" s="805"/>
      <c r="AR123" s="805"/>
      <c r="AS123" s="805"/>
      <c r="AT123" s="805"/>
      <c r="AU123" s="805"/>
      <c r="AV123" s="805"/>
      <c r="AW123" s="805"/>
      <c r="AX123" s="805"/>
      <c r="AY123" s="805"/>
      <c r="AZ123" s="806"/>
      <c r="CZ123" s="141">
        <v>0</v>
      </c>
    </row>
    <row r="124" spans="3:104" x14ac:dyDescent="0.25">
      <c r="C124" s="769" t="s">
        <v>239</v>
      </c>
      <c r="D124" s="769"/>
      <c r="E124" s="769"/>
      <c r="F124" s="769"/>
      <c r="G124" s="769"/>
      <c r="H124" s="769"/>
      <c r="I124" s="769"/>
      <c r="J124" s="802" t="s">
        <v>235</v>
      </c>
      <c r="K124" s="802"/>
      <c r="L124" s="802"/>
      <c r="M124" s="802"/>
      <c r="N124" s="802"/>
      <c r="O124" s="802"/>
      <c r="P124" s="802"/>
      <c r="Q124" s="802"/>
      <c r="R124" s="802"/>
      <c r="S124" s="802"/>
      <c r="T124" s="802"/>
      <c r="U124" s="802"/>
      <c r="V124" s="802"/>
      <c r="W124" s="802"/>
      <c r="X124" s="802"/>
      <c r="Y124" s="802"/>
      <c r="Z124" s="802"/>
      <c r="AA124" s="802"/>
      <c r="AB124" s="802"/>
      <c r="AC124" s="802"/>
      <c r="AD124" s="802"/>
      <c r="AE124" s="802"/>
      <c r="AF124" s="802"/>
      <c r="AG124" s="802"/>
      <c r="AH124" s="802"/>
      <c r="AI124" s="802"/>
      <c r="AJ124" s="802"/>
      <c r="AK124" s="802"/>
      <c r="AL124" s="802"/>
      <c r="AM124" s="802"/>
      <c r="AN124" s="802"/>
      <c r="AO124" s="802"/>
      <c r="AP124" s="802"/>
      <c r="AQ124" s="802"/>
      <c r="AR124" s="802"/>
      <c r="AS124" s="802"/>
      <c r="AT124" s="802"/>
      <c r="AU124" s="802"/>
      <c r="AV124" s="802"/>
      <c r="AW124" s="802"/>
      <c r="AX124" s="802"/>
      <c r="AY124" s="802"/>
      <c r="AZ124" s="802"/>
      <c r="CZ124" s="141">
        <v>0</v>
      </c>
    </row>
    <row r="125" spans="3:104" x14ac:dyDescent="0.25">
      <c r="C125" s="769"/>
      <c r="D125" s="769"/>
      <c r="E125" s="769"/>
      <c r="F125" s="769"/>
      <c r="G125" s="769"/>
      <c r="H125" s="769"/>
      <c r="I125" s="769"/>
      <c r="J125" s="802"/>
      <c r="K125" s="802"/>
      <c r="L125" s="802"/>
      <c r="M125" s="802"/>
      <c r="N125" s="802"/>
      <c r="O125" s="802"/>
      <c r="P125" s="802"/>
      <c r="Q125" s="802"/>
      <c r="R125" s="802"/>
      <c r="S125" s="802"/>
      <c r="T125" s="802"/>
      <c r="U125" s="802"/>
      <c r="V125" s="802"/>
      <c r="W125" s="802"/>
      <c r="X125" s="802"/>
      <c r="Y125" s="802"/>
      <c r="Z125" s="802"/>
      <c r="AA125" s="802"/>
      <c r="AB125" s="802"/>
      <c r="AC125" s="802"/>
      <c r="AD125" s="802"/>
      <c r="AE125" s="802"/>
      <c r="AF125" s="802"/>
      <c r="AG125" s="802"/>
      <c r="AH125" s="802"/>
      <c r="AI125" s="802"/>
      <c r="AJ125" s="802"/>
      <c r="AK125" s="802"/>
      <c r="AL125" s="802"/>
      <c r="AM125" s="802"/>
      <c r="AN125" s="802"/>
      <c r="AO125" s="802"/>
      <c r="AP125" s="802"/>
      <c r="AQ125" s="802"/>
      <c r="AR125" s="802"/>
      <c r="AS125" s="802"/>
      <c r="AT125" s="802"/>
      <c r="AU125" s="802"/>
      <c r="AV125" s="802"/>
      <c r="AW125" s="802"/>
      <c r="AX125" s="802"/>
      <c r="AY125" s="802"/>
      <c r="AZ125" s="802"/>
      <c r="CZ125" s="141">
        <v>0</v>
      </c>
    </row>
    <row r="126" spans="3:104" ht="15" customHeight="1" x14ac:dyDescent="0.25">
      <c r="C126" s="769" t="s">
        <v>240</v>
      </c>
      <c r="D126" s="769"/>
      <c r="E126" s="769"/>
      <c r="F126" s="769"/>
      <c r="G126" s="769"/>
      <c r="H126" s="769"/>
      <c r="I126" s="769"/>
      <c r="J126" s="803" t="s">
        <v>236</v>
      </c>
      <c r="K126" s="803"/>
      <c r="L126" s="803"/>
      <c r="M126" s="803"/>
      <c r="N126" s="803"/>
      <c r="O126" s="803"/>
      <c r="P126" s="803"/>
      <c r="Q126" s="803"/>
      <c r="R126" s="803"/>
      <c r="S126" s="803"/>
      <c r="T126" s="803"/>
      <c r="U126" s="803"/>
      <c r="V126" s="803"/>
      <c r="W126" s="803"/>
      <c r="X126" s="803"/>
      <c r="Y126" s="803"/>
      <c r="Z126" s="803"/>
      <c r="AA126" s="803"/>
      <c r="AB126" s="803"/>
      <c r="AC126" s="803"/>
      <c r="AD126" s="803"/>
      <c r="AE126" s="803"/>
      <c r="AF126" s="803"/>
      <c r="AG126" s="803"/>
      <c r="AH126" s="803"/>
      <c r="AI126" s="803"/>
      <c r="AJ126" s="803"/>
      <c r="AK126" s="803"/>
      <c r="AL126" s="803"/>
      <c r="AM126" s="803"/>
      <c r="AN126" s="803"/>
      <c r="AO126" s="803"/>
      <c r="AP126" s="803"/>
      <c r="AQ126" s="803"/>
      <c r="AR126" s="803"/>
      <c r="AS126" s="803"/>
      <c r="AT126" s="803"/>
      <c r="AU126" s="803"/>
      <c r="AV126" s="803"/>
      <c r="AW126" s="803"/>
      <c r="AX126" s="803"/>
      <c r="AY126" s="803"/>
      <c r="AZ126" s="803"/>
      <c r="CZ126" s="141">
        <v>0</v>
      </c>
    </row>
    <row r="127" spans="3:104" x14ac:dyDescent="0.25">
      <c r="C127" s="769"/>
      <c r="D127" s="769"/>
      <c r="E127" s="769"/>
      <c r="F127" s="769"/>
      <c r="G127" s="769"/>
      <c r="H127" s="769"/>
      <c r="I127" s="769"/>
      <c r="J127" s="803"/>
      <c r="K127" s="803"/>
      <c r="L127" s="803"/>
      <c r="M127" s="803"/>
      <c r="N127" s="803"/>
      <c r="O127" s="803"/>
      <c r="P127" s="803"/>
      <c r="Q127" s="803"/>
      <c r="R127" s="803"/>
      <c r="S127" s="803"/>
      <c r="T127" s="803"/>
      <c r="U127" s="803"/>
      <c r="V127" s="803"/>
      <c r="W127" s="803"/>
      <c r="X127" s="803"/>
      <c r="Y127" s="803"/>
      <c r="Z127" s="803"/>
      <c r="AA127" s="803"/>
      <c r="AB127" s="803"/>
      <c r="AC127" s="803"/>
      <c r="AD127" s="803"/>
      <c r="AE127" s="803"/>
      <c r="AF127" s="803"/>
      <c r="AG127" s="803"/>
      <c r="AH127" s="803"/>
      <c r="AI127" s="803"/>
      <c r="AJ127" s="803"/>
      <c r="AK127" s="803"/>
      <c r="AL127" s="803"/>
      <c r="AM127" s="803"/>
      <c r="AN127" s="803"/>
      <c r="AO127" s="803"/>
      <c r="AP127" s="803"/>
      <c r="AQ127" s="803"/>
      <c r="AR127" s="803"/>
      <c r="AS127" s="803"/>
      <c r="AT127" s="803"/>
      <c r="AU127" s="803"/>
      <c r="AV127" s="803"/>
      <c r="AW127" s="803"/>
      <c r="AX127" s="803"/>
      <c r="AY127" s="803"/>
      <c r="AZ127" s="803"/>
      <c r="CZ127" s="141">
        <v>0</v>
      </c>
    </row>
    <row r="128" spans="3:104" x14ac:dyDescent="0.25">
      <c r="C128" s="801" t="s">
        <v>547</v>
      </c>
      <c r="D128" s="769"/>
      <c r="E128" s="769"/>
      <c r="F128" s="769"/>
      <c r="G128" s="769"/>
      <c r="H128" s="769"/>
      <c r="I128" s="769"/>
      <c r="J128" s="802" t="s">
        <v>238</v>
      </c>
      <c r="K128" s="802"/>
      <c r="L128" s="802"/>
      <c r="M128" s="802"/>
      <c r="N128" s="802"/>
      <c r="O128" s="802"/>
      <c r="P128" s="802"/>
      <c r="Q128" s="802"/>
      <c r="R128" s="802"/>
      <c r="S128" s="802"/>
      <c r="T128" s="802"/>
      <c r="U128" s="802"/>
      <c r="V128" s="802"/>
      <c r="W128" s="802"/>
      <c r="X128" s="802"/>
      <c r="Y128" s="802"/>
      <c r="Z128" s="802"/>
      <c r="AA128" s="802"/>
      <c r="AB128" s="802"/>
      <c r="AC128" s="802"/>
      <c r="AD128" s="802"/>
      <c r="AE128" s="802"/>
      <c r="AF128" s="802"/>
      <c r="AG128" s="802"/>
      <c r="AH128" s="802"/>
      <c r="AI128" s="802"/>
      <c r="AJ128" s="802"/>
      <c r="AK128" s="802"/>
      <c r="AL128" s="802"/>
      <c r="AM128" s="802"/>
      <c r="AN128" s="802"/>
      <c r="AO128" s="802"/>
      <c r="AP128" s="802"/>
      <c r="AQ128" s="802"/>
      <c r="AR128" s="802"/>
      <c r="AS128" s="802"/>
      <c r="AT128" s="802"/>
      <c r="AU128" s="802"/>
      <c r="AV128" s="802"/>
      <c r="AW128" s="802"/>
      <c r="AX128" s="802"/>
      <c r="AY128" s="802"/>
      <c r="AZ128" s="802"/>
      <c r="CZ128" s="141">
        <v>0</v>
      </c>
    </row>
    <row r="129" spans="1:131" x14ac:dyDescent="0.25">
      <c r="C129" s="769"/>
      <c r="D129" s="769"/>
      <c r="E129" s="769"/>
      <c r="F129" s="769"/>
      <c r="G129" s="769"/>
      <c r="H129" s="769"/>
      <c r="I129" s="769"/>
      <c r="J129" s="802"/>
      <c r="K129" s="802"/>
      <c r="L129" s="802"/>
      <c r="M129" s="802"/>
      <c r="N129" s="802"/>
      <c r="O129" s="802"/>
      <c r="P129" s="802"/>
      <c r="Q129" s="802"/>
      <c r="R129" s="802"/>
      <c r="S129" s="802"/>
      <c r="T129" s="802"/>
      <c r="U129" s="802"/>
      <c r="V129" s="802"/>
      <c r="W129" s="802"/>
      <c r="X129" s="802"/>
      <c r="Y129" s="802"/>
      <c r="Z129" s="802"/>
      <c r="AA129" s="802"/>
      <c r="AB129" s="802"/>
      <c r="AC129" s="802"/>
      <c r="AD129" s="802"/>
      <c r="AE129" s="802"/>
      <c r="AF129" s="802"/>
      <c r="AG129" s="802"/>
      <c r="AH129" s="802"/>
      <c r="AI129" s="802"/>
      <c r="AJ129" s="802"/>
      <c r="AK129" s="802"/>
      <c r="AL129" s="802"/>
      <c r="AM129" s="802"/>
      <c r="AN129" s="802"/>
      <c r="AO129" s="802"/>
      <c r="AP129" s="802"/>
      <c r="AQ129" s="802"/>
      <c r="AR129" s="802"/>
      <c r="AS129" s="802"/>
      <c r="AT129" s="802"/>
      <c r="AU129" s="802"/>
      <c r="AV129" s="802"/>
      <c r="AW129" s="802"/>
      <c r="AX129" s="802"/>
      <c r="AY129" s="802"/>
      <c r="AZ129" s="802"/>
      <c r="CZ129" s="141">
        <v>0</v>
      </c>
    </row>
    <row r="130" spans="1:131" x14ac:dyDescent="0.25">
      <c r="CZ130" s="141">
        <v>0</v>
      </c>
    </row>
    <row r="131" spans="1:131" x14ac:dyDescent="0.25">
      <c r="C131" s="404" t="s">
        <v>241</v>
      </c>
      <c r="D131" s="339"/>
      <c r="E131" s="339"/>
      <c r="F131" s="339"/>
      <c r="G131" s="339"/>
      <c r="H131" s="339"/>
      <c r="I131" s="339"/>
      <c r="J131" s="339"/>
      <c r="K131" s="339"/>
      <c r="L131" s="339"/>
      <c r="M131" s="339"/>
      <c r="N131" s="339"/>
      <c r="O131" s="339"/>
      <c r="P131" s="339"/>
      <c r="Q131" s="339"/>
      <c r="R131" s="339"/>
      <c r="S131" s="339"/>
      <c r="T131" s="339"/>
      <c r="U131" s="339"/>
      <c r="V131" s="339"/>
      <c r="W131" s="339"/>
      <c r="X131" s="339"/>
      <c r="Y131" s="339"/>
      <c r="Z131" s="339"/>
      <c r="AA131" s="339"/>
      <c r="AB131" s="339"/>
      <c r="AC131" s="339"/>
      <c r="AD131" s="339"/>
      <c r="AE131" s="339"/>
      <c r="AF131" s="339"/>
      <c r="AG131" s="339"/>
      <c r="AH131" s="339"/>
      <c r="AI131" s="339"/>
      <c r="AJ131" s="339"/>
      <c r="AK131" s="339"/>
      <c r="AL131" s="339"/>
      <c r="AM131" s="339"/>
      <c r="AN131" s="339"/>
      <c r="AO131" s="339"/>
      <c r="AP131" s="339"/>
      <c r="AQ131" s="339"/>
      <c r="AR131" s="339"/>
      <c r="AS131" s="339"/>
      <c r="AT131" s="339"/>
      <c r="AU131" s="339"/>
      <c r="AV131" s="339"/>
      <c r="AW131" s="339"/>
      <c r="AX131" s="339"/>
      <c r="AY131" s="339"/>
      <c r="AZ131" s="340"/>
      <c r="CZ131" s="141">
        <v>0</v>
      </c>
    </row>
    <row r="132" spans="1:131" x14ac:dyDescent="0.25">
      <c r="C132" s="683" t="s">
        <v>242</v>
      </c>
      <c r="D132" s="684"/>
      <c r="E132" s="684"/>
      <c r="F132" s="684"/>
      <c r="G132" s="684"/>
      <c r="H132" s="684"/>
      <c r="I132" s="684"/>
      <c r="J132" s="684"/>
      <c r="K132" s="684"/>
      <c r="L132" s="684"/>
      <c r="M132" s="684"/>
      <c r="N132" s="684"/>
      <c r="O132" s="684"/>
      <c r="P132" s="684"/>
      <c r="Q132" s="409"/>
      <c r="R132" s="438"/>
      <c r="S132" s="439"/>
      <c r="T132" s="785"/>
      <c r="U132" s="785"/>
      <c r="V132" s="785"/>
      <c r="W132" s="785"/>
      <c r="X132" s="785"/>
      <c r="Y132" s="785"/>
      <c r="Z132" s="785"/>
      <c r="AA132" s="785"/>
      <c r="AB132" s="785"/>
      <c r="AC132" s="785"/>
      <c r="AD132" s="785"/>
      <c r="AE132" s="785"/>
      <c r="AF132" s="785"/>
      <c r="AG132" s="785"/>
      <c r="AH132" s="785"/>
      <c r="AI132" s="785"/>
      <c r="AJ132" s="785"/>
      <c r="AK132" s="785"/>
      <c r="AL132" s="785"/>
      <c r="AM132" s="785"/>
      <c r="AN132" s="785"/>
      <c r="AO132" s="785"/>
      <c r="AP132" s="785"/>
      <c r="AQ132" s="785"/>
      <c r="AR132" s="785"/>
      <c r="AS132" s="785"/>
      <c r="AT132" s="785"/>
      <c r="AU132" s="785"/>
      <c r="AV132" s="785"/>
      <c r="AW132" s="785"/>
      <c r="AX132" s="785"/>
      <c r="AY132" s="785"/>
      <c r="AZ132" s="786"/>
      <c r="CZ132" s="141">
        <v>0</v>
      </c>
    </row>
    <row r="133" spans="1:131" x14ac:dyDescent="0.25">
      <c r="C133" s="798" t="s">
        <v>243</v>
      </c>
      <c r="D133" s="799"/>
      <c r="E133" s="799"/>
      <c r="F133" s="799"/>
      <c r="G133" s="799"/>
      <c r="H133" s="799"/>
      <c r="I133" s="799"/>
      <c r="J133" s="799"/>
      <c r="K133" s="799"/>
      <c r="L133" s="799"/>
      <c r="M133" s="799"/>
      <c r="N133" s="799"/>
      <c r="O133" s="799"/>
      <c r="P133" s="799"/>
      <c r="Q133" s="799"/>
      <c r="R133" s="799"/>
      <c r="S133" s="799"/>
      <c r="T133" s="799"/>
      <c r="U133" s="799"/>
      <c r="V133" s="799"/>
      <c r="W133" s="799"/>
      <c r="X133" s="799"/>
      <c r="Y133" s="799"/>
      <c r="Z133" s="799"/>
      <c r="AA133" s="799"/>
      <c r="AB133" s="799"/>
      <c r="AC133" s="799"/>
      <c r="AD133" s="799"/>
      <c r="AE133" s="799"/>
      <c r="AF133" s="799"/>
      <c r="AG133" s="799"/>
      <c r="AH133" s="799"/>
      <c r="AI133" s="799"/>
      <c r="AJ133" s="799"/>
      <c r="AK133" s="799"/>
      <c r="AL133" s="799"/>
      <c r="AM133" s="799"/>
      <c r="AN133" s="799"/>
      <c r="AO133" s="799"/>
      <c r="AP133" s="799"/>
      <c r="AQ133" s="799"/>
      <c r="AR133" s="799"/>
      <c r="AS133" s="799"/>
      <c r="AT133" s="799"/>
      <c r="AU133" s="799"/>
      <c r="AV133" s="799"/>
      <c r="AW133" s="799"/>
      <c r="AX133" s="799"/>
      <c r="AY133" s="799"/>
      <c r="AZ133" s="800"/>
      <c r="CZ133" s="141">
        <v>0</v>
      </c>
    </row>
    <row r="134" spans="1:131" x14ac:dyDescent="0.25">
      <c r="C134" s="769" t="s">
        <v>228</v>
      </c>
      <c r="D134" s="769"/>
      <c r="E134" s="769"/>
      <c r="F134" s="769"/>
      <c r="G134" s="769"/>
      <c r="H134" s="769"/>
      <c r="I134" s="769"/>
      <c r="J134" s="769"/>
      <c r="K134" s="769"/>
      <c r="L134" s="769"/>
      <c r="M134" s="769"/>
      <c r="N134" s="769"/>
      <c r="O134" s="769"/>
      <c r="P134" s="769"/>
      <c r="Q134" s="769" t="s">
        <v>160</v>
      </c>
      <c r="R134" s="769"/>
      <c r="S134" s="769"/>
      <c r="T134" s="769"/>
      <c r="U134" s="769"/>
      <c r="V134" s="769"/>
      <c r="W134" s="769"/>
      <c r="X134" s="769"/>
      <c r="Y134" s="769"/>
      <c r="Z134" s="769"/>
      <c r="AA134" s="769"/>
      <c r="AB134" s="769"/>
      <c r="AC134" s="769"/>
      <c r="AD134" s="769"/>
      <c r="AE134" s="769"/>
      <c r="AF134" s="769"/>
      <c r="AG134" s="769"/>
      <c r="AH134" s="769"/>
      <c r="AI134" s="769"/>
      <c r="AJ134" s="769"/>
      <c r="AK134" s="769"/>
      <c r="AL134" s="769"/>
      <c r="AM134" s="769"/>
      <c r="AN134" s="769"/>
      <c r="AO134" s="769"/>
      <c r="AP134" s="769"/>
      <c r="AQ134" s="769"/>
      <c r="AR134" s="769"/>
      <c r="AS134" s="769"/>
      <c r="AT134" s="769"/>
      <c r="AU134" s="769"/>
      <c r="AV134" s="769"/>
      <c r="AW134" s="769"/>
      <c r="AX134" s="769"/>
      <c r="AY134" s="769"/>
      <c r="AZ134" s="769"/>
      <c r="CZ134" s="141">
        <v>0</v>
      </c>
    </row>
    <row r="135" spans="1:131" x14ac:dyDescent="0.25">
      <c r="C135" s="352"/>
      <c r="D135" s="353"/>
      <c r="E135" s="353"/>
      <c r="F135" s="353"/>
      <c r="G135" s="353"/>
      <c r="H135" s="353"/>
      <c r="I135" s="353"/>
      <c r="J135" s="353"/>
      <c r="K135" s="353"/>
      <c r="L135" s="353"/>
      <c r="M135" s="353"/>
      <c r="N135" s="353"/>
      <c r="O135" s="353"/>
      <c r="P135" s="354"/>
      <c r="Q135" s="780"/>
      <c r="R135" s="406"/>
      <c r="S135" s="406"/>
      <c r="T135" s="406"/>
      <c r="U135" s="406"/>
      <c r="V135" s="406"/>
      <c r="W135" s="406"/>
      <c r="X135" s="406"/>
      <c r="Y135" s="406"/>
      <c r="Z135" s="406"/>
      <c r="AA135" s="406"/>
      <c r="AB135" s="406"/>
      <c r="AC135" s="406"/>
      <c r="AD135" s="406"/>
      <c r="AE135" s="406"/>
      <c r="AF135" s="406"/>
      <c r="AG135" s="406"/>
      <c r="AH135" s="406"/>
      <c r="AI135" s="406"/>
      <c r="AJ135" s="406"/>
      <c r="AK135" s="406"/>
      <c r="AL135" s="406"/>
      <c r="AM135" s="406"/>
      <c r="AN135" s="406"/>
      <c r="AO135" s="406"/>
      <c r="AP135" s="406"/>
      <c r="AQ135" s="406"/>
      <c r="AR135" s="406"/>
      <c r="AS135" s="406"/>
      <c r="AT135" s="406"/>
      <c r="AU135" s="406"/>
      <c r="AV135" s="406"/>
      <c r="AW135" s="406"/>
      <c r="AX135" s="406"/>
      <c r="AY135" s="406"/>
      <c r="AZ135" s="406"/>
      <c r="CZ135" s="141">
        <v>0</v>
      </c>
    </row>
    <row r="136" spans="1:131" x14ac:dyDescent="0.25">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4"/>
      <c r="Z136" s="674"/>
      <c r="AA136" s="674"/>
      <c r="AB136" s="674"/>
      <c r="AC136" s="674"/>
      <c r="AD136" s="674"/>
      <c r="AE136" s="674"/>
      <c r="AF136" s="674"/>
      <c r="AG136" s="674"/>
      <c r="AH136" s="674"/>
      <c r="AI136" s="674"/>
      <c r="AJ136" s="674"/>
      <c r="AK136" s="674"/>
      <c r="AL136" s="674"/>
      <c r="AM136" s="674"/>
      <c r="AN136" s="674"/>
      <c r="AO136" s="674"/>
      <c r="AP136" s="674"/>
      <c r="AQ136" s="674"/>
      <c r="AR136" s="674"/>
      <c r="AS136" s="674"/>
      <c r="AT136" s="674"/>
      <c r="AU136" s="674"/>
      <c r="AV136" s="674"/>
      <c r="AW136" s="674"/>
      <c r="AX136" s="674"/>
      <c r="AY136" s="674"/>
      <c r="AZ136" s="674"/>
      <c r="CZ136" s="141">
        <v>0</v>
      </c>
    </row>
    <row r="137" spans="1:131" x14ac:dyDescent="0.25">
      <c r="C137" s="406"/>
      <c r="D137" s="406"/>
      <c r="E137" s="406"/>
      <c r="F137" s="406"/>
      <c r="G137" s="406"/>
      <c r="H137" s="406"/>
      <c r="I137" s="406"/>
      <c r="J137" s="406"/>
      <c r="K137" s="406"/>
      <c r="L137" s="406"/>
      <c r="M137" s="406"/>
      <c r="N137" s="406"/>
      <c r="O137" s="406"/>
      <c r="P137" s="406"/>
      <c r="Q137" s="406"/>
      <c r="R137" s="406"/>
      <c r="S137" s="406"/>
      <c r="T137" s="406"/>
      <c r="U137" s="406"/>
      <c r="V137" s="406"/>
      <c r="W137" s="406"/>
      <c r="X137" s="406"/>
      <c r="Y137" s="406"/>
      <c r="Z137" s="406"/>
      <c r="AA137" s="406"/>
      <c r="AB137" s="406"/>
      <c r="AC137" s="406"/>
      <c r="AD137" s="406"/>
      <c r="AE137" s="406"/>
      <c r="AF137" s="406"/>
      <c r="AG137" s="406"/>
      <c r="AH137" s="406"/>
      <c r="AI137" s="406"/>
      <c r="AJ137" s="406"/>
      <c r="AK137" s="406"/>
      <c r="AL137" s="406"/>
      <c r="AM137" s="406"/>
      <c r="AN137" s="406"/>
      <c r="AO137" s="406"/>
      <c r="AP137" s="406"/>
      <c r="AQ137" s="406"/>
      <c r="AR137" s="406"/>
      <c r="AS137" s="406"/>
      <c r="AT137" s="406"/>
      <c r="AU137" s="406"/>
      <c r="AV137" s="406"/>
      <c r="AW137" s="406"/>
      <c r="AX137" s="406"/>
      <c r="AY137" s="406"/>
      <c r="AZ137" s="406"/>
      <c r="CZ137" s="141">
        <v>0</v>
      </c>
    </row>
    <row r="138" spans="1:131" x14ac:dyDescent="0.25">
      <c r="C138" s="332" t="s">
        <v>92</v>
      </c>
      <c r="D138" s="333"/>
      <c r="E138" s="333"/>
      <c r="F138" s="333"/>
      <c r="G138" s="333"/>
      <c r="H138" s="333"/>
      <c r="I138" s="333"/>
      <c r="J138" s="333"/>
      <c r="K138" s="333"/>
      <c r="L138" s="333"/>
      <c r="M138" s="333"/>
      <c r="N138" s="333"/>
      <c r="O138" s="333"/>
      <c r="P138" s="333"/>
      <c r="Q138" s="333"/>
      <c r="R138" s="333"/>
      <c r="S138" s="333"/>
      <c r="T138" s="333"/>
      <c r="U138" s="333"/>
      <c r="V138" s="333"/>
      <c r="W138" s="333"/>
      <c r="X138" s="333"/>
      <c r="Y138" s="333"/>
      <c r="Z138" s="333"/>
      <c r="AA138" s="333"/>
      <c r="AB138" s="333"/>
      <c r="AC138" s="333"/>
      <c r="AD138" s="333"/>
      <c r="AE138" s="333"/>
      <c r="AF138" s="333"/>
      <c r="AG138" s="333"/>
      <c r="AH138" s="333"/>
      <c r="AI138" s="333"/>
      <c r="AJ138" s="333"/>
      <c r="AK138" s="333"/>
      <c r="AL138" s="333"/>
      <c r="AM138" s="333"/>
      <c r="AN138" s="333"/>
      <c r="AO138" s="333"/>
      <c r="AP138" s="333"/>
      <c r="AQ138" s="333"/>
      <c r="AR138" s="333"/>
      <c r="AS138" s="333"/>
      <c r="AT138" s="333"/>
      <c r="AU138" s="333"/>
      <c r="AV138" s="334"/>
      <c r="AW138" s="330" t="s">
        <v>93</v>
      </c>
      <c r="AX138" s="331"/>
      <c r="AY138" s="330" t="s">
        <v>94</v>
      </c>
      <c r="AZ138" s="331"/>
      <c r="CZ138" s="141">
        <v>1</v>
      </c>
    </row>
    <row r="139" spans="1:131" hidden="1" x14ac:dyDescent="0.25">
      <c r="A139" s="44"/>
      <c r="B139" s="46"/>
      <c r="C139" s="46" t="s">
        <v>105</v>
      </c>
      <c r="D139" s="46"/>
      <c r="E139" s="46"/>
      <c r="F139" s="46"/>
      <c r="G139" s="46"/>
      <c r="H139" s="46"/>
      <c r="I139" s="46"/>
      <c r="J139" s="46"/>
      <c r="K139" s="46"/>
      <c r="L139" s="46"/>
      <c r="M139" s="46"/>
      <c r="N139" s="46"/>
      <c r="O139" s="46"/>
      <c r="P139" s="46"/>
      <c r="Q139" s="46"/>
      <c r="R139" s="46"/>
      <c r="S139" s="46"/>
      <c r="T139" s="46"/>
      <c r="U139" s="46"/>
      <c r="V139" s="46"/>
      <c r="W139" s="46"/>
      <c r="X139" s="46"/>
      <c r="Y139" s="46"/>
      <c r="Z139" s="46"/>
      <c r="AA139" s="46"/>
      <c r="AB139" s="46"/>
      <c r="AC139" s="46"/>
      <c r="AD139" s="46"/>
      <c r="AE139" s="46"/>
      <c r="AF139" s="46"/>
      <c r="AG139" s="46"/>
      <c r="AH139" s="46"/>
      <c r="AI139" s="46"/>
      <c r="AJ139" s="46"/>
      <c r="AK139" s="46"/>
      <c r="AL139" s="46"/>
      <c r="AM139" s="46"/>
      <c r="AN139" s="46"/>
      <c r="AO139" s="46"/>
      <c r="AP139" s="46"/>
      <c r="AQ139" s="46"/>
      <c r="AR139" s="46"/>
      <c r="AS139" s="46"/>
      <c r="AT139" s="46"/>
      <c r="AU139" s="46"/>
      <c r="AV139" s="46"/>
      <c r="AW139" s="46"/>
      <c r="AX139" s="46"/>
      <c r="AY139" s="46"/>
      <c r="AZ139" s="46"/>
      <c r="BA139" s="46"/>
      <c r="BB139" s="44"/>
      <c r="CZ139" s="141">
        <v>0</v>
      </c>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row>
    <row r="140" spans="1:131" hidden="1" x14ac:dyDescent="0.25">
      <c r="A140" s="44"/>
      <c r="B140" s="46"/>
      <c r="C140" s="365" t="s">
        <v>603</v>
      </c>
      <c r="D140" s="362"/>
      <c r="E140" s="362"/>
      <c r="F140" s="362"/>
      <c r="G140" s="362"/>
      <c r="H140" s="362"/>
      <c r="I140" s="362"/>
      <c r="J140" s="362"/>
      <c r="K140" s="362"/>
      <c r="L140" s="362"/>
      <c r="M140" s="362"/>
      <c r="N140" s="362"/>
      <c r="O140" s="362"/>
      <c r="P140" s="362"/>
      <c r="Q140" s="362"/>
      <c r="R140" s="362"/>
      <c r="S140" s="362"/>
      <c r="T140" s="362"/>
      <c r="U140" s="362"/>
      <c r="V140" s="362"/>
      <c r="W140" s="362"/>
      <c r="X140" s="362"/>
      <c r="Y140" s="362"/>
      <c r="Z140" s="362"/>
      <c r="AA140" s="362"/>
      <c r="AB140" s="362"/>
      <c r="AC140" s="362"/>
      <c r="AD140" s="362"/>
      <c r="AE140" s="362"/>
      <c r="AF140" s="362"/>
      <c r="AG140" s="362"/>
      <c r="AH140" s="362"/>
      <c r="AI140" s="362"/>
      <c r="AJ140" s="362"/>
      <c r="AK140" s="362"/>
      <c r="AL140" s="362"/>
      <c r="AM140" s="362"/>
      <c r="AN140" s="362"/>
      <c r="AO140" s="362"/>
      <c r="AP140" s="362"/>
      <c r="AQ140" s="362"/>
      <c r="AR140" s="362"/>
      <c r="AS140" s="362"/>
      <c r="AT140" s="362"/>
      <c r="AU140" s="362"/>
      <c r="AV140" s="362"/>
      <c r="AW140" s="362"/>
      <c r="AX140" s="362"/>
      <c r="AY140" s="362"/>
      <c r="AZ140" s="363"/>
      <c r="BA140" s="46"/>
      <c r="BB140" s="44"/>
      <c r="CZ140" s="141">
        <v>0</v>
      </c>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row>
    <row r="141" spans="1:131" hidden="1" x14ac:dyDescent="0.25">
      <c r="A141" s="44"/>
      <c r="B141" s="46"/>
      <c r="C141" s="790"/>
      <c r="D141" s="791"/>
      <c r="E141" s="791"/>
      <c r="F141" s="791"/>
      <c r="G141" s="791"/>
      <c r="H141" s="791"/>
      <c r="I141" s="791"/>
      <c r="J141" s="791"/>
      <c r="K141" s="791"/>
      <c r="L141" s="791"/>
      <c r="M141" s="791"/>
      <c r="N141" s="791"/>
      <c r="O141" s="791"/>
      <c r="P141" s="791"/>
      <c r="Q141" s="791"/>
      <c r="R141" s="791"/>
      <c r="S141" s="791"/>
      <c r="T141" s="791"/>
      <c r="U141" s="791"/>
      <c r="V141" s="791"/>
      <c r="W141" s="791"/>
      <c r="X141" s="791"/>
      <c r="Y141" s="791"/>
      <c r="Z141" s="791"/>
      <c r="AA141" s="791"/>
      <c r="AB141" s="791"/>
      <c r="AC141" s="791"/>
      <c r="AD141" s="791"/>
      <c r="AE141" s="791"/>
      <c r="AF141" s="791"/>
      <c r="AG141" s="791"/>
      <c r="AH141" s="791"/>
      <c r="AI141" s="791"/>
      <c r="AJ141" s="791"/>
      <c r="AK141" s="791"/>
      <c r="AL141" s="791"/>
      <c r="AM141" s="791"/>
      <c r="AN141" s="791"/>
      <c r="AO141" s="791"/>
      <c r="AP141" s="791"/>
      <c r="AQ141" s="791"/>
      <c r="AR141" s="791"/>
      <c r="AS141" s="791"/>
      <c r="AT141" s="791"/>
      <c r="AU141" s="791"/>
      <c r="AV141" s="791"/>
      <c r="AW141" s="791"/>
      <c r="AX141" s="791"/>
      <c r="AY141" s="791"/>
      <c r="AZ141" s="792"/>
      <c r="BA141" s="46"/>
      <c r="BB141" s="44"/>
      <c r="CZ141" s="141">
        <v>0</v>
      </c>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row>
    <row r="142" spans="1:131" hidden="1" x14ac:dyDescent="0.25">
      <c r="A142" s="44"/>
      <c r="B142" s="46"/>
      <c r="C142" s="790"/>
      <c r="D142" s="791"/>
      <c r="E142" s="791"/>
      <c r="F142" s="791"/>
      <c r="G142" s="791"/>
      <c r="H142" s="791"/>
      <c r="I142" s="791"/>
      <c r="J142" s="791"/>
      <c r="K142" s="791"/>
      <c r="L142" s="791"/>
      <c r="M142" s="791"/>
      <c r="N142" s="791"/>
      <c r="O142" s="791"/>
      <c r="P142" s="791"/>
      <c r="Q142" s="791"/>
      <c r="R142" s="791"/>
      <c r="S142" s="791"/>
      <c r="T142" s="791"/>
      <c r="U142" s="791"/>
      <c r="V142" s="791"/>
      <c r="W142" s="791"/>
      <c r="X142" s="791"/>
      <c r="Y142" s="791"/>
      <c r="Z142" s="791"/>
      <c r="AA142" s="791"/>
      <c r="AB142" s="791"/>
      <c r="AC142" s="791"/>
      <c r="AD142" s="791"/>
      <c r="AE142" s="791"/>
      <c r="AF142" s="791"/>
      <c r="AG142" s="791"/>
      <c r="AH142" s="791"/>
      <c r="AI142" s="791"/>
      <c r="AJ142" s="791"/>
      <c r="AK142" s="791"/>
      <c r="AL142" s="791"/>
      <c r="AM142" s="791"/>
      <c r="AN142" s="791"/>
      <c r="AO142" s="791"/>
      <c r="AP142" s="791"/>
      <c r="AQ142" s="791"/>
      <c r="AR142" s="791"/>
      <c r="AS142" s="791"/>
      <c r="AT142" s="791"/>
      <c r="AU142" s="791"/>
      <c r="AV142" s="791"/>
      <c r="AW142" s="791"/>
      <c r="AX142" s="791"/>
      <c r="AY142" s="791"/>
      <c r="AZ142" s="792"/>
      <c r="BA142" s="46"/>
      <c r="BB142" s="44"/>
      <c r="CZ142" s="141">
        <v>0</v>
      </c>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row>
    <row r="143" spans="1:131" hidden="1" x14ac:dyDescent="0.25">
      <c r="A143" s="44"/>
      <c r="B143" s="46"/>
      <c r="C143" s="787"/>
      <c r="D143" s="788"/>
      <c r="E143" s="788"/>
      <c r="F143" s="788"/>
      <c r="G143" s="788"/>
      <c r="H143" s="788"/>
      <c r="I143" s="788"/>
      <c r="J143" s="788"/>
      <c r="K143" s="788"/>
      <c r="L143" s="788"/>
      <c r="M143" s="788"/>
      <c r="N143" s="788"/>
      <c r="O143" s="788"/>
      <c r="P143" s="788"/>
      <c r="Q143" s="788"/>
      <c r="R143" s="788"/>
      <c r="S143" s="788"/>
      <c r="T143" s="788"/>
      <c r="U143" s="788"/>
      <c r="V143" s="788"/>
      <c r="W143" s="788"/>
      <c r="X143" s="788"/>
      <c r="Y143" s="788"/>
      <c r="Z143" s="788"/>
      <c r="AA143" s="788"/>
      <c r="AB143" s="788"/>
      <c r="AC143" s="788"/>
      <c r="AD143" s="788"/>
      <c r="AE143" s="788"/>
      <c r="AF143" s="788"/>
      <c r="AG143" s="788"/>
      <c r="AH143" s="788"/>
      <c r="AI143" s="788"/>
      <c r="AJ143" s="788"/>
      <c r="AK143" s="788"/>
      <c r="AL143" s="788"/>
      <c r="AM143" s="788"/>
      <c r="AN143" s="788"/>
      <c r="AO143" s="788"/>
      <c r="AP143" s="788"/>
      <c r="AQ143" s="788"/>
      <c r="AR143" s="788"/>
      <c r="AS143" s="788"/>
      <c r="AT143" s="788"/>
      <c r="AU143" s="788"/>
      <c r="AV143" s="788"/>
      <c r="AW143" s="788"/>
      <c r="AX143" s="788"/>
      <c r="AY143" s="788"/>
      <c r="AZ143" s="789"/>
      <c r="BA143" s="46"/>
      <c r="BB143" s="44"/>
      <c r="CZ143" s="141">
        <v>0</v>
      </c>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row>
    <row r="144" spans="1:131" x14ac:dyDescent="0.25">
      <c r="A144" s="44"/>
      <c r="B144" s="46"/>
      <c r="C144" s="46"/>
      <c r="D144" s="46"/>
      <c r="E144" s="46"/>
      <c r="F144" s="46"/>
      <c r="G144" s="46"/>
      <c r="H144" s="46"/>
      <c r="I144" s="46"/>
      <c r="J144" s="46"/>
      <c r="K144" s="46"/>
      <c r="L144" s="46"/>
      <c r="M144" s="46"/>
      <c r="N144" s="46"/>
      <c r="O144" s="46"/>
      <c r="P144" s="46"/>
      <c r="Q144" s="46"/>
      <c r="R144" s="46"/>
      <c r="S144" s="46"/>
      <c r="T144" s="46"/>
      <c r="U144" s="46"/>
      <c r="V144" s="46"/>
      <c r="W144" s="46"/>
      <c r="X144" s="46"/>
      <c r="Y144" s="46"/>
      <c r="Z144" s="46"/>
      <c r="AA144" s="46"/>
      <c r="AB144" s="46"/>
      <c r="AC144" s="46"/>
      <c r="AD144" s="46"/>
      <c r="AE144" s="46"/>
      <c r="AF144" s="46"/>
      <c r="AG144" s="46"/>
      <c r="AH144" s="46"/>
      <c r="AI144" s="46"/>
      <c r="AJ144" s="46"/>
      <c r="AK144" s="46"/>
      <c r="AL144" s="46"/>
      <c r="AM144" s="46"/>
      <c r="AN144" s="46"/>
      <c r="AO144" s="46"/>
      <c r="AP144" s="46"/>
      <c r="AQ144" s="46"/>
      <c r="AR144" s="46"/>
      <c r="AS144" s="46"/>
      <c r="AT144" s="46"/>
      <c r="AU144" s="46"/>
      <c r="AV144" s="46"/>
      <c r="AW144" s="46"/>
      <c r="AX144" s="46"/>
      <c r="AY144" s="46"/>
      <c r="AZ144" s="46"/>
      <c r="BA144" s="46"/>
      <c r="BB144" s="44"/>
      <c r="CZ144" s="141">
        <v>0</v>
      </c>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row>
    <row r="145" spans="1:131" x14ac:dyDescent="0.25">
      <c r="CZ145" s="141">
        <v>0</v>
      </c>
    </row>
    <row r="146" spans="1:131" x14ac:dyDescent="0.25">
      <c r="C146" s="335" t="s">
        <v>253</v>
      </c>
      <c r="D146" s="328"/>
      <c r="E146" s="328"/>
      <c r="F146" s="328"/>
      <c r="G146" s="328"/>
      <c r="H146" s="328"/>
      <c r="I146" s="328"/>
      <c r="J146" s="328"/>
      <c r="K146" s="328"/>
      <c r="L146" s="328"/>
      <c r="M146" s="328"/>
      <c r="N146" s="328"/>
      <c r="O146" s="328"/>
      <c r="P146" s="329"/>
      <c r="Q146" s="15"/>
      <c r="R146" s="16"/>
      <c r="S146" s="16"/>
      <c r="T146" s="16"/>
      <c r="U146" s="16"/>
      <c r="V146" s="16"/>
      <c r="W146" s="16"/>
      <c r="X146" s="16"/>
      <c r="Y146" s="16"/>
      <c r="Z146" s="16"/>
      <c r="AA146" s="16"/>
      <c r="AB146" s="16"/>
      <c r="AC146" s="16"/>
      <c r="AD146" s="16"/>
      <c r="AE146" s="16"/>
      <c r="AF146" s="16"/>
      <c r="AG146" s="16"/>
      <c r="AH146" s="16"/>
      <c r="AI146" s="16"/>
      <c r="AJ146" s="16"/>
      <c r="AK146" s="16"/>
      <c r="AL146" s="16"/>
      <c r="AM146" s="16"/>
      <c r="AN146" s="16"/>
      <c r="AO146" s="16"/>
      <c r="AP146" s="16"/>
      <c r="AQ146" s="16"/>
      <c r="AR146" s="16"/>
      <c r="AS146" s="16"/>
      <c r="AT146" s="16"/>
      <c r="AU146" s="16"/>
      <c r="AV146" s="16"/>
      <c r="AW146" s="16"/>
      <c r="AX146" s="16"/>
      <c r="AY146" s="16"/>
      <c r="AZ146" s="16"/>
      <c r="CZ146" s="141">
        <v>0</v>
      </c>
    </row>
    <row r="147" spans="1:131" x14ac:dyDescent="0.25">
      <c r="CZ147" s="141">
        <v>0</v>
      </c>
    </row>
    <row r="148" spans="1:131" x14ac:dyDescent="0.25">
      <c r="C148" s="814" t="s">
        <v>647</v>
      </c>
      <c r="D148" s="815"/>
      <c r="E148" s="815"/>
      <c r="F148" s="815"/>
      <c r="G148" s="815"/>
      <c r="H148" s="815"/>
      <c r="I148" s="815"/>
      <c r="J148" s="815"/>
      <c r="K148" s="815"/>
      <c r="L148" s="815"/>
      <c r="M148" s="815"/>
      <c r="N148" s="815"/>
      <c r="O148" s="815"/>
      <c r="P148" s="815"/>
      <c r="Q148" s="817"/>
      <c r="R148" s="383"/>
      <c r="S148" s="383"/>
      <c r="T148" s="383"/>
      <c r="U148" s="383"/>
      <c r="V148" s="383"/>
      <c r="W148" s="383"/>
      <c r="X148" s="384"/>
      <c r="Y148" s="793"/>
      <c r="Z148" s="793"/>
      <c r="AA148" s="793"/>
      <c r="AB148" s="793"/>
      <c r="AC148" s="793"/>
      <c r="AD148" s="793"/>
      <c r="AE148" s="793"/>
      <c r="AF148" s="793"/>
      <c r="AG148" s="793"/>
      <c r="AH148" s="793"/>
      <c r="AI148" s="793"/>
      <c r="AJ148" s="793"/>
      <c r="AK148" s="793"/>
      <c r="AL148" s="793"/>
      <c r="AM148" s="793"/>
      <c r="AN148" s="793"/>
      <c r="AO148" s="793"/>
      <c r="AP148" s="793"/>
      <c r="AQ148" s="793"/>
      <c r="AR148" s="793"/>
      <c r="AS148" s="793"/>
      <c r="AT148" s="793"/>
      <c r="AU148" s="793"/>
      <c r="AV148" s="793"/>
      <c r="AW148" s="793"/>
      <c r="AX148" s="793"/>
      <c r="AY148" s="793"/>
      <c r="AZ148" s="794"/>
      <c r="CZ148" s="141">
        <v>0</v>
      </c>
    </row>
    <row r="149" spans="1:131" x14ac:dyDescent="0.25">
      <c r="C149" s="795" t="s">
        <v>648</v>
      </c>
      <c r="D149" s="796"/>
      <c r="E149" s="796"/>
      <c r="F149" s="796"/>
      <c r="G149" s="796"/>
      <c r="H149" s="796"/>
      <c r="I149" s="796"/>
      <c r="J149" s="796"/>
      <c r="K149" s="796"/>
      <c r="L149" s="796"/>
      <c r="M149" s="796"/>
      <c r="N149" s="796"/>
      <c r="O149" s="796"/>
      <c r="P149" s="796"/>
      <c r="Q149" s="813" t="s">
        <v>91</v>
      </c>
      <c r="R149" s="813"/>
      <c r="S149" s="813"/>
      <c r="T149" s="813"/>
      <c r="U149" s="813"/>
      <c r="V149" s="813"/>
      <c r="W149" s="813"/>
      <c r="X149" s="816"/>
      <c r="Y149" s="793"/>
      <c r="Z149" s="793"/>
      <c r="AA149" s="793"/>
      <c r="AB149" s="793"/>
      <c r="AC149" s="793"/>
      <c r="AD149" s="793"/>
      <c r="AE149" s="793"/>
      <c r="AF149" s="793"/>
      <c r="AG149" s="793"/>
      <c r="AH149" s="793"/>
      <c r="AI149" s="793"/>
      <c r="AJ149" s="793"/>
      <c r="AK149" s="793"/>
      <c r="AL149" s="793"/>
      <c r="AM149" s="793"/>
      <c r="AN149" s="793"/>
      <c r="AO149" s="793"/>
      <c r="AP149" s="793"/>
      <c r="AQ149" s="793"/>
      <c r="AR149" s="793"/>
      <c r="AS149" s="793"/>
      <c r="AT149" s="793"/>
      <c r="AU149" s="793"/>
      <c r="AV149" s="793"/>
      <c r="AW149" s="793"/>
      <c r="AX149" s="793"/>
      <c r="AY149" s="793"/>
      <c r="AZ149" s="794"/>
      <c r="CZ149" s="141">
        <v>0</v>
      </c>
    </row>
    <row r="150" spans="1:131" x14ac:dyDescent="0.25">
      <c r="C150" s="795" t="s">
        <v>649</v>
      </c>
      <c r="D150" s="796"/>
      <c r="E150" s="796"/>
      <c r="F150" s="796"/>
      <c r="G150" s="796"/>
      <c r="H150" s="796"/>
      <c r="I150" s="796"/>
      <c r="J150" s="796"/>
      <c r="K150" s="796"/>
      <c r="L150" s="796"/>
      <c r="M150" s="796"/>
      <c r="N150" s="796"/>
      <c r="O150" s="796"/>
      <c r="P150" s="796"/>
      <c r="Q150" s="813" t="s">
        <v>91</v>
      </c>
      <c r="R150" s="813"/>
      <c r="S150" s="813"/>
      <c r="T150" s="813"/>
      <c r="U150" s="813"/>
      <c r="V150" s="813"/>
      <c r="W150" s="813"/>
      <c r="X150" s="816"/>
      <c r="Y150" s="793"/>
      <c r="Z150" s="793"/>
      <c r="AA150" s="793"/>
      <c r="AB150" s="793"/>
      <c r="AC150" s="793"/>
      <c r="AD150" s="793"/>
      <c r="AE150" s="793"/>
      <c r="AF150" s="793"/>
      <c r="AG150" s="793"/>
      <c r="AH150" s="793"/>
      <c r="AI150" s="793"/>
      <c r="AJ150" s="793"/>
      <c r="AK150" s="793"/>
      <c r="AL150" s="793"/>
      <c r="AM150" s="793"/>
      <c r="AN150" s="793"/>
      <c r="AO150" s="793"/>
      <c r="AP150" s="793"/>
      <c r="AQ150" s="793"/>
      <c r="AR150" s="793"/>
      <c r="AS150" s="793"/>
      <c r="AT150" s="793"/>
      <c r="AU150" s="793"/>
      <c r="AV150" s="793"/>
      <c r="AW150" s="793"/>
      <c r="AX150" s="793"/>
      <c r="AY150" s="793"/>
      <c r="AZ150" s="794"/>
      <c r="CZ150" s="141">
        <v>0</v>
      </c>
    </row>
    <row r="151" spans="1:131" x14ac:dyDescent="0.25">
      <c r="C151" s="797" t="s">
        <v>254</v>
      </c>
      <c r="D151" s="796"/>
      <c r="E151" s="796"/>
      <c r="F151" s="796"/>
      <c r="G151" s="796"/>
      <c r="H151" s="796"/>
      <c r="I151" s="796"/>
      <c r="J151" s="796"/>
      <c r="K151" s="796"/>
      <c r="L151" s="796"/>
      <c r="M151" s="796"/>
      <c r="N151" s="796"/>
      <c r="O151" s="796"/>
      <c r="P151" s="796"/>
      <c r="Q151" s="409"/>
      <c r="R151" s="438"/>
      <c r="S151" s="781"/>
      <c r="T151" s="782" t="s">
        <v>255</v>
      </c>
      <c r="U151" s="782"/>
      <c r="V151" s="782"/>
      <c r="W151" s="782"/>
      <c r="X151" s="782"/>
      <c r="Y151" s="813" t="s">
        <v>91</v>
      </c>
      <c r="Z151" s="813"/>
      <c r="AA151" s="813"/>
      <c r="AB151" s="813"/>
      <c r="AC151" s="813"/>
      <c r="AD151" s="813"/>
      <c r="AE151" s="813"/>
      <c r="AF151" s="813"/>
      <c r="AG151" s="793"/>
      <c r="AH151" s="793"/>
      <c r="AI151" s="793"/>
      <c r="AJ151" s="793"/>
      <c r="AK151" s="793"/>
      <c r="AL151" s="793"/>
      <c r="AM151" s="793"/>
      <c r="AN151" s="793"/>
      <c r="AO151" s="793"/>
      <c r="AP151" s="793"/>
      <c r="AQ151" s="793"/>
      <c r="AR151" s="793"/>
      <c r="AS151" s="793"/>
      <c r="AT151" s="793"/>
      <c r="AU151" s="793"/>
      <c r="AV151" s="793"/>
      <c r="AW151" s="793"/>
      <c r="AX151" s="793"/>
      <c r="AY151" s="793"/>
      <c r="AZ151" s="794"/>
      <c r="CZ151" s="141">
        <v>0</v>
      </c>
    </row>
    <row r="152" spans="1:131" hidden="1" x14ac:dyDescent="0.25">
      <c r="A152" s="44"/>
      <c r="B152" s="46"/>
      <c r="C152" s="46" t="s">
        <v>105</v>
      </c>
      <c r="D152" s="46"/>
      <c r="E152" s="46"/>
      <c r="F152" s="46"/>
      <c r="G152" s="46"/>
      <c r="H152" s="46"/>
      <c r="I152" s="46"/>
      <c r="J152" s="46"/>
      <c r="K152" s="46"/>
      <c r="L152" s="46"/>
      <c r="M152" s="46"/>
      <c r="N152" s="46"/>
      <c r="O152" s="46"/>
      <c r="P152" s="46"/>
      <c r="Q152" s="46"/>
      <c r="R152" s="46"/>
      <c r="S152" s="46"/>
      <c r="T152" s="46"/>
      <c r="U152" s="46"/>
      <c r="V152" s="46"/>
      <c r="W152" s="46"/>
      <c r="X152" s="46"/>
      <c r="Y152" s="46"/>
      <c r="Z152" s="46"/>
      <c r="AA152" s="46"/>
      <c r="AB152" s="46"/>
      <c r="AC152" s="46"/>
      <c r="AD152" s="46"/>
      <c r="AE152" s="46"/>
      <c r="AF152" s="46"/>
      <c r="AG152" s="46"/>
      <c r="AH152" s="46"/>
      <c r="AI152" s="46"/>
      <c r="AJ152" s="46"/>
      <c r="AK152" s="46"/>
      <c r="AL152" s="46"/>
      <c r="AM152" s="46"/>
      <c r="AN152" s="46"/>
      <c r="AO152" s="46"/>
      <c r="AP152" s="46"/>
      <c r="AQ152" s="46"/>
      <c r="AR152" s="46"/>
      <c r="AS152" s="46"/>
      <c r="AT152" s="46"/>
      <c r="AU152" s="46"/>
      <c r="AV152" s="46"/>
      <c r="AW152" s="46"/>
      <c r="AX152" s="46"/>
      <c r="AY152" s="46"/>
      <c r="AZ152" s="46"/>
      <c r="BA152" s="46"/>
      <c r="BB152" s="44"/>
      <c r="CZ152" s="141">
        <v>0</v>
      </c>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row>
    <row r="153" spans="1:131" hidden="1" x14ac:dyDescent="0.25">
      <c r="A153" s="44"/>
      <c r="B153" s="46"/>
      <c r="C153" s="610" t="s">
        <v>484</v>
      </c>
      <c r="D153" s="362"/>
      <c r="E153" s="362"/>
      <c r="F153" s="362"/>
      <c r="G153" s="362"/>
      <c r="H153" s="362"/>
      <c r="I153" s="362"/>
      <c r="J153" s="362"/>
      <c r="K153" s="362"/>
      <c r="L153" s="362"/>
      <c r="M153" s="362"/>
      <c r="N153" s="362"/>
      <c r="O153" s="362"/>
      <c r="P153" s="362"/>
      <c r="Q153" s="362"/>
      <c r="R153" s="362"/>
      <c r="S153" s="362"/>
      <c r="T153" s="362"/>
      <c r="U153" s="362"/>
      <c r="V153" s="362"/>
      <c r="W153" s="362"/>
      <c r="X153" s="362"/>
      <c r="Y153" s="362"/>
      <c r="Z153" s="362"/>
      <c r="AA153" s="362"/>
      <c r="AB153" s="362"/>
      <c r="AC153" s="362"/>
      <c r="AD153" s="362"/>
      <c r="AE153" s="362"/>
      <c r="AF153" s="362"/>
      <c r="AG153" s="362"/>
      <c r="AH153" s="362"/>
      <c r="AI153" s="362"/>
      <c r="AJ153" s="362"/>
      <c r="AK153" s="362"/>
      <c r="AL153" s="362"/>
      <c r="AM153" s="362"/>
      <c r="AN153" s="362"/>
      <c r="AO153" s="362"/>
      <c r="AP153" s="362"/>
      <c r="AQ153" s="362"/>
      <c r="AR153" s="362"/>
      <c r="AS153" s="362"/>
      <c r="AT153" s="362"/>
      <c r="AU153" s="362"/>
      <c r="AV153" s="362"/>
      <c r="AW153" s="362"/>
      <c r="AX153" s="362"/>
      <c r="AY153" s="362"/>
      <c r="AZ153" s="363"/>
      <c r="BA153" s="46"/>
      <c r="BB153" s="44"/>
      <c r="CZ153" s="141">
        <v>0</v>
      </c>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row>
    <row r="154" spans="1:131" hidden="1" x14ac:dyDescent="0.25">
      <c r="A154" s="44"/>
      <c r="B154" s="46"/>
      <c r="C154" s="790"/>
      <c r="D154" s="791"/>
      <c r="E154" s="791"/>
      <c r="F154" s="791"/>
      <c r="G154" s="791"/>
      <c r="H154" s="791"/>
      <c r="I154" s="791"/>
      <c r="J154" s="791"/>
      <c r="K154" s="791"/>
      <c r="L154" s="791"/>
      <c r="M154" s="791"/>
      <c r="N154" s="791"/>
      <c r="O154" s="791"/>
      <c r="P154" s="791"/>
      <c r="Q154" s="791"/>
      <c r="R154" s="791"/>
      <c r="S154" s="791"/>
      <c r="T154" s="791"/>
      <c r="U154" s="791"/>
      <c r="V154" s="791"/>
      <c r="W154" s="791"/>
      <c r="X154" s="791"/>
      <c r="Y154" s="791"/>
      <c r="Z154" s="791"/>
      <c r="AA154" s="791"/>
      <c r="AB154" s="791"/>
      <c r="AC154" s="791"/>
      <c r="AD154" s="791"/>
      <c r="AE154" s="791"/>
      <c r="AF154" s="791"/>
      <c r="AG154" s="791"/>
      <c r="AH154" s="791"/>
      <c r="AI154" s="791"/>
      <c r="AJ154" s="791"/>
      <c r="AK154" s="791"/>
      <c r="AL154" s="791"/>
      <c r="AM154" s="791"/>
      <c r="AN154" s="791"/>
      <c r="AO154" s="791"/>
      <c r="AP154" s="791"/>
      <c r="AQ154" s="791"/>
      <c r="AR154" s="791"/>
      <c r="AS154" s="791"/>
      <c r="AT154" s="791"/>
      <c r="AU154" s="791"/>
      <c r="AV154" s="791"/>
      <c r="AW154" s="791"/>
      <c r="AX154" s="791"/>
      <c r="AY154" s="791"/>
      <c r="AZ154" s="792"/>
      <c r="BA154" s="46"/>
      <c r="BB154" s="44"/>
      <c r="CZ154" s="141">
        <v>0</v>
      </c>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row>
    <row r="155" spans="1:131" hidden="1" x14ac:dyDescent="0.25">
      <c r="A155" s="44"/>
      <c r="B155" s="46"/>
      <c r="C155" s="790"/>
      <c r="D155" s="791"/>
      <c r="E155" s="791"/>
      <c r="F155" s="791"/>
      <c r="G155" s="791"/>
      <c r="H155" s="791"/>
      <c r="I155" s="791"/>
      <c r="J155" s="791"/>
      <c r="K155" s="791"/>
      <c r="L155" s="791"/>
      <c r="M155" s="791"/>
      <c r="N155" s="791"/>
      <c r="O155" s="791"/>
      <c r="P155" s="791"/>
      <c r="Q155" s="791"/>
      <c r="R155" s="791"/>
      <c r="S155" s="791"/>
      <c r="T155" s="791"/>
      <c r="U155" s="791"/>
      <c r="V155" s="791"/>
      <c r="W155" s="791"/>
      <c r="X155" s="791"/>
      <c r="Y155" s="791"/>
      <c r="Z155" s="791"/>
      <c r="AA155" s="791"/>
      <c r="AB155" s="791"/>
      <c r="AC155" s="791"/>
      <c r="AD155" s="791"/>
      <c r="AE155" s="791"/>
      <c r="AF155" s="791"/>
      <c r="AG155" s="791"/>
      <c r="AH155" s="791"/>
      <c r="AI155" s="791"/>
      <c r="AJ155" s="791"/>
      <c r="AK155" s="791"/>
      <c r="AL155" s="791"/>
      <c r="AM155" s="791"/>
      <c r="AN155" s="791"/>
      <c r="AO155" s="791"/>
      <c r="AP155" s="791"/>
      <c r="AQ155" s="791"/>
      <c r="AR155" s="791"/>
      <c r="AS155" s="791"/>
      <c r="AT155" s="791"/>
      <c r="AU155" s="791"/>
      <c r="AV155" s="791"/>
      <c r="AW155" s="791"/>
      <c r="AX155" s="791"/>
      <c r="AY155" s="791"/>
      <c r="AZ155" s="792"/>
      <c r="BA155" s="46"/>
      <c r="BB155" s="44"/>
      <c r="CZ155" s="141">
        <v>0</v>
      </c>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row>
    <row r="156" spans="1:131" hidden="1" x14ac:dyDescent="0.25">
      <c r="A156" s="44"/>
      <c r="B156" s="46"/>
      <c r="C156" s="787"/>
      <c r="D156" s="788"/>
      <c r="E156" s="788"/>
      <c r="F156" s="788"/>
      <c r="G156" s="788"/>
      <c r="H156" s="788"/>
      <c r="I156" s="788"/>
      <c r="J156" s="788"/>
      <c r="K156" s="788"/>
      <c r="L156" s="788"/>
      <c r="M156" s="788"/>
      <c r="N156" s="788"/>
      <c r="O156" s="788"/>
      <c r="P156" s="788"/>
      <c r="Q156" s="788"/>
      <c r="R156" s="788"/>
      <c r="S156" s="788"/>
      <c r="T156" s="788"/>
      <c r="U156" s="788"/>
      <c r="V156" s="788"/>
      <c r="W156" s="788"/>
      <c r="X156" s="788"/>
      <c r="Y156" s="788"/>
      <c r="Z156" s="788"/>
      <c r="AA156" s="788"/>
      <c r="AB156" s="788"/>
      <c r="AC156" s="788"/>
      <c r="AD156" s="788"/>
      <c r="AE156" s="788"/>
      <c r="AF156" s="788"/>
      <c r="AG156" s="788"/>
      <c r="AH156" s="788"/>
      <c r="AI156" s="788"/>
      <c r="AJ156" s="788"/>
      <c r="AK156" s="788"/>
      <c r="AL156" s="788"/>
      <c r="AM156" s="788"/>
      <c r="AN156" s="788"/>
      <c r="AO156" s="788"/>
      <c r="AP156" s="788"/>
      <c r="AQ156" s="788"/>
      <c r="AR156" s="788"/>
      <c r="AS156" s="788"/>
      <c r="AT156" s="788"/>
      <c r="AU156" s="788"/>
      <c r="AV156" s="788"/>
      <c r="AW156" s="788"/>
      <c r="AX156" s="788"/>
      <c r="AY156" s="788"/>
      <c r="AZ156" s="789"/>
      <c r="BA156" s="46"/>
      <c r="BB156" s="44"/>
      <c r="CZ156" s="141">
        <v>0</v>
      </c>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row>
    <row r="157" spans="1:131" x14ac:dyDescent="0.25">
      <c r="CZ157" s="141">
        <v>0</v>
      </c>
    </row>
    <row r="158" spans="1:131" x14ac:dyDescent="0.25">
      <c r="CZ158" s="141">
        <v>0</v>
      </c>
    </row>
    <row r="159" spans="1:131" x14ac:dyDescent="0.25">
      <c r="C159" s="335" t="s">
        <v>258</v>
      </c>
      <c r="D159" s="328"/>
      <c r="E159" s="328"/>
      <c r="F159" s="328"/>
      <c r="G159" s="328"/>
      <c r="H159" s="328"/>
      <c r="I159" s="328"/>
      <c r="J159" s="328"/>
      <c r="K159" s="328"/>
      <c r="L159" s="328"/>
      <c r="M159" s="328"/>
      <c r="N159" s="328"/>
      <c r="O159" s="328"/>
      <c r="P159" s="329"/>
      <c r="Q159" s="15"/>
      <c r="R159" s="16"/>
      <c r="S159" s="16"/>
      <c r="T159" s="16"/>
      <c r="U159" s="16"/>
      <c r="V159" s="16"/>
      <c r="W159" s="16"/>
      <c r="X159" s="16"/>
      <c r="Y159" s="16"/>
      <c r="Z159" s="16"/>
      <c r="AA159" s="16"/>
      <c r="AB159" s="16"/>
      <c r="AC159" s="16"/>
      <c r="AD159" s="16"/>
      <c r="AE159" s="16"/>
      <c r="AF159" s="16"/>
      <c r="AG159" s="16"/>
      <c r="AH159" s="16"/>
      <c r="AI159" s="16"/>
      <c r="AJ159" s="16"/>
      <c r="AK159" s="16"/>
      <c r="AL159" s="16"/>
      <c r="AM159" s="16"/>
      <c r="AN159" s="16"/>
      <c r="AO159" s="16"/>
      <c r="AP159" s="16"/>
      <c r="AQ159" s="16"/>
      <c r="AR159" s="16"/>
      <c r="AS159" s="16"/>
      <c r="AT159" s="16"/>
      <c r="AU159" s="16"/>
      <c r="AV159" s="16"/>
      <c r="AW159" s="16"/>
      <c r="AX159" s="16"/>
      <c r="AY159" s="16"/>
      <c r="AZ159" s="16"/>
      <c r="CZ159" s="141">
        <v>0</v>
      </c>
    </row>
    <row r="160" spans="1:131" x14ac:dyDescent="0.25">
      <c r="CZ160" s="141">
        <v>0</v>
      </c>
    </row>
    <row r="161" spans="1:131" x14ac:dyDescent="0.25">
      <c r="C161" s="683" t="s">
        <v>259</v>
      </c>
      <c r="D161" s="684"/>
      <c r="E161" s="684"/>
      <c r="F161" s="684"/>
      <c r="G161" s="684"/>
      <c r="H161" s="684"/>
      <c r="I161" s="684"/>
      <c r="J161" s="684"/>
      <c r="K161" s="684"/>
      <c r="L161" s="684"/>
      <c r="M161" s="684"/>
      <c r="N161" s="684"/>
      <c r="O161" s="684"/>
      <c r="P161" s="684"/>
      <c r="Q161" s="684"/>
      <c r="R161" s="684"/>
      <c r="S161" s="684"/>
      <c r="T161" s="684"/>
      <c r="U161" s="684"/>
      <c r="V161" s="684"/>
      <c r="W161" s="684"/>
      <c r="X161" s="684"/>
      <c r="Y161" s="684"/>
      <c r="Z161" s="684"/>
      <c r="AA161" s="684"/>
      <c r="AB161" s="684"/>
      <c r="AC161" s="684"/>
      <c r="AD161" s="684"/>
      <c r="AE161" s="684"/>
      <c r="AF161" s="684"/>
      <c r="AG161" s="684"/>
      <c r="AH161" s="684"/>
      <c r="AI161" s="684"/>
      <c r="AJ161" s="684"/>
      <c r="AK161" s="684"/>
      <c r="AL161" s="684"/>
      <c r="AM161" s="684"/>
      <c r="AN161" s="684"/>
      <c r="AO161" s="684"/>
      <c r="AP161" s="684"/>
      <c r="AQ161" s="684"/>
      <c r="AR161" s="684"/>
      <c r="AS161" s="684"/>
      <c r="AT161" s="684"/>
      <c r="AU161" s="684"/>
      <c r="AV161" s="684"/>
      <c r="AW161" s="684"/>
      <c r="AX161" s="684"/>
      <c r="AY161" s="684"/>
      <c r="AZ161" s="685"/>
      <c r="CZ161" s="141">
        <v>0</v>
      </c>
    </row>
    <row r="162" spans="1:131" x14ac:dyDescent="0.25">
      <c r="C162" s="403" t="s">
        <v>162</v>
      </c>
      <c r="D162" s="403"/>
      <c r="E162" s="403"/>
      <c r="F162" s="403"/>
      <c r="G162" s="403"/>
      <c r="H162" s="403"/>
      <c r="I162" s="403"/>
      <c r="J162" s="403"/>
      <c r="K162" s="403"/>
      <c r="L162" s="403"/>
      <c r="M162" s="403"/>
      <c r="N162" s="403"/>
      <c r="O162" s="403"/>
      <c r="P162" s="403"/>
      <c r="Q162" s="404" t="s">
        <v>228</v>
      </c>
      <c r="R162" s="339"/>
      <c r="S162" s="339"/>
      <c r="T162" s="339"/>
      <c r="U162" s="339"/>
      <c r="V162" s="339"/>
      <c r="W162" s="339"/>
      <c r="X162" s="339"/>
      <c r="Y162" s="339"/>
      <c r="Z162" s="339"/>
      <c r="AA162" s="339"/>
      <c r="AB162" s="339"/>
      <c r="AC162" s="339"/>
      <c r="AD162" s="339"/>
      <c r="AE162" s="339"/>
      <c r="AF162" s="339"/>
      <c r="AG162" s="339"/>
      <c r="AH162" s="339"/>
      <c r="AI162" s="339"/>
      <c r="AJ162" s="339"/>
      <c r="AK162" s="339"/>
      <c r="AL162" s="340"/>
      <c r="AM162" s="403" t="s">
        <v>163</v>
      </c>
      <c r="AN162" s="403"/>
      <c r="AO162" s="403"/>
      <c r="AP162" s="403"/>
      <c r="AQ162" s="403"/>
      <c r="AR162" s="403"/>
      <c r="AS162" s="403"/>
      <c r="AT162" s="403"/>
      <c r="AU162" s="403"/>
      <c r="AV162" s="403"/>
      <c r="AW162" s="403"/>
      <c r="AX162" s="403"/>
      <c r="AY162" s="403"/>
      <c r="AZ162" s="403"/>
      <c r="CZ162" s="141">
        <v>0</v>
      </c>
    </row>
    <row r="163" spans="1:131" x14ac:dyDescent="0.25">
      <c r="C163" s="406"/>
      <c r="D163" s="406"/>
      <c r="E163" s="406"/>
      <c r="F163" s="406"/>
      <c r="G163" s="406"/>
      <c r="H163" s="406"/>
      <c r="I163" s="406"/>
      <c r="J163" s="406"/>
      <c r="K163" s="406"/>
      <c r="L163" s="406"/>
      <c r="M163" s="406"/>
      <c r="N163" s="406"/>
      <c r="O163" s="406"/>
      <c r="P163" s="406"/>
      <c r="Q163" s="408"/>
      <c r="R163" s="408"/>
      <c r="S163" s="408"/>
      <c r="T163" s="408"/>
      <c r="U163" s="408"/>
      <c r="V163" s="408"/>
      <c r="W163" s="408"/>
      <c r="X163" s="408"/>
      <c r="Y163" s="408"/>
      <c r="Z163" s="408"/>
      <c r="AA163" s="408"/>
      <c r="AB163" s="408"/>
      <c r="AC163" s="408"/>
      <c r="AD163" s="408"/>
      <c r="AE163" s="408"/>
      <c r="AF163" s="408"/>
      <c r="AG163" s="408"/>
      <c r="AH163" s="408"/>
      <c r="AI163" s="408"/>
      <c r="AJ163" s="408"/>
      <c r="AK163" s="408"/>
      <c r="AL163" s="408"/>
      <c r="AM163" s="406"/>
      <c r="AN163" s="406"/>
      <c r="AO163" s="406"/>
      <c r="AP163" s="406"/>
      <c r="AQ163" s="406"/>
      <c r="AR163" s="406"/>
      <c r="AS163" s="406"/>
      <c r="AT163" s="406"/>
      <c r="AU163" s="406"/>
      <c r="AV163" s="406"/>
      <c r="AW163" s="406"/>
      <c r="AX163" s="406"/>
      <c r="AY163" s="406"/>
      <c r="AZ163" s="406"/>
      <c r="CZ163" s="141">
        <v>0</v>
      </c>
    </row>
    <row r="164" spans="1:131" x14ac:dyDescent="0.25">
      <c r="C164" s="674"/>
      <c r="D164" s="674"/>
      <c r="E164" s="674"/>
      <c r="F164" s="674"/>
      <c r="G164" s="674"/>
      <c r="H164" s="674"/>
      <c r="I164" s="674"/>
      <c r="J164" s="674"/>
      <c r="K164" s="674"/>
      <c r="L164" s="674"/>
      <c r="M164" s="674"/>
      <c r="N164" s="674"/>
      <c r="O164" s="674"/>
      <c r="P164" s="674"/>
      <c r="Q164" s="672"/>
      <c r="R164" s="672"/>
      <c r="S164" s="672"/>
      <c r="T164" s="672"/>
      <c r="U164" s="672"/>
      <c r="V164" s="672"/>
      <c r="W164" s="672"/>
      <c r="X164" s="672"/>
      <c r="Y164" s="672"/>
      <c r="Z164" s="672"/>
      <c r="AA164" s="672"/>
      <c r="AB164" s="672"/>
      <c r="AC164" s="672"/>
      <c r="AD164" s="672"/>
      <c r="AE164" s="672"/>
      <c r="AF164" s="672"/>
      <c r="AG164" s="672"/>
      <c r="AH164" s="672"/>
      <c r="AI164" s="672"/>
      <c r="AJ164" s="672"/>
      <c r="AK164" s="672"/>
      <c r="AL164" s="672"/>
      <c r="AM164" s="674"/>
      <c r="AN164" s="674"/>
      <c r="AO164" s="674"/>
      <c r="AP164" s="674"/>
      <c r="AQ164" s="674"/>
      <c r="AR164" s="674"/>
      <c r="AS164" s="674"/>
      <c r="AT164" s="674"/>
      <c r="AU164" s="674"/>
      <c r="AV164" s="674"/>
      <c r="AW164" s="674"/>
      <c r="AX164" s="674"/>
      <c r="AY164" s="674"/>
      <c r="AZ164" s="674"/>
      <c r="CZ164" s="141">
        <v>0</v>
      </c>
    </row>
    <row r="165" spans="1:131" x14ac:dyDescent="0.25">
      <c r="C165" s="406"/>
      <c r="D165" s="406"/>
      <c r="E165" s="406"/>
      <c r="F165" s="406"/>
      <c r="G165" s="406"/>
      <c r="H165" s="406"/>
      <c r="I165" s="406"/>
      <c r="J165" s="406"/>
      <c r="K165" s="406"/>
      <c r="L165" s="406"/>
      <c r="M165" s="406"/>
      <c r="N165" s="406"/>
      <c r="O165" s="406"/>
      <c r="P165" s="406"/>
      <c r="Q165" s="408"/>
      <c r="R165" s="408"/>
      <c r="S165" s="408"/>
      <c r="T165" s="408"/>
      <c r="U165" s="408"/>
      <c r="V165" s="408"/>
      <c r="W165" s="408"/>
      <c r="X165" s="408"/>
      <c r="Y165" s="408"/>
      <c r="Z165" s="408"/>
      <c r="AA165" s="408"/>
      <c r="AB165" s="408"/>
      <c r="AC165" s="408"/>
      <c r="AD165" s="408"/>
      <c r="AE165" s="408"/>
      <c r="AF165" s="408"/>
      <c r="AG165" s="408"/>
      <c r="AH165" s="408"/>
      <c r="AI165" s="408"/>
      <c r="AJ165" s="408"/>
      <c r="AK165" s="408"/>
      <c r="AL165" s="408"/>
      <c r="AM165" s="406"/>
      <c r="AN165" s="406"/>
      <c r="AO165" s="406"/>
      <c r="AP165" s="406"/>
      <c r="AQ165" s="406"/>
      <c r="AR165" s="406"/>
      <c r="AS165" s="406"/>
      <c r="AT165" s="406"/>
      <c r="AU165" s="406"/>
      <c r="AV165" s="406"/>
      <c r="AW165" s="406"/>
      <c r="AX165" s="406"/>
      <c r="AY165" s="406"/>
      <c r="AZ165" s="406"/>
      <c r="CZ165" s="141">
        <v>0</v>
      </c>
    </row>
    <row r="166" spans="1:131" x14ac:dyDescent="0.25">
      <c r="C166" s="332" t="s">
        <v>92</v>
      </c>
      <c r="D166" s="333"/>
      <c r="E166" s="333"/>
      <c r="F166" s="333"/>
      <c r="G166" s="333"/>
      <c r="H166" s="333"/>
      <c r="I166" s="333"/>
      <c r="J166" s="333"/>
      <c r="K166" s="333"/>
      <c r="L166" s="333"/>
      <c r="M166" s="333"/>
      <c r="N166" s="333"/>
      <c r="O166" s="333"/>
      <c r="P166" s="333"/>
      <c r="Q166" s="333"/>
      <c r="R166" s="333"/>
      <c r="S166" s="333"/>
      <c r="T166" s="333"/>
      <c r="U166" s="333"/>
      <c r="V166" s="333"/>
      <c r="W166" s="333"/>
      <c r="X166" s="333"/>
      <c r="Y166" s="333"/>
      <c r="Z166" s="333"/>
      <c r="AA166" s="333"/>
      <c r="AB166" s="333"/>
      <c r="AC166" s="333"/>
      <c r="AD166" s="333"/>
      <c r="AE166" s="333"/>
      <c r="AF166" s="333"/>
      <c r="AG166" s="333"/>
      <c r="AH166" s="333"/>
      <c r="AI166" s="333"/>
      <c r="AJ166" s="333"/>
      <c r="AK166" s="333"/>
      <c r="AL166" s="333"/>
      <c r="AM166" s="333"/>
      <c r="AN166" s="333"/>
      <c r="AO166" s="333"/>
      <c r="AP166" s="333"/>
      <c r="AQ166" s="333"/>
      <c r="AR166" s="333"/>
      <c r="AS166" s="333"/>
      <c r="AT166" s="333"/>
      <c r="AU166" s="333"/>
      <c r="AV166" s="334"/>
      <c r="AW166" s="330" t="s">
        <v>93</v>
      </c>
      <c r="AX166" s="331"/>
      <c r="AY166" s="330" t="s">
        <v>94</v>
      </c>
      <c r="AZ166" s="331"/>
      <c r="CZ166" s="141">
        <v>1</v>
      </c>
    </row>
    <row r="167" spans="1:131" hidden="1" x14ac:dyDescent="0.25">
      <c r="A167" s="44"/>
      <c r="B167" s="46"/>
      <c r="C167" s="46" t="s">
        <v>105</v>
      </c>
      <c r="D167" s="46"/>
      <c r="E167" s="46"/>
      <c r="F167" s="46"/>
      <c r="G167" s="46"/>
      <c r="H167" s="46"/>
      <c r="I167" s="46"/>
      <c r="J167" s="46"/>
      <c r="K167" s="46"/>
      <c r="L167" s="46"/>
      <c r="M167" s="46"/>
      <c r="N167" s="46"/>
      <c r="O167" s="46"/>
      <c r="P167" s="46"/>
      <c r="Q167" s="46"/>
      <c r="R167" s="46"/>
      <c r="S167" s="46"/>
      <c r="T167" s="46"/>
      <c r="U167" s="46"/>
      <c r="V167" s="46"/>
      <c r="W167" s="46"/>
      <c r="X167" s="46"/>
      <c r="Y167" s="46"/>
      <c r="Z167" s="46"/>
      <c r="AA167" s="46"/>
      <c r="AB167" s="46"/>
      <c r="AC167" s="46"/>
      <c r="AD167" s="46"/>
      <c r="AE167" s="46"/>
      <c r="AF167" s="46"/>
      <c r="AG167" s="46"/>
      <c r="AH167" s="46"/>
      <c r="AI167" s="46"/>
      <c r="AJ167" s="46"/>
      <c r="AK167" s="46"/>
      <c r="AL167" s="46"/>
      <c r="AM167" s="46"/>
      <c r="AN167" s="46"/>
      <c r="AO167" s="46"/>
      <c r="AP167" s="46"/>
      <c r="AQ167" s="46"/>
      <c r="AR167" s="46"/>
      <c r="AS167" s="46"/>
      <c r="AT167" s="46"/>
      <c r="AU167" s="46"/>
      <c r="AV167" s="46"/>
      <c r="AW167" s="46"/>
      <c r="AX167" s="46"/>
      <c r="AY167" s="46"/>
      <c r="AZ167" s="46"/>
      <c r="BA167" s="46"/>
      <c r="BB167" s="44"/>
      <c r="CZ167" s="141">
        <v>0</v>
      </c>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row>
    <row r="168" spans="1:131" hidden="1" x14ac:dyDescent="0.25">
      <c r="A168" s="44"/>
      <c r="B168" s="46"/>
      <c r="C168" s="365" t="s">
        <v>594</v>
      </c>
      <c r="D168" s="362"/>
      <c r="E168" s="362"/>
      <c r="F168" s="362"/>
      <c r="G168" s="362"/>
      <c r="H168" s="362"/>
      <c r="I168" s="362"/>
      <c r="J168" s="362"/>
      <c r="K168" s="362"/>
      <c r="L168" s="362"/>
      <c r="M168" s="362"/>
      <c r="N168" s="362"/>
      <c r="O168" s="362"/>
      <c r="P168" s="362"/>
      <c r="Q168" s="362"/>
      <c r="R168" s="362"/>
      <c r="S168" s="362"/>
      <c r="T168" s="362"/>
      <c r="U168" s="362"/>
      <c r="V168" s="362"/>
      <c r="W168" s="362"/>
      <c r="X168" s="362"/>
      <c r="Y168" s="362"/>
      <c r="Z168" s="362"/>
      <c r="AA168" s="362"/>
      <c r="AB168" s="362"/>
      <c r="AC168" s="362"/>
      <c r="AD168" s="362"/>
      <c r="AE168" s="362"/>
      <c r="AF168" s="362"/>
      <c r="AG168" s="362"/>
      <c r="AH168" s="362"/>
      <c r="AI168" s="362"/>
      <c r="AJ168" s="362"/>
      <c r="AK168" s="362"/>
      <c r="AL168" s="362"/>
      <c r="AM168" s="362"/>
      <c r="AN168" s="362"/>
      <c r="AO168" s="362"/>
      <c r="AP168" s="362"/>
      <c r="AQ168" s="362"/>
      <c r="AR168" s="362"/>
      <c r="AS168" s="362"/>
      <c r="AT168" s="362"/>
      <c r="AU168" s="362"/>
      <c r="AV168" s="362"/>
      <c r="AW168" s="362"/>
      <c r="AX168" s="362"/>
      <c r="AY168" s="362"/>
      <c r="AZ168" s="363"/>
      <c r="BA168" s="46"/>
      <c r="BB168" s="44"/>
      <c r="CZ168" s="141">
        <v>0</v>
      </c>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row>
    <row r="169" spans="1:131" hidden="1" x14ac:dyDescent="0.25">
      <c r="A169" s="44"/>
      <c r="B169" s="46"/>
      <c r="C169" s="790"/>
      <c r="D169" s="791"/>
      <c r="E169" s="791"/>
      <c r="F169" s="791"/>
      <c r="G169" s="791"/>
      <c r="H169" s="791"/>
      <c r="I169" s="791"/>
      <c r="J169" s="791"/>
      <c r="K169" s="791"/>
      <c r="L169" s="791"/>
      <c r="M169" s="791"/>
      <c r="N169" s="791"/>
      <c r="O169" s="791"/>
      <c r="P169" s="791"/>
      <c r="Q169" s="791"/>
      <c r="R169" s="791"/>
      <c r="S169" s="791"/>
      <c r="T169" s="791"/>
      <c r="U169" s="791"/>
      <c r="V169" s="791"/>
      <c r="W169" s="791"/>
      <c r="X169" s="791"/>
      <c r="Y169" s="791"/>
      <c r="Z169" s="791"/>
      <c r="AA169" s="791"/>
      <c r="AB169" s="791"/>
      <c r="AC169" s="791"/>
      <c r="AD169" s="791"/>
      <c r="AE169" s="791"/>
      <c r="AF169" s="791"/>
      <c r="AG169" s="791"/>
      <c r="AH169" s="791"/>
      <c r="AI169" s="791"/>
      <c r="AJ169" s="791"/>
      <c r="AK169" s="791"/>
      <c r="AL169" s="791"/>
      <c r="AM169" s="791"/>
      <c r="AN169" s="791"/>
      <c r="AO169" s="791"/>
      <c r="AP169" s="791"/>
      <c r="AQ169" s="791"/>
      <c r="AR169" s="791"/>
      <c r="AS169" s="791"/>
      <c r="AT169" s="791"/>
      <c r="AU169" s="791"/>
      <c r="AV169" s="791"/>
      <c r="AW169" s="791"/>
      <c r="AX169" s="791"/>
      <c r="AY169" s="791"/>
      <c r="AZ169" s="792"/>
      <c r="BA169" s="46"/>
      <c r="BB169" s="44"/>
      <c r="CZ169" s="141">
        <v>0</v>
      </c>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row>
    <row r="170" spans="1:131" hidden="1" x14ac:dyDescent="0.25">
      <c r="A170" s="44"/>
      <c r="B170" s="46"/>
      <c r="C170" s="790"/>
      <c r="D170" s="791"/>
      <c r="E170" s="791"/>
      <c r="F170" s="791"/>
      <c r="G170" s="791"/>
      <c r="H170" s="791"/>
      <c r="I170" s="791"/>
      <c r="J170" s="791"/>
      <c r="K170" s="791"/>
      <c r="L170" s="791"/>
      <c r="M170" s="791"/>
      <c r="N170" s="791"/>
      <c r="O170" s="791"/>
      <c r="P170" s="791"/>
      <c r="Q170" s="791"/>
      <c r="R170" s="791"/>
      <c r="S170" s="791"/>
      <c r="T170" s="791"/>
      <c r="U170" s="791"/>
      <c r="V170" s="791"/>
      <c r="W170" s="791"/>
      <c r="X170" s="791"/>
      <c r="Y170" s="791"/>
      <c r="Z170" s="791"/>
      <c r="AA170" s="791"/>
      <c r="AB170" s="791"/>
      <c r="AC170" s="791"/>
      <c r="AD170" s="791"/>
      <c r="AE170" s="791"/>
      <c r="AF170" s="791"/>
      <c r="AG170" s="791"/>
      <c r="AH170" s="791"/>
      <c r="AI170" s="791"/>
      <c r="AJ170" s="791"/>
      <c r="AK170" s="791"/>
      <c r="AL170" s="791"/>
      <c r="AM170" s="791"/>
      <c r="AN170" s="791"/>
      <c r="AO170" s="791"/>
      <c r="AP170" s="791"/>
      <c r="AQ170" s="791"/>
      <c r="AR170" s="791"/>
      <c r="AS170" s="791"/>
      <c r="AT170" s="791"/>
      <c r="AU170" s="791"/>
      <c r="AV170" s="791"/>
      <c r="AW170" s="791"/>
      <c r="AX170" s="791"/>
      <c r="AY170" s="791"/>
      <c r="AZ170" s="792"/>
      <c r="BA170" s="46"/>
      <c r="BB170" s="44"/>
      <c r="CZ170" s="141">
        <v>0</v>
      </c>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row>
    <row r="171" spans="1:131" hidden="1" x14ac:dyDescent="0.25">
      <c r="A171" s="44"/>
      <c r="B171" s="46"/>
      <c r="C171" s="787"/>
      <c r="D171" s="788"/>
      <c r="E171" s="788"/>
      <c r="F171" s="788"/>
      <c r="G171" s="788"/>
      <c r="H171" s="788"/>
      <c r="I171" s="788"/>
      <c r="J171" s="788"/>
      <c r="K171" s="788"/>
      <c r="L171" s="788"/>
      <c r="M171" s="788"/>
      <c r="N171" s="788"/>
      <c r="O171" s="788"/>
      <c r="P171" s="788"/>
      <c r="Q171" s="788"/>
      <c r="R171" s="788"/>
      <c r="S171" s="788"/>
      <c r="T171" s="788"/>
      <c r="U171" s="788"/>
      <c r="V171" s="788"/>
      <c r="W171" s="788"/>
      <c r="X171" s="788"/>
      <c r="Y171" s="788"/>
      <c r="Z171" s="788"/>
      <c r="AA171" s="788"/>
      <c r="AB171" s="788"/>
      <c r="AC171" s="788"/>
      <c r="AD171" s="788"/>
      <c r="AE171" s="788"/>
      <c r="AF171" s="788"/>
      <c r="AG171" s="788"/>
      <c r="AH171" s="788"/>
      <c r="AI171" s="788"/>
      <c r="AJ171" s="788"/>
      <c r="AK171" s="788"/>
      <c r="AL171" s="788"/>
      <c r="AM171" s="788"/>
      <c r="AN171" s="788"/>
      <c r="AO171" s="788"/>
      <c r="AP171" s="788"/>
      <c r="AQ171" s="788"/>
      <c r="AR171" s="788"/>
      <c r="AS171" s="788"/>
      <c r="AT171" s="788"/>
      <c r="AU171" s="788"/>
      <c r="AV171" s="788"/>
      <c r="AW171" s="788"/>
      <c r="AX171" s="788"/>
      <c r="AY171" s="788"/>
      <c r="AZ171" s="789"/>
      <c r="BA171" s="46"/>
      <c r="BB171" s="44"/>
      <c r="CZ171" s="141">
        <v>0</v>
      </c>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row>
    <row r="172" spans="1:131" x14ac:dyDescent="0.25">
      <c r="CZ172" s="141">
        <v>0</v>
      </c>
    </row>
    <row r="173" spans="1:131" x14ac:dyDescent="0.25">
      <c r="CZ173" s="141">
        <v>0</v>
      </c>
    </row>
    <row r="174" spans="1:131" x14ac:dyDescent="0.25">
      <c r="C174" s="335" t="s">
        <v>391</v>
      </c>
      <c r="D174" s="328"/>
      <c r="E174" s="328"/>
      <c r="F174" s="328"/>
      <c r="G174" s="328"/>
      <c r="H174" s="328"/>
      <c r="I174" s="328"/>
      <c r="J174" s="328"/>
      <c r="K174" s="328"/>
      <c r="L174" s="328"/>
      <c r="M174" s="328"/>
      <c r="N174" s="328"/>
      <c r="O174" s="328"/>
      <c r="P174" s="329"/>
      <c r="Q174" s="43"/>
      <c r="R174" s="42"/>
      <c r="S174" s="42"/>
      <c r="T174" s="42"/>
      <c r="U174" s="42"/>
      <c r="V174" s="42"/>
      <c r="W174" s="42"/>
      <c r="X174" s="42"/>
      <c r="Y174" s="42"/>
      <c r="Z174" s="42"/>
      <c r="AA174" s="42"/>
      <c r="AB174" s="42"/>
      <c r="AC174" s="42"/>
      <c r="AD174" s="42"/>
      <c r="AE174" s="42"/>
      <c r="AF174" s="42"/>
      <c r="AG174" s="42"/>
      <c r="AH174" s="42"/>
      <c r="AI174" s="42"/>
      <c r="AJ174" s="42"/>
      <c r="AK174" s="42"/>
      <c r="AL174" s="42"/>
      <c r="AM174" s="42"/>
      <c r="AN174" s="42"/>
      <c r="AO174" s="42"/>
      <c r="AP174" s="42"/>
      <c r="AQ174" s="42"/>
      <c r="AR174" s="42"/>
      <c r="AS174" s="42"/>
      <c r="AT174" s="42"/>
      <c r="AU174" s="42"/>
      <c r="AV174" s="42"/>
      <c r="AW174" s="42"/>
      <c r="AX174" s="42"/>
      <c r="AY174" s="42"/>
      <c r="AZ174" s="42"/>
      <c r="CZ174" s="141">
        <v>1</v>
      </c>
    </row>
    <row r="175" spans="1:131" x14ac:dyDescent="0.25">
      <c r="C175" s="171"/>
      <c r="D175" s="171"/>
      <c r="E175" s="171"/>
      <c r="F175" s="171"/>
      <c r="G175" s="171"/>
      <c r="H175" s="171"/>
      <c r="I175" s="171"/>
      <c r="J175" s="171"/>
      <c r="K175" s="171"/>
      <c r="L175" s="171"/>
      <c r="M175" s="171"/>
      <c r="N175" s="171"/>
      <c r="O175" s="171"/>
      <c r="P175" s="171"/>
      <c r="Q175" s="171"/>
      <c r="R175" s="171"/>
      <c r="S175" s="171"/>
      <c r="T175" s="171"/>
      <c r="U175" s="171"/>
      <c r="V175" s="171"/>
      <c r="W175" s="171"/>
      <c r="X175" s="171"/>
      <c r="Y175" s="171"/>
      <c r="Z175" s="171"/>
      <c r="AA175" s="171"/>
      <c r="AB175" s="171"/>
      <c r="AC175" s="171"/>
      <c r="AD175" s="171"/>
      <c r="AE175" s="171"/>
      <c r="AF175" s="171"/>
      <c r="AG175" s="171"/>
      <c r="AH175" s="171"/>
      <c r="AI175" s="171"/>
      <c r="AJ175" s="171"/>
      <c r="AK175" s="171"/>
      <c r="AL175" s="171"/>
      <c r="AM175" s="171"/>
      <c r="AN175" s="171"/>
      <c r="AO175" s="171"/>
      <c r="AP175" s="171"/>
      <c r="AQ175" s="171"/>
      <c r="AR175" s="171"/>
      <c r="AS175" s="171"/>
      <c r="AT175" s="171"/>
      <c r="AU175" s="171"/>
      <c r="AV175" s="171"/>
      <c r="AW175" s="171"/>
      <c r="AX175" s="171"/>
      <c r="AY175" s="171"/>
      <c r="AZ175" s="171"/>
      <c r="CZ175" s="141">
        <v>1</v>
      </c>
    </row>
    <row r="176" spans="1:131" x14ac:dyDescent="0.25">
      <c r="C176" s="441"/>
      <c r="D176" s="442"/>
      <c r="E176" s="442"/>
      <c r="F176" s="442"/>
      <c r="G176" s="442"/>
      <c r="H176" s="442"/>
      <c r="I176" s="442"/>
      <c r="J176" s="442"/>
      <c r="K176" s="442"/>
      <c r="L176" s="442"/>
      <c r="M176" s="442"/>
      <c r="N176" s="442"/>
      <c r="O176" s="442"/>
      <c r="P176" s="442"/>
      <c r="Q176" s="447" t="s">
        <v>392</v>
      </c>
      <c r="R176" s="447"/>
      <c r="S176" s="447"/>
      <c r="T176" s="447"/>
      <c r="U176" s="447"/>
      <c r="V176" s="447"/>
      <c r="W176" s="447"/>
      <c r="X176" s="447"/>
      <c r="Y176" s="447"/>
      <c r="Z176" s="447"/>
      <c r="AA176" s="447"/>
      <c r="AB176" s="447"/>
      <c r="AC176" s="447"/>
      <c r="AD176" s="447"/>
      <c r="AE176" s="447"/>
      <c r="AF176" s="447"/>
      <c r="AG176" s="447"/>
      <c r="AH176" s="447"/>
      <c r="AI176" s="447"/>
      <c r="AJ176" s="447"/>
      <c r="AK176" s="447"/>
      <c r="AL176" s="447"/>
      <c r="AM176" s="447"/>
      <c r="AN176" s="447"/>
      <c r="AO176" s="447"/>
      <c r="AP176" s="447"/>
      <c r="AQ176" s="447"/>
      <c r="AR176" s="447"/>
      <c r="AS176" s="447"/>
      <c r="AT176" s="447"/>
      <c r="AU176" s="447"/>
      <c r="AV176" s="447"/>
      <c r="AW176" s="447"/>
      <c r="AX176" s="447"/>
      <c r="AY176" s="447"/>
      <c r="AZ176" s="448"/>
      <c r="CZ176" s="141">
        <v>1</v>
      </c>
    </row>
    <row r="177" spans="3:104" x14ac:dyDescent="0.25">
      <c r="C177" s="443"/>
      <c r="D177" s="444"/>
      <c r="E177" s="444"/>
      <c r="F177" s="444"/>
      <c r="G177" s="444"/>
      <c r="H177" s="444"/>
      <c r="I177" s="444"/>
      <c r="J177" s="444"/>
      <c r="K177" s="444"/>
      <c r="L177" s="444"/>
      <c r="M177" s="444"/>
      <c r="N177" s="444"/>
      <c r="O177" s="444"/>
      <c r="P177" s="444"/>
      <c r="Q177" s="449"/>
      <c r="R177" s="449"/>
      <c r="S177" s="449"/>
      <c r="T177" s="449"/>
      <c r="U177" s="449"/>
      <c r="V177" s="449"/>
      <c r="W177" s="449"/>
      <c r="X177" s="449"/>
      <c r="Y177" s="449"/>
      <c r="Z177" s="449"/>
      <c r="AA177" s="449"/>
      <c r="AB177" s="449"/>
      <c r="AC177" s="449"/>
      <c r="AD177" s="449"/>
      <c r="AE177" s="449"/>
      <c r="AF177" s="449"/>
      <c r="AG177" s="449"/>
      <c r="AH177" s="449"/>
      <c r="AI177" s="449"/>
      <c r="AJ177" s="449"/>
      <c r="AK177" s="449"/>
      <c r="AL177" s="449"/>
      <c r="AM177" s="449"/>
      <c r="AN177" s="449"/>
      <c r="AO177" s="449"/>
      <c r="AP177" s="449"/>
      <c r="AQ177" s="449"/>
      <c r="AR177" s="449"/>
      <c r="AS177" s="449"/>
      <c r="AT177" s="449"/>
      <c r="AU177" s="449"/>
      <c r="AV177" s="449"/>
      <c r="AW177" s="449"/>
      <c r="AX177" s="449"/>
      <c r="AY177" s="449"/>
      <c r="AZ177" s="450"/>
      <c r="CZ177" s="141">
        <v>1</v>
      </c>
    </row>
    <row r="178" spans="3:104" x14ac:dyDescent="0.25">
      <c r="C178" s="443"/>
      <c r="D178" s="444"/>
      <c r="E178" s="444"/>
      <c r="F178" s="444"/>
      <c r="G178" s="444"/>
      <c r="H178" s="444"/>
      <c r="I178" s="444"/>
      <c r="J178" s="444"/>
      <c r="K178" s="444"/>
      <c r="L178" s="444"/>
      <c r="M178" s="444"/>
      <c r="N178" s="444"/>
      <c r="O178" s="444"/>
      <c r="P178" s="444"/>
      <c r="Q178" s="449"/>
      <c r="R178" s="449"/>
      <c r="S178" s="449"/>
      <c r="T178" s="449"/>
      <c r="U178" s="449"/>
      <c r="V178" s="449"/>
      <c r="W178" s="449"/>
      <c r="X178" s="449"/>
      <c r="Y178" s="449"/>
      <c r="Z178" s="449"/>
      <c r="AA178" s="449"/>
      <c r="AB178" s="449"/>
      <c r="AC178" s="449"/>
      <c r="AD178" s="449"/>
      <c r="AE178" s="449"/>
      <c r="AF178" s="449"/>
      <c r="AG178" s="449"/>
      <c r="AH178" s="449"/>
      <c r="AI178" s="449"/>
      <c r="AJ178" s="449"/>
      <c r="AK178" s="449"/>
      <c r="AL178" s="449"/>
      <c r="AM178" s="449"/>
      <c r="AN178" s="449"/>
      <c r="AO178" s="449"/>
      <c r="AP178" s="449"/>
      <c r="AQ178" s="449"/>
      <c r="AR178" s="449"/>
      <c r="AS178" s="449"/>
      <c r="AT178" s="449"/>
      <c r="AU178" s="449"/>
      <c r="AV178" s="449"/>
      <c r="AW178" s="449"/>
      <c r="AX178" s="449"/>
      <c r="AY178" s="449"/>
      <c r="AZ178" s="450"/>
      <c r="CZ178" s="141">
        <v>1</v>
      </c>
    </row>
    <row r="179" spans="3:104" x14ac:dyDescent="0.25">
      <c r="C179" s="445"/>
      <c r="D179" s="446"/>
      <c r="E179" s="446"/>
      <c r="F179" s="446"/>
      <c r="G179" s="446"/>
      <c r="H179" s="446"/>
      <c r="I179" s="446"/>
      <c r="J179" s="446"/>
      <c r="K179" s="446"/>
      <c r="L179" s="446"/>
      <c r="M179" s="446"/>
      <c r="N179" s="446"/>
      <c r="O179" s="446"/>
      <c r="P179" s="446"/>
      <c r="Q179" s="451"/>
      <c r="R179" s="451"/>
      <c r="S179" s="451"/>
      <c r="T179" s="451"/>
      <c r="U179" s="451"/>
      <c r="V179" s="451"/>
      <c r="W179" s="451"/>
      <c r="X179" s="451"/>
      <c r="Y179" s="451"/>
      <c r="Z179" s="451"/>
      <c r="AA179" s="451"/>
      <c r="AB179" s="451"/>
      <c r="AC179" s="451"/>
      <c r="AD179" s="451"/>
      <c r="AE179" s="451"/>
      <c r="AF179" s="451"/>
      <c r="AG179" s="451"/>
      <c r="AH179" s="451"/>
      <c r="AI179" s="451"/>
      <c r="AJ179" s="451"/>
      <c r="AK179" s="451"/>
      <c r="AL179" s="451"/>
      <c r="AM179" s="451"/>
      <c r="AN179" s="451"/>
      <c r="AO179" s="451"/>
      <c r="AP179" s="451"/>
      <c r="AQ179" s="451"/>
      <c r="AR179" s="451"/>
      <c r="AS179" s="451"/>
      <c r="AT179" s="451"/>
      <c r="AU179" s="451"/>
      <c r="AV179" s="451"/>
      <c r="AW179" s="451"/>
      <c r="AX179" s="451"/>
      <c r="AY179" s="451"/>
      <c r="AZ179" s="452"/>
      <c r="CZ179" s="141">
        <v>1</v>
      </c>
    </row>
    <row r="180" spans="3:104" x14ac:dyDescent="0.25">
      <c r="C180" s="39"/>
      <c r="D180" s="39"/>
      <c r="E180" s="39"/>
      <c r="F180" s="39"/>
      <c r="W180" s="39"/>
      <c r="X180" s="39"/>
      <c r="Y180" s="39"/>
      <c r="Z180" s="39"/>
      <c r="AQ180" s="39"/>
      <c r="AR180" s="39"/>
      <c r="AS180" s="39"/>
      <c r="AT180" s="39"/>
      <c r="AU180" s="39"/>
      <c r="AV180" s="39"/>
      <c r="AW180" s="39"/>
      <c r="AX180" s="39"/>
      <c r="AY180" s="39"/>
      <c r="AZ180" s="39"/>
      <c r="CZ180" s="141">
        <v>1</v>
      </c>
    </row>
    <row r="181" spans="3:104" x14ac:dyDescent="0.25">
      <c r="C181" s="39"/>
      <c r="D181" s="39"/>
      <c r="E181" s="39"/>
      <c r="F181" s="39"/>
      <c r="W181" s="39"/>
      <c r="X181" s="39"/>
      <c r="Y181" s="39"/>
      <c r="Z181" s="39"/>
      <c r="AQ181" s="39"/>
      <c r="AR181" s="39"/>
      <c r="AS181" s="39"/>
      <c r="AT181" s="39"/>
      <c r="AU181" s="39"/>
      <c r="AV181" s="39"/>
      <c r="AW181" s="39"/>
      <c r="AX181" s="39"/>
      <c r="AY181" s="39"/>
      <c r="AZ181" s="39"/>
      <c r="CZ181" s="141">
        <v>1</v>
      </c>
    </row>
    <row r="182" spans="3:104" x14ac:dyDescent="0.25">
      <c r="C182" s="39"/>
      <c r="D182" s="39"/>
      <c r="E182" s="39"/>
      <c r="F182" s="39"/>
      <c r="G182" s="39"/>
      <c r="H182" s="39"/>
      <c r="I182" s="39"/>
      <c r="J182" s="39"/>
      <c r="K182" s="39"/>
      <c r="L182" s="39"/>
      <c r="M182" s="39"/>
      <c r="N182" s="39"/>
      <c r="O182" s="39"/>
      <c r="P182" s="39"/>
      <c r="Q182" s="39"/>
      <c r="R182" s="39"/>
      <c r="S182" s="39"/>
      <c r="T182" s="39"/>
      <c r="U182" s="39"/>
      <c r="V182" s="39"/>
      <c r="W182" s="39"/>
      <c r="X182" s="39"/>
      <c r="Y182" s="39"/>
      <c r="Z182" s="39"/>
      <c r="AA182" s="39"/>
      <c r="AB182" s="39"/>
      <c r="AC182" s="39"/>
      <c r="AD182" s="39"/>
      <c r="AE182" s="39"/>
      <c r="AF182" s="39"/>
      <c r="AG182" s="39"/>
      <c r="AH182" s="39"/>
      <c r="AI182" s="39"/>
      <c r="AJ182" s="39"/>
      <c r="AK182" s="39"/>
      <c r="AL182" s="39"/>
      <c r="AM182" s="39"/>
      <c r="AN182" s="39"/>
      <c r="AO182" s="39"/>
      <c r="AP182" s="39"/>
      <c r="AQ182" s="39"/>
      <c r="AR182" s="39"/>
      <c r="AS182" s="39"/>
      <c r="AT182" s="39"/>
      <c r="AU182" s="40"/>
      <c r="AV182" s="40"/>
      <c r="AW182" s="40"/>
      <c r="AX182" s="40"/>
      <c r="AY182" s="40"/>
      <c r="AZ182" s="40"/>
      <c r="CZ182" s="141">
        <v>0</v>
      </c>
    </row>
    <row r="183" spans="3:104" x14ac:dyDescent="0.25">
      <c r="C183" s="679" t="s">
        <v>640</v>
      </c>
      <c r="D183" s="679"/>
      <c r="E183" s="679"/>
      <c r="F183" s="679"/>
      <c r="G183" s="679"/>
      <c r="H183" s="679"/>
      <c r="I183" s="679"/>
      <c r="J183" s="679"/>
      <c r="K183" s="679"/>
      <c r="L183" s="679"/>
      <c r="M183" s="679"/>
      <c r="N183" s="679"/>
      <c r="O183" s="679"/>
      <c r="P183" s="679"/>
      <c r="Q183" s="679"/>
      <c r="R183" s="679"/>
      <c r="S183" s="679"/>
      <c r="T183" s="679"/>
      <c r="U183" s="679"/>
      <c r="V183" s="679"/>
      <c r="W183" s="679"/>
      <c r="X183" s="679"/>
      <c r="Y183" s="679"/>
      <c r="Z183" s="679"/>
      <c r="AA183" s="679"/>
      <c r="AB183" s="679"/>
      <c r="AC183" s="679"/>
      <c r="AD183" s="679"/>
      <c r="AE183" s="679"/>
      <c r="AF183" s="679"/>
      <c r="AG183" s="679"/>
      <c r="AH183" s="679"/>
      <c r="AI183" s="679"/>
      <c r="AJ183" s="679"/>
      <c r="AK183" s="679"/>
      <c r="AL183" s="679"/>
      <c r="AM183" s="679"/>
      <c r="AN183" s="679"/>
      <c r="AO183" s="679"/>
      <c r="AP183" s="679"/>
      <c r="AQ183" s="679"/>
      <c r="AR183" s="679"/>
      <c r="AS183" s="679"/>
      <c r="AT183" s="679"/>
      <c r="AU183" s="679"/>
      <c r="AV183" s="679"/>
      <c r="AW183" s="65"/>
      <c r="AX183" s="65"/>
      <c r="AY183" s="65"/>
      <c r="AZ183" s="40"/>
      <c r="CZ183" s="141">
        <v>0</v>
      </c>
    </row>
    <row r="184" spans="3:104" x14ac:dyDescent="0.25">
      <c r="C184" s="727" t="str">
        <f>APPG!D77</f>
        <v>versión 3.9</v>
      </c>
      <c r="D184" s="727"/>
      <c r="E184" s="727"/>
      <c r="F184" s="727"/>
      <c r="G184" s="727"/>
      <c r="H184" s="727"/>
      <c r="I184" s="727"/>
      <c r="J184" s="727"/>
      <c r="K184" s="727"/>
      <c r="L184" s="727"/>
      <c r="M184" s="727"/>
      <c r="N184" s="727"/>
      <c r="O184" s="727"/>
      <c r="P184" s="727"/>
      <c r="Q184" s="727"/>
      <c r="R184" s="727"/>
      <c r="S184" s="727"/>
      <c r="T184" s="727"/>
      <c r="U184" s="727"/>
      <c r="V184" s="727"/>
      <c r="W184" s="727"/>
      <c r="X184" s="727"/>
      <c r="Y184" s="727"/>
      <c r="Z184" s="728" t="s">
        <v>342</v>
      </c>
      <c r="AA184" s="728"/>
      <c r="AB184" s="728"/>
      <c r="AC184" s="728"/>
      <c r="AD184" s="728"/>
      <c r="AE184" s="728"/>
      <c r="AF184" s="728"/>
      <c r="AG184" s="728"/>
      <c r="AH184" s="728"/>
      <c r="AI184" s="728"/>
      <c r="AJ184" s="728"/>
      <c r="AK184" s="728"/>
      <c r="AL184" s="728"/>
      <c r="AM184" s="728"/>
      <c r="AN184" s="728"/>
      <c r="AO184" s="728"/>
      <c r="AP184" s="728"/>
      <c r="AQ184" s="728"/>
      <c r="AR184" s="728"/>
      <c r="AS184" s="728"/>
      <c r="AT184" s="728"/>
      <c r="AU184" s="728"/>
      <c r="AV184" s="728"/>
      <c r="AW184" s="728"/>
      <c r="AX184" s="40"/>
      <c r="AY184" s="40"/>
      <c r="AZ184" s="40"/>
      <c r="BC184">
        <f>ROW(C184)</f>
        <v>184</v>
      </c>
      <c r="BD184">
        <f>COLUMN(C184)</f>
        <v>3</v>
      </c>
      <c r="CZ184" s="141">
        <v>2</v>
      </c>
    </row>
    <row r="185" spans="3:104" x14ac:dyDescent="0.25">
      <c r="C185" s="39"/>
      <c r="D185" s="39"/>
      <c r="E185" s="39"/>
      <c r="F185" s="39"/>
      <c r="G185" s="39"/>
      <c r="H185" s="39"/>
      <c r="I185" s="39"/>
      <c r="J185" s="39"/>
      <c r="K185" s="39"/>
      <c r="L185" s="39"/>
      <c r="M185" s="39"/>
      <c r="N185" s="39"/>
      <c r="O185" s="39"/>
      <c r="P185" s="39"/>
      <c r="Q185" s="39"/>
      <c r="R185" s="39"/>
      <c r="S185" s="39"/>
      <c r="T185" s="39"/>
      <c r="U185" s="39"/>
      <c r="V185" s="39"/>
      <c r="W185" s="39"/>
      <c r="X185" s="39"/>
      <c r="Y185" s="39"/>
      <c r="Z185" s="39"/>
      <c r="AA185" s="39"/>
      <c r="AB185" s="39"/>
      <c r="AC185" s="39"/>
      <c r="AD185" s="39"/>
      <c r="AE185" s="39"/>
      <c r="AF185" s="39"/>
      <c r="AG185" s="39"/>
      <c r="AH185" s="39"/>
      <c r="AI185" s="39"/>
      <c r="AJ185" s="39"/>
      <c r="AK185" s="39"/>
      <c r="AL185" s="39"/>
      <c r="AM185" s="39"/>
      <c r="AN185" s="39"/>
      <c r="AO185" s="39"/>
      <c r="AP185" s="39"/>
      <c r="AQ185" s="39"/>
      <c r="AR185" s="39"/>
      <c r="AS185" s="39"/>
      <c r="AT185" s="39"/>
      <c r="AU185" s="39"/>
      <c r="AV185" s="39"/>
      <c r="AW185" s="39"/>
      <c r="AX185" s="39"/>
      <c r="AY185" s="39"/>
      <c r="AZ185" s="39"/>
      <c r="CZ185" s="141">
        <v>0</v>
      </c>
    </row>
  </sheetData>
  <sheetProtection password="B7BC" sheet="1" scenarios="1" formatCells="0" formatRows="0" insertHyperlinks="0" selectLockedCells="1"/>
  <mergeCells count="284">
    <mergeCell ref="C40:AZ40"/>
    <mergeCell ref="C41:AZ41"/>
    <mergeCell ref="BH11:BM11"/>
    <mergeCell ref="C24:P24"/>
    <mergeCell ref="C184:Y184"/>
    <mergeCell ref="Z184:AW184"/>
    <mergeCell ref="C102:AZ102"/>
    <mergeCell ref="BN11:BS11"/>
    <mergeCell ref="C79:Z80"/>
    <mergeCell ref="I81:Z81"/>
    <mergeCell ref="I82:Z82"/>
    <mergeCell ref="I83:Z83"/>
    <mergeCell ref="I84:Z84"/>
    <mergeCell ref="C84:H84"/>
    <mergeCell ref="C85:AH86"/>
    <mergeCell ref="C71:AZ71"/>
    <mergeCell ref="C72:AZ72"/>
    <mergeCell ref="C73:AZ73"/>
    <mergeCell ref="C74:AZ74"/>
    <mergeCell ref="C35:V35"/>
    <mergeCell ref="W36:AZ36"/>
    <mergeCell ref="Z35:AZ35"/>
    <mergeCell ref="C32:P32"/>
    <mergeCell ref="W35:Y35"/>
    <mergeCell ref="C34:AZ34"/>
    <mergeCell ref="C55:AZ55"/>
    <mergeCell ref="BN9:BS9"/>
    <mergeCell ref="BH6:BM6"/>
    <mergeCell ref="C68:P68"/>
    <mergeCell ref="AY12:AZ12"/>
    <mergeCell ref="BN10:BS10"/>
    <mergeCell ref="C26:AZ26"/>
    <mergeCell ref="C27:AZ27"/>
    <mergeCell ref="C28:AZ28"/>
    <mergeCell ref="C29:AZ29"/>
    <mergeCell ref="AR11:AZ11"/>
    <mergeCell ref="C11:E11"/>
    <mergeCell ref="F11:I11"/>
    <mergeCell ref="J11:M11"/>
    <mergeCell ref="N11:Y11"/>
    <mergeCell ref="Z11:AH11"/>
    <mergeCell ref="AI11:AQ11"/>
    <mergeCell ref="C17:P17"/>
    <mergeCell ref="C19:P19"/>
    <mergeCell ref="Q19:AZ19"/>
    <mergeCell ref="C20:P20"/>
    <mergeCell ref="BC10:BG10"/>
    <mergeCell ref="BH10:BM10"/>
    <mergeCell ref="C23:P23"/>
    <mergeCell ref="Q23:AZ23"/>
    <mergeCell ref="Q24:AZ24"/>
    <mergeCell ref="AR10:AZ10"/>
    <mergeCell ref="AW12:AX12"/>
    <mergeCell ref="C9:E9"/>
    <mergeCell ref="BN2:BS2"/>
    <mergeCell ref="BC3:BG3"/>
    <mergeCell ref="BH3:BM3"/>
    <mergeCell ref="BN3:BS3"/>
    <mergeCell ref="BC4:BG4"/>
    <mergeCell ref="BH4:BM4"/>
    <mergeCell ref="BN4:BS4"/>
    <mergeCell ref="BC5:BG5"/>
    <mergeCell ref="BH5:BM5"/>
    <mergeCell ref="BN5:BS5"/>
    <mergeCell ref="BH2:BM2"/>
    <mergeCell ref="BN6:BS6"/>
    <mergeCell ref="BC7:BG7"/>
    <mergeCell ref="BH7:BM7"/>
    <mergeCell ref="BN7:BS7"/>
    <mergeCell ref="BC8:BG8"/>
    <mergeCell ref="BH8:BM8"/>
    <mergeCell ref="BN8:BS8"/>
    <mergeCell ref="BC9:BG9"/>
    <mergeCell ref="BH9:BM9"/>
    <mergeCell ref="K2:AZ4"/>
    <mergeCell ref="C7:E8"/>
    <mergeCell ref="F7:I8"/>
    <mergeCell ref="J7:M8"/>
    <mergeCell ref="C21:P21"/>
    <mergeCell ref="Q21:AZ21"/>
    <mergeCell ref="C12:AV12"/>
    <mergeCell ref="BC11:BG11"/>
    <mergeCell ref="Q22:AZ22"/>
    <mergeCell ref="Q20:AZ20"/>
    <mergeCell ref="AI9:AQ9"/>
    <mergeCell ref="N7:Y8"/>
    <mergeCell ref="Z7:AH8"/>
    <mergeCell ref="AI7:AQ8"/>
    <mergeCell ref="AR7:AZ8"/>
    <mergeCell ref="AR9:AZ9"/>
    <mergeCell ref="C10:E10"/>
    <mergeCell ref="F10:I10"/>
    <mergeCell ref="J10:M10"/>
    <mergeCell ref="N10:Y10"/>
    <mergeCell ref="Z10:AH10"/>
    <mergeCell ref="C174:P174"/>
    <mergeCell ref="C176:P179"/>
    <mergeCell ref="Q176:AZ179"/>
    <mergeCell ref="C183:AV183"/>
    <mergeCell ref="BC2:BG2"/>
    <mergeCell ref="C89:AZ89"/>
    <mergeCell ref="C90:AZ90"/>
    <mergeCell ref="C91:AZ91"/>
    <mergeCell ref="C92:AZ92"/>
    <mergeCell ref="AA83:AD83"/>
    <mergeCell ref="AE83:AH83"/>
    <mergeCell ref="AI83:AL83"/>
    <mergeCell ref="C81:H81"/>
    <mergeCell ref="C82:H82"/>
    <mergeCell ref="C83:H83"/>
    <mergeCell ref="C107:AV107"/>
    <mergeCell ref="AW107:AX107"/>
    <mergeCell ref="AY107:AZ107"/>
    <mergeCell ref="AM84:AZ84"/>
    <mergeCell ref="AM85:AZ86"/>
    <mergeCell ref="C64:AZ64"/>
    <mergeCell ref="BC6:BG6"/>
    <mergeCell ref="C65:P65"/>
    <mergeCell ref="C43:AZ43"/>
    <mergeCell ref="D48:AZ48"/>
    <mergeCell ref="D49:AZ49"/>
    <mergeCell ref="AO65:AW65"/>
    <mergeCell ref="F9:I9"/>
    <mergeCell ref="J9:M9"/>
    <mergeCell ref="N9:Y9"/>
    <mergeCell ref="Z9:AH9"/>
    <mergeCell ref="C61:AZ62"/>
    <mergeCell ref="C37:AZ38"/>
    <mergeCell ref="D13:AZ13"/>
    <mergeCell ref="D14:AZ16"/>
    <mergeCell ref="C58:P58"/>
    <mergeCell ref="C60:AZ60"/>
    <mergeCell ref="C36:V36"/>
    <mergeCell ref="C46:P46"/>
    <mergeCell ref="C50:AV50"/>
    <mergeCell ref="AW50:AX50"/>
    <mergeCell ref="AY50:AZ50"/>
    <mergeCell ref="C52:AZ52"/>
    <mergeCell ref="C53:AZ53"/>
    <mergeCell ref="C54:AZ54"/>
    <mergeCell ref="AI10:AQ10"/>
    <mergeCell ref="C42:AZ42"/>
    <mergeCell ref="C22:P22"/>
    <mergeCell ref="AM82:AZ82"/>
    <mergeCell ref="AM83:AZ83"/>
    <mergeCell ref="AW87:AX87"/>
    <mergeCell ref="AY87:AZ87"/>
    <mergeCell ref="C77:P77"/>
    <mergeCell ref="AA82:AD82"/>
    <mergeCell ref="AE82:AH82"/>
    <mergeCell ref="AI82:AL82"/>
    <mergeCell ref="AA84:AD84"/>
    <mergeCell ref="AA79:AD80"/>
    <mergeCell ref="AI79:AL80"/>
    <mergeCell ref="AO66:AW66"/>
    <mergeCell ref="AO67:AW67"/>
    <mergeCell ref="AO68:AW68"/>
    <mergeCell ref="C67:P67"/>
    <mergeCell ref="AC65:AN65"/>
    <mergeCell ref="AC66:AN66"/>
    <mergeCell ref="AC67:AN67"/>
    <mergeCell ref="AC68:AN68"/>
    <mergeCell ref="Q65:AB65"/>
    <mergeCell ref="Q66:AB66"/>
    <mergeCell ref="Q67:AB67"/>
    <mergeCell ref="Q68:AB68"/>
    <mergeCell ref="C66:P66"/>
    <mergeCell ref="Y151:AF151"/>
    <mergeCell ref="AG151:AZ151"/>
    <mergeCell ref="C146:P146"/>
    <mergeCell ref="C148:P148"/>
    <mergeCell ref="C149:P149"/>
    <mergeCell ref="Q149:X149"/>
    <mergeCell ref="Q150:X150"/>
    <mergeCell ref="Q148:X148"/>
    <mergeCell ref="Y148:AZ148"/>
    <mergeCell ref="C109:AZ109"/>
    <mergeCell ref="C104:P104"/>
    <mergeCell ref="Q104:AZ104"/>
    <mergeCell ref="C105:P105"/>
    <mergeCell ref="Q105:AZ105"/>
    <mergeCell ref="C106:P106"/>
    <mergeCell ref="Q132:S132"/>
    <mergeCell ref="T132:AZ132"/>
    <mergeCell ref="C133:AZ133"/>
    <mergeCell ref="C112:AZ112"/>
    <mergeCell ref="C124:I125"/>
    <mergeCell ref="C126:I127"/>
    <mergeCell ref="C128:I129"/>
    <mergeCell ref="J124:AZ125"/>
    <mergeCell ref="J126:AZ127"/>
    <mergeCell ref="J128:AZ129"/>
    <mergeCell ref="Q106:AZ106"/>
    <mergeCell ref="C122:AZ123"/>
    <mergeCell ref="Q113:AZ113"/>
    <mergeCell ref="C113:P113"/>
    <mergeCell ref="AW117:AX117"/>
    <mergeCell ref="AY117:AZ117"/>
    <mergeCell ref="C120:AZ121"/>
    <mergeCell ref="C110:P110"/>
    <mergeCell ref="C171:AZ171"/>
    <mergeCell ref="C153:AZ153"/>
    <mergeCell ref="C154:AZ154"/>
    <mergeCell ref="C155:AZ155"/>
    <mergeCell ref="C156:AZ156"/>
    <mergeCell ref="C168:AZ168"/>
    <mergeCell ref="C169:AZ169"/>
    <mergeCell ref="C170:AZ170"/>
    <mergeCell ref="C140:AZ140"/>
    <mergeCell ref="C141:AZ141"/>
    <mergeCell ref="C142:AZ142"/>
    <mergeCell ref="C161:AZ161"/>
    <mergeCell ref="C163:P163"/>
    <mergeCell ref="AM163:AZ163"/>
    <mergeCell ref="Q163:AL163"/>
    <mergeCell ref="C162:P162"/>
    <mergeCell ref="AM162:AZ162"/>
    <mergeCell ref="Q162:AL162"/>
    <mergeCell ref="C159:P159"/>
    <mergeCell ref="Y149:AZ149"/>
    <mergeCell ref="C143:AZ143"/>
    <mergeCell ref="Y150:AZ150"/>
    <mergeCell ref="C150:P150"/>
    <mergeCell ref="C151:P151"/>
    <mergeCell ref="C111:P111"/>
    <mergeCell ref="Q111:AZ111"/>
    <mergeCell ref="Q110:S110"/>
    <mergeCell ref="T110:AZ110"/>
    <mergeCell ref="C119:AZ119"/>
    <mergeCell ref="C114:P114"/>
    <mergeCell ref="Q114:AZ114"/>
    <mergeCell ref="C115:P115"/>
    <mergeCell ref="Q115:AZ115"/>
    <mergeCell ref="C116:P116"/>
    <mergeCell ref="Q116:AZ116"/>
    <mergeCell ref="C117:AV117"/>
    <mergeCell ref="C131:AZ131"/>
    <mergeCell ref="C132:P132"/>
    <mergeCell ref="Q134:AZ134"/>
    <mergeCell ref="Q135:AZ135"/>
    <mergeCell ref="C166:AV166"/>
    <mergeCell ref="AW166:AX166"/>
    <mergeCell ref="AY166:AZ166"/>
    <mergeCell ref="C164:P164"/>
    <mergeCell ref="Q164:AL164"/>
    <mergeCell ref="AM164:AZ164"/>
    <mergeCell ref="C165:P165"/>
    <mergeCell ref="Q165:AL165"/>
    <mergeCell ref="AM165:AZ165"/>
    <mergeCell ref="C134:P134"/>
    <mergeCell ref="C137:P137"/>
    <mergeCell ref="Q137:AZ137"/>
    <mergeCell ref="C135:P135"/>
    <mergeCell ref="Q136:AZ136"/>
    <mergeCell ref="C136:P136"/>
    <mergeCell ref="AW138:AX138"/>
    <mergeCell ref="C138:AV138"/>
    <mergeCell ref="AY138:AZ138"/>
    <mergeCell ref="Q151:S151"/>
    <mergeCell ref="T151:X151"/>
    <mergeCell ref="AX66:AZ66"/>
    <mergeCell ref="AX67:AZ67"/>
    <mergeCell ref="C103:P103"/>
    <mergeCell ref="Q103:AZ103"/>
    <mergeCell ref="AI85:AL86"/>
    <mergeCell ref="C87:AV87"/>
    <mergeCell ref="C99:AV99"/>
    <mergeCell ref="AE79:AH80"/>
    <mergeCell ref="C69:AV69"/>
    <mergeCell ref="AW69:AX69"/>
    <mergeCell ref="AY69:AZ69"/>
    <mergeCell ref="AA81:AD81"/>
    <mergeCell ref="AE81:AH81"/>
    <mergeCell ref="AE84:AH84"/>
    <mergeCell ref="AI84:AL84"/>
    <mergeCell ref="AI81:AL81"/>
    <mergeCell ref="AM79:AZ80"/>
    <mergeCell ref="AM81:AZ81"/>
    <mergeCell ref="AW99:AX99"/>
    <mergeCell ref="AY99:AZ99"/>
    <mergeCell ref="D97:AZ97"/>
    <mergeCell ref="C95:P95"/>
    <mergeCell ref="D98:AZ98"/>
    <mergeCell ref="C101:AZ101"/>
  </mergeCells>
  <dataValidations count="7">
    <dataValidation type="list" allowBlank="1" showInputMessage="1" showErrorMessage="1" errorTitle="Error" error="Solo se permite el ingreso de los valores de la lista" sqref="W35 Q110 Q132 Q151">
      <formula1>SiNo</formula1>
    </dataValidation>
    <dataValidation allowBlank="1" showInputMessage="1" showErrorMessage="1" errorTitle="Error" error="Solo se permite el ingreso de los valores de la lista" sqref="Q148"/>
    <dataValidation type="whole" allowBlank="1" showInputMessage="1" showErrorMessage="1" errorTitle="Error" error="Solo se permite el ingreso de los siguientes valores: 1 - 2 - 3._x000a_3 representa la Probabilidad mayor - 1 representa la Probabilidad menor." sqref="AE81:AH84">
      <formula1>1</formula1>
      <formula2>3</formula2>
    </dataValidation>
    <dataValidation type="whole" allowBlank="1" showInputMessage="1" showErrorMessage="1" errorTitle="Error" error="Solo se permite el ingreso de los siguientes valores: 1, 2 ó 3. _x000a_3 representa el Impacto mayor - 1 representa el Impacto menor._x000a_" sqref="AA81:AD84">
      <formula1>1</formula1>
      <formula2>3</formula2>
    </dataValidation>
    <dataValidation type="list" allowBlank="1" showInputMessage="1" showErrorMessage="1" sqref="C81:C84">
      <formula1>Aspecto</formula1>
    </dataValidation>
    <dataValidation type="list" allowBlank="1" showInputMessage="1" showErrorMessage="1" errorTitle="Error" error="Solo se permite el ingreso de los siguientes caracteres: C - M - D - A" sqref="F9:I11">
      <formula1>Accion</formula1>
    </dataValidation>
    <dataValidation type="list" allowBlank="1" showInputMessage="1" showErrorMessage="1" sqref="AX66:AZ68">
      <formula1>SiNo</formula1>
    </dataValidation>
  </dataValidations>
  <pageMargins left="0.70866141732283472" right="0.70866141732283472" top="0.74803149606299213" bottom="0.74803149606299213" header="0.31496062992125984" footer="0.31496062992125984"/>
  <pageSetup scale="60" orientation="portrait" r:id="rId1"/>
  <headerFooter>
    <oddFooter>&amp;L&amp;"Arial,Normal"&amp;9Versión 3.5&amp;C&amp;"Arial,Normal"&amp;9Choucair Cárdenas Testing. Todos los derechos reservados - 2011. Choucair ©CONFIDENCIAL&amp;R&amp;"Arial,Normal"&amp;9Pág &amp;P de &amp;N</oddFooter>
  </headerFooter>
  <rowBreaks count="1" manualBreakCount="1">
    <brk id="93" max="16383" man="1"/>
  </rowBreaks>
  <drawing r:id="rId2"/>
  <legacyDrawing r:id="rId3"/>
  <controls>
    <mc:AlternateContent xmlns:mc="http://schemas.openxmlformats.org/markup-compatibility/2006">
      <mc:Choice Requires="x14">
        <control shapeId="12290" r:id="rId4" name="imgAgregarFilaAccion">
          <controlPr defaultSize="0" autoLine="0" r:id="rId5">
            <anchor moveWithCells="1">
              <from>
                <xdr:col>50</xdr:col>
                <xdr:colOff>9525</xdr:colOff>
                <xdr:row>11</xdr:row>
                <xdr:rowOff>9525</xdr:rowOff>
              </from>
              <to>
                <xdr:col>52</xdr:col>
                <xdr:colOff>0</xdr:colOff>
                <xdr:row>11</xdr:row>
                <xdr:rowOff>180975</xdr:rowOff>
              </to>
            </anchor>
          </controlPr>
        </control>
      </mc:Choice>
      <mc:Fallback>
        <control shapeId="12290" r:id="rId4" name="imgAgregarFilaAccion"/>
      </mc:Fallback>
    </mc:AlternateContent>
    <mc:AlternateContent xmlns:mc="http://schemas.openxmlformats.org/markup-compatibility/2006">
      <mc:Choice Requires="x14">
        <control shapeId="12291" r:id="rId6" name="imgEliminarFilaAccion">
          <controlPr defaultSize="0" autoLine="0" r:id="rId5">
            <anchor moveWithCells="1">
              <from>
                <xdr:col>48</xdr:col>
                <xdr:colOff>9525</xdr:colOff>
                <xdr:row>11</xdr:row>
                <xdr:rowOff>9525</xdr:rowOff>
              </from>
              <to>
                <xdr:col>50</xdr:col>
                <xdr:colOff>0</xdr:colOff>
                <xdr:row>11</xdr:row>
                <xdr:rowOff>180975</xdr:rowOff>
              </to>
            </anchor>
          </controlPr>
        </control>
      </mc:Choice>
      <mc:Fallback>
        <control shapeId="12291" r:id="rId6" name="imgEliminarFilaAccion"/>
      </mc:Fallback>
    </mc:AlternateContent>
    <mc:AlternateContent xmlns:mc="http://schemas.openxmlformats.org/markup-compatibility/2006">
      <mc:Choice Requires="x14">
        <control shapeId="12303" r:id="rId7" name="imgAgregarFilaSupuesto">
          <controlPr defaultSize="0" autoLine="0" r:id="rId5">
            <anchor moveWithCells="1">
              <from>
                <xdr:col>50</xdr:col>
                <xdr:colOff>9525</xdr:colOff>
                <xdr:row>49</xdr:row>
                <xdr:rowOff>9525</xdr:rowOff>
              </from>
              <to>
                <xdr:col>52</xdr:col>
                <xdr:colOff>0</xdr:colOff>
                <xdr:row>49</xdr:row>
                <xdr:rowOff>180975</xdr:rowOff>
              </to>
            </anchor>
          </controlPr>
        </control>
      </mc:Choice>
      <mc:Fallback>
        <control shapeId="12303" r:id="rId7" name="imgAgregarFilaSupuesto"/>
      </mc:Fallback>
    </mc:AlternateContent>
    <mc:AlternateContent xmlns:mc="http://schemas.openxmlformats.org/markup-compatibility/2006">
      <mc:Choice Requires="x14">
        <control shapeId="12304" r:id="rId8" name="imgEliminarFilaSupuesto">
          <controlPr defaultSize="0" autoLine="0" r:id="rId5">
            <anchor moveWithCells="1">
              <from>
                <xdr:col>48</xdr:col>
                <xdr:colOff>9525</xdr:colOff>
                <xdr:row>49</xdr:row>
                <xdr:rowOff>9525</xdr:rowOff>
              </from>
              <to>
                <xdr:col>50</xdr:col>
                <xdr:colOff>0</xdr:colOff>
                <xdr:row>49</xdr:row>
                <xdr:rowOff>180975</xdr:rowOff>
              </to>
            </anchor>
          </controlPr>
        </control>
      </mc:Choice>
      <mc:Fallback>
        <control shapeId="12304" r:id="rId8" name="imgEliminarFilaSupuesto"/>
      </mc:Fallback>
    </mc:AlternateContent>
    <mc:AlternateContent xmlns:mc="http://schemas.openxmlformats.org/markup-compatibility/2006">
      <mc:Choice Requires="x14">
        <control shapeId="12305" r:id="rId9" name="imgAgregarFilaAlcance">
          <controlPr defaultSize="0" autoLine="0" r:id="rId5">
            <anchor moveWithCells="1">
              <from>
                <xdr:col>50</xdr:col>
                <xdr:colOff>9525</xdr:colOff>
                <xdr:row>68</xdr:row>
                <xdr:rowOff>9525</xdr:rowOff>
              </from>
              <to>
                <xdr:col>52</xdr:col>
                <xdr:colOff>0</xdr:colOff>
                <xdr:row>68</xdr:row>
                <xdr:rowOff>180975</xdr:rowOff>
              </to>
            </anchor>
          </controlPr>
        </control>
      </mc:Choice>
      <mc:Fallback>
        <control shapeId="12305" r:id="rId9" name="imgAgregarFilaAlcance"/>
      </mc:Fallback>
    </mc:AlternateContent>
    <mc:AlternateContent xmlns:mc="http://schemas.openxmlformats.org/markup-compatibility/2006">
      <mc:Choice Requires="x14">
        <control shapeId="12306" r:id="rId10" name="imgEliminarFilaAlcance">
          <controlPr defaultSize="0" autoLine="0" r:id="rId5">
            <anchor moveWithCells="1">
              <from>
                <xdr:col>48</xdr:col>
                <xdr:colOff>9525</xdr:colOff>
                <xdr:row>68</xdr:row>
                <xdr:rowOff>9525</xdr:rowOff>
              </from>
              <to>
                <xdr:col>50</xdr:col>
                <xdr:colOff>0</xdr:colOff>
                <xdr:row>68</xdr:row>
                <xdr:rowOff>180975</xdr:rowOff>
              </to>
            </anchor>
          </controlPr>
        </control>
      </mc:Choice>
      <mc:Fallback>
        <control shapeId="12306" r:id="rId10" name="imgEliminarFilaAlcance"/>
      </mc:Fallback>
    </mc:AlternateContent>
    <mc:AlternateContent xmlns:mc="http://schemas.openxmlformats.org/markup-compatibility/2006">
      <mc:Choice Requires="x14">
        <control shapeId="12307" r:id="rId11" name="Image1">
          <controlPr defaultSize="0" autoLine="0" r:id="rId5">
            <anchor moveWithCells="1">
              <from>
                <xdr:col>50</xdr:col>
                <xdr:colOff>9525</xdr:colOff>
                <xdr:row>86</xdr:row>
                <xdr:rowOff>9525</xdr:rowOff>
              </from>
              <to>
                <xdr:col>52</xdr:col>
                <xdr:colOff>0</xdr:colOff>
                <xdr:row>86</xdr:row>
                <xdr:rowOff>180975</xdr:rowOff>
              </to>
            </anchor>
          </controlPr>
        </control>
      </mc:Choice>
      <mc:Fallback>
        <control shapeId="12307" r:id="rId11" name="Image1"/>
      </mc:Fallback>
    </mc:AlternateContent>
    <mc:AlternateContent xmlns:mc="http://schemas.openxmlformats.org/markup-compatibility/2006">
      <mc:Choice Requires="x14">
        <control shapeId="12308" r:id="rId12" name="Image2">
          <controlPr defaultSize="0" autoLine="0" r:id="rId5">
            <anchor moveWithCells="1">
              <from>
                <xdr:col>48</xdr:col>
                <xdr:colOff>9525</xdr:colOff>
                <xdr:row>86</xdr:row>
                <xdr:rowOff>9525</xdr:rowOff>
              </from>
              <to>
                <xdr:col>50</xdr:col>
                <xdr:colOff>0</xdr:colOff>
                <xdr:row>86</xdr:row>
                <xdr:rowOff>180975</xdr:rowOff>
              </to>
            </anchor>
          </controlPr>
        </control>
      </mc:Choice>
      <mc:Fallback>
        <control shapeId="12308" r:id="rId12" name="Image2"/>
      </mc:Fallback>
    </mc:AlternateContent>
    <mc:AlternateContent xmlns:mc="http://schemas.openxmlformats.org/markup-compatibility/2006">
      <mc:Choice Requires="x14">
        <control shapeId="12309" r:id="rId13" name="imgAgregarFilaRiesgo">
          <controlPr defaultSize="0" autoLine="0" r:id="rId5">
            <anchor moveWithCells="1">
              <from>
                <xdr:col>50</xdr:col>
                <xdr:colOff>9525</xdr:colOff>
                <xdr:row>86</xdr:row>
                <xdr:rowOff>9525</xdr:rowOff>
              </from>
              <to>
                <xdr:col>52</xdr:col>
                <xdr:colOff>0</xdr:colOff>
                <xdr:row>86</xdr:row>
                <xdr:rowOff>180975</xdr:rowOff>
              </to>
            </anchor>
          </controlPr>
        </control>
      </mc:Choice>
      <mc:Fallback>
        <control shapeId="12309" r:id="rId13" name="imgAgregarFilaRiesgo"/>
      </mc:Fallback>
    </mc:AlternateContent>
    <mc:AlternateContent xmlns:mc="http://schemas.openxmlformats.org/markup-compatibility/2006">
      <mc:Choice Requires="x14">
        <control shapeId="12310" r:id="rId14" name="imgEliminarFilaRiesgo">
          <controlPr defaultSize="0" autoLine="0" r:id="rId5">
            <anchor moveWithCells="1">
              <from>
                <xdr:col>48</xdr:col>
                <xdr:colOff>9525</xdr:colOff>
                <xdr:row>86</xdr:row>
                <xdr:rowOff>9525</xdr:rowOff>
              </from>
              <to>
                <xdr:col>50</xdr:col>
                <xdr:colOff>0</xdr:colOff>
                <xdr:row>86</xdr:row>
                <xdr:rowOff>180975</xdr:rowOff>
              </to>
            </anchor>
          </controlPr>
        </control>
      </mc:Choice>
      <mc:Fallback>
        <control shapeId="12310" r:id="rId14" name="imgEliminarFilaRiesgo"/>
      </mc:Fallback>
    </mc:AlternateContent>
    <mc:AlternateContent xmlns:mc="http://schemas.openxmlformats.org/markup-compatibility/2006">
      <mc:Choice Requires="x14">
        <control shapeId="12311" r:id="rId15" name="imgAgregarFilaEstrategia">
          <controlPr defaultSize="0" autoLine="0" r:id="rId5">
            <anchor moveWithCells="1">
              <from>
                <xdr:col>50</xdr:col>
                <xdr:colOff>9525</xdr:colOff>
                <xdr:row>98</xdr:row>
                <xdr:rowOff>9525</xdr:rowOff>
              </from>
              <to>
                <xdr:col>52</xdr:col>
                <xdr:colOff>0</xdr:colOff>
                <xdr:row>98</xdr:row>
                <xdr:rowOff>180975</xdr:rowOff>
              </to>
            </anchor>
          </controlPr>
        </control>
      </mc:Choice>
      <mc:Fallback>
        <control shapeId="12311" r:id="rId15" name="imgAgregarFilaEstrategia"/>
      </mc:Fallback>
    </mc:AlternateContent>
    <mc:AlternateContent xmlns:mc="http://schemas.openxmlformats.org/markup-compatibility/2006">
      <mc:Choice Requires="x14">
        <control shapeId="12312" r:id="rId16" name="imgEliminarFilaEstrategia">
          <controlPr defaultSize="0" autoLine="0" r:id="rId5">
            <anchor moveWithCells="1">
              <from>
                <xdr:col>48</xdr:col>
                <xdr:colOff>9525</xdr:colOff>
                <xdr:row>98</xdr:row>
                <xdr:rowOff>9525</xdr:rowOff>
              </from>
              <to>
                <xdr:col>50</xdr:col>
                <xdr:colOff>0</xdr:colOff>
                <xdr:row>98</xdr:row>
                <xdr:rowOff>180975</xdr:rowOff>
              </to>
            </anchor>
          </controlPr>
        </control>
      </mc:Choice>
      <mc:Fallback>
        <control shapeId="12312" r:id="rId16" name="imgEliminarFilaEstrategia"/>
      </mc:Fallback>
    </mc:AlternateContent>
    <mc:AlternateContent xmlns:mc="http://schemas.openxmlformats.org/markup-compatibility/2006">
      <mc:Choice Requires="x14">
        <control shapeId="12313" r:id="rId17" name="imgAgregarFilaModDesarrollo">
          <controlPr defaultSize="0" autoLine="0" r:id="rId5">
            <anchor moveWithCells="1">
              <from>
                <xdr:col>50</xdr:col>
                <xdr:colOff>9525</xdr:colOff>
                <xdr:row>106</xdr:row>
                <xdr:rowOff>9525</xdr:rowOff>
              </from>
              <to>
                <xdr:col>52</xdr:col>
                <xdr:colOff>0</xdr:colOff>
                <xdr:row>106</xdr:row>
                <xdr:rowOff>180975</xdr:rowOff>
              </to>
            </anchor>
          </controlPr>
        </control>
      </mc:Choice>
      <mc:Fallback>
        <control shapeId="12313" r:id="rId17" name="imgAgregarFilaModDesarrollo"/>
      </mc:Fallback>
    </mc:AlternateContent>
    <mc:AlternateContent xmlns:mc="http://schemas.openxmlformats.org/markup-compatibility/2006">
      <mc:Choice Requires="x14">
        <control shapeId="12314" r:id="rId18" name="imgEliminarFilaModDesarrollo">
          <controlPr defaultSize="0" autoLine="0" r:id="rId5">
            <anchor moveWithCells="1">
              <from>
                <xdr:col>48</xdr:col>
                <xdr:colOff>9525</xdr:colOff>
                <xdr:row>106</xdr:row>
                <xdr:rowOff>9525</xdr:rowOff>
              </from>
              <to>
                <xdr:col>50</xdr:col>
                <xdr:colOff>0</xdr:colOff>
                <xdr:row>106</xdr:row>
                <xdr:rowOff>180975</xdr:rowOff>
              </to>
            </anchor>
          </controlPr>
        </control>
      </mc:Choice>
      <mc:Fallback>
        <control shapeId="12314" r:id="rId18" name="imgEliminarFilaModDesarrollo"/>
      </mc:Fallback>
    </mc:AlternateContent>
    <mc:AlternateContent xmlns:mc="http://schemas.openxmlformats.org/markup-compatibility/2006">
      <mc:Choice Requires="x14">
        <control shapeId="12315" r:id="rId19" name="imgAgregarFilaModArtefacto">
          <controlPr defaultSize="0" autoLine="0" r:id="rId5">
            <anchor moveWithCells="1">
              <from>
                <xdr:col>50</xdr:col>
                <xdr:colOff>9525</xdr:colOff>
                <xdr:row>116</xdr:row>
                <xdr:rowOff>9525</xdr:rowOff>
              </from>
              <to>
                <xdr:col>52</xdr:col>
                <xdr:colOff>0</xdr:colOff>
                <xdr:row>116</xdr:row>
                <xdr:rowOff>180975</xdr:rowOff>
              </to>
            </anchor>
          </controlPr>
        </control>
      </mc:Choice>
      <mc:Fallback>
        <control shapeId="12315" r:id="rId19" name="imgAgregarFilaModArtefacto"/>
      </mc:Fallback>
    </mc:AlternateContent>
    <mc:AlternateContent xmlns:mc="http://schemas.openxmlformats.org/markup-compatibility/2006">
      <mc:Choice Requires="x14">
        <control shapeId="12316" r:id="rId20" name="imgEliminarFilaModArtefacto">
          <controlPr defaultSize="0" autoLine="0" r:id="rId5">
            <anchor moveWithCells="1">
              <from>
                <xdr:col>48</xdr:col>
                <xdr:colOff>9525</xdr:colOff>
                <xdr:row>116</xdr:row>
                <xdr:rowOff>9525</xdr:rowOff>
              </from>
              <to>
                <xdr:col>50</xdr:col>
                <xdr:colOff>0</xdr:colOff>
                <xdr:row>116</xdr:row>
                <xdr:rowOff>180975</xdr:rowOff>
              </to>
            </anchor>
          </controlPr>
        </control>
      </mc:Choice>
      <mc:Fallback>
        <control shapeId="12316" r:id="rId20" name="imgEliminarFilaModArtefacto"/>
      </mc:Fallback>
    </mc:AlternateContent>
    <mc:AlternateContent xmlns:mc="http://schemas.openxmlformats.org/markup-compatibility/2006">
      <mc:Choice Requires="x14">
        <control shapeId="12317" r:id="rId21" name="imgAgregarFilaReviews">
          <controlPr defaultSize="0" autoLine="0" r:id="rId5">
            <anchor moveWithCells="1">
              <from>
                <xdr:col>50</xdr:col>
                <xdr:colOff>9525</xdr:colOff>
                <xdr:row>137</xdr:row>
                <xdr:rowOff>9525</xdr:rowOff>
              </from>
              <to>
                <xdr:col>52</xdr:col>
                <xdr:colOff>0</xdr:colOff>
                <xdr:row>137</xdr:row>
                <xdr:rowOff>180975</xdr:rowOff>
              </to>
            </anchor>
          </controlPr>
        </control>
      </mc:Choice>
      <mc:Fallback>
        <control shapeId="12317" r:id="rId21" name="imgAgregarFilaReviews"/>
      </mc:Fallback>
    </mc:AlternateContent>
    <mc:AlternateContent xmlns:mc="http://schemas.openxmlformats.org/markup-compatibility/2006">
      <mc:Choice Requires="x14">
        <control shapeId="12318" r:id="rId22" name="imgEliminarFilaReviews">
          <controlPr defaultSize="0" autoLine="0" r:id="rId5">
            <anchor moveWithCells="1">
              <from>
                <xdr:col>48</xdr:col>
                <xdr:colOff>9525</xdr:colOff>
                <xdr:row>137</xdr:row>
                <xdr:rowOff>9525</xdr:rowOff>
              </from>
              <to>
                <xdr:col>50</xdr:col>
                <xdr:colOff>0</xdr:colOff>
                <xdr:row>137</xdr:row>
                <xdr:rowOff>180975</xdr:rowOff>
              </to>
            </anchor>
          </controlPr>
        </control>
      </mc:Choice>
      <mc:Fallback>
        <control shapeId="12318" r:id="rId22" name="imgEliminarFilaReviews"/>
      </mc:Fallback>
    </mc:AlternateContent>
    <mc:AlternateContent xmlns:mc="http://schemas.openxmlformats.org/markup-compatibility/2006">
      <mc:Choice Requires="x14">
        <control shapeId="12319" r:id="rId23" name="imgAgregarFilaComite">
          <controlPr defaultSize="0" autoLine="0" r:id="rId5">
            <anchor moveWithCells="1">
              <from>
                <xdr:col>50</xdr:col>
                <xdr:colOff>9525</xdr:colOff>
                <xdr:row>165</xdr:row>
                <xdr:rowOff>9525</xdr:rowOff>
              </from>
              <to>
                <xdr:col>52</xdr:col>
                <xdr:colOff>0</xdr:colOff>
                <xdr:row>165</xdr:row>
                <xdr:rowOff>180975</xdr:rowOff>
              </to>
            </anchor>
          </controlPr>
        </control>
      </mc:Choice>
      <mc:Fallback>
        <control shapeId="12319" r:id="rId23" name="imgAgregarFilaComite"/>
      </mc:Fallback>
    </mc:AlternateContent>
    <mc:AlternateContent xmlns:mc="http://schemas.openxmlformats.org/markup-compatibility/2006">
      <mc:Choice Requires="x14">
        <control shapeId="12320" r:id="rId24" name="imgEliminarFilaComite">
          <controlPr defaultSize="0" autoLine="0" r:id="rId5">
            <anchor moveWithCells="1">
              <from>
                <xdr:col>48</xdr:col>
                <xdr:colOff>9525</xdr:colOff>
                <xdr:row>165</xdr:row>
                <xdr:rowOff>9525</xdr:rowOff>
              </from>
              <to>
                <xdr:col>50</xdr:col>
                <xdr:colOff>0</xdr:colOff>
                <xdr:row>165</xdr:row>
                <xdr:rowOff>180975</xdr:rowOff>
              </to>
            </anchor>
          </controlPr>
        </control>
      </mc:Choice>
      <mc:Fallback>
        <control shapeId="12320" r:id="rId24" name="imgEliminarFilaComite"/>
      </mc:Fallback>
    </mc:AlternateContent>
    <mc:AlternateContent xmlns:mc="http://schemas.openxmlformats.org/markup-compatibility/2006">
      <mc:Choice Requires="x14">
        <control shapeId="12324" r:id="rId25" name="cmdGenerarCopia">
          <controlPr defaultSize="0" autoFill="0" autoLine="0" r:id="rId26">
            <anchor moveWithCells="1">
              <from>
                <xdr:col>5</xdr:col>
                <xdr:colOff>76200</xdr:colOff>
                <xdr:row>176</xdr:row>
                <xdr:rowOff>9525</xdr:rowOff>
              </from>
              <to>
                <xdr:col>12</xdr:col>
                <xdr:colOff>104775</xdr:colOff>
                <xdr:row>178</xdr:row>
                <xdr:rowOff>9525</xdr:rowOff>
              </to>
            </anchor>
          </controlPr>
        </control>
      </mc:Choice>
      <mc:Fallback>
        <control shapeId="12324" r:id="rId25" name="cmdGenerarCopia"/>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04">
    <pageSetUpPr fitToPage="1"/>
  </sheetPr>
  <dimension ref="A1:XFC187"/>
  <sheetViews>
    <sheetView showGridLines="0" workbookViewId="0">
      <selection activeCell="C9" sqref="C9:E9"/>
    </sheetView>
  </sheetViews>
  <sheetFormatPr baseColWidth="10" defaultColWidth="0" defaultRowHeight="15" x14ac:dyDescent="0.25"/>
  <cols>
    <col min="1" max="54" width="2.7109375" customWidth="1"/>
    <col min="55" max="16383" width="4.85546875" hidden="1"/>
    <col min="16384" max="16384" width="4.28515625" hidden="1"/>
  </cols>
  <sheetData>
    <row r="1" spans="2:104" x14ac:dyDescent="0.25">
      <c r="BC1" s="143">
        <f>ROW(BC187)</f>
        <v>187</v>
      </c>
      <c r="BD1" s="143">
        <f>ROW(C27)</f>
        <v>27</v>
      </c>
      <c r="BE1" s="143">
        <f>ROW(C43)</f>
        <v>43</v>
      </c>
      <c r="BF1" s="143">
        <f>ROW(C55)</f>
        <v>55</v>
      </c>
      <c r="BG1">
        <f>ROW(C74)</f>
        <v>74</v>
      </c>
      <c r="BH1">
        <f>ROW(C92)</f>
        <v>92</v>
      </c>
      <c r="BI1">
        <f>ROW(C143)</f>
        <v>143</v>
      </c>
      <c r="BJ1">
        <f>ROW(C156)</f>
        <v>156</v>
      </c>
      <c r="BK1">
        <f>ROW(C171)</f>
        <v>171</v>
      </c>
      <c r="CZ1" s="141">
        <v>0</v>
      </c>
    </row>
    <row r="2" spans="2:104" x14ac:dyDescent="0.25">
      <c r="B2" s="7"/>
      <c r="C2" s="9"/>
      <c r="D2" s="10"/>
      <c r="E2" s="10"/>
      <c r="F2" s="10"/>
      <c r="G2" s="10"/>
      <c r="H2" s="10"/>
      <c r="I2" s="10"/>
      <c r="J2" s="10"/>
      <c r="K2" s="865" t="s">
        <v>485</v>
      </c>
      <c r="L2" s="865"/>
      <c r="M2" s="865"/>
      <c r="N2" s="865"/>
      <c r="O2" s="865"/>
      <c r="P2" s="865"/>
      <c r="Q2" s="865"/>
      <c r="R2" s="865"/>
      <c r="S2" s="865"/>
      <c r="T2" s="865"/>
      <c r="U2" s="865"/>
      <c r="V2" s="865"/>
      <c r="W2" s="865"/>
      <c r="X2" s="865"/>
      <c r="Y2" s="865"/>
      <c r="Z2" s="865"/>
      <c r="AA2" s="865"/>
      <c r="AB2" s="865"/>
      <c r="AC2" s="865"/>
      <c r="AD2" s="865"/>
      <c r="AE2" s="865"/>
      <c r="AF2" s="865"/>
      <c r="AG2" s="865"/>
      <c r="AH2" s="865"/>
      <c r="AI2" s="865"/>
      <c r="AJ2" s="865"/>
      <c r="AK2" s="865"/>
      <c r="AL2" s="865"/>
      <c r="AM2" s="865"/>
      <c r="AN2" s="865"/>
      <c r="AO2" s="865"/>
      <c r="AP2" s="865"/>
      <c r="AQ2" s="865"/>
      <c r="AR2" s="865"/>
      <c r="AS2" s="865"/>
      <c r="AT2" s="865"/>
      <c r="AU2" s="865"/>
      <c r="AV2" s="865"/>
      <c r="AW2" s="865"/>
      <c r="AX2" s="865"/>
      <c r="AY2" s="865"/>
      <c r="AZ2" s="866"/>
      <c r="BA2" s="7"/>
      <c r="BC2" s="755" t="s">
        <v>39</v>
      </c>
      <c r="BD2" s="756"/>
      <c r="BE2" s="756"/>
      <c r="BF2" s="756"/>
      <c r="BG2" s="757"/>
      <c r="BH2" s="758" t="s">
        <v>40</v>
      </c>
      <c r="BI2" s="759"/>
      <c r="BJ2" s="759"/>
      <c r="BK2" s="759"/>
      <c r="BL2" s="759"/>
      <c r="BM2" s="760"/>
      <c r="BN2" s="758" t="s">
        <v>41</v>
      </c>
      <c r="BO2" s="759"/>
      <c r="BP2" s="759"/>
      <c r="BQ2" s="759"/>
      <c r="BR2" s="759"/>
      <c r="BS2" s="760"/>
      <c r="CZ2" s="141">
        <v>0</v>
      </c>
    </row>
    <row r="3" spans="2:104" x14ac:dyDescent="0.25">
      <c r="B3" s="13"/>
      <c r="C3" s="14"/>
      <c r="D3" s="13"/>
      <c r="E3" s="13"/>
      <c r="F3" s="13"/>
      <c r="G3" s="13"/>
      <c r="H3" s="13"/>
      <c r="I3" s="13"/>
      <c r="J3" s="13"/>
      <c r="K3" s="867"/>
      <c r="L3" s="867"/>
      <c r="M3" s="867"/>
      <c r="N3" s="867"/>
      <c r="O3" s="867"/>
      <c r="P3" s="867"/>
      <c r="Q3" s="867"/>
      <c r="R3" s="867"/>
      <c r="S3" s="867"/>
      <c r="T3" s="867"/>
      <c r="U3" s="867"/>
      <c r="V3" s="867"/>
      <c r="W3" s="867"/>
      <c r="X3" s="867"/>
      <c r="Y3" s="867"/>
      <c r="Z3" s="867"/>
      <c r="AA3" s="867"/>
      <c r="AB3" s="867"/>
      <c r="AC3" s="867"/>
      <c r="AD3" s="867"/>
      <c r="AE3" s="867"/>
      <c r="AF3" s="867"/>
      <c r="AG3" s="867"/>
      <c r="AH3" s="867"/>
      <c r="AI3" s="867"/>
      <c r="AJ3" s="867"/>
      <c r="AK3" s="867"/>
      <c r="AL3" s="867"/>
      <c r="AM3" s="867"/>
      <c r="AN3" s="867"/>
      <c r="AO3" s="867"/>
      <c r="AP3" s="867"/>
      <c r="AQ3" s="867"/>
      <c r="AR3" s="867"/>
      <c r="AS3" s="867"/>
      <c r="AT3" s="867"/>
      <c r="AU3" s="867"/>
      <c r="AV3" s="867"/>
      <c r="AW3" s="867"/>
      <c r="AX3" s="867"/>
      <c r="AY3" s="867"/>
      <c r="AZ3" s="868"/>
      <c r="BA3" s="7"/>
      <c r="BC3" s="295" t="s">
        <v>42</v>
      </c>
      <c r="BD3" s="272"/>
      <c r="BE3" s="272"/>
      <c r="BF3" s="272"/>
      <c r="BG3" s="273"/>
      <c r="BH3" s="274">
        <f>ROW(C12)</f>
        <v>12</v>
      </c>
      <c r="BI3" s="275"/>
      <c r="BJ3" s="275"/>
      <c r="BK3" s="275"/>
      <c r="BL3" s="275"/>
      <c r="BM3" s="276"/>
      <c r="BN3" s="277">
        <v>0</v>
      </c>
      <c r="BO3" s="278"/>
      <c r="BP3" s="278"/>
      <c r="BQ3" s="278"/>
      <c r="BR3" s="278"/>
      <c r="BS3" s="279"/>
      <c r="CZ3" s="141">
        <v>0</v>
      </c>
    </row>
    <row r="4" spans="2:104" x14ac:dyDescent="0.25">
      <c r="B4" s="13"/>
      <c r="C4" s="15"/>
      <c r="D4" s="16"/>
      <c r="E4" s="16"/>
      <c r="F4" s="16"/>
      <c r="G4" s="16"/>
      <c r="H4" s="16"/>
      <c r="I4" s="16"/>
      <c r="J4" s="16"/>
      <c r="K4" s="869"/>
      <c r="L4" s="869"/>
      <c r="M4" s="869"/>
      <c r="N4" s="869"/>
      <c r="O4" s="869"/>
      <c r="P4" s="869"/>
      <c r="Q4" s="869"/>
      <c r="R4" s="869"/>
      <c r="S4" s="869"/>
      <c r="T4" s="869"/>
      <c r="U4" s="869"/>
      <c r="V4" s="869"/>
      <c r="W4" s="869"/>
      <c r="X4" s="869"/>
      <c r="Y4" s="869"/>
      <c r="Z4" s="869"/>
      <c r="AA4" s="869"/>
      <c r="AB4" s="869"/>
      <c r="AC4" s="869"/>
      <c r="AD4" s="869"/>
      <c r="AE4" s="869"/>
      <c r="AF4" s="869"/>
      <c r="AG4" s="869"/>
      <c r="AH4" s="869"/>
      <c r="AI4" s="869"/>
      <c r="AJ4" s="869"/>
      <c r="AK4" s="869"/>
      <c r="AL4" s="869"/>
      <c r="AM4" s="869"/>
      <c r="AN4" s="869"/>
      <c r="AO4" s="869"/>
      <c r="AP4" s="869"/>
      <c r="AQ4" s="869"/>
      <c r="AR4" s="869"/>
      <c r="AS4" s="869"/>
      <c r="AT4" s="869"/>
      <c r="AU4" s="869"/>
      <c r="AV4" s="869"/>
      <c r="AW4" s="869"/>
      <c r="AX4" s="869"/>
      <c r="AY4" s="869"/>
      <c r="AZ4" s="870"/>
      <c r="BA4" s="7"/>
      <c r="BC4" s="295" t="s">
        <v>329</v>
      </c>
      <c r="BD4" s="272"/>
      <c r="BE4" s="272"/>
      <c r="BF4" s="272"/>
      <c r="BG4" s="273"/>
      <c r="BH4" s="274">
        <f>ROW(C52)</f>
        <v>52</v>
      </c>
      <c r="BI4" s="275"/>
      <c r="BJ4" s="275"/>
      <c r="BK4" s="275"/>
      <c r="BL4" s="275"/>
      <c r="BM4" s="276"/>
      <c r="BN4" s="277">
        <v>0</v>
      </c>
      <c r="BO4" s="278"/>
      <c r="BP4" s="278"/>
      <c r="BQ4" s="278"/>
      <c r="BR4" s="278"/>
      <c r="BS4" s="279"/>
      <c r="CZ4" s="141">
        <v>0</v>
      </c>
    </row>
    <row r="5" spans="2:104" x14ac:dyDescent="0.25">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7"/>
      <c r="AU5" s="7"/>
      <c r="AV5" s="7"/>
      <c r="AW5" s="7"/>
      <c r="AX5" s="7"/>
      <c r="AY5" s="7"/>
      <c r="AZ5" s="17"/>
      <c r="BA5" s="7"/>
      <c r="BC5" s="295" t="s">
        <v>182</v>
      </c>
      <c r="BD5" s="272"/>
      <c r="BE5" s="272"/>
      <c r="BF5" s="272"/>
      <c r="BG5" s="273"/>
      <c r="BH5" s="274">
        <f>ROW(C71)</f>
        <v>71</v>
      </c>
      <c r="BI5" s="275"/>
      <c r="BJ5" s="275"/>
      <c r="BK5" s="275"/>
      <c r="BL5" s="275"/>
      <c r="BM5" s="276"/>
      <c r="BN5" s="277">
        <v>0</v>
      </c>
      <c r="BO5" s="278"/>
      <c r="BP5" s="278"/>
      <c r="BQ5" s="278"/>
      <c r="BR5" s="278"/>
      <c r="BS5" s="279"/>
      <c r="CZ5" s="141">
        <v>0</v>
      </c>
    </row>
    <row r="6" spans="2:104" x14ac:dyDescent="0.25">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c r="AI6" s="7"/>
      <c r="AJ6" s="7"/>
      <c r="AK6" s="7"/>
      <c r="AL6" s="7"/>
      <c r="AM6" s="7"/>
      <c r="AN6" s="7"/>
      <c r="AO6" s="7"/>
      <c r="AP6" s="7"/>
      <c r="AQ6" s="7"/>
      <c r="AR6" s="7"/>
      <c r="AS6" s="7"/>
      <c r="AT6" s="7"/>
      <c r="AU6" s="7"/>
      <c r="AV6" s="7"/>
      <c r="AW6" s="7"/>
      <c r="AX6" s="7"/>
      <c r="AY6" s="7"/>
      <c r="AZ6" s="7"/>
      <c r="BA6" s="7"/>
      <c r="BC6" s="295" t="s">
        <v>45</v>
      </c>
      <c r="BD6" s="272"/>
      <c r="BE6" s="272"/>
      <c r="BF6" s="272"/>
      <c r="BG6" s="273"/>
      <c r="BH6" s="274">
        <f>ROW(C86)</f>
        <v>86</v>
      </c>
      <c r="BI6" s="275"/>
      <c r="BJ6" s="275"/>
      <c r="BK6" s="275"/>
      <c r="BL6" s="275"/>
      <c r="BM6" s="276"/>
      <c r="BN6" s="277">
        <v>0</v>
      </c>
      <c r="BO6" s="278"/>
      <c r="BP6" s="278"/>
      <c r="BQ6" s="278"/>
      <c r="BR6" s="278"/>
      <c r="BS6" s="279"/>
      <c r="CZ6" s="141">
        <v>0</v>
      </c>
    </row>
    <row r="7" spans="2:104" x14ac:dyDescent="0.25">
      <c r="B7" s="7"/>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7"/>
      <c r="BC7" s="295" t="s">
        <v>229</v>
      </c>
      <c r="BD7" s="272"/>
      <c r="BE7" s="272"/>
      <c r="BF7" s="272"/>
      <c r="BG7" s="273"/>
      <c r="BH7" s="274">
        <f>ROW(C101)</f>
        <v>101</v>
      </c>
      <c r="BI7" s="275"/>
      <c r="BJ7" s="275"/>
      <c r="BK7" s="275"/>
      <c r="BL7" s="275"/>
      <c r="BM7" s="276"/>
      <c r="BN7" s="277">
        <v>0</v>
      </c>
      <c r="BO7" s="278"/>
      <c r="BP7" s="278"/>
      <c r="BQ7" s="278"/>
      <c r="BR7" s="278"/>
      <c r="BS7" s="279"/>
      <c r="CZ7" s="141">
        <v>0</v>
      </c>
    </row>
    <row r="8" spans="2:104" x14ac:dyDescent="0.25">
      <c r="B8" s="7"/>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7"/>
      <c r="BC8" s="295" t="s">
        <v>481</v>
      </c>
      <c r="BD8" s="272"/>
      <c r="BE8" s="272"/>
      <c r="BF8" s="272"/>
      <c r="BG8" s="273"/>
      <c r="BH8" s="274">
        <f>ROW(C109)</f>
        <v>109</v>
      </c>
      <c r="BI8" s="275"/>
      <c r="BJ8" s="275"/>
      <c r="BK8" s="275"/>
      <c r="BL8" s="275"/>
      <c r="BM8" s="276"/>
      <c r="BN8" s="277">
        <v>0</v>
      </c>
      <c r="BO8" s="278"/>
      <c r="BP8" s="278"/>
      <c r="BQ8" s="278"/>
      <c r="BR8" s="278"/>
      <c r="BS8" s="279"/>
      <c r="CZ8" s="141">
        <v>0</v>
      </c>
    </row>
    <row r="9" spans="2:104" x14ac:dyDescent="0.25">
      <c r="B9" s="7"/>
      <c r="C9" s="630"/>
      <c r="D9" s="631"/>
      <c r="E9" s="631"/>
      <c r="F9" s="632"/>
      <c r="G9" s="632"/>
      <c r="H9" s="632"/>
      <c r="I9" s="632"/>
      <c r="J9" s="632" t="s">
        <v>91</v>
      </c>
      <c r="K9" s="632"/>
      <c r="L9" s="632"/>
      <c r="M9" s="632"/>
      <c r="N9" s="633"/>
      <c r="O9" s="633"/>
      <c r="P9" s="633"/>
      <c r="Q9" s="633"/>
      <c r="R9" s="633"/>
      <c r="S9" s="633"/>
      <c r="T9" s="633"/>
      <c r="U9" s="633"/>
      <c r="V9" s="633"/>
      <c r="W9" s="633"/>
      <c r="X9" s="633"/>
      <c r="Y9" s="633"/>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9"/>
      <c r="BA9" s="7"/>
      <c r="BC9" s="295" t="s">
        <v>482</v>
      </c>
      <c r="BD9" s="272"/>
      <c r="BE9" s="272"/>
      <c r="BF9" s="272"/>
      <c r="BG9" s="273"/>
      <c r="BH9" s="274">
        <f>ROW(C119)</f>
        <v>119</v>
      </c>
      <c r="BI9" s="275"/>
      <c r="BJ9" s="275"/>
      <c r="BK9" s="275"/>
      <c r="BL9" s="275"/>
      <c r="BM9" s="276"/>
      <c r="BN9" s="277">
        <v>0</v>
      </c>
      <c r="BO9" s="278"/>
      <c r="BP9" s="278"/>
      <c r="BQ9" s="278"/>
      <c r="BR9" s="278"/>
      <c r="BS9" s="279"/>
      <c r="CZ9" s="141">
        <v>0</v>
      </c>
    </row>
    <row r="10" spans="2:104" x14ac:dyDescent="0.25">
      <c r="B10" s="7"/>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BA10" s="7"/>
      <c r="BC10" s="295" t="s">
        <v>241</v>
      </c>
      <c r="BD10" s="272"/>
      <c r="BE10" s="272"/>
      <c r="BF10" s="272"/>
      <c r="BG10" s="273"/>
      <c r="BH10" s="274">
        <f>ROW(C140)</f>
        <v>140</v>
      </c>
      <c r="BI10" s="275"/>
      <c r="BJ10" s="275"/>
      <c r="BK10" s="275"/>
      <c r="BL10" s="275"/>
      <c r="BM10" s="276"/>
      <c r="BN10" s="277">
        <v>0</v>
      </c>
      <c r="BO10" s="278"/>
      <c r="BP10" s="278"/>
      <c r="BQ10" s="278"/>
      <c r="BR10" s="278"/>
      <c r="BS10" s="279"/>
      <c r="CZ10" s="141">
        <v>0</v>
      </c>
    </row>
    <row r="11" spans="2:104" x14ac:dyDescent="0.25">
      <c r="B11" s="7"/>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BA11" s="7"/>
      <c r="BC11" s="295" t="s">
        <v>422</v>
      </c>
      <c r="BD11" s="272"/>
      <c r="BE11" s="272"/>
      <c r="BF11" s="272"/>
      <c r="BG11" s="273"/>
      <c r="BH11" s="274">
        <f>ROW(C168)</f>
        <v>168</v>
      </c>
      <c r="BI11" s="275"/>
      <c r="BJ11" s="275"/>
      <c r="BK11" s="275"/>
      <c r="BL11" s="275"/>
      <c r="BM11" s="276"/>
      <c r="BN11" s="277">
        <v>0</v>
      </c>
      <c r="BO11" s="278"/>
      <c r="BP11" s="278"/>
      <c r="BQ11" s="278"/>
      <c r="BR11" s="278"/>
      <c r="BS11" s="279"/>
      <c r="CZ11" s="141">
        <v>0</v>
      </c>
    </row>
    <row r="12" spans="2:104" x14ac:dyDescent="0.25">
      <c r="B12" s="7"/>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7"/>
      <c r="CZ12" s="141">
        <v>1</v>
      </c>
    </row>
    <row r="13" spans="2:104" x14ac:dyDescent="0.25">
      <c r="B13" s="7"/>
      <c r="C13" s="18" t="s">
        <v>95</v>
      </c>
      <c r="D13" s="851" t="s">
        <v>96</v>
      </c>
      <c r="E13" s="851"/>
      <c r="F13" s="851"/>
      <c r="G13" s="851"/>
      <c r="H13" s="851"/>
      <c r="I13" s="851"/>
      <c r="J13" s="851"/>
      <c r="K13" s="851"/>
      <c r="L13" s="851"/>
      <c r="M13" s="851"/>
      <c r="N13" s="851"/>
      <c r="O13" s="851"/>
      <c r="P13" s="851"/>
      <c r="Q13" s="851"/>
      <c r="R13" s="851"/>
      <c r="S13" s="851"/>
      <c r="T13" s="851"/>
      <c r="U13" s="851"/>
      <c r="V13" s="851"/>
      <c r="W13" s="851"/>
      <c r="X13" s="851"/>
      <c r="Y13" s="851"/>
      <c r="Z13" s="851"/>
      <c r="AA13" s="851"/>
      <c r="AB13" s="851"/>
      <c r="AC13" s="851"/>
      <c r="AD13" s="851"/>
      <c r="AE13" s="851"/>
      <c r="AF13" s="851"/>
      <c r="AG13" s="851"/>
      <c r="AH13" s="851"/>
      <c r="AI13" s="851"/>
      <c r="AJ13" s="851"/>
      <c r="AK13" s="851"/>
      <c r="AL13" s="851"/>
      <c r="AM13" s="851"/>
      <c r="AN13" s="851"/>
      <c r="AO13" s="851"/>
      <c r="AP13" s="851"/>
      <c r="AQ13" s="851"/>
      <c r="AR13" s="851"/>
      <c r="AS13" s="851"/>
      <c r="AT13" s="851"/>
      <c r="AU13" s="851"/>
      <c r="AV13" s="851"/>
      <c r="AW13" s="851"/>
      <c r="AX13" s="851"/>
      <c r="AY13" s="851"/>
      <c r="AZ13" s="851"/>
      <c r="BA13" s="7"/>
      <c r="CZ13" s="141">
        <v>0</v>
      </c>
    </row>
    <row r="14" spans="2:104" x14ac:dyDescent="0.25">
      <c r="B14" s="7"/>
      <c r="C14" s="18" t="s">
        <v>97</v>
      </c>
      <c r="D14" s="852" t="s">
        <v>98</v>
      </c>
      <c r="E14" s="852"/>
      <c r="F14" s="852"/>
      <c r="G14" s="852"/>
      <c r="H14" s="852"/>
      <c r="I14" s="852"/>
      <c r="J14" s="852"/>
      <c r="K14" s="852"/>
      <c r="L14" s="852"/>
      <c r="M14" s="852"/>
      <c r="N14" s="852"/>
      <c r="O14" s="852"/>
      <c r="P14" s="852"/>
      <c r="Q14" s="852"/>
      <c r="R14" s="852"/>
      <c r="S14" s="852"/>
      <c r="T14" s="852"/>
      <c r="U14" s="852"/>
      <c r="V14" s="852"/>
      <c r="W14" s="852"/>
      <c r="X14" s="852"/>
      <c r="Y14" s="852"/>
      <c r="Z14" s="852"/>
      <c r="AA14" s="852"/>
      <c r="AB14" s="852"/>
      <c r="AC14" s="852"/>
      <c r="AD14" s="852"/>
      <c r="AE14" s="852"/>
      <c r="AF14" s="852"/>
      <c r="AG14" s="852"/>
      <c r="AH14" s="852"/>
      <c r="AI14" s="852"/>
      <c r="AJ14" s="852"/>
      <c r="AK14" s="852"/>
      <c r="AL14" s="852"/>
      <c r="AM14" s="852"/>
      <c r="AN14" s="852"/>
      <c r="AO14" s="852"/>
      <c r="AP14" s="852"/>
      <c r="AQ14" s="852"/>
      <c r="AR14" s="852"/>
      <c r="AS14" s="852"/>
      <c r="AT14" s="852"/>
      <c r="AU14" s="852"/>
      <c r="AV14" s="852"/>
      <c r="AW14" s="852"/>
      <c r="AX14" s="852"/>
      <c r="AY14" s="852"/>
      <c r="AZ14" s="852"/>
      <c r="BA14" s="7"/>
      <c r="CZ14" s="141">
        <v>0</v>
      </c>
    </row>
    <row r="15" spans="2:104" x14ac:dyDescent="0.25">
      <c r="B15" s="7"/>
      <c r="C15" s="18"/>
      <c r="D15" s="852"/>
      <c r="E15" s="852"/>
      <c r="F15" s="852"/>
      <c r="G15" s="852"/>
      <c r="H15" s="852"/>
      <c r="I15" s="852"/>
      <c r="J15" s="852"/>
      <c r="K15" s="852"/>
      <c r="L15" s="852"/>
      <c r="M15" s="852"/>
      <c r="N15" s="852"/>
      <c r="O15" s="852"/>
      <c r="P15" s="852"/>
      <c r="Q15" s="852"/>
      <c r="R15" s="852"/>
      <c r="S15" s="852"/>
      <c r="T15" s="852"/>
      <c r="U15" s="852"/>
      <c r="V15" s="852"/>
      <c r="W15" s="852"/>
      <c r="X15" s="852"/>
      <c r="Y15" s="852"/>
      <c r="Z15" s="852"/>
      <c r="AA15" s="852"/>
      <c r="AB15" s="852"/>
      <c r="AC15" s="852"/>
      <c r="AD15" s="852"/>
      <c r="AE15" s="852"/>
      <c r="AF15" s="852"/>
      <c r="AG15" s="852"/>
      <c r="AH15" s="852"/>
      <c r="AI15" s="852"/>
      <c r="AJ15" s="852"/>
      <c r="AK15" s="852"/>
      <c r="AL15" s="852"/>
      <c r="AM15" s="852"/>
      <c r="AN15" s="852"/>
      <c r="AO15" s="852"/>
      <c r="AP15" s="852"/>
      <c r="AQ15" s="852"/>
      <c r="AR15" s="852"/>
      <c r="AS15" s="852"/>
      <c r="AT15" s="852"/>
      <c r="AU15" s="852"/>
      <c r="AV15" s="852"/>
      <c r="AW15" s="852"/>
      <c r="AX15" s="852"/>
      <c r="AY15" s="852"/>
      <c r="AZ15" s="852"/>
      <c r="BA15" s="7"/>
      <c r="CZ15" s="141">
        <v>0</v>
      </c>
    </row>
    <row r="16" spans="2:104" x14ac:dyDescent="0.25">
      <c r="B16" s="7"/>
      <c r="C16" s="19"/>
      <c r="D16" s="852"/>
      <c r="E16" s="852"/>
      <c r="F16" s="852"/>
      <c r="G16" s="852"/>
      <c r="H16" s="852"/>
      <c r="I16" s="852"/>
      <c r="J16" s="852"/>
      <c r="K16" s="852"/>
      <c r="L16" s="852"/>
      <c r="M16" s="852"/>
      <c r="N16" s="852"/>
      <c r="O16" s="852"/>
      <c r="P16" s="852"/>
      <c r="Q16" s="852"/>
      <c r="R16" s="852"/>
      <c r="S16" s="852"/>
      <c r="T16" s="852"/>
      <c r="U16" s="852"/>
      <c r="V16" s="852"/>
      <c r="W16" s="852"/>
      <c r="X16" s="852"/>
      <c r="Y16" s="852"/>
      <c r="Z16" s="852"/>
      <c r="AA16" s="852"/>
      <c r="AB16" s="852"/>
      <c r="AC16" s="852"/>
      <c r="AD16" s="852"/>
      <c r="AE16" s="852"/>
      <c r="AF16" s="852"/>
      <c r="AG16" s="852"/>
      <c r="AH16" s="852"/>
      <c r="AI16" s="852"/>
      <c r="AJ16" s="852"/>
      <c r="AK16" s="852"/>
      <c r="AL16" s="852"/>
      <c r="AM16" s="852"/>
      <c r="AN16" s="852"/>
      <c r="AO16" s="852"/>
      <c r="AP16" s="852"/>
      <c r="AQ16" s="852"/>
      <c r="AR16" s="852"/>
      <c r="AS16" s="852"/>
      <c r="AT16" s="852"/>
      <c r="AU16" s="852"/>
      <c r="AV16" s="852"/>
      <c r="AW16" s="852"/>
      <c r="AX16" s="852"/>
      <c r="AY16" s="852"/>
      <c r="AZ16" s="852"/>
      <c r="BA16" s="7"/>
      <c r="CZ16" s="141">
        <v>0</v>
      </c>
    </row>
    <row r="17" spans="1:131" x14ac:dyDescent="0.25">
      <c r="B17" s="7"/>
      <c r="C17" s="335" t="s">
        <v>99</v>
      </c>
      <c r="D17" s="328"/>
      <c r="E17" s="328"/>
      <c r="F17" s="328"/>
      <c r="G17" s="328"/>
      <c r="H17" s="328"/>
      <c r="I17" s="328"/>
      <c r="J17" s="328"/>
      <c r="K17" s="328"/>
      <c r="L17" s="328"/>
      <c r="M17" s="328"/>
      <c r="N17" s="328"/>
      <c r="O17" s="328"/>
      <c r="P17" s="329"/>
      <c r="Q17" s="15"/>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7"/>
      <c r="CZ17" s="141">
        <v>0</v>
      </c>
    </row>
    <row r="18" spans="1:131" x14ac:dyDescent="0.25">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c r="AL18" s="7"/>
      <c r="AM18" s="7"/>
      <c r="AN18" s="7"/>
      <c r="AO18" s="7"/>
      <c r="AP18" s="7"/>
      <c r="AQ18" s="7"/>
      <c r="AR18" s="7"/>
      <c r="AS18" s="7"/>
      <c r="AT18" s="7"/>
      <c r="AU18" s="7"/>
      <c r="AV18" s="7"/>
      <c r="AW18" s="7"/>
      <c r="AX18" s="7"/>
      <c r="AY18" s="7"/>
      <c r="AZ18" s="7"/>
      <c r="BA18" s="7"/>
      <c r="CZ18" s="141">
        <v>0</v>
      </c>
    </row>
    <row r="19" spans="1:131" x14ac:dyDescent="0.25">
      <c r="B19" s="7"/>
      <c r="C19" s="855" t="s">
        <v>100</v>
      </c>
      <c r="D19" s="856"/>
      <c r="E19" s="856"/>
      <c r="F19" s="856"/>
      <c r="G19" s="856"/>
      <c r="H19" s="856"/>
      <c r="I19" s="856"/>
      <c r="J19" s="856"/>
      <c r="K19" s="856"/>
      <c r="L19" s="856"/>
      <c r="M19" s="856"/>
      <c r="N19" s="856"/>
      <c r="O19" s="856"/>
      <c r="P19" s="857"/>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A19" s="7"/>
      <c r="BC19">
        <f t="shared" ref="BC19:BC24" si="0">ROW(Q19)</f>
        <v>19</v>
      </c>
      <c r="BD19">
        <f t="shared" ref="BD19:BD24" si="1">COLUMN(Q19)</f>
        <v>17</v>
      </c>
      <c r="CZ19" s="141">
        <v>2</v>
      </c>
    </row>
    <row r="20" spans="1:131" x14ac:dyDescent="0.25">
      <c r="B20" s="7"/>
      <c r="C20" s="855" t="s">
        <v>101</v>
      </c>
      <c r="D20" s="856"/>
      <c r="E20" s="856"/>
      <c r="F20" s="856"/>
      <c r="G20" s="856"/>
      <c r="H20" s="856"/>
      <c r="I20" s="856"/>
      <c r="J20" s="856"/>
      <c r="K20" s="856"/>
      <c r="L20" s="856"/>
      <c r="M20" s="856"/>
      <c r="N20" s="856"/>
      <c r="O20" s="856"/>
      <c r="P20" s="857"/>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A20" s="7"/>
      <c r="BC20">
        <f t="shared" si="0"/>
        <v>20</v>
      </c>
      <c r="BD20">
        <f t="shared" si="1"/>
        <v>17</v>
      </c>
      <c r="CZ20" s="141">
        <v>2</v>
      </c>
    </row>
    <row r="21" spans="1:131" x14ac:dyDescent="0.25">
      <c r="B21" s="7"/>
      <c r="C21" s="855" t="s">
        <v>102</v>
      </c>
      <c r="D21" s="856"/>
      <c r="E21" s="856"/>
      <c r="F21" s="856"/>
      <c r="G21" s="856"/>
      <c r="H21" s="856"/>
      <c r="I21" s="856"/>
      <c r="J21" s="856"/>
      <c r="K21" s="856"/>
      <c r="L21" s="856"/>
      <c r="M21" s="856"/>
      <c r="N21" s="856"/>
      <c r="O21" s="856"/>
      <c r="P21" s="857"/>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A21" s="7"/>
      <c r="BC21">
        <f t="shared" si="0"/>
        <v>21</v>
      </c>
      <c r="BD21">
        <f t="shared" si="1"/>
        <v>17</v>
      </c>
      <c r="CZ21" s="141">
        <v>2</v>
      </c>
    </row>
    <row r="22" spans="1:131" x14ac:dyDescent="0.25">
      <c r="B22" s="7"/>
      <c r="C22" s="855" t="s">
        <v>103</v>
      </c>
      <c r="D22" s="856"/>
      <c r="E22" s="856"/>
      <c r="F22" s="856"/>
      <c r="G22" s="856"/>
      <c r="H22" s="856"/>
      <c r="I22" s="856"/>
      <c r="J22" s="856"/>
      <c r="K22" s="856"/>
      <c r="L22" s="856"/>
      <c r="M22" s="856"/>
      <c r="N22" s="856"/>
      <c r="O22" s="856"/>
      <c r="P22" s="857"/>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A22" s="7"/>
      <c r="BC22">
        <f t="shared" si="0"/>
        <v>22</v>
      </c>
      <c r="BD22">
        <f t="shared" si="1"/>
        <v>17</v>
      </c>
      <c r="CZ22" s="141">
        <v>2</v>
      </c>
    </row>
    <row r="23" spans="1:131" x14ac:dyDescent="0.25">
      <c r="B23" s="7"/>
      <c r="C23" s="855" t="s">
        <v>104</v>
      </c>
      <c r="D23" s="856"/>
      <c r="E23" s="856"/>
      <c r="F23" s="856"/>
      <c r="G23" s="856"/>
      <c r="H23" s="856"/>
      <c r="I23" s="856"/>
      <c r="J23" s="856"/>
      <c r="K23" s="856"/>
      <c r="L23" s="856"/>
      <c r="M23" s="856"/>
      <c r="N23" s="856"/>
      <c r="O23" s="856"/>
      <c r="P23" s="857"/>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A23" s="7"/>
      <c r="BC23">
        <f t="shared" si="0"/>
        <v>23</v>
      </c>
      <c r="BD23">
        <f t="shared" si="1"/>
        <v>17</v>
      </c>
      <c r="CZ23" s="141">
        <v>2</v>
      </c>
    </row>
    <row r="24" spans="1:131" x14ac:dyDescent="0.25">
      <c r="B24" s="7"/>
      <c r="C24" s="855" t="s">
        <v>21</v>
      </c>
      <c r="D24" s="856"/>
      <c r="E24" s="856"/>
      <c r="F24" s="856"/>
      <c r="G24" s="856"/>
      <c r="H24" s="856"/>
      <c r="I24" s="856"/>
      <c r="J24" s="856"/>
      <c r="K24" s="856"/>
      <c r="L24" s="856"/>
      <c r="M24" s="856"/>
      <c r="N24" s="856"/>
      <c r="O24" s="856"/>
      <c r="P24" s="857"/>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A24" s="7"/>
      <c r="BC24">
        <f t="shared" si="0"/>
        <v>24</v>
      </c>
      <c r="BD24">
        <f t="shared" si="1"/>
        <v>17</v>
      </c>
      <c r="CZ24" s="141">
        <v>2</v>
      </c>
    </row>
    <row r="25" spans="1:131" hidden="1" x14ac:dyDescent="0.25">
      <c r="A25" s="44"/>
      <c r="B25" s="46"/>
      <c r="C25" s="46" t="s">
        <v>105</v>
      </c>
      <c r="D25" s="46"/>
      <c r="E25" s="46"/>
      <c r="F25" s="46"/>
      <c r="G25" s="46"/>
      <c r="H25" s="46"/>
      <c r="I25" s="46"/>
      <c r="J25" s="46"/>
      <c r="K25" s="46"/>
      <c r="L25" s="46"/>
      <c r="M25" s="46"/>
      <c r="N25" s="46"/>
      <c r="O25" s="46"/>
      <c r="P25" s="46"/>
      <c r="Q25" s="46"/>
      <c r="R25" s="46"/>
      <c r="S25" s="46"/>
      <c r="T25" s="46"/>
      <c r="U25" s="46"/>
      <c r="V25" s="46"/>
      <c r="W25" s="46"/>
      <c r="X25" s="46"/>
      <c r="Y25" s="46"/>
      <c r="Z25" s="46"/>
      <c r="AA25" s="46"/>
      <c r="AB25" s="46"/>
      <c r="AC25" s="46"/>
      <c r="AD25" s="46"/>
      <c r="AE25" s="46"/>
      <c r="AF25" s="46"/>
      <c r="AG25" s="46"/>
      <c r="AH25" s="46"/>
      <c r="AI25" s="46"/>
      <c r="AJ25" s="46"/>
      <c r="AK25" s="46"/>
      <c r="AL25" s="46"/>
      <c r="AM25" s="46"/>
      <c r="AN25" s="46"/>
      <c r="AO25" s="46"/>
      <c r="AP25" s="46"/>
      <c r="AQ25" s="46"/>
      <c r="AR25" s="46"/>
      <c r="AS25" s="46"/>
      <c r="AT25" s="46"/>
      <c r="AU25" s="46"/>
      <c r="AV25" s="46"/>
      <c r="AW25" s="46"/>
      <c r="AX25" s="46"/>
      <c r="AY25" s="46"/>
      <c r="AZ25" s="46"/>
      <c r="BA25" s="46"/>
      <c r="BB25" s="44"/>
      <c r="CZ25" s="141">
        <v>0</v>
      </c>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row>
    <row r="26" spans="1:131" hidden="1" x14ac:dyDescent="0.25">
      <c r="A26" s="44"/>
      <c r="B26" s="46"/>
      <c r="C26" s="365" t="s">
        <v>598</v>
      </c>
      <c r="D26" s="362"/>
      <c r="E26" s="362"/>
      <c r="F26" s="362"/>
      <c r="G26" s="362"/>
      <c r="H26" s="362"/>
      <c r="I26" s="362"/>
      <c r="J26" s="362"/>
      <c r="K26" s="362"/>
      <c r="L26" s="362"/>
      <c r="M26" s="362"/>
      <c r="N26" s="362"/>
      <c r="O26" s="362"/>
      <c r="P26" s="362"/>
      <c r="Q26" s="362"/>
      <c r="R26" s="362"/>
      <c r="S26" s="362"/>
      <c r="T26" s="362"/>
      <c r="U26" s="362"/>
      <c r="V26" s="362"/>
      <c r="W26" s="362"/>
      <c r="X26" s="362"/>
      <c r="Y26" s="362"/>
      <c r="Z26" s="362"/>
      <c r="AA26" s="362"/>
      <c r="AB26" s="362"/>
      <c r="AC26" s="362"/>
      <c r="AD26" s="362"/>
      <c r="AE26" s="362"/>
      <c r="AF26" s="362"/>
      <c r="AG26" s="362"/>
      <c r="AH26" s="362"/>
      <c r="AI26" s="362"/>
      <c r="AJ26" s="362"/>
      <c r="AK26" s="362"/>
      <c r="AL26" s="362"/>
      <c r="AM26" s="362"/>
      <c r="AN26" s="362"/>
      <c r="AO26" s="362"/>
      <c r="AP26" s="362"/>
      <c r="AQ26" s="362"/>
      <c r="AR26" s="362"/>
      <c r="AS26" s="362"/>
      <c r="AT26" s="362"/>
      <c r="AU26" s="362"/>
      <c r="AV26" s="362"/>
      <c r="AW26" s="362"/>
      <c r="AX26" s="362"/>
      <c r="AY26" s="362"/>
      <c r="AZ26" s="363"/>
      <c r="BA26" s="46"/>
      <c r="BB26" s="44"/>
      <c r="CZ26" s="141">
        <v>0</v>
      </c>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row>
    <row r="27" spans="1:131" hidden="1" x14ac:dyDescent="0.25">
      <c r="A27" s="44"/>
      <c r="B27" s="46"/>
      <c r="C27" s="790"/>
      <c r="D27" s="791"/>
      <c r="E27" s="791"/>
      <c r="F27" s="791"/>
      <c r="G27" s="791"/>
      <c r="H27" s="791"/>
      <c r="I27" s="791"/>
      <c r="J27" s="791"/>
      <c r="K27" s="791"/>
      <c r="L27" s="791"/>
      <c r="M27" s="791"/>
      <c r="N27" s="791"/>
      <c r="O27" s="791"/>
      <c r="P27" s="791"/>
      <c r="Q27" s="791"/>
      <c r="R27" s="791"/>
      <c r="S27" s="791"/>
      <c r="T27" s="791"/>
      <c r="U27" s="791"/>
      <c r="V27" s="791"/>
      <c r="W27" s="791"/>
      <c r="X27" s="791"/>
      <c r="Y27" s="791"/>
      <c r="Z27" s="791"/>
      <c r="AA27" s="791"/>
      <c r="AB27" s="791"/>
      <c r="AC27" s="791"/>
      <c r="AD27" s="791"/>
      <c r="AE27" s="791"/>
      <c r="AF27" s="791"/>
      <c r="AG27" s="791"/>
      <c r="AH27" s="791"/>
      <c r="AI27" s="791"/>
      <c r="AJ27" s="791"/>
      <c r="AK27" s="791"/>
      <c r="AL27" s="791"/>
      <c r="AM27" s="791"/>
      <c r="AN27" s="791"/>
      <c r="AO27" s="791"/>
      <c r="AP27" s="791"/>
      <c r="AQ27" s="791"/>
      <c r="AR27" s="791"/>
      <c r="AS27" s="791"/>
      <c r="AT27" s="791"/>
      <c r="AU27" s="791"/>
      <c r="AV27" s="791"/>
      <c r="AW27" s="791"/>
      <c r="AX27" s="791"/>
      <c r="AY27" s="791"/>
      <c r="AZ27" s="792"/>
      <c r="BA27" s="46"/>
      <c r="BB27" s="44"/>
      <c r="CZ27" s="141">
        <v>0</v>
      </c>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row>
    <row r="28" spans="1:131" hidden="1" x14ac:dyDescent="0.25">
      <c r="A28" s="44"/>
      <c r="B28" s="46"/>
      <c r="C28" s="790"/>
      <c r="D28" s="791"/>
      <c r="E28" s="791"/>
      <c r="F28" s="791"/>
      <c r="G28" s="791"/>
      <c r="H28" s="791"/>
      <c r="I28" s="791"/>
      <c r="J28" s="791"/>
      <c r="K28" s="791"/>
      <c r="L28" s="791"/>
      <c r="M28" s="791"/>
      <c r="N28" s="791"/>
      <c r="O28" s="791"/>
      <c r="P28" s="791"/>
      <c r="Q28" s="791"/>
      <c r="R28" s="791"/>
      <c r="S28" s="791"/>
      <c r="T28" s="791"/>
      <c r="U28" s="791"/>
      <c r="V28" s="791"/>
      <c r="W28" s="791"/>
      <c r="X28" s="791"/>
      <c r="Y28" s="791"/>
      <c r="Z28" s="791"/>
      <c r="AA28" s="791"/>
      <c r="AB28" s="791"/>
      <c r="AC28" s="791"/>
      <c r="AD28" s="791"/>
      <c r="AE28" s="791"/>
      <c r="AF28" s="791"/>
      <c r="AG28" s="791"/>
      <c r="AH28" s="791"/>
      <c r="AI28" s="791"/>
      <c r="AJ28" s="791"/>
      <c r="AK28" s="791"/>
      <c r="AL28" s="791"/>
      <c r="AM28" s="791"/>
      <c r="AN28" s="791"/>
      <c r="AO28" s="791"/>
      <c r="AP28" s="791"/>
      <c r="AQ28" s="791"/>
      <c r="AR28" s="791"/>
      <c r="AS28" s="791"/>
      <c r="AT28" s="791"/>
      <c r="AU28" s="791"/>
      <c r="AV28" s="791"/>
      <c r="AW28" s="791"/>
      <c r="AX28" s="791"/>
      <c r="AY28" s="791"/>
      <c r="AZ28" s="792"/>
      <c r="BA28" s="46"/>
      <c r="BB28" s="44"/>
      <c r="CZ28" s="141">
        <v>0</v>
      </c>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row>
    <row r="29" spans="1:131" hidden="1" x14ac:dyDescent="0.25">
      <c r="A29" s="44"/>
      <c r="B29" s="46"/>
      <c r="C29" s="787"/>
      <c r="D29" s="788"/>
      <c r="E29" s="788"/>
      <c r="F29" s="788"/>
      <c r="G29" s="788"/>
      <c r="H29" s="788"/>
      <c r="I29" s="788"/>
      <c r="J29" s="788"/>
      <c r="K29" s="788"/>
      <c r="L29" s="788"/>
      <c r="M29" s="788"/>
      <c r="N29" s="788"/>
      <c r="O29" s="788"/>
      <c r="P29" s="788"/>
      <c r="Q29" s="788"/>
      <c r="R29" s="788"/>
      <c r="S29" s="788"/>
      <c r="T29" s="788"/>
      <c r="U29" s="788"/>
      <c r="V29" s="788"/>
      <c r="W29" s="788"/>
      <c r="X29" s="788"/>
      <c r="Y29" s="788"/>
      <c r="Z29" s="788"/>
      <c r="AA29" s="788"/>
      <c r="AB29" s="788"/>
      <c r="AC29" s="788"/>
      <c r="AD29" s="788"/>
      <c r="AE29" s="788"/>
      <c r="AF29" s="788"/>
      <c r="AG29" s="788"/>
      <c r="AH29" s="788"/>
      <c r="AI29" s="788"/>
      <c r="AJ29" s="788"/>
      <c r="AK29" s="788"/>
      <c r="AL29" s="788"/>
      <c r="AM29" s="788"/>
      <c r="AN29" s="788"/>
      <c r="AO29" s="788"/>
      <c r="AP29" s="788"/>
      <c r="AQ29" s="788"/>
      <c r="AR29" s="788"/>
      <c r="AS29" s="788"/>
      <c r="AT29" s="788"/>
      <c r="AU29" s="788"/>
      <c r="AV29" s="788"/>
      <c r="AW29" s="788"/>
      <c r="AX29" s="788"/>
      <c r="AY29" s="788"/>
      <c r="AZ29" s="789"/>
      <c r="BA29" s="46"/>
      <c r="BB29" s="44"/>
      <c r="CZ29" s="141">
        <v>0</v>
      </c>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row>
    <row r="30" spans="1:131" x14ac:dyDescent="0.25">
      <c r="A30" s="44"/>
      <c r="B30" s="46"/>
      <c r="C30" s="46"/>
      <c r="D30" s="46"/>
      <c r="E30" s="46"/>
      <c r="F30" s="46"/>
      <c r="G30" s="46"/>
      <c r="H30" s="46"/>
      <c r="I30" s="46"/>
      <c r="J30" s="46"/>
      <c r="K30" s="46"/>
      <c r="L30" s="46"/>
      <c r="M30" s="46"/>
      <c r="N30" s="46"/>
      <c r="O30" s="46"/>
      <c r="P30" s="46"/>
      <c r="Q30" s="46"/>
      <c r="R30" s="46"/>
      <c r="S30" s="46"/>
      <c r="T30" s="46"/>
      <c r="U30" s="46"/>
      <c r="V30" s="46"/>
      <c r="W30" s="46"/>
      <c r="X30" s="46"/>
      <c r="Y30" s="46"/>
      <c r="Z30" s="46"/>
      <c r="AA30" s="46"/>
      <c r="AB30" s="46"/>
      <c r="AC30" s="46"/>
      <c r="AD30" s="46"/>
      <c r="AE30" s="46"/>
      <c r="AF30" s="46"/>
      <c r="AG30" s="46"/>
      <c r="AH30" s="46"/>
      <c r="AI30" s="46"/>
      <c r="AJ30" s="46"/>
      <c r="AK30" s="46"/>
      <c r="AL30" s="46"/>
      <c r="AM30" s="46"/>
      <c r="AN30" s="46"/>
      <c r="AO30" s="46"/>
      <c r="AP30" s="46"/>
      <c r="AQ30" s="46"/>
      <c r="AR30" s="46"/>
      <c r="AS30" s="46"/>
      <c r="AT30" s="46"/>
      <c r="AU30" s="46"/>
      <c r="AV30" s="46"/>
      <c r="AW30" s="46"/>
      <c r="AX30" s="46"/>
      <c r="AY30" s="46"/>
      <c r="AZ30" s="46"/>
      <c r="BA30" s="46"/>
      <c r="BB30" s="44"/>
      <c r="CZ30" s="141">
        <v>0</v>
      </c>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row>
    <row r="31" spans="1:131" x14ac:dyDescent="0.25">
      <c r="B31" s="7"/>
      <c r="CZ31" s="141">
        <v>0</v>
      </c>
    </row>
    <row r="32" spans="1:131" x14ac:dyDescent="0.25">
      <c r="B32" s="7"/>
      <c r="C32" s="335" t="s">
        <v>222</v>
      </c>
      <c r="D32" s="328"/>
      <c r="E32" s="328"/>
      <c r="F32" s="328"/>
      <c r="G32" s="328"/>
      <c r="H32" s="328"/>
      <c r="I32" s="328"/>
      <c r="J32" s="328"/>
      <c r="K32" s="328"/>
      <c r="L32" s="328"/>
      <c r="M32" s="328"/>
      <c r="N32" s="328"/>
      <c r="O32" s="328"/>
      <c r="P32" s="329"/>
      <c r="Q32" s="15"/>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CZ32" s="141">
        <v>0</v>
      </c>
    </row>
    <row r="33" spans="1:131" x14ac:dyDescent="0.25">
      <c r="B33" s="7"/>
      <c r="CZ33" s="141">
        <v>0</v>
      </c>
    </row>
    <row r="34" spans="1:131" x14ac:dyDescent="0.25">
      <c r="B34" s="7"/>
      <c r="C34" s="873" t="s">
        <v>560</v>
      </c>
      <c r="D34" s="874"/>
      <c r="E34" s="874"/>
      <c r="F34" s="874"/>
      <c r="G34" s="874"/>
      <c r="H34" s="874"/>
      <c r="I34" s="874"/>
      <c r="J34" s="874"/>
      <c r="K34" s="874"/>
      <c r="L34" s="874"/>
      <c r="M34" s="874"/>
      <c r="N34" s="874"/>
      <c r="O34" s="874"/>
      <c r="P34" s="874"/>
      <c r="Q34" s="874"/>
      <c r="R34" s="874"/>
      <c r="S34" s="874"/>
      <c r="T34" s="874"/>
      <c r="U34" s="874"/>
      <c r="V34" s="874"/>
      <c r="W34" s="409"/>
      <c r="X34" s="438"/>
      <c r="Y34" s="439"/>
      <c r="Z34" s="875"/>
      <c r="AA34" s="785"/>
      <c r="AB34" s="785"/>
      <c r="AC34" s="785"/>
      <c r="AD34" s="785"/>
      <c r="AE34" s="785"/>
      <c r="AF34" s="785"/>
      <c r="AG34" s="785"/>
      <c r="AH34" s="785"/>
      <c r="AI34" s="785"/>
      <c r="AJ34" s="785"/>
      <c r="AK34" s="785"/>
      <c r="AL34" s="785"/>
      <c r="AM34" s="785"/>
      <c r="AN34" s="785"/>
      <c r="AO34" s="785"/>
      <c r="AP34" s="785"/>
      <c r="AQ34" s="785"/>
      <c r="AR34" s="785"/>
      <c r="AS34" s="785"/>
      <c r="AT34" s="785"/>
      <c r="AU34" s="785"/>
      <c r="AV34" s="785"/>
      <c r="AW34" s="785"/>
      <c r="AX34" s="785"/>
      <c r="AY34" s="785"/>
      <c r="AZ34" s="786"/>
      <c r="CZ34" s="141">
        <v>0</v>
      </c>
    </row>
    <row r="35" spans="1:131" x14ac:dyDescent="0.25">
      <c r="B35" s="7"/>
      <c r="CZ35" s="141">
        <v>0</v>
      </c>
    </row>
    <row r="36" spans="1:131" x14ac:dyDescent="0.25">
      <c r="C36" s="404" t="s">
        <v>225</v>
      </c>
      <c r="D36" s="339"/>
      <c r="E36" s="339"/>
      <c r="F36" s="339"/>
      <c r="G36" s="339"/>
      <c r="H36" s="339"/>
      <c r="I36" s="339"/>
      <c r="J36" s="339"/>
      <c r="K36" s="339"/>
      <c r="L36" s="339"/>
      <c r="M36" s="339"/>
      <c r="N36" s="339"/>
      <c r="O36" s="339"/>
      <c r="P36" s="339"/>
      <c r="Q36" s="339"/>
      <c r="R36" s="339"/>
      <c r="S36" s="339"/>
      <c r="T36" s="339"/>
      <c r="U36" s="339"/>
      <c r="V36" s="339"/>
      <c r="W36" s="339"/>
      <c r="X36" s="339"/>
      <c r="Y36" s="339"/>
      <c r="Z36" s="339"/>
      <c r="AA36" s="339"/>
      <c r="AB36" s="339"/>
      <c r="AC36" s="339"/>
      <c r="AD36" s="339"/>
      <c r="AE36" s="339"/>
      <c r="AF36" s="339"/>
      <c r="AG36" s="339"/>
      <c r="AH36" s="339"/>
      <c r="AI36" s="339"/>
      <c r="AJ36" s="339"/>
      <c r="AK36" s="339"/>
      <c r="AL36" s="339"/>
      <c r="AM36" s="339"/>
      <c r="AN36" s="339"/>
      <c r="AO36" s="339"/>
      <c r="AP36" s="339"/>
      <c r="AQ36" s="339"/>
      <c r="AR36" s="339"/>
      <c r="AS36" s="339"/>
      <c r="AT36" s="339"/>
      <c r="AU36" s="339"/>
      <c r="AV36" s="339"/>
      <c r="AW36" s="339"/>
      <c r="AX36" s="339"/>
      <c r="AY36" s="339"/>
      <c r="AZ36" s="340"/>
      <c r="CZ36" s="141">
        <v>0</v>
      </c>
    </row>
    <row r="37" spans="1:131" x14ac:dyDescent="0.25">
      <c r="C37" s="853" t="s">
        <v>223</v>
      </c>
      <c r="D37" s="854"/>
      <c r="E37" s="854"/>
      <c r="F37" s="854"/>
      <c r="G37" s="854"/>
      <c r="H37" s="854"/>
      <c r="I37" s="854"/>
      <c r="J37" s="854"/>
      <c r="K37" s="854"/>
      <c r="L37" s="854"/>
      <c r="M37" s="854"/>
      <c r="N37" s="854"/>
      <c r="O37" s="854"/>
      <c r="P37" s="854"/>
      <c r="Q37" s="854"/>
      <c r="R37" s="854"/>
      <c r="S37" s="854"/>
      <c r="T37" s="854"/>
      <c r="U37" s="854"/>
      <c r="V37" s="854"/>
      <c r="W37" s="409"/>
      <c r="X37" s="438"/>
      <c r="Y37" s="439"/>
      <c r="Z37" s="871"/>
      <c r="AA37" s="871"/>
      <c r="AB37" s="871"/>
      <c r="AC37" s="871"/>
      <c r="AD37" s="871"/>
      <c r="AE37" s="871"/>
      <c r="AF37" s="871"/>
      <c r="AG37" s="871"/>
      <c r="AH37" s="871"/>
      <c r="AI37" s="871"/>
      <c r="AJ37" s="871"/>
      <c r="AK37" s="871"/>
      <c r="AL37" s="871"/>
      <c r="AM37" s="871"/>
      <c r="AN37" s="871"/>
      <c r="AO37" s="871"/>
      <c r="AP37" s="871"/>
      <c r="AQ37" s="871"/>
      <c r="AR37" s="871"/>
      <c r="AS37" s="871"/>
      <c r="AT37" s="871"/>
      <c r="AU37" s="871"/>
      <c r="AV37" s="871"/>
      <c r="AW37" s="871"/>
      <c r="AX37" s="871"/>
      <c r="AY37" s="871"/>
      <c r="AZ37" s="872"/>
      <c r="CZ37" s="141">
        <v>0</v>
      </c>
    </row>
    <row r="38" spans="1:131" x14ac:dyDescent="0.25">
      <c r="C38" s="853" t="s">
        <v>224</v>
      </c>
      <c r="D38" s="854"/>
      <c r="E38" s="854"/>
      <c r="F38" s="854"/>
      <c r="G38" s="854"/>
      <c r="H38" s="854"/>
      <c r="I38" s="854"/>
      <c r="J38" s="854"/>
      <c r="K38" s="854"/>
      <c r="L38" s="854"/>
      <c r="M38" s="854"/>
      <c r="N38" s="854"/>
      <c r="O38" s="854"/>
      <c r="P38" s="854"/>
      <c r="Q38" s="854"/>
      <c r="R38" s="854"/>
      <c r="S38" s="854"/>
      <c r="T38" s="854"/>
      <c r="U38" s="854"/>
      <c r="V38" s="854"/>
      <c r="W38" s="353"/>
      <c r="X38" s="353"/>
      <c r="Y38" s="353"/>
      <c r="Z38" s="353"/>
      <c r="AA38" s="353"/>
      <c r="AB38" s="353"/>
      <c r="AC38" s="353"/>
      <c r="AD38" s="353"/>
      <c r="AE38" s="353"/>
      <c r="AF38" s="353"/>
      <c r="AG38" s="353"/>
      <c r="AH38" s="353"/>
      <c r="AI38" s="353"/>
      <c r="AJ38" s="353"/>
      <c r="AK38" s="353"/>
      <c r="AL38" s="353"/>
      <c r="AM38" s="353"/>
      <c r="AN38" s="353"/>
      <c r="AO38" s="353"/>
      <c r="AP38" s="353"/>
      <c r="AQ38" s="353"/>
      <c r="AR38" s="353"/>
      <c r="AS38" s="353"/>
      <c r="AT38" s="353"/>
      <c r="AU38" s="353"/>
      <c r="AV38" s="353"/>
      <c r="AW38" s="353"/>
      <c r="AX38" s="353"/>
      <c r="AY38" s="353"/>
      <c r="AZ38" s="354"/>
      <c r="CZ38" s="141">
        <v>0</v>
      </c>
    </row>
    <row r="39" spans="1:131" x14ac:dyDescent="0.25">
      <c r="C39" s="878" t="s">
        <v>561</v>
      </c>
      <c r="D39" s="846"/>
      <c r="E39" s="846"/>
      <c r="F39" s="846"/>
      <c r="G39" s="846"/>
      <c r="H39" s="846"/>
      <c r="I39" s="846"/>
      <c r="J39" s="846"/>
      <c r="K39" s="846"/>
      <c r="L39" s="846"/>
      <c r="M39" s="846"/>
      <c r="N39" s="846"/>
      <c r="O39" s="846"/>
      <c r="P39" s="846"/>
      <c r="Q39" s="846"/>
      <c r="R39" s="846"/>
      <c r="S39" s="846"/>
      <c r="T39" s="846"/>
      <c r="U39" s="846"/>
      <c r="V39" s="846"/>
      <c r="W39" s="846"/>
      <c r="X39" s="846"/>
      <c r="Y39" s="846"/>
      <c r="Z39" s="846"/>
      <c r="AA39" s="846"/>
      <c r="AB39" s="846"/>
      <c r="AC39" s="846"/>
      <c r="AD39" s="846"/>
      <c r="AE39" s="846"/>
      <c r="AF39" s="846"/>
      <c r="AG39" s="846"/>
      <c r="AH39" s="846"/>
      <c r="AI39" s="846"/>
      <c r="AJ39" s="846"/>
      <c r="AK39" s="846"/>
      <c r="AL39" s="846"/>
      <c r="AM39" s="846"/>
      <c r="AN39" s="846"/>
      <c r="AO39" s="846"/>
      <c r="AP39" s="846"/>
      <c r="AQ39" s="846"/>
      <c r="AR39" s="846"/>
      <c r="AS39" s="846"/>
      <c r="AT39" s="846"/>
      <c r="AU39" s="846"/>
      <c r="AV39" s="846"/>
      <c r="AW39" s="846"/>
      <c r="AX39" s="846"/>
      <c r="AY39" s="846"/>
      <c r="AZ39" s="847"/>
      <c r="CZ39" s="141">
        <v>0</v>
      </c>
    </row>
    <row r="40" spans="1:131" x14ac:dyDescent="0.25">
      <c r="C40" s="848"/>
      <c r="D40" s="849"/>
      <c r="E40" s="849"/>
      <c r="F40" s="849"/>
      <c r="G40" s="849"/>
      <c r="H40" s="849"/>
      <c r="I40" s="849"/>
      <c r="J40" s="849"/>
      <c r="K40" s="849"/>
      <c r="L40" s="849"/>
      <c r="M40" s="849"/>
      <c r="N40" s="849"/>
      <c r="O40" s="849"/>
      <c r="P40" s="849"/>
      <c r="Q40" s="849"/>
      <c r="R40" s="849"/>
      <c r="S40" s="849"/>
      <c r="T40" s="849"/>
      <c r="U40" s="849"/>
      <c r="V40" s="849"/>
      <c r="W40" s="849"/>
      <c r="X40" s="849"/>
      <c r="Y40" s="849"/>
      <c r="Z40" s="849"/>
      <c r="AA40" s="849"/>
      <c r="AB40" s="849"/>
      <c r="AC40" s="849"/>
      <c r="AD40" s="849"/>
      <c r="AE40" s="849"/>
      <c r="AF40" s="849"/>
      <c r="AG40" s="849"/>
      <c r="AH40" s="849"/>
      <c r="AI40" s="849"/>
      <c r="AJ40" s="849"/>
      <c r="AK40" s="849"/>
      <c r="AL40" s="849"/>
      <c r="AM40" s="849"/>
      <c r="AN40" s="849"/>
      <c r="AO40" s="849"/>
      <c r="AP40" s="849"/>
      <c r="AQ40" s="849"/>
      <c r="AR40" s="849"/>
      <c r="AS40" s="849"/>
      <c r="AT40" s="849"/>
      <c r="AU40" s="849"/>
      <c r="AV40" s="849"/>
      <c r="AW40" s="849"/>
      <c r="AX40" s="849"/>
      <c r="AY40" s="849"/>
      <c r="AZ40" s="850"/>
      <c r="CZ40" s="141">
        <v>0</v>
      </c>
    </row>
    <row r="41" spans="1:131" hidden="1" x14ac:dyDescent="0.25">
      <c r="A41" s="44"/>
      <c r="B41" s="46"/>
      <c r="C41" s="46" t="s">
        <v>105</v>
      </c>
      <c r="D41" s="46"/>
      <c r="E41" s="46"/>
      <c r="F41" s="46"/>
      <c r="G41" s="46"/>
      <c r="H41" s="46"/>
      <c r="I41" s="46"/>
      <c r="J41" s="46"/>
      <c r="K41" s="46"/>
      <c r="L41" s="46"/>
      <c r="M41" s="46"/>
      <c r="N41" s="46"/>
      <c r="O41" s="46"/>
      <c r="P41" s="46"/>
      <c r="Q41" s="46"/>
      <c r="R41" s="46"/>
      <c r="S41" s="46"/>
      <c r="T41" s="46"/>
      <c r="U41" s="46"/>
      <c r="V41" s="46"/>
      <c r="W41" s="46"/>
      <c r="X41" s="46"/>
      <c r="Y41" s="46"/>
      <c r="Z41" s="46"/>
      <c r="AA41" s="46"/>
      <c r="AB41" s="46"/>
      <c r="AC41" s="46"/>
      <c r="AD41" s="46"/>
      <c r="AE41" s="46"/>
      <c r="AF41" s="46"/>
      <c r="AG41" s="46"/>
      <c r="AH41" s="46"/>
      <c r="AI41" s="46"/>
      <c r="AJ41" s="46"/>
      <c r="AK41" s="46"/>
      <c r="AL41" s="46"/>
      <c r="AM41" s="46"/>
      <c r="AN41" s="46"/>
      <c r="AO41" s="46"/>
      <c r="AP41" s="46"/>
      <c r="AQ41" s="46"/>
      <c r="AR41" s="46"/>
      <c r="AS41" s="46"/>
      <c r="AT41" s="46"/>
      <c r="AU41" s="46"/>
      <c r="AV41" s="46"/>
      <c r="AW41" s="46"/>
      <c r="AX41" s="46"/>
      <c r="AY41" s="46"/>
      <c r="AZ41" s="46"/>
      <c r="BA41" s="46"/>
      <c r="BB41" s="44"/>
      <c r="CZ41" s="141">
        <v>0</v>
      </c>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row>
    <row r="42" spans="1:131" hidden="1" x14ac:dyDescent="0.25">
      <c r="A42" s="44"/>
      <c r="B42" s="46"/>
      <c r="C42" s="365" t="s">
        <v>599</v>
      </c>
      <c r="D42" s="362"/>
      <c r="E42" s="362"/>
      <c r="F42" s="362"/>
      <c r="G42" s="362"/>
      <c r="H42" s="362"/>
      <c r="I42" s="362"/>
      <c r="J42" s="362"/>
      <c r="K42" s="362"/>
      <c r="L42" s="362"/>
      <c r="M42" s="362"/>
      <c r="N42" s="362"/>
      <c r="O42" s="362"/>
      <c r="P42" s="362"/>
      <c r="Q42" s="362"/>
      <c r="R42" s="362"/>
      <c r="S42" s="362"/>
      <c r="T42" s="362"/>
      <c r="U42" s="362"/>
      <c r="V42" s="362"/>
      <c r="W42" s="362"/>
      <c r="X42" s="362"/>
      <c r="Y42" s="362"/>
      <c r="Z42" s="362"/>
      <c r="AA42" s="362"/>
      <c r="AB42" s="362"/>
      <c r="AC42" s="362"/>
      <c r="AD42" s="362"/>
      <c r="AE42" s="362"/>
      <c r="AF42" s="362"/>
      <c r="AG42" s="362"/>
      <c r="AH42" s="362"/>
      <c r="AI42" s="362"/>
      <c r="AJ42" s="362"/>
      <c r="AK42" s="362"/>
      <c r="AL42" s="362"/>
      <c r="AM42" s="362"/>
      <c r="AN42" s="362"/>
      <c r="AO42" s="362"/>
      <c r="AP42" s="362"/>
      <c r="AQ42" s="362"/>
      <c r="AR42" s="362"/>
      <c r="AS42" s="362"/>
      <c r="AT42" s="362"/>
      <c r="AU42" s="362"/>
      <c r="AV42" s="362"/>
      <c r="AW42" s="362"/>
      <c r="AX42" s="362"/>
      <c r="AY42" s="362"/>
      <c r="AZ42" s="363"/>
      <c r="BA42" s="46"/>
      <c r="BB42" s="44"/>
      <c r="CZ42" s="141">
        <v>0</v>
      </c>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row>
    <row r="43" spans="1:131" hidden="1" x14ac:dyDescent="0.25">
      <c r="A43" s="44"/>
      <c r="B43" s="46"/>
      <c r="C43" s="790"/>
      <c r="D43" s="791"/>
      <c r="E43" s="791"/>
      <c r="F43" s="791"/>
      <c r="G43" s="791"/>
      <c r="H43" s="791"/>
      <c r="I43" s="791"/>
      <c r="J43" s="791"/>
      <c r="K43" s="791"/>
      <c r="L43" s="791"/>
      <c r="M43" s="791"/>
      <c r="N43" s="791"/>
      <c r="O43" s="791"/>
      <c r="P43" s="791"/>
      <c r="Q43" s="791"/>
      <c r="R43" s="791"/>
      <c r="S43" s="791"/>
      <c r="T43" s="791"/>
      <c r="U43" s="791"/>
      <c r="V43" s="791"/>
      <c r="W43" s="791"/>
      <c r="X43" s="791"/>
      <c r="Y43" s="791"/>
      <c r="Z43" s="791"/>
      <c r="AA43" s="791"/>
      <c r="AB43" s="791"/>
      <c r="AC43" s="791"/>
      <c r="AD43" s="791"/>
      <c r="AE43" s="791"/>
      <c r="AF43" s="791"/>
      <c r="AG43" s="791"/>
      <c r="AH43" s="791"/>
      <c r="AI43" s="791"/>
      <c r="AJ43" s="791"/>
      <c r="AK43" s="791"/>
      <c r="AL43" s="791"/>
      <c r="AM43" s="791"/>
      <c r="AN43" s="791"/>
      <c r="AO43" s="791"/>
      <c r="AP43" s="791"/>
      <c r="AQ43" s="791"/>
      <c r="AR43" s="791"/>
      <c r="AS43" s="791"/>
      <c r="AT43" s="791"/>
      <c r="AU43" s="791"/>
      <c r="AV43" s="791"/>
      <c r="AW43" s="791"/>
      <c r="AX43" s="791"/>
      <c r="AY43" s="791"/>
      <c r="AZ43" s="792"/>
      <c r="BA43" s="46"/>
      <c r="BB43" s="44"/>
      <c r="CZ43" s="141">
        <v>0</v>
      </c>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row>
    <row r="44" spans="1:131" hidden="1" x14ac:dyDescent="0.25">
      <c r="A44" s="44"/>
      <c r="B44" s="46"/>
      <c r="C44" s="790"/>
      <c r="D44" s="791"/>
      <c r="E44" s="791"/>
      <c r="F44" s="791"/>
      <c r="G44" s="791"/>
      <c r="H44" s="791"/>
      <c r="I44" s="791"/>
      <c r="J44" s="791"/>
      <c r="K44" s="791"/>
      <c r="L44" s="791"/>
      <c r="M44" s="791"/>
      <c r="N44" s="791"/>
      <c r="O44" s="791"/>
      <c r="P44" s="791"/>
      <c r="Q44" s="791"/>
      <c r="R44" s="791"/>
      <c r="S44" s="791"/>
      <c r="T44" s="791"/>
      <c r="U44" s="791"/>
      <c r="V44" s="791"/>
      <c r="W44" s="791"/>
      <c r="X44" s="791"/>
      <c r="Y44" s="791"/>
      <c r="Z44" s="791"/>
      <c r="AA44" s="791"/>
      <c r="AB44" s="791"/>
      <c r="AC44" s="791"/>
      <c r="AD44" s="791"/>
      <c r="AE44" s="791"/>
      <c r="AF44" s="791"/>
      <c r="AG44" s="791"/>
      <c r="AH44" s="791"/>
      <c r="AI44" s="791"/>
      <c r="AJ44" s="791"/>
      <c r="AK44" s="791"/>
      <c r="AL44" s="791"/>
      <c r="AM44" s="791"/>
      <c r="AN44" s="791"/>
      <c r="AO44" s="791"/>
      <c r="AP44" s="791"/>
      <c r="AQ44" s="791"/>
      <c r="AR44" s="791"/>
      <c r="AS44" s="791"/>
      <c r="AT44" s="791"/>
      <c r="AU44" s="791"/>
      <c r="AV44" s="791"/>
      <c r="AW44" s="791"/>
      <c r="AX44" s="791"/>
      <c r="AY44" s="791"/>
      <c r="AZ44" s="792"/>
      <c r="BA44" s="46"/>
      <c r="BB44" s="44"/>
      <c r="CZ44" s="141">
        <v>0</v>
      </c>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row>
    <row r="45" spans="1:131" hidden="1" x14ac:dyDescent="0.25">
      <c r="A45" s="44"/>
      <c r="B45" s="46"/>
      <c r="C45" s="787"/>
      <c r="D45" s="788"/>
      <c r="E45" s="788"/>
      <c r="F45" s="788"/>
      <c r="G45" s="788"/>
      <c r="H45" s="788"/>
      <c r="I45" s="788"/>
      <c r="J45" s="788"/>
      <c r="K45" s="788"/>
      <c r="L45" s="788"/>
      <c r="M45" s="788"/>
      <c r="N45" s="788"/>
      <c r="O45" s="788"/>
      <c r="P45" s="788"/>
      <c r="Q45" s="788"/>
      <c r="R45" s="788"/>
      <c r="S45" s="788"/>
      <c r="T45" s="788"/>
      <c r="U45" s="788"/>
      <c r="V45" s="788"/>
      <c r="W45" s="788"/>
      <c r="X45" s="788"/>
      <c r="Y45" s="788"/>
      <c r="Z45" s="788"/>
      <c r="AA45" s="788"/>
      <c r="AB45" s="788"/>
      <c r="AC45" s="788"/>
      <c r="AD45" s="788"/>
      <c r="AE45" s="788"/>
      <c r="AF45" s="788"/>
      <c r="AG45" s="788"/>
      <c r="AH45" s="788"/>
      <c r="AI45" s="788"/>
      <c r="AJ45" s="788"/>
      <c r="AK45" s="788"/>
      <c r="AL45" s="788"/>
      <c r="AM45" s="788"/>
      <c r="AN45" s="788"/>
      <c r="AO45" s="788"/>
      <c r="AP45" s="788"/>
      <c r="AQ45" s="788"/>
      <c r="AR45" s="788"/>
      <c r="AS45" s="788"/>
      <c r="AT45" s="788"/>
      <c r="AU45" s="788"/>
      <c r="AV45" s="788"/>
      <c r="AW45" s="788"/>
      <c r="AX45" s="788"/>
      <c r="AY45" s="788"/>
      <c r="AZ45" s="789"/>
      <c r="BA45" s="46"/>
      <c r="BB45" s="44"/>
      <c r="CZ45" s="141">
        <v>0</v>
      </c>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row>
    <row r="46" spans="1:131" x14ac:dyDescent="0.25">
      <c r="CZ46" s="141">
        <v>0</v>
      </c>
    </row>
    <row r="47" spans="1:131" x14ac:dyDescent="0.25">
      <c r="CZ47" s="141">
        <v>0</v>
      </c>
    </row>
    <row r="48" spans="1:131" x14ac:dyDescent="0.25">
      <c r="C48" s="335" t="s">
        <v>226</v>
      </c>
      <c r="D48" s="328"/>
      <c r="E48" s="328"/>
      <c r="F48" s="328"/>
      <c r="G48" s="328"/>
      <c r="H48" s="328"/>
      <c r="I48" s="328"/>
      <c r="J48" s="328"/>
      <c r="K48" s="328"/>
      <c r="L48" s="328"/>
      <c r="M48" s="328"/>
      <c r="N48" s="328"/>
      <c r="O48" s="328"/>
      <c r="P48" s="329"/>
      <c r="Q48" s="15"/>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CZ48" s="141">
        <v>0</v>
      </c>
    </row>
    <row r="49" spans="1:131" x14ac:dyDescent="0.25">
      <c r="CZ49" s="141">
        <v>0</v>
      </c>
    </row>
    <row r="50" spans="1:131" ht="15" customHeight="1" x14ac:dyDescent="0.25">
      <c r="C50" s="47" t="s">
        <v>211</v>
      </c>
      <c r="D50" s="412" t="s">
        <v>483</v>
      </c>
      <c r="E50" s="412"/>
      <c r="F50" s="412"/>
      <c r="G50" s="412"/>
      <c r="H50" s="412"/>
      <c r="I50" s="412"/>
      <c r="J50" s="412"/>
      <c r="K50" s="412"/>
      <c r="L50" s="412"/>
      <c r="M50" s="412"/>
      <c r="N50" s="412"/>
      <c r="O50" s="412"/>
      <c r="P50" s="412"/>
      <c r="Q50" s="412"/>
      <c r="R50" s="412"/>
      <c r="S50" s="412"/>
      <c r="T50" s="412"/>
      <c r="U50" s="412"/>
      <c r="V50" s="412"/>
      <c r="W50" s="412"/>
      <c r="X50" s="412"/>
      <c r="Y50" s="412"/>
      <c r="Z50" s="412"/>
      <c r="AA50" s="412"/>
      <c r="AB50" s="412"/>
      <c r="AC50" s="412"/>
      <c r="AD50" s="412"/>
      <c r="AE50" s="412"/>
      <c r="AF50" s="412"/>
      <c r="AG50" s="412"/>
      <c r="AH50" s="412"/>
      <c r="AI50" s="412"/>
      <c r="AJ50" s="412"/>
      <c r="AK50" s="412"/>
      <c r="AL50" s="412"/>
      <c r="AM50" s="412"/>
      <c r="AN50" s="412"/>
      <c r="AO50" s="412"/>
      <c r="AP50" s="412"/>
      <c r="AQ50" s="412"/>
      <c r="AR50" s="412"/>
      <c r="AS50" s="412"/>
      <c r="AT50" s="412"/>
      <c r="AU50" s="412"/>
      <c r="AV50" s="412"/>
      <c r="AW50" s="412"/>
      <c r="AX50" s="412"/>
      <c r="AY50" s="412"/>
      <c r="AZ50" s="413"/>
      <c r="CZ50" s="141">
        <v>0</v>
      </c>
    </row>
    <row r="51" spans="1:131" x14ac:dyDescent="0.25">
      <c r="C51" s="144" t="s">
        <v>211</v>
      </c>
      <c r="D51" s="428"/>
      <c r="E51" s="428"/>
      <c r="F51" s="428"/>
      <c r="G51" s="428"/>
      <c r="H51" s="428"/>
      <c r="I51" s="428"/>
      <c r="J51" s="428"/>
      <c r="K51" s="428"/>
      <c r="L51" s="428"/>
      <c r="M51" s="428"/>
      <c r="N51" s="428"/>
      <c r="O51" s="428"/>
      <c r="P51" s="428"/>
      <c r="Q51" s="428"/>
      <c r="R51" s="428"/>
      <c r="S51" s="428"/>
      <c r="T51" s="428"/>
      <c r="U51" s="428"/>
      <c r="V51" s="428"/>
      <c r="W51" s="428"/>
      <c r="X51" s="428"/>
      <c r="Y51" s="428"/>
      <c r="Z51" s="428"/>
      <c r="AA51" s="428"/>
      <c r="AB51" s="428"/>
      <c r="AC51" s="428"/>
      <c r="AD51" s="428"/>
      <c r="AE51" s="428"/>
      <c r="AF51" s="428"/>
      <c r="AG51" s="428"/>
      <c r="AH51" s="428"/>
      <c r="AI51" s="428"/>
      <c r="AJ51" s="428"/>
      <c r="AK51" s="428"/>
      <c r="AL51" s="428"/>
      <c r="AM51" s="428"/>
      <c r="AN51" s="428"/>
      <c r="AO51" s="428"/>
      <c r="AP51" s="428"/>
      <c r="AQ51" s="428"/>
      <c r="AR51" s="428"/>
      <c r="AS51" s="428"/>
      <c r="AT51" s="428"/>
      <c r="AU51" s="428"/>
      <c r="AV51" s="428"/>
      <c r="AW51" s="428"/>
      <c r="AX51" s="428"/>
      <c r="AY51" s="428"/>
      <c r="AZ51" s="429"/>
      <c r="CZ51" s="141">
        <v>0</v>
      </c>
    </row>
    <row r="52" spans="1:131" x14ac:dyDescent="0.25">
      <c r="C52" s="332" t="s">
        <v>92</v>
      </c>
      <c r="D52" s="333"/>
      <c r="E52" s="333"/>
      <c r="F52" s="333"/>
      <c r="G52" s="333"/>
      <c r="H52" s="333"/>
      <c r="I52" s="333"/>
      <c r="J52" s="333"/>
      <c r="K52" s="333"/>
      <c r="L52" s="333"/>
      <c r="M52" s="333"/>
      <c r="N52" s="333"/>
      <c r="O52" s="333"/>
      <c r="P52" s="333"/>
      <c r="Q52" s="333"/>
      <c r="R52" s="333"/>
      <c r="S52" s="333"/>
      <c r="T52" s="333"/>
      <c r="U52" s="333"/>
      <c r="V52" s="333"/>
      <c r="W52" s="333"/>
      <c r="X52" s="333"/>
      <c r="Y52" s="333"/>
      <c r="Z52" s="333"/>
      <c r="AA52" s="333"/>
      <c r="AB52" s="333"/>
      <c r="AC52" s="333"/>
      <c r="AD52" s="333"/>
      <c r="AE52" s="333"/>
      <c r="AF52" s="333"/>
      <c r="AG52" s="333"/>
      <c r="AH52" s="333"/>
      <c r="AI52" s="333"/>
      <c r="AJ52" s="333"/>
      <c r="AK52" s="333"/>
      <c r="AL52" s="333"/>
      <c r="AM52" s="333"/>
      <c r="AN52" s="333"/>
      <c r="AO52" s="333"/>
      <c r="AP52" s="333"/>
      <c r="AQ52" s="333"/>
      <c r="AR52" s="333"/>
      <c r="AS52" s="333"/>
      <c r="AT52" s="333"/>
      <c r="AU52" s="333"/>
      <c r="AV52" s="334"/>
      <c r="AW52" s="330" t="s">
        <v>93</v>
      </c>
      <c r="AX52" s="331"/>
      <c r="AY52" s="330" t="s">
        <v>94</v>
      </c>
      <c r="AZ52" s="331"/>
      <c r="CZ52" s="141">
        <v>1</v>
      </c>
    </row>
    <row r="53" spans="1:131" hidden="1" x14ac:dyDescent="0.25">
      <c r="A53" s="44"/>
      <c r="B53" s="46"/>
      <c r="C53" s="46" t="s">
        <v>105</v>
      </c>
      <c r="D53" s="46"/>
      <c r="E53" s="46"/>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4"/>
      <c r="CZ53" s="141">
        <v>0</v>
      </c>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row>
    <row r="54" spans="1:131" hidden="1" x14ac:dyDescent="0.25">
      <c r="A54" s="44"/>
      <c r="B54" s="46"/>
      <c r="C54" s="365" t="s">
        <v>600</v>
      </c>
      <c r="D54" s="362"/>
      <c r="E54" s="362"/>
      <c r="F54" s="362"/>
      <c r="G54" s="362"/>
      <c r="H54" s="362"/>
      <c r="I54" s="362"/>
      <c r="J54" s="362"/>
      <c r="K54" s="362"/>
      <c r="L54" s="362"/>
      <c r="M54" s="362"/>
      <c r="N54" s="362"/>
      <c r="O54" s="362"/>
      <c r="P54" s="362"/>
      <c r="Q54" s="362"/>
      <c r="R54" s="362"/>
      <c r="S54" s="362"/>
      <c r="T54" s="362"/>
      <c r="U54" s="362"/>
      <c r="V54" s="362"/>
      <c r="W54" s="362"/>
      <c r="X54" s="362"/>
      <c r="Y54" s="362"/>
      <c r="Z54" s="362"/>
      <c r="AA54" s="362"/>
      <c r="AB54" s="362"/>
      <c r="AC54" s="362"/>
      <c r="AD54" s="362"/>
      <c r="AE54" s="362"/>
      <c r="AF54" s="362"/>
      <c r="AG54" s="362"/>
      <c r="AH54" s="362"/>
      <c r="AI54" s="362"/>
      <c r="AJ54" s="362"/>
      <c r="AK54" s="362"/>
      <c r="AL54" s="362"/>
      <c r="AM54" s="362"/>
      <c r="AN54" s="362"/>
      <c r="AO54" s="362"/>
      <c r="AP54" s="362"/>
      <c r="AQ54" s="362"/>
      <c r="AR54" s="362"/>
      <c r="AS54" s="362"/>
      <c r="AT54" s="362"/>
      <c r="AU54" s="362"/>
      <c r="AV54" s="362"/>
      <c r="AW54" s="362"/>
      <c r="AX54" s="362"/>
      <c r="AY54" s="362"/>
      <c r="AZ54" s="363"/>
      <c r="BA54" s="46"/>
      <c r="BB54" s="44"/>
      <c r="CZ54" s="141">
        <v>0</v>
      </c>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row>
    <row r="55" spans="1:131" hidden="1" x14ac:dyDescent="0.25">
      <c r="A55" s="44"/>
      <c r="B55" s="46"/>
      <c r="C55" s="790"/>
      <c r="D55" s="791"/>
      <c r="E55" s="791"/>
      <c r="F55" s="791"/>
      <c r="G55" s="791"/>
      <c r="H55" s="791"/>
      <c r="I55" s="791"/>
      <c r="J55" s="791"/>
      <c r="K55" s="791"/>
      <c r="L55" s="791"/>
      <c r="M55" s="791"/>
      <c r="N55" s="791"/>
      <c r="O55" s="791"/>
      <c r="P55" s="791"/>
      <c r="Q55" s="791"/>
      <c r="R55" s="791"/>
      <c r="S55" s="791"/>
      <c r="T55" s="791"/>
      <c r="U55" s="791"/>
      <c r="V55" s="791"/>
      <c r="W55" s="791"/>
      <c r="X55" s="791"/>
      <c r="Y55" s="791"/>
      <c r="Z55" s="791"/>
      <c r="AA55" s="791"/>
      <c r="AB55" s="791"/>
      <c r="AC55" s="791"/>
      <c r="AD55" s="791"/>
      <c r="AE55" s="791"/>
      <c r="AF55" s="791"/>
      <c r="AG55" s="791"/>
      <c r="AH55" s="791"/>
      <c r="AI55" s="791"/>
      <c r="AJ55" s="791"/>
      <c r="AK55" s="791"/>
      <c r="AL55" s="791"/>
      <c r="AM55" s="791"/>
      <c r="AN55" s="791"/>
      <c r="AO55" s="791"/>
      <c r="AP55" s="791"/>
      <c r="AQ55" s="791"/>
      <c r="AR55" s="791"/>
      <c r="AS55" s="791"/>
      <c r="AT55" s="791"/>
      <c r="AU55" s="791"/>
      <c r="AV55" s="791"/>
      <c r="AW55" s="791"/>
      <c r="AX55" s="791"/>
      <c r="AY55" s="791"/>
      <c r="AZ55" s="792"/>
      <c r="BA55" s="46"/>
      <c r="BB55" s="44"/>
      <c r="CZ55" s="141">
        <v>0</v>
      </c>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row>
    <row r="56" spans="1:131" hidden="1" x14ac:dyDescent="0.25">
      <c r="A56" s="44"/>
      <c r="B56" s="46"/>
      <c r="C56" s="790"/>
      <c r="D56" s="791"/>
      <c r="E56" s="791"/>
      <c r="F56" s="791"/>
      <c r="G56" s="791"/>
      <c r="H56" s="791"/>
      <c r="I56" s="791"/>
      <c r="J56" s="791"/>
      <c r="K56" s="791"/>
      <c r="L56" s="791"/>
      <c r="M56" s="791"/>
      <c r="N56" s="791"/>
      <c r="O56" s="791"/>
      <c r="P56" s="791"/>
      <c r="Q56" s="791"/>
      <c r="R56" s="791"/>
      <c r="S56" s="791"/>
      <c r="T56" s="791"/>
      <c r="U56" s="791"/>
      <c r="V56" s="791"/>
      <c r="W56" s="791"/>
      <c r="X56" s="791"/>
      <c r="Y56" s="791"/>
      <c r="Z56" s="791"/>
      <c r="AA56" s="791"/>
      <c r="AB56" s="791"/>
      <c r="AC56" s="791"/>
      <c r="AD56" s="791"/>
      <c r="AE56" s="791"/>
      <c r="AF56" s="791"/>
      <c r="AG56" s="791"/>
      <c r="AH56" s="791"/>
      <c r="AI56" s="791"/>
      <c r="AJ56" s="791"/>
      <c r="AK56" s="791"/>
      <c r="AL56" s="791"/>
      <c r="AM56" s="791"/>
      <c r="AN56" s="791"/>
      <c r="AO56" s="791"/>
      <c r="AP56" s="791"/>
      <c r="AQ56" s="791"/>
      <c r="AR56" s="791"/>
      <c r="AS56" s="791"/>
      <c r="AT56" s="791"/>
      <c r="AU56" s="791"/>
      <c r="AV56" s="791"/>
      <c r="AW56" s="791"/>
      <c r="AX56" s="791"/>
      <c r="AY56" s="791"/>
      <c r="AZ56" s="792"/>
      <c r="BA56" s="46"/>
      <c r="BB56" s="44"/>
      <c r="CZ56" s="141">
        <v>0</v>
      </c>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row>
    <row r="57" spans="1:131" hidden="1" x14ac:dyDescent="0.25">
      <c r="A57" s="44"/>
      <c r="B57" s="46"/>
      <c r="C57" s="787"/>
      <c r="D57" s="788"/>
      <c r="E57" s="788"/>
      <c r="F57" s="788"/>
      <c r="G57" s="788"/>
      <c r="H57" s="788"/>
      <c r="I57" s="788"/>
      <c r="J57" s="788"/>
      <c r="K57" s="788"/>
      <c r="L57" s="788"/>
      <c r="M57" s="788"/>
      <c r="N57" s="788"/>
      <c r="O57" s="788"/>
      <c r="P57" s="788"/>
      <c r="Q57" s="788"/>
      <c r="R57" s="788"/>
      <c r="S57" s="788"/>
      <c r="T57" s="788"/>
      <c r="U57" s="788"/>
      <c r="V57" s="788"/>
      <c r="W57" s="788"/>
      <c r="X57" s="788"/>
      <c r="Y57" s="788"/>
      <c r="Z57" s="788"/>
      <c r="AA57" s="788"/>
      <c r="AB57" s="788"/>
      <c r="AC57" s="788"/>
      <c r="AD57" s="788"/>
      <c r="AE57" s="788"/>
      <c r="AF57" s="788"/>
      <c r="AG57" s="788"/>
      <c r="AH57" s="788"/>
      <c r="AI57" s="788"/>
      <c r="AJ57" s="788"/>
      <c r="AK57" s="788"/>
      <c r="AL57" s="788"/>
      <c r="AM57" s="788"/>
      <c r="AN57" s="788"/>
      <c r="AO57" s="788"/>
      <c r="AP57" s="788"/>
      <c r="AQ57" s="788"/>
      <c r="AR57" s="788"/>
      <c r="AS57" s="788"/>
      <c r="AT57" s="788"/>
      <c r="AU57" s="788"/>
      <c r="AV57" s="788"/>
      <c r="AW57" s="788"/>
      <c r="AX57" s="788"/>
      <c r="AY57" s="788"/>
      <c r="AZ57" s="789"/>
      <c r="BA57" s="46"/>
      <c r="BB57" s="44"/>
      <c r="CZ57" s="141">
        <v>0</v>
      </c>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row>
    <row r="58" spans="1:131" x14ac:dyDescent="0.25">
      <c r="A58" s="44"/>
      <c r="B58" s="46"/>
      <c r="C58" s="46"/>
      <c r="D58" s="46"/>
      <c r="E58" s="46"/>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4"/>
      <c r="CZ58" s="141">
        <v>0</v>
      </c>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row>
    <row r="59" spans="1:131" x14ac:dyDescent="0.25">
      <c r="CZ59" s="141">
        <v>0</v>
      </c>
    </row>
    <row r="60" spans="1:131" x14ac:dyDescent="0.25">
      <c r="C60" s="335" t="s">
        <v>182</v>
      </c>
      <c r="D60" s="328"/>
      <c r="E60" s="328"/>
      <c r="F60" s="328"/>
      <c r="G60" s="328"/>
      <c r="H60" s="328"/>
      <c r="I60" s="328"/>
      <c r="J60" s="328"/>
      <c r="K60" s="328"/>
      <c r="L60" s="328"/>
      <c r="M60" s="328"/>
      <c r="N60" s="328"/>
      <c r="O60" s="328"/>
      <c r="P60" s="329"/>
      <c r="Q60" s="15"/>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c r="AZ60" s="16"/>
      <c r="CZ60" s="141">
        <v>0</v>
      </c>
    </row>
    <row r="61" spans="1:131" x14ac:dyDescent="0.25">
      <c r="CZ61" s="141">
        <v>0</v>
      </c>
    </row>
    <row r="62" spans="1:131" x14ac:dyDescent="0.25">
      <c r="C62" s="404" t="s">
        <v>227</v>
      </c>
      <c r="D62" s="339"/>
      <c r="E62" s="339"/>
      <c r="F62" s="339"/>
      <c r="G62" s="339"/>
      <c r="H62" s="339"/>
      <c r="I62" s="339"/>
      <c r="J62" s="339"/>
      <c r="K62" s="339"/>
      <c r="L62" s="339"/>
      <c r="M62" s="339"/>
      <c r="N62" s="339"/>
      <c r="O62" s="339"/>
      <c r="P62" s="339"/>
      <c r="Q62" s="339"/>
      <c r="R62" s="339"/>
      <c r="S62" s="339"/>
      <c r="T62" s="339"/>
      <c r="U62" s="339"/>
      <c r="V62" s="339"/>
      <c r="W62" s="339"/>
      <c r="X62" s="339"/>
      <c r="Y62" s="339"/>
      <c r="Z62" s="339"/>
      <c r="AA62" s="339"/>
      <c r="AB62" s="339"/>
      <c r="AC62" s="339"/>
      <c r="AD62" s="339"/>
      <c r="AE62" s="339"/>
      <c r="AF62" s="339"/>
      <c r="AG62" s="339"/>
      <c r="AH62" s="339"/>
      <c r="AI62" s="339"/>
      <c r="AJ62" s="339"/>
      <c r="AK62" s="339"/>
      <c r="AL62" s="339"/>
      <c r="AM62" s="339"/>
      <c r="AN62" s="339"/>
      <c r="AO62" s="339"/>
      <c r="AP62" s="339"/>
      <c r="AQ62" s="339"/>
      <c r="AR62" s="339"/>
      <c r="AS62" s="339"/>
      <c r="AT62" s="339"/>
      <c r="AU62" s="339"/>
      <c r="AV62" s="339"/>
      <c r="AW62" s="339"/>
      <c r="AX62" s="339"/>
      <c r="AY62" s="339"/>
      <c r="AZ62" s="340"/>
      <c r="CZ62" s="141">
        <v>0</v>
      </c>
    </row>
    <row r="63" spans="1:131" x14ac:dyDescent="0.25">
      <c r="C63" s="877" t="s">
        <v>563</v>
      </c>
      <c r="D63" s="840"/>
      <c r="E63" s="840"/>
      <c r="F63" s="840"/>
      <c r="G63" s="840"/>
      <c r="H63" s="840"/>
      <c r="I63" s="840"/>
      <c r="J63" s="840"/>
      <c r="K63" s="840"/>
      <c r="L63" s="840"/>
      <c r="M63" s="840"/>
      <c r="N63" s="840"/>
      <c r="O63" s="840"/>
      <c r="P63" s="840"/>
      <c r="Q63" s="840"/>
      <c r="R63" s="840"/>
      <c r="S63" s="840"/>
      <c r="T63" s="840"/>
      <c r="U63" s="840"/>
      <c r="V63" s="840"/>
      <c r="W63" s="840"/>
      <c r="X63" s="840"/>
      <c r="Y63" s="840"/>
      <c r="Z63" s="840"/>
      <c r="AA63" s="840"/>
      <c r="AB63" s="840"/>
      <c r="AC63" s="840"/>
      <c r="AD63" s="840"/>
      <c r="AE63" s="840"/>
      <c r="AF63" s="840"/>
      <c r="AG63" s="840"/>
      <c r="AH63" s="840"/>
      <c r="AI63" s="840"/>
      <c r="AJ63" s="840"/>
      <c r="AK63" s="840"/>
      <c r="AL63" s="840"/>
      <c r="AM63" s="840"/>
      <c r="AN63" s="840"/>
      <c r="AO63" s="840"/>
      <c r="AP63" s="840"/>
      <c r="AQ63" s="840"/>
      <c r="AR63" s="840"/>
      <c r="AS63" s="840"/>
      <c r="AT63" s="840"/>
      <c r="AU63" s="840"/>
      <c r="AV63" s="840"/>
      <c r="AW63" s="840"/>
      <c r="AX63" s="840"/>
      <c r="AY63" s="840"/>
      <c r="AZ63" s="841"/>
      <c r="CZ63" s="141">
        <v>0</v>
      </c>
    </row>
    <row r="64" spans="1:131" x14ac:dyDescent="0.25">
      <c r="C64" s="842"/>
      <c r="D64" s="843"/>
      <c r="E64" s="843"/>
      <c r="F64" s="843"/>
      <c r="G64" s="843"/>
      <c r="H64" s="843"/>
      <c r="I64" s="843"/>
      <c r="J64" s="843"/>
      <c r="K64" s="843"/>
      <c r="L64" s="843"/>
      <c r="M64" s="843"/>
      <c r="N64" s="843"/>
      <c r="O64" s="843"/>
      <c r="P64" s="843"/>
      <c r="Q64" s="843"/>
      <c r="R64" s="843"/>
      <c r="S64" s="843"/>
      <c r="T64" s="843"/>
      <c r="U64" s="843"/>
      <c r="V64" s="843"/>
      <c r="W64" s="843"/>
      <c r="X64" s="843"/>
      <c r="Y64" s="843"/>
      <c r="Z64" s="843"/>
      <c r="AA64" s="843"/>
      <c r="AB64" s="843"/>
      <c r="AC64" s="843"/>
      <c r="AD64" s="843"/>
      <c r="AE64" s="843"/>
      <c r="AF64" s="843"/>
      <c r="AG64" s="843"/>
      <c r="AH64" s="843"/>
      <c r="AI64" s="843"/>
      <c r="AJ64" s="843"/>
      <c r="AK64" s="843"/>
      <c r="AL64" s="843"/>
      <c r="AM64" s="843"/>
      <c r="AN64" s="843"/>
      <c r="AO64" s="843"/>
      <c r="AP64" s="843"/>
      <c r="AQ64" s="843"/>
      <c r="AR64" s="843"/>
      <c r="AS64" s="843"/>
      <c r="AT64" s="843"/>
      <c r="AU64" s="843"/>
      <c r="AV64" s="843"/>
      <c r="AW64" s="843"/>
      <c r="AX64" s="843"/>
      <c r="AY64" s="843"/>
      <c r="AZ64" s="844"/>
      <c r="CZ64" s="141">
        <v>0</v>
      </c>
    </row>
    <row r="65" spans="1:131" x14ac:dyDescent="0.25">
      <c r="CZ65" s="141">
        <v>0</v>
      </c>
    </row>
    <row r="66" spans="1:131" x14ac:dyDescent="0.25">
      <c r="C66" s="861" t="s">
        <v>533</v>
      </c>
      <c r="D66" s="339"/>
      <c r="E66" s="339"/>
      <c r="F66" s="339"/>
      <c r="G66" s="339"/>
      <c r="H66" s="339"/>
      <c r="I66" s="339"/>
      <c r="J66" s="339"/>
      <c r="K66" s="339"/>
      <c r="L66" s="339"/>
      <c r="M66" s="339"/>
      <c r="N66" s="339"/>
      <c r="O66" s="339"/>
      <c r="P66" s="339"/>
      <c r="Q66" s="339"/>
      <c r="R66" s="339"/>
      <c r="S66" s="339"/>
      <c r="T66" s="339"/>
      <c r="U66" s="339"/>
      <c r="V66" s="339"/>
      <c r="W66" s="339"/>
      <c r="X66" s="339"/>
      <c r="Y66" s="339"/>
      <c r="Z66" s="339"/>
      <c r="AA66" s="339"/>
      <c r="AB66" s="339"/>
      <c r="AC66" s="339"/>
      <c r="AD66" s="339"/>
      <c r="AE66" s="339"/>
      <c r="AF66" s="339"/>
      <c r="AG66" s="339"/>
      <c r="AH66" s="339"/>
      <c r="AI66" s="339"/>
      <c r="AJ66" s="339"/>
      <c r="AK66" s="339"/>
      <c r="AL66" s="339"/>
      <c r="AM66" s="339"/>
      <c r="AN66" s="339"/>
      <c r="AO66" s="339"/>
      <c r="AP66" s="339"/>
      <c r="AQ66" s="339"/>
      <c r="AR66" s="339"/>
      <c r="AS66" s="339"/>
      <c r="AT66" s="339"/>
      <c r="AU66" s="339"/>
      <c r="AV66" s="339"/>
      <c r="AW66" s="339"/>
      <c r="AX66" s="339"/>
      <c r="AY66" s="339"/>
      <c r="AZ66" s="340"/>
      <c r="CZ66" s="141">
        <v>0</v>
      </c>
    </row>
    <row r="67" spans="1:131" x14ac:dyDescent="0.25">
      <c r="C67" s="769" t="s">
        <v>228</v>
      </c>
      <c r="D67" s="769"/>
      <c r="E67" s="769"/>
      <c r="F67" s="769"/>
      <c r="G67" s="769"/>
      <c r="H67" s="769"/>
      <c r="I67" s="769"/>
      <c r="J67" s="769"/>
      <c r="K67" s="769"/>
      <c r="L67" s="769"/>
      <c r="M67" s="769"/>
      <c r="N67" s="769"/>
      <c r="O67" s="769"/>
      <c r="P67" s="769"/>
      <c r="Q67" s="825" t="s">
        <v>160</v>
      </c>
      <c r="R67" s="826"/>
      <c r="S67" s="826"/>
      <c r="T67" s="826"/>
      <c r="U67" s="826"/>
      <c r="V67" s="826"/>
      <c r="W67" s="826"/>
      <c r="X67" s="826"/>
      <c r="Y67" s="826"/>
      <c r="Z67" s="826"/>
      <c r="AA67" s="826"/>
      <c r="AB67" s="827"/>
      <c r="AC67" s="821" t="s">
        <v>435</v>
      </c>
      <c r="AD67" s="822"/>
      <c r="AE67" s="822"/>
      <c r="AF67" s="822"/>
      <c r="AG67" s="822"/>
      <c r="AH67" s="822"/>
      <c r="AI67" s="822"/>
      <c r="AJ67" s="822"/>
      <c r="AK67" s="822"/>
      <c r="AL67" s="822"/>
      <c r="AM67" s="822"/>
      <c r="AN67" s="823"/>
      <c r="AO67" s="838" t="s">
        <v>546</v>
      </c>
      <c r="AP67" s="822"/>
      <c r="AQ67" s="822"/>
      <c r="AR67" s="822"/>
      <c r="AS67" s="822"/>
      <c r="AT67" s="822"/>
      <c r="AU67" s="822"/>
      <c r="AV67" s="822"/>
      <c r="AW67" s="823"/>
      <c r="AX67" s="200" t="s">
        <v>545</v>
      </c>
      <c r="AY67" s="198"/>
      <c r="AZ67" s="199"/>
      <c r="CZ67" s="141">
        <v>0</v>
      </c>
    </row>
    <row r="68" spans="1:131" x14ac:dyDescent="0.25">
      <c r="C68" s="824"/>
      <c r="D68" s="353"/>
      <c r="E68" s="353"/>
      <c r="F68" s="353"/>
      <c r="G68" s="353"/>
      <c r="H68" s="353"/>
      <c r="I68" s="353"/>
      <c r="J68" s="353"/>
      <c r="K68" s="353"/>
      <c r="L68" s="353"/>
      <c r="M68" s="353"/>
      <c r="N68" s="353"/>
      <c r="O68" s="353"/>
      <c r="P68" s="354"/>
      <c r="Q68" s="824"/>
      <c r="R68" s="828"/>
      <c r="S68" s="828"/>
      <c r="T68" s="828"/>
      <c r="U68" s="828"/>
      <c r="V68" s="828"/>
      <c r="W68" s="828"/>
      <c r="X68" s="828"/>
      <c r="Y68" s="828"/>
      <c r="Z68" s="828"/>
      <c r="AA68" s="828"/>
      <c r="AB68" s="829"/>
      <c r="AC68" s="824"/>
      <c r="AD68" s="819"/>
      <c r="AE68" s="819"/>
      <c r="AF68" s="819"/>
      <c r="AG68" s="819"/>
      <c r="AH68" s="819"/>
      <c r="AI68" s="819"/>
      <c r="AJ68" s="819"/>
      <c r="AK68" s="819"/>
      <c r="AL68" s="819"/>
      <c r="AM68" s="819"/>
      <c r="AN68" s="820"/>
      <c r="AO68" s="818"/>
      <c r="AP68" s="819"/>
      <c r="AQ68" s="819"/>
      <c r="AR68" s="819"/>
      <c r="AS68" s="819"/>
      <c r="AT68" s="819"/>
      <c r="AU68" s="819"/>
      <c r="AV68" s="819"/>
      <c r="AW68" s="820"/>
      <c r="AX68" s="768"/>
      <c r="AY68" s="600"/>
      <c r="AZ68" s="601"/>
      <c r="CZ68" s="141">
        <v>0</v>
      </c>
    </row>
    <row r="69" spans="1:131" x14ac:dyDescent="0.25">
      <c r="C69" s="352"/>
      <c r="D69" s="353"/>
      <c r="E69" s="353"/>
      <c r="F69" s="353"/>
      <c r="G69" s="353"/>
      <c r="H69" s="353"/>
      <c r="I69" s="353"/>
      <c r="J69" s="353"/>
      <c r="K69" s="353"/>
      <c r="L69" s="353"/>
      <c r="M69" s="353"/>
      <c r="N69" s="353"/>
      <c r="O69" s="353"/>
      <c r="P69" s="354"/>
      <c r="Q69" s="824"/>
      <c r="R69" s="828"/>
      <c r="S69" s="828"/>
      <c r="T69" s="828"/>
      <c r="U69" s="828"/>
      <c r="V69" s="828"/>
      <c r="W69" s="828"/>
      <c r="X69" s="828"/>
      <c r="Y69" s="828"/>
      <c r="Z69" s="828"/>
      <c r="AA69" s="828"/>
      <c r="AB69" s="829"/>
      <c r="AC69" s="824"/>
      <c r="AD69" s="819"/>
      <c r="AE69" s="819"/>
      <c r="AF69" s="819"/>
      <c r="AG69" s="819"/>
      <c r="AH69" s="819"/>
      <c r="AI69" s="819"/>
      <c r="AJ69" s="819"/>
      <c r="AK69" s="819"/>
      <c r="AL69" s="819"/>
      <c r="AM69" s="819"/>
      <c r="AN69" s="820"/>
      <c r="AO69" s="818"/>
      <c r="AP69" s="819"/>
      <c r="AQ69" s="819"/>
      <c r="AR69" s="819"/>
      <c r="AS69" s="819"/>
      <c r="AT69" s="819"/>
      <c r="AU69" s="819"/>
      <c r="AV69" s="819"/>
      <c r="AW69" s="820"/>
      <c r="AX69" s="768"/>
      <c r="AY69" s="600"/>
      <c r="AZ69" s="601"/>
      <c r="CZ69" s="141">
        <v>0</v>
      </c>
    </row>
    <row r="70" spans="1:131" x14ac:dyDescent="0.25">
      <c r="C70" s="406"/>
      <c r="D70" s="406"/>
      <c r="E70" s="406"/>
      <c r="F70" s="406"/>
      <c r="G70" s="406"/>
      <c r="H70" s="406"/>
      <c r="I70" s="406"/>
      <c r="J70" s="406"/>
      <c r="K70" s="406"/>
      <c r="L70" s="406"/>
      <c r="M70" s="406"/>
      <c r="N70" s="406"/>
      <c r="O70" s="406"/>
      <c r="P70" s="406"/>
      <c r="Q70" s="824"/>
      <c r="R70" s="828"/>
      <c r="S70" s="828"/>
      <c r="T70" s="828"/>
      <c r="U70" s="828"/>
      <c r="V70" s="828"/>
      <c r="W70" s="828"/>
      <c r="X70" s="828"/>
      <c r="Y70" s="828"/>
      <c r="Z70" s="828"/>
      <c r="AA70" s="828"/>
      <c r="AB70" s="829"/>
      <c r="AC70" s="824"/>
      <c r="AD70" s="819"/>
      <c r="AE70" s="819"/>
      <c r="AF70" s="819"/>
      <c r="AG70" s="819"/>
      <c r="AH70" s="819"/>
      <c r="AI70" s="819"/>
      <c r="AJ70" s="819"/>
      <c r="AK70" s="819"/>
      <c r="AL70" s="819"/>
      <c r="AM70" s="819"/>
      <c r="AN70" s="820"/>
      <c r="AO70" s="818"/>
      <c r="AP70" s="819"/>
      <c r="AQ70" s="819"/>
      <c r="AR70" s="819"/>
      <c r="AS70" s="819"/>
      <c r="AT70" s="819"/>
      <c r="AU70" s="819"/>
      <c r="AV70" s="819"/>
      <c r="AW70" s="820"/>
      <c r="AX70" s="201"/>
      <c r="AY70" s="203"/>
      <c r="AZ70" s="204"/>
      <c r="CZ70" s="141">
        <v>0</v>
      </c>
    </row>
    <row r="71" spans="1:131" x14ac:dyDescent="0.25">
      <c r="C71" s="332" t="s">
        <v>92</v>
      </c>
      <c r="D71" s="333"/>
      <c r="E71" s="333"/>
      <c r="F71" s="333"/>
      <c r="G71" s="333"/>
      <c r="H71" s="333"/>
      <c r="I71" s="333"/>
      <c r="J71" s="333"/>
      <c r="K71" s="333"/>
      <c r="L71" s="333"/>
      <c r="M71" s="333"/>
      <c r="N71" s="333"/>
      <c r="O71" s="333"/>
      <c r="P71" s="333"/>
      <c r="Q71" s="333"/>
      <c r="R71" s="333"/>
      <c r="S71" s="333"/>
      <c r="T71" s="333"/>
      <c r="U71" s="333"/>
      <c r="V71" s="333"/>
      <c r="W71" s="333"/>
      <c r="X71" s="333"/>
      <c r="Y71" s="333"/>
      <c r="Z71" s="333"/>
      <c r="AA71" s="333"/>
      <c r="AB71" s="333"/>
      <c r="AC71" s="333"/>
      <c r="AD71" s="333"/>
      <c r="AE71" s="333"/>
      <c r="AF71" s="333"/>
      <c r="AG71" s="333"/>
      <c r="AH71" s="333"/>
      <c r="AI71" s="333"/>
      <c r="AJ71" s="333"/>
      <c r="AK71" s="333"/>
      <c r="AL71" s="333"/>
      <c r="AM71" s="333"/>
      <c r="AN71" s="333"/>
      <c r="AO71" s="333"/>
      <c r="AP71" s="333"/>
      <c r="AQ71" s="333"/>
      <c r="AR71" s="333"/>
      <c r="AS71" s="333"/>
      <c r="AT71" s="333"/>
      <c r="AU71" s="333"/>
      <c r="AV71" s="334"/>
      <c r="AW71" s="330" t="s">
        <v>93</v>
      </c>
      <c r="AX71" s="331"/>
      <c r="AY71" s="330" t="s">
        <v>94</v>
      </c>
      <c r="AZ71" s="331"/>
      <c r="CZ71" s="141">
        <v>1</v>
      </c>
    </row>
    <row r="72" spans="1:131" hidden="1" x14ac:dyDescent="0.25">
      <c r="A72" s="44"/>
      <c r="B72" s="46"/>
      <c r="C72" s="46" t="s">
        <v>105</v>
      </c>
      <c r="D72" s="46"/>
      <c r="E72" s="46"/>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4"/>
      <c r="CZ72" s="141">
        <v>0</v>
      </c>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row>
    <row r="73" spans="1:131" hidden="1" x14ac:dyDescent="0.25">
      <c r="A73" s="44"/>
      <c r="B73" s="46"/>
      <c r="C73" s="365" t="s">
        <v>601</v>
      </c>
      <c r="D73" s="362"/>
      <c r="E73" s="362"/>
      <c r="F73" s="362"/>
      <c r="G73" s="362"/>
      <c r="H73" s="362"/>
      <c r="I73" s="362"/>
      <c r="J73" s="362"/>
      <c r="K73" s="362"/>
      <c r="L73" s="362"/>
      <c r="M73" s="362"/>
      <c r="N73" s="362"/>
      <c r="O73" s="362"/>
      <c r="P73" s="362"/>
      <c r="Q73" s="362"/>
      <c r="R73" s="362"/>
      <c r="S73" s="362"/>
      <c r="T73" s="362"/>
      <c r="U73" s="362"/>
      <c r="V73" s="362"/>
      <c r="W73" s="362"/>
      <c r="X73" s="362"/>
      <c r="Y73" s="362"/>
      <c r="Z73" s="362"/>
      <c r="AA73" s="362"/>
      <c r="AB73" s="362"/>
      <c r="AC73" s="362"/>
      <c r="AD73" s="362"/>
      <c r="AE73" s="362"/>
      <c r="AF73" s="362"/>
      <c r="AG73" s="362"/>
      <c r="AH73" s="362"/>
      <c r="AI73" s="362"/>
      <c r="AJ73" s="362"/>
      <c r="AK73" s="362"/>
      <c r="AL73" s="362"/>
      <c r="AM73" s="362"/>
      <c r="AN73" s="362"/>
      <c r="AO73" s="362"/>
      <c r="AP73" s="362"/>
      <c r="AQ73" s="362"/>
      <c r="AR73" s="362"/>
      <c r="AS73" s="362"/>
      <c r="AT73" s="362"/>
      <c r="AU73" s="362"/>
      <c r="AV73" s="362"/>
      <c r="AW73" s="362"/>
      <c r="AX73" s="362"/>
      <c r="AY73" s="362"/>
      <c r="AZ73" s="363"/>
      <c r="BA73" s="46"/>
      <c r="BB73" s="44"/>
      <c r="CZ73" s="141">
        <v>0</v>
      </c>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row>
    <row r="74" spans="1:131" hidden="1" x14ac:dyDescent="0.25">
      <c r="A74" s="44"/>
      <c r="B74" s="46"/>
      <c r="C74" s="790"/>
      <c r="D74" s="791"/>
      <c r="E74" s="791"/>
      <c r="F74" s="791"/>
      <c r="G74" s="791"/>
      <c r="H74" s="791"/>
      <c r="I74" s="791"/>
      <c r="J74" s="791"/>
      <c r="K74" s="791"/>
      <c r="L74" s="791"/>
      <c r="M74" s="791"/>
      <c r="N74" s="791"/>
      <c r="O74" s="791"/>
      <c r="P74" s="791"/>
      <c r="Q74" s="791"/>
      <c r="R74" s="791"/>
      <c r="S74" s="791"/>
      <c r="T74" s="791"/>
      <c r="U74" s="791"/>
      <c r="V74" s="791"/>
      <c r="W74" s="791"/>
      <c r="X74" s="791"/>
      <c r="Y74" s="791"/>
      <c r="Z74" s="791"/>
      <c r="AA74" s="791"/>
      <c r="AB74" s="791"/>
      <c r="AC74" s="791"/>
      <c r="AD74" s="791"/>
      <c r="AE74" s="791"/>
      <c r="AF74" s="791"/>
      <c r="AG74" s="791"/>
      <c r="AH74" s="791"/>
      <c r="AI74" s="791"/>
      <c r="AJ74" s="791"/>
      <c r="AK74" s="791"/>
      <c r="AL74" s="791"/>
      <c r="AM74" s="791"/>
      <c r="AN74" s="791"/>
      <c r="AO74" s="791"/>
      <c r="AP74" s="791"/>
      <c r="AQ74" s="791"/>
      <c r="AR74" s="791"/>
      <c r="AS74" s="791"/>
      <c r="AT74" s="791"/>
      <c r="AU74" s="791"/>
      <c r="AV74" s="791"/>
      <c r="AW74" s="791"/>
      <c r="AX74" s="791"/>
      <c r="AY74" s="791"/>
      <c r="AZ74" s="792"/>
      <c r="BA74" s="46"/>
      <c r="BB74" s="44"/>
      <c r="CZ74" s="141">
        <v>0</v>
      </c>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row>
    <row r="75" spans="1:131" hidden="1" x14ac:dyDescent="0.25">
      <c r="A75" s="44"/>
      <c r="B75" s="46"/>
      <c r="C75" s="790"/>
      <c r="D75" s="791"/>
      <c r="E75" s="791"/>
      <c r="F75" s="791"/>
      <c r="G75" s="791"/>
      <c r="H75" s="791"/>
      <c r="I75" s="791"/>
      <c r="J75" s="791"/>
      <c r="K75" s="791"/>
      <c r="L75" s="791"/>
      <c r="M75" s="791"/>
      <c r="N75" s="791"/>
      <c r="O75" s="791"/>
      <c r="P75" s="791"/>
      <c r="Q75" s="791"/>
      <c r="R75" s="791"/>
      <c r="S75" s="791"/>
      <c r="T75" s="791"/>
      <c r="U75" s="791"/>
      <c r="V75" s="791"/>
      <c r="W75" s="791"/>
      <c r="X75" s="791"/>
      <c r="Y75" s="791"/>
      <c r="Z75" s="791"/>
      <c r="AA75" s="791"/>
      <c r="AB75" s="791"/>
      <c r="AC75" s="791"/>
      <c r="AD75" s="791"/>
      <c r="AE75" s="791"/>
      <c r="AF75" s="791"/>
      <c r="AG75" s="791"/>
      <c r="AH75" s="791"/>
      <c r="AI75" s="791"/>
      <c r="AJ75" s="791"/>
      <c r="AK75" s="791"/>
      <c r="AL75" s="791"/>
      <c r="AM75" s="791"/>
      <c r="AN75" s="791"/>
      <c r="AO75" s="791"/>
      <c r="AP75" s="791"/>
      <c r="AQ75" s="791"/>
      <c r="AR75" s="791"/>
      <c r="AS75" s="791"/>
      <c r="AT75" s="791"/>
      <c r="AU75" s="791"/>
      <c r="AV75" s="791"/>
      <c r="AW75" s="791"/>
      <c r="AX75" s="791"/>
      <c r="AY75" s="791"/>
      <c r="AZ75" s="792"/>
      <c r="BA75" s="46"/>
      <c r="BB75" s="44"/>
      <c r="CZ75" s="141">
        <v>0</v>
      </c>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row>
    <row r="76" spans="1:131" hidden="1" x14ac:dyDescent="0.25">
      <c r="A76" s="44"/>
      <c r="B76" s="46"/>
      <c r="C76" s="787"/>
      <c r="D76" s="788"/>
      <c r="E76" s="788"/>
      <c r="F76" s="788"/>
      <c r="G76" s="788"/>
      <c r="H76" s="788"/>
      <c r="I76" s="788"/>
      <c r="J76" s="788"/>
      <c r="K76" s="788"/>
      <c r="L76" s="788"/>
      <c r="M76" s="788"/>
      <c r="N76" s="788"/>
      <c r="O76" s="788"/>
      <c r="P76" s="788"/>
      <c r="Q76" s="788"/>
      <c r="R76" s="788"/>
      <c r="S76" s="788"/>
      <c r="T76" s="788"/>
      <c r="U76" s="788"/>
      <c r="V76" s="788"/>
      <c r="W76" s="788"/>
      <c r="X76" s="788"/>
      <c r="Y76" s="788"/>
      <c r="Z76" s="788"/>
      <c r="AA76" s="788"/>
      <c r="AB76" s="788"/>
      <c r="AC76" s="788"/>
      <c r="AD76" s="788"/>
      <c r="AE76" s="788"/>
      <c r="AF76" s="788"/>
      <c r="AG76" s="788"/>
      <c r="AH76" s="788"/>
      <c r="AI76" s="788"/>
      <c r="AJ76" s="788"/>
      <c r="AK76" s="788"/>
      <c r="AL76" s="788"/>
      <c r="AM76" s="788"/>
      <c r="AN76" s="788"/>
      <c r="AO76" s="788"/>
      <c r="AP76" s="788"/>
      <c r="AQ76" s="788"/>
      <c r="AR76" s="788"/>
      <c r="AS76" s="788"/>
      <c r="AT76" s="788"/>
      <c r="AU76" s="788"/>
      <c r="AV76" s="788"/>
      <c r="AW76" s="788"/>
      <c r="AX76" s="788"/>
      <c r="AY76" s="788"/>
      <c r="AZ76" s="789"/>
      <c r="BA76" s="46"/>
      <c r="BB76" s="44"/>
      <c r="CZ76" s="141">
        <v>0</v>
      </c>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row>
    <row r="77" spans="1:131" x14ac:dyDescent="0.25">
      <c r="A77" s="44"/>
      <c r="B77" s="46"/>
      <c r="C77" s="46"/>
      <c r="D77" s="46"/>
      <c r="E77" s="46"/>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4"/>
      <c r="CZ77" s="141">
        <v>0</v>
      </c>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row>
    <row r="78" spans="1:131" x14ac:dyDescent="0.25">
      <c r="CZ78" s="141">
        <v>0</v>
      </c>
    </row>
    <row r="79" spans="1:131" x14ac:dyDescent="0.25">
      <c r="C79" s="335" t="s">
        <v>244</v>
      </c>
      <c r="D79" s="328"/>
      <c r="E79" s="328"/>
      <c r="F79" s="328"/>
      <c r="G79" s="328"/>
      <c r="H79" s="328"/>
      <c r="I79" s="328"/>
      <c r="J79" s="328"/>
      <c r="K79" s="328"/>
      <c r="L79" s="328"/>
      <c r="M79" s="328"/>
      <c r="N79" s="328"/>
      <c r="O79" s="328"/>
      <c r="P79" s="329"/>
      <c r="Q79" s="15"/>
      <c r="R79" s="16"/>
      <c r="S79" s="16"/>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6"/>
      <c r="AZ79" s="16"/>
      <c r="CZ79" s="141">
        <v>0</v>
      </c>
    </row>
    <row r="80" spans="1:131" x14ac:dyDescent="0.25">
      <c r="CZ80" s="141">
        <v>0</v>
      </c>
    </row>
    <row r="81" spans="1:131" ht="15" customHeight="1" x14ac:dyDescent="0.25">
      <c r="C81" s="513" t="s">
        <v>245</v>
      </c>
      <c r="D81" s="514"/>
      <c r="E81" s="514"/>
      <c r="F81" s="514"/>
      <c r="G81" s="514"/>
      <c r="H81" s="514"/>
      <c r="I81" s="514"/>
      <c r="J81" s="514"/>
      <c r="K81" s="514"/>
      <c r="L81" s="514"/>
      <c r="M81" s="514"/>
      <c r="N81" s="514"/>
      <c r="O81" s="514"/>
      <c r="P81" s="514"/>
      <c r="Q81" s="514"/>
      <c r="R81" s="514"/>
      <c r="S81" s="514"/>
      <c r="T81" s="514"/>
      <c r="U81" s="514"/>
      <c r="V81" s="514"/>
      <c r="W81" s="514"/>
      <c r="X81" s="514"/>
      <c r="Y81" s="514"/>
      <c r="Z81" s="528"/>
      <c r="AA81" s="835" t="s">
        <v>183</v>
      </c>
      <c r="AB81" s="836"/>
      <c r="AC81" s="836"/>
      <c r="AD81" s="836"/>
      <c r="AE81" s="776" t="s">
        <v>478</v>
      </c>
      <c r="AF81" s="777"/>
      <c r="AG81" s="777"/>
      <c r="AH81" s="777"/>
      <c r="AI81" s="837" t="s">
        <v>45</v>
      </c>
      <c r="AJ81" s="837"/>
      <c r="AK81" s="837"/>
      <c r="AL81" s="837"/>
      <c r="AM81" s="496" t="s">
        <v>110</v>
      </c>
      <c r="AN81" s="497"/>
      <c r="AO81" s="497"/>
      <c r="AP81" s="497"/>
      <c r="AQ81" s="497"/>
      <c r="AR81" s="497"/>
      <c r="AS81" s="497"/>
      <c r="AT81" s="497"/>
      <c r="AU81" s="497"/>
      <c r="AV81" s="497"/>
      <c r="AW81" s="497"/>
      <c r="AX81" s="497"/>
      <c r="AY81" s="497"/>
      <c r="AZ81" s="498"/>
      <c r="CZ81" s="141">
        <v>0</v>
      </c>
    </row>
    <row r="82" spans="1:131" x14ac:dyDescent="0.25">
      <c r="C82" s="517"/>
      <c r="D82" s="518"/>
      <c r="E82" s="518"/>
      <c r="F82" s="518"/>
      <c r="G82" s="518"/>
      <c r="H82" s="518"/>
      <c r="I82" s="518"/>
      <c r="J82" s="518"/>
      <c r="K82" s="518"/>
      <c r="L82" s="518"/>
      <c r="M82" s="518"/>
      <c r="N82" s="518"/>
      <c r="O82" s="518"/>
      <c r="P82" s="518"/>
      <c r="Q82" s="518"/>
      <c r="R82" s="518"/>
      <c r="S82" s="518"/>
      <c r="T82" s="518"/>
      <c r="U82" s="518"/>
      <c r="V82" s="518"/>
      <c r="W82" s="518"/>
      <c r="X82" s="518"/>
      <c r="Y82" s="518"/>
      <c r="Z82" s="529"/>
      <c r="AA82" s="836"/>
      <c r="AB82" s="836"/>
      <c r="AC82" s="836"/>
      <c r="AD82" s="836"/>
      <c r="AE82" s="777"/>
      <c r="AF82" s="777"/>
      <c r="AG82" s="777"/>
      <c r="AH82" s="777"/>
      <c r="AI82" s="837"/>
      <c r="AJ82" s="837"/>
      <c r="AK82" s="837"/>
      <c r="AL82" s="837"/>
      <c r="AM82" s="499"/>
      <c r="AN82" s="500"/>
      <c r="AO82" s="500"/>
      <c r="AP82" s="500"/>
      <c r="AQ82" s="500"/>
      <c r="AR82" s="500"/>
      <c r="AS82" s="500"/>
      <c r="AT82" s="500"/>
      <c r="AU82" s="500"/>
      <c r="AV82" s="500"/>
      <c r="AW82" s="500"/>
      <c r="AX82" s="500"/>
      <c r="AY82" s="500"/>
      <c r="AZ82" s="501"/>
      <c r="CZ82" s="141">
        <v>0</v>
      </c>
    </row>
    <row r="83" spans="1:131" ht="15" customHeight="1" x14ac:dyDescent="0.25">
      <c r="C83" s="467" t="s">
        <v>247</v>
      </c>
      <c r="D83" s="468"/>
      <c r="E83" s="468"/>
      <c r="F83" s="468"/>
      <c r="G83" s="468"/>
      <c r="H83" s="469"/>
      <c r="I83" s="467" t="s">
        <v>250</v>
      </c>
      <c r="J83" s="468"/>
      <c r="K83" s="468"/>
      <c r="L83" s="468"/>
      <c r="M83" s="468"/>
      <c r="N83" s="468"/>
      <c r="O83" s="468"/>
      <c r="P83" s="468"/>
      <c r="Q83" s="468"/>
      <c r="R83" s="468"/>
      <c r="S83" s="468"/>
      <c r="T83" s="468"/>
      <c r="U83" s="468"/>
      <c r="V83" s="468"/>
      <c r="W83" s="468"/>
      <c r="X83" s="468"/>
      <c r="Y83" s="468"/>
      <c r="Z83" s="469"/>
      <c r="AA83" s="751"/>
      <c r="AB83" s="751"/>
      <c r="AC83" s="751"/>
      <c r="AD83" s="751"/>
      <c r="AE83" s="751"/>
      <c r="AF83" s="751"/>
      <c r="AG83" s="751"/>
      <c r="AH83" s="751"/>
      <c r="AI83" s="779" t="str">
        <f>IF(AND(AA83&lt;&gt;"",AE83&lt;&gt;""),AA83*AE83,"")</f>
        <v/>
      </c>
      <c r="AJ83" s="779"/>
      <c r="AK83" s="779"/>
      <c r="AL83" s="779"/>
      <c r="AM83" s="467"/>
      <c r="AN83" s="468"/>
      <c r="AO83" s="468"/>
      <c r="AP83" s="468"/>
      <c r="AQ83" s="468"/>
      <c r="AR83" s="468"/>
      <c r="AS83" s="468"/>
      <c r="AT83" s="468"/>
      <c r="AU83" s="468"/>
      <c r="AV83" s="468"/>
      <c r="AW83" s="468"/>
      <c r="AX83" s="468"/>
      <c r="AY83" s="468"/>
      <c r="AZ83" s="469"/>
      <c r="CZ83" s="141">
        <v>0</v>
      </c>
    </row>
    <row r="84" spans="1:131" ht="15" customHeight="1" x14ac:dyDescent="0.25">
      <c r="C84" s="830" t="s">
        <v>248</v>
      </c>
      <c r="D84" s="831"/>
      <c r="E84" s="831"/>
      <c r="F84" s="831"/>
      <c r="G84" s="831"/>
      <c r="H84" s="832"/>
      <c r="I84" s="830" t="s">
        <v>251</v>
      </c>
      <c r="J84" s="831"/>
      <c r="K84" s="831"/>
      <c r="L84" s="831"/>
      <c r="M84" s="831"/>
      <c r="N84" s="831"/>
      <c r="O84" s="831"/>
      <c r="P84" s="831"/>
      <c r="Q84" s="831"/>
      <c r="R84" s="831"/>
      <c r="S84" s="831"/>
      <c r="T84" s="831"/>
      <c r="U84" s="831"/>
      <c r="V84" s="831"/>
      <c r="W84" s="831"/>
      <c r="X84" s="831"/>
      <c r="Y84" s="831"/>
      <c r="Z84" s="832"/>
      <c r="AA84" s="735"/>
      <c r="AB84" s="735"/>
      <c r="AC84" s="735"/>
      <c r="AD84" s="735"/>
      <c r="AE84" s="735"/>
      <c r="AF84" s="735"/>
      <c r="AG84" s="735"/>
      <c r="AH84" s="735"/>
      <c r="AI84" s="834" t="str">
        <f>IF(AND(AA84&lt;&gt;"",AE84&lt;&gt;""),AA84*AE84,"")</f>
        <v/>
      </c>
      <c r="AJ84" s="834"/>
      <c r="AK84" s="834"/>
      <c r="AL84" s="834"/>
      <c r="AM84" s="830"/>
      <c r="AN84" s="831"/>
      <c r="AO84" s="831"/>
      <c r="AP84" s="831"/>
      <c r="AQ84" s="831"/>
      <c r="AR84" s="831"/>
      <c r="AS84" s="831"/>
      <c r="AT84" s="831"/>
      <c r="AU84" s="831"/>
      <c r="AV84" s="831"/>
      <c r="AW84" s="831"/>
      <c r="AX84" s="831"/>
      <c r="AY84" s="831"/>
      <c r="AZ84" s="832"/>
      <c r="CZ84" s="141">
        <v>0</v>
      </c>
    </row>
    <row r="85" spans="1:131" ht="15" customHeight="1" x14ac:dyDescent="0.25">
      <c r="C85" s="467" t="s">
        <v>249</v>
      </c>
      <c r="D85" s="468"/>
      <c r="E85" s="468"/>
      <c r="F85" s="468"/>
      <c r="G85" s="468"/>
      <c r="H85" s="469"/>
      <c r="I85" s="467" t="s">
        <v>252</v>
      </c>
      <c r="J85" s="468"/>
      <c r="K85" s="468"/>
      <c r="L85" s="468"/>
      <c r="M85" s="468"/>
      <c r="N85" s="468"/>
      <c r="O85" s="468"/>
      <c r="P85" s="468"/>
      <c r="Q85" s="468"/>
      <c r="R85" s="468"/>
      <c r="S85" s="468"/>
      <c r="T85" s="468"/>
      <c r="U85" s="468"/>
      <c r="V85" s="468"/>
      <c r="W85" s="468"/>
      <c r="X85" s="468"/>
      <c r="Y85" s="468"/>
      <c r="Z85" s="469"/>
      <c r="AA85" s="751"/>
      <c r="AB85" s="751"/>
      <c r="AC85" s="751"/>
      <c r="AD85" s="751"/>
      <c r="AE85" s="751"/>
      <c r="AF85" s="751"/>
      <c r="AG85" s="751"/>
      <c r="AH85" s="751"/>
      <c r="AI85" s="779" t="str">
        <f>IF(AND(AA85&lt;&gt;"",AE85&lt;&gt;""),AA85*AE85,"")</f>
        <v/>
      </c>
      <c r="AJ85" s="779"/>
      <c r="AK85" s="779"/>
      <c r="AL85" s="779"/>
      <c r="AM85" s="467"/>
      <c r="AN85" s="468"/>
      <c r="AO85" s="468"/>
      <c r="AP85" s="468"/>
      <c r="AQ85" s="468"/>
      <c r="AR85" s="468"/>
      <c r="AS85" s="468"/>
      <c r="AT85" s="468"/>
      <c r="AU85" s="468"/>
      <c r="AV85" s="468"/>
      <c r="AW85" s="468"/>
      <c r="AX85" s="468"/>
      <c r="AY85" s="468"/>
      <c r="AZ85" s="469"/>
      <c r="CZ85" s="141">
        <v>0</v>
      </c>
    </row>
    <row r="86" spans="1:131" hidden="1" x14ac:dyDescent="0.25">
      <c r="C86" s="858"/>
      <c r="D86" s="859"/>
      <c r="E86" s="859"/>
      <c r="F86" s="859"/>
      <c r="G86" s="859"/>
      <c r="H86" s="860"/>
      <c r="I86" s="858"/>
      <c r="J86" s="859"/>
      <c r="K86" s="859"/>
      <c r="L86" s="859"/>
      <c r="M86" s="859"/>
      <c r="N86" s="859"/>
      <c r="O86" s="859"/>
      <c r="P86" s="859"/>
      <c r="Q86" s="859"/>
      <c r="R86" s="859"/>
      <c r="S86" s="859"/>
      <c r="T86" s="859"/>
      <c r="U86" s="859"/>
      <c r="V86" s="859"/>
      <c r="W86" s="859"/>
      <c r="X86" s="859"/>
      <c r="Y86" s="859"/>
      <c r="Z86" s="860"/>
      <c r="AA86" s="767"/>
      <c r="AB86" s="767"/>
      <c r="AC86" s="767"/>
      <c r="AD86" s="767"/>
      <c r="AE86" s="767"/>
      <c r="AF86" s="767"/>
      <c r="AG86" s="767"/>
      <c r="AH86" s="767"/>
      <c r="AI86" s="778" t="str">
        <f>IF(AND(AA86&lt;&gt;"",AE86&lt;&gt;""),AA86*AE86,"")</f>
        <v/>
      </c>
      <c r="AJ86" s="778"/>
      <c r="AK86" s="778"/>
      <c r="AL86" s="778"/>
      <c r="AM86" s="858"/>
      <c r="AN86" s="859"/>
      <c r="AO86" s="859"/>
      <c r="AP86" s="859"/>
      <c r="AQ86" s="859"/>
      <c r="AR86" s="859"/>
      <c r="AS86" s="859"/>
      <c r="AT86" s="859"/>
      <c r="AU86" s="859"/>
      <c r="AV86" s="859"/>
      <c r="AW86" s="859"/>
      <c r="AX86" s="859"/>
      <c r="AY86" s="859"/>
      <c r="AZ86" s="860"/>
      <c r="CZ86" s="141">
        <v>1</v>
      </c>
    </row>
    <row r="87" spans="1:131" x14ac:dyDescent="0.25">
      <c r="C87" s="470" t="s">
        <v>186</v>
      </c>
      <c r="D87" s="471"/>
      <c r="E87" s="471"/>
      <c r="F87" s="471"/>
      <c r="G87" s="471"/>
      <c r="H87" s="471"/>
      <c r="I87" s="471"/>
      <c r="J87" s="471"/>
      <c r="K87" s="471"/>
      <c r="L87" s="471"/>
      <c r="M87" s="471"/>
      <c r="N87" s="471"/>
      <c r="O87" s="471"/>
      <c r="P87" s="471"/>
      <c r="Q87" s="471"/>
      <c r="R87" s="471"/>
      <c r="S87" s="471"/>
      <c r="T87" s="471"/>
      <c r="U87" s="471"/>
      <c r="V87" s="471"/>
      <c r="W87" s="471"/>
      <c r="X87" s="471"/>
      <c r="Y87" s="471"/>
      <c r="Z87" s="471"/>
      <c r="AA87" s="471"/>
      <c r="AB87" s="471"/>
      <c r="AC87" s="471"/>
      <c r="AD87" s="471"/>
      <c r="AE87" s="471"/>
      <c r="AF87" s="471"/>
      <c r="AG87" s="471"/>
      <c r="AH87" s="472"/>
      <c r="AI87" s="770" t="str">
        <f>IF(SUM(AI83:AL86)=0,"",AVERAGE(AI83:AL86))</f>
        <v/>
      </c>
      <c r="AJ87" s="771"/>
      <c r="AK87" s="771"/>
      <c r="AL87" s="772"/>
      <c r="AM87" s="496"/>
      <c r="AN87" s="497"/>
      <c r="AO87" s="497"/>
      <c r="AP87" s="497"/>
      <c r="AQ87" s="497"/>
      <c r="AR87" s="497"/>
      <c r="AS87" s="497"/>
      <c r="AT87" s="497"/>
      <c r="AU87" s="497"/>
      <c r="AV87" s="497"/>
      <c r="AW87" s="497"/>
      <c r="AX87" s="497"/>
      <c r="AY87" s="497"/>
      <c r="AZ87" s="498"/>
      <c r="CZ87" s="141">
        <v>0</v>
      </c>
    </row>
    <row r="88" spans="1:131" x14ac:dyDescent="0.25">
      <c r="C88" s="473"/>
      <c r="D88" s="474"/>
      <c r="E88" s="474"/>
      <c r="F88" s="474"/>
      <c r="G88" s="474"/>
      <c r="H88" s="474"/>
      <c r="I88" s="474"/>
      <c r="J88" s="474"/>
      <c r="K88" s="474"/>
      <c r="L88" s="474"/>
      <c r="M88" s="474"/>
      <c r="N88" s="474"/>
      <c r="O88" s="474"/>
      <c r="P88" s="474"/>
      <c r="Q88" s="474"/>
      <c r="R88" s="474"/>
      <c r="S88" s="474"/>
      <c r="T88" s="474"/>
      <c r="U88" s="474"/>
      <c r="V88" s="474"/>
      <c r="W88" s="474"/>
      <c r="X88" s="474"/>
      <c r="Y88" s="474"/>
      <c r="Z88" s="474"/>
      <c r="AA88" s="474"/>
      <c r="AB88" s="474"/>
      <c r="AC88" s="474"/>
      <c r="AD88" s="474"/>
      <c r="AE88" s="474"/>
      <c r="AF88" s="474"/>
      <c r="AG88" s="474"/>
      <c r="AH88" s="475"/>
      <c r="AI88" s="773"/>
      <c r="AJ88" s="774"/>
      <c r="AK88" s="774"/>
      <c r="AL88" s="775"/>
      <c r="AM88" s="499"/>
      <c r="AN88" s="500"/>
      <c r="AO88" s="500"/>
      <c r="AP88" s="500"/>
      <c r="AQ88" s="500"/>
      <c r="AR88" s="500"/>
      <c r="AS88" s="500"/>
      <c r="AT88" s="500"/>
      <c r="AU88" s="500"/>
      <c r="AV88" s="500"/>
      <c r="AW88" s="500"/>
      <c r="AX88" s="500"/>
      <c r="AY88" s="500"/>
      <c r="AZ88" s="501"/>
      <c r="CZ88" s="141">
        <v>0</v>
      </c>
    </row>
    <row r="89" spans="1:131" x14ac:dyDescent="0.25">
      <c r="C89" s="706" t="s">
        <v>92</v>
      </c>
      <c r="D89" s="707"/>
      <c r="E89" s="707"/>
      <c r="F89" s="707"/>
      <c r="G89" s="707"/>
      <c r="H89" s="707"/>
      <c r="I89" s="707"/>
      <c r="J89" s="707"/>
      <c r="K89" s="707"/>
      <c r="L89" s="707"/>
      <c r="M89" s="707"/>
      <c r="N89" s="707"/>
      <c r="O89" s="707"/>
      <c r="P89" s="707"/>
      <c r="Q89" s="707"/>
      <c r="R89" s="707"/>
      <c r="S89" s="707"/>
      <c r="T89" s="707"/>
      <c r="U89" s="707"/>
      <c r="V89" s="707"/>
      <c r="W89" s="707"/>
      <c r="X89" s="707"/>
      <c r="Y89" s="707"/>
      <c r="Z89" s="707"/>
      <c r="AA89" s="707"/>
      <c r="AB89" s="707"/>
      <c r="AC89" s="707"/>
      <c r="AD89" s="707"/>
      <c r="AE89" s="707"/>
      <c r="AF89" s="707"/>
      <c r="AG89" s="707"/>
      <c r="AH89" s="707"/>
      <c r="AI89" s="707"/>
      <c r="AJ89" s="707"/>
      <c r="AK89" s="707"/>
      <c r="AL89" s="707"/>
      <c r="AM89" s="707"/>
      <c r="AN89" s="707"/>
      <c r="AO89" s="707"/>
      <c r="AP89" s="707"/>
      <c r="AQ89" s="707"/>
      <c r="AR89" s="707"/>
      <c r="AS89" s="707"/>
      <c r="AT89" s="707"/>
      <c r="AU89" s="707"/>
      <c r="AV89" s="708"/>
      <c r="AW89" s="741" t="s">
        <v>93</v>
      </c>
      <c r="AX89" s="833"/>
      <c r="AY89" s="741" t="s">
        <v>94</v>
      </c>
      <c r="AZ89" s="833"/>
      <c r="CZ89" s="141">
        <v>1</v>
      </c>
    </row>
    <row r="90" spans="1:131" hidden="1" x14ac:dyDescent="0.25">
      <c r="A90" s="44"/>
      <c r="B90" s="46"/>
      <c r="C90" s="46" t="s">
        <v>105</v>
      </c>
      <c r="D90" s="46"/>
      <c r="E90" s="46"/>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4"/>
      <c r="CZ90" s="141">
        <v>0</v>
      </c>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row>
    <row r="91" spans="1:131" hidden="1" x14ac:dyDescent="0.25">
      <c r="A91" s="44"/>
      <c r="B91" s="46"/>
      <c r="C91" s="365" t="s">
        <v>602</v>
      </c>
      <c r="D91" s="362"/>
      <c r="E91" s="362"/>
      <c r="F91" s="362"/>
      <c r="G91" s="362"/>
      <c r="H91" s="362"/>
      <c r="I91" s="362"/>
      <c r="J91" s="362"/>
      <c r="K91" s="362"/>
      <c r="L91" s="362"/>
      <c r="M91" s="362"/>
      <c r="N91" s="362"/>
      <c r="O91" s="362"/>
      <c r="P91" s="362"/>
      <c r="Q91" s="362"/>
      <c r="R91" s="362"/>
      <c r="S91" s="362"/>
      <c r="T91" s="362"/>
      <c r="U91" s="362"/>
      <c r="V91" s="362"/>
      <c r="W91" s="362"/>
      <c r="X91" s="362"/>
      <c r="Y91" s="362"/>
      <c r="Z91" s="362"/>
      <c r="AA91" s="362"/>
      <c r="AB91" s="362"/>
      <c r="AC91" s="362"/>
      <c r="AD91" s="362"/>
      <c r="AE91" s="362"/>
      <c r="AF91" s="362"/>
      <c r="AG91" s="362"/>
      <c r="AH91" s="362"/>
      <c r="AI91" s="362"/>
      <c r="AJ91" s="362"/>
      <c r="AK91" s="362"/>
      <c r="AL91" s="362"/>
      <c r="AM91" s="362"/>
      <c r="AN91" s="362"/>
      <c r="AO91" s="362"/>
      <c r="AP91" s="362"/>
      <c r="AQ91" s="362"/>
      <c r="AR91" s="362"/>
      <c r="AS91" s="362"/>
      <c r="AT91" s="362"/>
      <c r="AU91" s="362"/>
      <c r="AV91" s="362"/>
      <c r="AW91" s="362"/>
      <c r="AX91" s="362"/>
      <c r="AY91" s="362"/>
      <c r="AZ91" s="363"/>
      <c r="BA91" s="46"/>
      <c r="BB91" s="44"/>
      <c r="CZ91" s="141">
        <v>0</v>
      </c>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row>
    <row r="92" spans="1:131" hidden="1" x14ac:dyDescent="0.25">
      <c r="A92" s="44"/>
      <c r="B92" s="46"/>
      <c r="C92" s="790"/>
      <c r="D92" s="791"/>
      <c r="E92" s="791"/>
      <c r="F92" s="791"/>
      <c r="G92" s="791"/>
      <c r="H92" s="791"/>
      <c r="I92" s="791"/>
      <c r="J92" s="791"/>
      <c r="K92" s="791"/>
      <c r="L92" s="791"/>
      <c r="M92" s="791"/>
      <c r="N92" s="791"/>
      <c r="O92" s="791"/>
      <c r="P92" s="791"/>
      <c r="Q92" s="791"/>
      <c r="R92" s="791"/>
      <c r="S92" s="791"/>
      <c r="T92" s="791"/>
      <c r="U92" s="791"/>
      <c r="V92" s="791"/>
      <c r="W92" s="791"/>
      <c r="X92" s="791"/>
      <c r="Y92" s="791"/>
      <c r="Z92" s="791"/>
      <c r="AA92" s="791"/>
      <c r="AB92" s="791"/>
      <c r="AC92" s="791"/>
      <c r="AD92" s="791"/>
      <c r="AE92" s="791"/>
      <c r="AF92" s="791"/>
      <c r="AG92" s="791"/>
      <c r="AH92" s="791"/>
      <c r="AI92" s="791"/>
      <c r="AJ92" s="791"/>
      <c r="AK92" s="791"/>
      <c r="AL92" s="791"/>
      <c r="AM92" s="791"/>
      <c r="AN92" s="791"/>
      <c r="AO92" s="791"/>
      <c r="AP92" s="791"/>
      <c r="AQ92" s="791"/>
      <c r="AR92" s="791"/>
      <c r="AS92" s="791"/>
      <c r="AT92" s="791"/>
      <c r="AU92" s="791"/>
      <c r="AV92" s="791"/>
      <c r="AW92" s="791"/>
      <c r="AX92" s="791"/>
      <c r="AY92" s="791"/>
      <c r="AZ92" s="792"/>
      <c r="BA92" s="46"/>
      <c r="BB92" s="44"/>
      <c r="CZ92" s="141">
        <v>0</v>
      </c>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row>
    <row r="93" spans="1:131" hidden="1" x14ac:dyDescent="0.25">
      <c r="A93" s="44"/>
      <c r="B93" s="46"/>
      <c r="C93" s="790"/>
      <c r="D93" s="791"/>
      <c r="E93" s="791"/>
      <c r="F93" s="791"/>
      <c r="G93" s="791"/>
      <c r="H93" s="791"/>
      <c r="I93" s="791"/>
      <c r="J93" s="791"/>
      <c r="K93" s="791"/>
      <c r="L93" s="791"/>
      <c r="M93" s="791"/>
      <c r="N93" s="791"/>
      <c r="O93" s="791"/>
      <c r="P93" s="791"/>
      <c r="Q93" s="791"/>
      <c r="R93" s="791"/>
      <c r="S93" s="791"/>
      <c r="T93" s="791"/>
      <c r="U93" s="791"/>
      <c r="V93" s="791"/>
      <c r="W93" s="791"/>
      <c r="X93" s="791"/>
      <c r="Y93" s="791"/>
      <c r="Z93" s="791"/>
      <c r="AA93" s="791"/>
      <c r="AB93" s="791"/>
      <c r="AC93" s="791"/>
      <c r="AD93" s="791"/>
      <c r="AE93" s="791"/>
      <c r="AF93" s="791"/>
      <c r="AG93" s="791"/>
      <c r="AH93" s="791"/>
      <c r="AI93" s="791"/>
      <c r="AJ93" s="791"/>
      <c r="AK93" s="791"/>
      <c r="AL93" s="791"/>
      <c r="AM93" s="791"/>
      <c r="AN93" s="791"/>
      <c r="AO93" s="791"/>
      <c r="AP93" s="791"/>
      <c r="AQ93" s="791"/>
      <c r="AR93" s="791"/>
      <c r="AS93" s="791"/>
      <c r="AT93" s="791"/>
      <c r="AU93" s="791"/>
      <c r="AV93" s="791"/>
      <c r="AW93" s="791"/>
      <c r="AX93" s="791"/>
      <c r="AY93" s="791"/>
      <c r="AZ93" s="792"/>
      <c r="BA93" s="46"/>
      <c r="BB93" s="44"/>
      <c r="CZ93" s="141">
        <v>0</v>
      </c>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row>
    <row r="94" spans="1:131" hidden="1" x14ac:dyDescent="0.25">
      <c r="A94" s="44"/>
      <c r="B94" s="46"/>
      <c r="C94" s="787"/>
      <c r="D94" s="788"/>
      <c r="E94" s="788"/>
      <c r="F94" s="788"/>
      <c r="G94" s="788"/>
      <c r="H94" s="788"/>
      <c r="I94" s="788"/>
      <c r="J94" s="788"/>
      <c r="K94" s="788"/>
      <c r="L94" s="788"/>
      <c r="M94" s="788"/>
      <c r="N94" s="788"/>
      <c r="O94" s="788"/>
      <c r="P94" s="788"/>
      <c r="Q94" s="788"/>
      <c r="R94" s="788"/>
      <c r="S94" s="788"/>
      <c r="T94" s="788"/>
      <c r="U94" s="788"/>
      <c r="V94" s="788"/>
      <c r="W94" s="788"/>
      <c r="X94" s="788"/>
      <c r="Y94" s="788"/>
      <c r="Z94" s="788"/>
      <c r="AA94" s="788"/>
      <c r="AB94" s="788"/>
      <c r="AC94" s="788"/>
      <c r="AD94" s="788"/>
      <c r="AE94" s="788"/>
      <c r="AF94" s="788"/>
      <c r="AG94" s="788"/>
      <c r="AH94" s="788"/>
      <c r="AI94" s="788"/>
      <c r="AJ94" s="788"/>
      <c r="AK94" s="788"/>
      <c r="AL94" s="788"/>
      <c r="AM94" s="788"/>
      <c r="AN94" s="788"/>
      <c r="AO94" s="788"/>
      <c r="AP94" s="788"/>
      <c r="AQ94" s="788"/>
      <c r="AR94" s="788"/>
      <c r="AS94" s="788"/>
      <c r="AT94" s="788"/>
      <c r="AU94" s="788"/>
      <c r="AV94" s="788"/>
      <c r="AW94" s="788"/>
      <c r="AX94" s="788"/>
      <c r="AY94" s="788"/>
      <c r="AZ94" s="789"/>
      <c r="BA94" s="46"/>
      <c r="BB94" s="44"/>
      <c r="CZ94" s="141">
        <v>0</v>
      </c>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row>
    <row r="95" spans="1:131" x14ac:dyDescent="0.25">
      <c r="A95" s="44"/>
      <c r="B95" s="46"/>
      <c r="C95" s="46"/>
      <c r="D95" s="46"/>
      <c r="E95" s="46"/>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4"/>
      <c r="CZ95" s="141">
        <v>0</v>
      </c>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row>
    <row r="96" spans="1:131" x14ac:dyDescent="0.25">
      <c r="CZ96" s="141">
        <v>0</v>
      </c>
    </row>
    <row r="97" spans="2:104" x14ac:dyDescent="0.25">
      <c r="C97" s="335" t="s">
        <v>229</v>
      </c>
      <c r="D97" s="328"/>
      <c r="E97" s="328"/>
      <c r="F97" s="328"/>
      <c r="G97" s="328"/>
      <c r="H97" s="328"/>
      <c r="I97" s="328"/>
      <c r="J97" s="328"/>
      <c r="K97" s="328"/>
      <c r="L97" s="328"/>
      <c r="M97" s="328"/>
      <c r="N97" s="328"/>
      <c r="O97" s="328"/>
      <c r="P97" s="329"/>
      <c r="Q97" s="15"/>
      <c r="R97" s="16"/>
      <c r="S97" s="16"/>
      <c r="T97" s="16"/>
      <c r="U97" s="16"/>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c r="AZ97" s="16"/>
      <c r="CZ97" s="141">
        <v>0</v>
      </c>
    </row>
    <row r="98" spans="2:104" x14ac:dyDescent="0.25">
      <c r="CZ98" s="141">
        <v>0</v>
      </c>
    </row>
    <row r="99" spans="2:104" x14ac:dyDescent="0.25">
      <c r="C99" s="47" t="s">
        <v>211</v>
      </c>
      <c r="D99" s="412"/>
      <c r="E99" s="412"/>
      <c r="F99" s="412"/>
      <c r="G99" s="412"/>
      <c r="H99" s="412"/>
      <c r="I99" s="412"/>
      <c r="J99" s="412"/>
      <c r="K99" s="412"/>
      <c r="L99" s="412"/>
      <c r="M99" s="412"/>
      <c r="N99" s="412"/>
      <c r="O99" s="412"/>
      <c r="P99" s="412"/>
      <c r="Q99" s="412"/>
      <c r="R99" s="412"/>
      <c r="S99" s="412"/>
      <c r="T99" s="412"/>
      <c r="U99" s="412"/>
      <c r="V99" s="412"/>
      <c r="W99" s="412"/>
      <c r="X99" s="412"/>
      <c r="Y99" s="412"/>
      <c r="Z99" s="412"/>
      <c r="AA99" s="412"/>
      <c r="AB99" s="412"/>
      <c r="AC99" s="412"/>
      <c r="AD99" s="412"/>
      <c r="AE99" s="412"/>
      <c r="AF99" s="412"/>
      <c r="AG99" s="412"/>
      <c r="AH99" s="412"/>
      <c r="AI99" s="412"/>
      <c r="AJ99" s="412"/>
      <c r="AK99" s="412"/>
      <c r="AL99" s="412"/>
      <c r="AM99" s="412"/>
      <c r="AN99" s="412"/>
      <c r="AO99" s="412"/>
      <c r="AP99" s="412"/>
      <c r="AQ99" s="412"/>
      <c r="AR99" s="412"/>
      <c r="AS99" s="412"/>
      <c r="AT99" s="412"/>
      <c r="AU99" s="412"/>
      <c r="AV99" s="412"/>
      <c r="AW99" s="412"/>
      <c r="AX99" s="412"/>
      <c r="AY99" s="412"/>
      <c r="AZ99" s="413"/>
      <c r="CZ99" s="141">
        <v>0</v>
      </c>
    </row>
    <row r="100" spans="2:104" x14ac:dyDescent="0.25">
      <c r="C100" s="144" t="s">
        <v>211</v>
      </c>
      <c r="D100" s="428"/>
      <c r="E100" s="428"/>
      <c r="F100" s="428"/>
      <c r="G100" s="428"/>
      <c r="H100" s="428"/>
      <c r="I100" s="428"/>
      <c r="J100" s="428"/>
      <c r="K100" s="428"/>
      <c r="L100" s="428"/>
      <c r="M100" s="428"/>
      <c r="N100" s="428"/>
      <c r="O100" s="428"/>
      <c r="P100" s="428"/>
      <c r="Q100" s="428"/>
      <c r="R100" s="428"/>
      <c r="S100" s="428"/>
      <c r="T100" s="428"/>
      <c r="U100" s="428"/>
      <c r="V100" s="428"/>
      <c r="W100" s="428"/>
      <c r="X100" s="428"/>
      <c r="Y100" s="428"/>
      <c r="Z100" s="428"/>
      <c r="AA100" s="428"/>
      <c r="AB100" s="428"/>
      <c r="AC100" s="428"/>
      <c r="AD100" s="428"/>
      <c r="AE100" s="428"/>
      <c r="AF100" s="428"/>
      <c r="AG100" s="428"/>
      <c r="AH100" s="428"/>
      <c r="AI100" s="428"/>
      <c r="AJ100" s="428"/>
      <c r="AK100" s="428"/>
      <c r="AL100" s="428"/>
      <c r="AM100" s="428"/>
      <c r="AN100" s="428"/>
      <c r="AO100" s="428"/>
      <c r="AP100" s="428"/>
      <c r="AQ100" s="428"/>
      <c r="AR100" s="428"/>
      <c r="AS100" s="428"/>
      <c r="AT100" s="428"/>
      <c r="AU100" s="428"/>
      <c r="AV100" s="428"/>
      <c r="AW100" s="428"/>
      <c r="AX100" s="428"/>
      <c r="AY100" s="428"/>
      <c r="AZ100" s="429"/>
      <c r="CZ100" s="141">
        <v>0</v>
      </c>
    </row>
    <row r="101" spans="2:104" x14ac:dyDescent="0.25">
      <c r="C101" s="332" t="s">
        <v>92</v>
      </c>
      <c r="D101" s="333"/>
      <c r="E101" s="333"/>
      <c r="F101" s="333"/>
      <c r="G101" s="333"/>
      <c r="H101" s="333"/>
      <c r="I101" s="333"/>
      <c r="J101" s="333"/>
      <c r="K101" s="333"/>
      <c r="L101" s="333"/>
      <c r="M101" s="333"/>
      <c r="N101" s="333"/>
      <c r="O101" s="333"/>
      <c r="P101" s="333"/>
      <c r="Q101" s="333"/>
      <c r="R101" s="333"/>
      <c r="S101" s="333"/>
      <c r="T101" s="333"/>
      <c r="U101" s="333"/>
      <c r="V101" s="333"/>
      <c r="W101" s="333"/>
      <c r="X101" s="333"/>
      <c r="Y101" s="333"/>
      <c r="Z101" s="333"/>
      <c r="AA101" s="333"/>
      <c r="AB101" s="333"/>
      <c r="AC101" s="333"/>
      <c r="AD101" s="333"/>
      <c r="AE101" s="333"/>
      <c r="AF101" s="333"/>
      <c r="AG101" s="333"/>
      <c r="AH101" s="333"/>
      <c r="AI101" s="333"/>
      <c r="AJ101" s="333"/>
      <c r="AK101" s="333"/>
      <c r="AL101" s="333"/>
      <c r="AM101" s="333"/>
      <c r="AN101" s="333"/>
      <c r="AO101" s="333"/>
      <c r="AP101" s="333"/>
      <c r="AQ101" s="333"/>
      <c r="AR101" s="333"/>
      <c r="AS101" s="333"/>
      <c r="AT101" s="333"/>
      <c r="AU101" s="333"/>
      <c r="AV101" s="334"/>
      <c r="AW101" s="330" t="s">
        <v>93</v>
      </c>
      <c r="AX101" s="331"/>
      <c r="AY101" s="330" t="s">
        <v>94</v>
      </c>
      <c r="AZ101" s="331"/>
      <c r="CZ101" s="141">
        <v>0</v>
      </c>
    </row>
    <row r="102" spans="2:104" x14ac:dyDescent="0.25">
      <c r="CZ102" s="141">
        <v>0</v>
      </c>
    </row>
    <row r="103" spans="2:104" x14ac:dyDescent="0.25">
      <c r="C103" s="404" t="s">
        <v>230</v>
      </c>
      <c r="D103" s="339"/>
      <c r="E103" s="339"/>
      <c r="F103" s="339"/>
      <c r="G103" s="339"/>
      <c r="H103" s="339"/>
      <c r="I103" s="339"/>
      <c r="J103" s="339"/>
      <c r="K103" s="339"/>
      <c r="L103" s="339"/>
      <c r="M103" s="339"/>
      <c r="N103" s="339"/>
      <c r="O103" s="339"/>
      <c r="P103" s="339"/>
      <c r="Q103" s="339"/>
      <c r="R103" s="339"/>
      <c r="S103" s="339"/>
      <c r="T103" s="339"/>
      <c r="U103" s="339"/>
      <c r="V103" s="339"/>
      <c r="W103" s="339"/>
      <c r="X103" s="339"/>
      <c r="Y103" s="339"/>
      <c r="Z103" s="339"/>
      <c r="AA103" s="339"/>
      <c r="AB103" s="339"/>
      <c r="AC103" s="339"/>
      <c r="AD103" s="339"/>
      <c r="AE103" s="339"/>
      <c r="AF103" s="339"/>
      <c r="AG103" s="339"/>
      <c r="AH103" s="339"/>
      <c r="AI103" s="339"/>
      <c r="AJ103" s="339"/>
      <c r="AK103" s="339"/>
      <c r="AL103" s="339"/>
      <c r="AM103" s="339"/>
      <c r="AN103" s="339"/>
      <c r="AO103" s="339"/>
      <c r="AP103" s="339"/>
      <c r="AQ103" s="339"/>
      <c r="AR103" s="339"/>
      <c r="AS103" s="339"/>
      <c r="AT103" s="339"/>
      <c r="AU103" s="339"/>
      <c r="AV103" s="339"/>
      <c r="AW103" s="339"/>
      <c r="AX103" s="339"/>
      <c r="AY103" s="339"/>
      <c r="AZ103" s="340"/>
      <c r="CZ103" s="141">
        <v>0</v>
      </c>
    </row>
    <row r="104" spans="2:104" x14ac:dyDescent="0.25">
      <c r="C104" s="683" t="s">
        <v>232</v>
      </c>
      <c r="D104" s="684"/>
      <c r="E104" s="684"/>
      <c r="F104" s="684"/>
      <c r="G104" s="684"/>
      <c r="H104" s="684"/>
      <c r="I104" s="684"/>
      <c r="J104" s="684"/>
      <c r="K104" s="684"/>
      <c r="L104" s="684"/>
      <c r="M104" s="684"/>
      <c r="N104" s="684"/>
      <c r="O104" s="684"/>
      <c r="P104" s="684"/>
      <c r="Q104" s="684"/>
      <c r="R104" s="684"/>
      <c r="S104" s="684"/>
      <c r="T104" s="684"/>
      <c r="U104" s="684"/>
      <c r="V104" s="684"/>
      <c r="W104" s="684"/>
      <c r="X104" s="684"/>
      <c r="Y104" s="684"/>
      <c r="Z104" s="684"/>
      <c r="AA104" s="684"/>
      <c r="AB104" s="684"/>
      <c r="AC104" s="684"/>
      <c r="AD104" s="684"/>
      <c r="AE104" s="684"/>
      <c r="AF104" s="684"/>
      <c r="AG104" s="684"/>
      <c r="AH104" s="684"/>
      <c r="AI104" s="684"/>
      <c r="AJ104" s="684"/>
      <c r="AK104" s="684"/>
      <c r="AL104" s="684"/>
      <c r="AM104" s="684"/>
      <c r="AN104" s="684"/>
      <c r="AO104" s="684"/>
      <c r="AP104" s="684"/>
      <c r="AQ104" s="684"/>
      <c r="AR104" s="684"/>
      <c r="AS104" s="684"/>
      <c r="AT104" s="684"/>
      <c r="AU104" s="684"/>
      <c r="AV104" s="684"/>
      <c r="AW104" s="684"/>
      <c r="AX104" s="684"/>
      <c r="AY104" s="684"/>
      <c r="AZ104" s="685"/>
      <c r="CZ104" s="141">
        <v>0</v>
      </c>
    </row>
    <row r="105" spans="2:104" x14ac:dyDescent="0.25">
      <c r="C105" s="769" t="s">
        <v>228</v>
      </c>
      <c r="D105" s="769"/>
      <c r="E105" s="769"/>
      <c r="F105" s="769"/>
      <c r="G105" s="769"/>
      <c r="H105" s="769"/>
      <c r="I105" s="769"/>
      <c r="J105" s="769"/>
      <c r="K105" s="769"/>
      <c r="L105" s="769"/>
      <c r="M105" s="769"/>
      <c r="N105" s="769"/>
      <c r="O105" s="769"/>
      <c r="P105" s="769"/>
      <c r="Q105" s="769" t="s">
        <v>160</v>
      </c>
      <c r="R105" s="769"/>
      <c r="S105" s="769"/>
      <c r="T105" s="769"/>
      <c r="U105" s="769"/>
      <c r="V105" s="769"/>
      <c r="W105" s="769"/>
      <c r="X105" s="769"/>
      <c r="Y105" s="769"/>
      <c r="Z105" s="769"/>
      <c r="AA105" s="769"/>
      <c r="AB105" s="769"/>
      <c r="AC105" s="769"/>
      <c r="AD105" s="769"/>
      <c r="AE105" s="769"/>
      <c r="AF105" s="769"/>
      <c r="AG105" s="769"/>
      <c r="AH105" s="769"/>
      <c r="AI105" s="769"/>
      <c r="AJ105" s="769"/>
      <c r="AK105" s="769"/>
      <c r="AL105" s="769"/>
      <c r="AM105" s="769"/>
      <c r="AN105" s="769"/>
      <c r="AO105" s="769"/>
      <c r="AP105" s="769"/>
      <c r="AQ105" s="769"/>
      <c r="AR105" s="769"/>
      <c r="AS105" s="769"/>
      <c r="AT105" s="769"/>
      <c r="AU105" s="769"/>
      <c r="AV105" s="769"/>
      <c r="AW105" s="769"/>
      <c r="AX105" s="769"/>
      <c r="AY105" s="769"/>
      <c r="AZ105" s="769"/>
      <c r="CZ105" s="141">
        <v>0</v>
      </c>
    </row>
    <row r="106" spans="2:104" x14ac:dyDescent="0.25">
      <c r="C106" s="352"/>
      <c r="D106" s="353"/>
      <c r="E106" s="353"/>
      <c r="F106" s="353"/>
      <c r="G106" s="353"/>
      <c r="H106" s="353"/>
      <c r="I106" s="353"/>
      <c r="J106" s="353"/>
      <c r="K106" s="353"/>
      <c r="L106" s="353"/>
      <c r="M106" s="353"/>
      <c r="N106" s="353"/>
      <c r="O106" s="353"/>
      <c r="P106" s="354"/>
      <c r="Q106" s="406"/>
      <c r="R106" s="406"/>
      <c r="S106" s="406"/>
      <c r="T106" s="406"/>
      <c r="U106" s="406"/>
      <c r="V106" s="406"/>
      <c r="W106" s="406"/>
      <c r="X106" s="406"/>
      <c r="Y106" s="406"/>
      <c r="Z106" s="406"/>
      <c r="AA106" s="406"/>
      <c r="AB106" s="406"/>
      <c r="AC106" s="406"/>
      <c r="AD106" s="406"/>
      <c r="AE106" s="406"/>
      <c r="AF106" s="406"/>
      <c r="AG106" s="406"/>
      <c r="AH106" s="406"/>
      <c r="AI106" s="406"/>
      <c r="AJ106" s="406"/>
      <c r="AK106" s="406"/>
      <c r="AL106" s="406"/>
      <c r="AM106" s="406"/>
      <c r="AN106" s="406"/>
      <c r="AO106" s="406"/>
      <c r="AP106" s="406"/>
      <c r="AQ106" s="406"/>
      <c r="AR106" s="406"/>
      <c r="AS106" s="406"/>
      <c r="AT106" s="406"/>
      <c r="AU106" s="406"/>
      <c r="AV106" s="406"/>
      <c r="AW106" s="406"/>
      <c r="AX106" s="406"/>
      <c r="AY106" s="406"/>
      <c r="AZ106" s="406"/>
      <c r="CZ106" s="141">
        <v>0</v>
      </c>
    </row>
    <row r="107" spans="2:104" x14ac:dyDescent="0.25">
      <c r="C107" s="674"/>
      <c r="D107" s="674"/>
      <c r="E107" s="674"/>
      <c r="F107" s="674"/>
      <c r="G107" s="674"/>
      <c r="H107" s="674"/>
      <c r="I107" s="674"/>
      <c r="J107" s="674"/>
      <c r="K107" s="674"/>
      <c r="L107" s="674"/>
      <c r="M107" s="674"/>
      <c r="N107" s="674"/>
      <c r="O107" s="674"/>
      <c r="P107" s="674"/>
      <c r="Q107" s="674"/>
      <c r="R107" s="674"/>
      <c r="S107" s="674"/>
      <c r="T107" s="674"/>
      <c r="U107" s="674"/>
      <c r="V107" s="674"/>
      <c r="W107" s="674"/>
      <c r="X107" s="674"/>
      <c r="Y107" s="674"/>
      <c r="Z107" s="674"/>
      <c r="AA107" s="674"/>
      <c r="AB107" s="674"/>
      <c r="AC107" s="674"/>
      <c r="AD107" s="674"/>
      <c r="AE107" s="674"/>
      <c r="AF107" s="674"/>
      <c r="AG107" s="674"/>
      <c r="AH107" s="674"/>
      <c r="AI107" s="674"/>
      <c r="AJ107" s="674"/>
      <c r="AK107" s="674"/>
      <c r="AL107" s="674"/>
      <c r="AM107" s="674"/>
      <c r="AN107" s="674"/>
      <c r="AO107" s="674"/>
      <c r="AP107" s="674"/>
      <c r="AQ107" s="674"/>
      <c r="AR107" s="674"/>
      <c r="AS107" s="674"/>
      <c r="AT107" s="674"/>
      <c r="AU107" s="674"/>
      <c r="AV107" s="674"/>
      <c r="AW107" s="674"/>
      <c r="AX107" s="674"/>
      <c r="AY107" s="674"/>
      <c r="AZ107" s="674"/>
      <c r="CZ107" s="141">
        <v>0</v>
      </c>
    </row>
    <row r="108" spans="2:104" x14ac:dyDescent="0.25">
      <c r="C108" s="406"/>
      <c r="D108" s="406"/>
      <c r="E108" s="406"/>
      <c r="F108" s="406"/>
      <c r="G108" s="406"/>
      <c r="H108" s="406"/>
      <c r="I108" s="406"/>
      <c r="J108" s="406"/>
      <c r="K108" s="406"/>
      <c r="L108" s="406"/>
      <c r="M108" s="406"/>
      <c r="N108" s="406"/>
      <c r="O108" s="406"/>
      <c r="P108" s="406"/>
      <c r="Q108" s="406"/>
      <c r="R108" s="406"/>
      <c r="S108" s="406"/>
      <c r="T108" s="406"/>
      <c r="U108" s="406"/>
      <c r="V108" s="406"/>
      <c r="W108" s="406"/>
      <c r="X108" s="406"/>
      <c r="Y108" s="406"/>
      <c r="Z108" s="406"/>
      <c r="AA108" s="406"/>
      <c r="AB108" s="406"/>
      <c r="AC108" s="406"/>
      <c r="AD108" s="406"/>
      <c r="AE108" s="406"/>
      <c r="AF108" s="406"/>
      <c r="AG108" s="406"/>
      <c r="AH108" s="406"/>
      <c r="AI108" s="406"/>
      <c r="AJ108" s="406"/>
      <c r="AK108" s="406"/>
      <c r="AL108" s="406"/>
      <c r="AM108" s="406"/>
      <c r="AN108" s="406"/>
      <c r="AO108" s="406"/>
      <c r="AP108" s="406"/>
      <c r="AQ108" s="406"/>
      <c r="AR108" s="406"/>
      <c r="AS108" s="406"/>
      <c r="AT108" s="406"/>
      <c r="AU108" s="406"/>
      <c r="AV108" s="406"/>
      <c r="AW108" s="406"/>
      <c r="AX108" s="406"/>
      <c r="AY108" s="406"/>
      <c r="AZ108" s="406"/>
      <c r="CZ108" s="141">
        <v>0</v>
      </c>
    </row>
    <row r="109" spans="2:104" x14ac:dyDescent="0.25">
      <c r="C109" s="332" t="s">
        <v>92</v>
      </c>
      <c r="D109" s="333"/>
      <c r="E109" s="333"/>
      <c r="F109" s="333"/>
      <c r="G109" s="333"/>
      <c r="H109" s="333"/>
      <c r="I109" s="333"/>
      <c r="J109" s="333"/>
      <c r="K109" s="333"/>
      <c r="L109" s="333"/>
      <c r="M109" s="333"/>
      <c r="N109" s="333"/>
      <c r="O109" s="333"/>
      <c r="P109" s="333"/>
      <c r="Q109" s="333"/>
      <c r="R109" s="333"/>
      <c r="S109" s="333"/>
      <c r="T109" s="333"/>
      <c r="U109" s="333"/>
      <c r="V109" s="333"/>
      <c r="W109" s="333"/>
      <c r="X109" s="333"/>
      <c r="Y109" s="333"/>
      <c r="Z109" s="333"/>
      <c r="AA109" s="333"/>
      <c r="AB109" s="333"/>
      <c r="AC109" s="333"/>
      <c r="AD109" s="333"/>
      <c r="AE109" s="333"/>
      <c r="AF109" s="333"/>
      <c r="AG109" s="333"/>
      <c r="AH109" s="333"/>
      <c r="AI109" s="333"/>
      <c r="AJ109" s="333"/>
      <c r="AK109" s="333"/>
      <c r="AL109" s="333"/>
      <c r="AM109" s="333"/>
      <c r="AN109" s="333"/>
      <c r="AO109" s="333"/>
      <c r="AP109" s="333"/>
      <c r="AQ109" s="333"/>
      <c r="AR109" s="333"/>
      <c r="AS109" s="333"/>
      <c r="AT109" s="333"/>
      <c r="AU109" s="333"/>
      <c r="AV109" s="334"/>
      <c r="AW109" s="330" t="s">
        <v>93</v>
      </c>
      <c r="AX109" s="331"/>
      <c r="AY109" s="330" t="s">
        <v>94</v>
      </c>
      <c r="AZ109" s="331"/>
      <c r="CZ109" s="141">
        <v>1</v>
      </c>
    </row>
    <row r="110" spans="2:104" x14ac:dyDescent="0.25">
      <c r="CZ110" s="141">
        <v>0</v>
      </c>
    </row>
    <row r="111" spans="2:104" x14ac:dyDescent="0.25">
      <c r="C111" s="404" t="s">
        <v>480</v>
      </c>
      <c r="D111" s="339"/>
      <c r="E111" s="339"/>
      <c r="F111" s="339"/>
      <c r="G111" s="339"/>
      <c r="H111" s="339"/>
      <c r="I111" s="339"/>
      <c r="J111" s="339"/>
      <c r="K111" s="339"/>
      <c r="L111" s="339"/>
      <c r="M111" s="339"/>
      <c r="N111" s="339"/>
      <c r="O111" s="339"/>
      <c r="P111" s="339"/>
      <c r="Q111" s="339"/>
      <c r="R111" s="339"/>
      <c r="S111" s="339"/>
      <c r="T111" s="339"/>
      <c r="U111" s="339"/>
      <c r="V111" s="339"/>
      <c r="W111" s="339"/>
      <c r="X111" s="339"/>
      <c r="Y111" s="339"/>
      <c r="Z111" s="339"/>
      <c r="AA111" s="339"/>
      <c r="AB111" s="339"/>
      <c r="AC111" s="339"/>
      <c r="AD111" s="339"/>
      <c r="AE111" s="339"/>
      <c r="AF111" s="339"/>
      <c r="AG111" s="339"/>
      <c r="AH111" s="339"/>
      <c r="AI111" s="339"/>
      <c r="AJ111" s="339"/>
      <c r="AK111" s="339"/>
      <c r="AL111" s="339"/>
      <c r="AM111" s="339"/>
      <c r="AN111" s="339"/>
      <c r="AO111" s="339"/>
      <c r="AP111" s="339"/>
      <c r="AQ111" s="339"/>
      <c r="AR111" s="339"/>
      <c r="AS111" s="339"/>
      <c r="AT111" s="339"/>
      <c r="AU111" s="339"/>
      <c r="AV111" s="339"/>
      <c r="AW111" s="339"/>
      <c r="AX111" s="339"/>
      <c r="AY111" s="339"/>
      <c r="AZ111" s="340"/>
      <c r="CZ111" s="141">
        <v>0</v>
      </c>
    </row>
    <row r="112" spans="2:104" x14ac:dyDescent="0.25">
      <c r="C112" s="683" t="s">
        <v>233</v>
      </c>
      <c r="D112" s="684"/>
      <c r="E112" s="684"/>
      <c r="F112" s="684"/>
      <c r="G112" s="684"/>
      <c r="H112" s="684"/>
      <c r="I112" s="684"/>
      <c r="J112" s="684"/>
      <c r="K112" s="684"/>
      <c r="L112" s="684"/>
      <c r="M112" s="684"/>
      <c r="N112" s="684"/>
      <c r="O112" s="684"/>
      <c r="P112" s="684"/>
      <c r="Q112" s="409"/>
      <c r="R112" s="438"/>
      <c r="S112" s="439"/>
      <c r="T112" s="785"/>
      <c r="U112" s="785"/>
      <c r="V112" s="785"/>
      <c r="W112" s="785"/>
      <c r="X112" s="785"/>
      <c r="Y112" s="785"/>
      <c r="Z112" s="785"/>
      <c r="AA112" s="785"/>
      <c r="AB112" s="785"/>
      <c r="AC112" s="785"/>
      <c r="AD112" s="785"/>
      <c r="AE112" s="785"/>
      <c r="AF112" s="785"/>
      <c r="AG112" s="785"/>
      <c r="AH112" s="785"/>
      <c r="AI112" s="785"/>
      <c r="AJ112" s="785"/>
      <c r="AK112" s="785"/>
      <c r="AL112" s="785"/>
      <c r="AM112" s="785"/>
      <c r="AN112" s="785"/>
      <c r="AO112" s="785"/>
      <c r="AP112" s="785"/>
      <c r="AQ112" s="785"/>
      <c r="AR112" s="785"/>
      <c r="AS112" s="785"/>
      <c r="AT112" s="785"/>
      <c r="AU112" s="785"/>
      <c r="AV112" s="785"/>
      <c r="AW112" s="785"/>
      <c r="AX112" s="785"/>
      <c r="AY112" s="785"/>
      <c r="AZ112" s="786"/>
      <c r="CZ112" s="141">
        <v>0</v>
      </c>
    </row>
    <row r="113" spans="3:104" x14ac:dyDescent="0.25">
      <c r="C113" s="683" t="s">
        <v>479</v>
      </c>
      <c r="D113" s="684"/>
      <c r="E113" s="684"/>
      <c r="F113" s="684"/>
      <c r="G113" s="684"/>
      <c r="H113" s="684"/>
      <c r="I113" s="684"/>
      <c r="J113" s="684"/>
      <c r="K113" s="684"/>
      <c r="L113" s="684"/>
      <c r="M113" s="684"/>
      <c r="N113" s="684"/>
      <c r="O113" s="684"/>
      <c r="P113" s="684"/>
      <c r="Q113" s="783"/>
      <c r="R113" s="783"/>
      <c r="S113" s="783"/>
      <c r="T113" s="783"/>
      <c r="U113" s="783"/>
      <c r="V113" s="783"/>
      <c r="W113" s="783"/>
      <c r="X113" s="783"/>
      <c r="Y113" s="783"/>
      <c r="Z113" s="783"/>
      <c r="AA113" s="783"/>
      <c r="AB113" s="783"/>
      <c r="AC113" s="783"/>
      <c r="AD113" s="783"/>
      <c r="AE113" s="783"/>
      <c r="AF113" s="783"/>
      <c r="AG113" s="783"/>
      <c r="AH113" s="783"/>
      <c r="AI113" s="783"/>
      <c r="AJ113" s="783"/>
      <c r="AK113" s="783"/>
      <c r="AL113" s="783"/>
      <c r="AM113" s="783"/>
      <c r="AN113" s="783"/>
      <c r="AO113" s="783"/>
      <c r="AP113" s="783"/>
      <c r="AQ113" s="783"/>
      <c r="AR113" s="783"/>
      <c r="AS113" s="783"/>
      <c r="AT113" s="783"/>
      <c r="AU113" s="783"/>
      <c r="AV113" s="783"/>
      <c r="AW113" s="783"/>
      <c r="AX113" s="783"/>
      <c r="AY113" s="783"/>
      <c r="AZ113" s="784"/>
      <c r="CZ113" s="141">
        <v>0</v>
      </c>
    </row>
    <row r="114" spans="3:104" x14ac:dyDescent="0.25">
      <c r="C114" s="798" t="s">
        <v>231</v>
      </c>
      <c r="D114" s="799"/>
      <c r="E114" s="799"/>
      <c r="F114" s="799"/>
      <c r="G114" s="799"/>
      <c r="H114" s="799"/>
      <c r="I114" s="799"/>
      <c r="J114" s="799"/>
      <c r="K114" s="799"/>
      <c r="L114" s="799"/>
      <c r="M114" s="799"/>
      <c r="N114" s="799"/>
      <c r="O114" s="799"/>
      <c r="P114" s="799"/>
      <c r="Q114" s="799"/>
      <c r="R114" s="799"/>
      <c r="S114" s="799"/>
      <c r="T114" s="799"/>
      <c r="U114" s="799"/>
      <c r="V114" s="799"/>
      <c r="W114" s="799"/>
      <c r="X114" s="799"/>
      <c r="Y114" s="799"/>
      <c r="Z114" s="799"/>
      <c r="AA114" s="799"/>
      <c r="AB114" s="799"/>
      <c r="AC114" s="799"/>
      <c r="AD114" s="799"/>
      <c r="AE114" s="799"/>
      <c r="AF114" s="799"/>
      <c r="AG114" s="799"/>
      <c r="AH114" s="799"/>
      <c r="AI114" s="799"/>
      <c r="AJ114" s="799"/>
      <c r="AK114" s="799"/>
      <c r="AL114" s="799"/>
      <c r="AM114" s="799"/>
      <c r="AN114" s="799"/>
      <c r="AO114" s="799"/>
      <c r="AP114" s="799"/>
      <c r="AQ114" s="799"/>
      <c r="AR114" s="799"/>
      <c r="AS114" s="799"/>
      <c r="AT114" s="799"/>
      <c r="AU114" s="799"/>
      <c r="AV114" s="799"/>
      <c r="AW114" s="799"/>
      <c r="AX114" s="799"/>
      <c r="AY114" s="799"/>
      <c r="AZ114" s="800"/>
      <c r="CZ114" s="141">
        <v>0</v>
      </c>
    </row>
    <row r="115" spans="3:104" x14ac:dyDescent="0.25">
      <c r="C115" s="769" t="s">
        <v>228</v>
      </c>
      <c r="D115" s="769"/>
      <c r="E115" s="769"/>
      <c r="F115" s="769"/>
      <c r="G115" s="769"/>
      <c r="H115" s="769"/>
      <c r="I115" s="769"/>
      <c r="J115" s="769"/>
      <c r="K115" s="769"/>
      <c r="L115" s="769"/>
      <c r="M115" s="769"/>
      <c r="N115" s="769"/>
      <c r="O115" s="769"/>
      <c r="P115" s="769"/>
      <c r="Q115" s="769" t="s">
        <v>160</v>
      </c>
      <c r="R115" s="769"/>
      <c r="S115" s="769"/>
      <c r="T115" s="769"/>
      <c r="U115" s="769"/>
      <c r="V115" s="769"/>
      <c r="W115" s="769"/>
      <c r="X115" s="769"/>
      <c r="Y115" s="769"/>
      <c r="Z115" s="769"/>
      <c r="AA115" s="769"/>
      <c r="AB115" s="769"/>
      <c r="AC115" s="769"/>
      <c r="AD115" s="769"/>
      <c r="AE115" s="769"/>
      <c r="AF115" s="769"/>
      <c r="AG115" s="769"/>
      <c r="AH115" s="769"/>
      <c r="AI115" s="769"/>
      <c r="AJ115" s="769"/>
      <c r="AK115" s="769"/>
      <c r="AL115" s="769"/>
      <c r="AM115" s="769"/>
      <c r="AN115" s="769"/>
      <c r="AO115" s="769"/>
      <c r="AP115" s="769"/>
      <c r="AQ115" s="769"/>
      <c r="AR115" s="769"/>
      <c r="AS115" s="769"/>
      <c r="AT115" s="769"/>
      <c r="AU115" s="769"/>
      <c r="AV115" s="769"/>
      <c r="AW115" s="769"/>
      <c r="AX115" s="769"/>
      <c r="AY115" s="769"/>
      <c r="AZ115" s="769"/>
      <c r="CZ115" s="141">
        <v>0</v>
      </c>
    </row>
    <row r="116" spans="3:104" x14ac:dyDescent="0.25">
      <c r="C116" s="352"/>
      <c r="D116" s="353"/>
      <c r="E116" s="353"/>
      <c r="F116" s="353"/>
      <c r="G116" s="353"/>
      <c r="H116" s="353"/>
      <c r="I116" s="353"/>
      <c r="J116" s="353"/>
      <c r="K116" s="353"/>
      <c r="L116" s="353"/>
      <c r="M116" s="353"/>
      <c r="N116" s="353"/>
      <c r="O116" s="353"/>
      <c r="P116" s="354"/>
      <c r="Q116" s="406"/>
      <c r="R116" s="406"/>
      <c r="S116" s="406"/>
      <c r="T116" s="406"/>
      <c r="U116" s="406"/>
      <c r="V116" s="406"/>
      <c r="W116" s="406"/>
      <c r="X116" s="406"/>
      <c r="Y116" s="406"/>
      <c r="Z116" s="406"/>
      <c r="AA116" s="406"/>
      <c r="AB116" s="406"/>
      <c r="AC116" s="406"/>
      <c r="AD116" s="406"/>
      <c r="AE116" s="406"/>
      <c r="AF116" s="406"/>
      <c r="AG116" s="406"/>
      <c r="AH116" s="406"/>
      <c r="AI116" s="406"/>
      <c r="AJ116" s="406"/>
      <c r="AK116" s="406"/>
      <c r="AL116" s="406"/>
      <c r="AM116" s="406"/>
      <c r="AN116" s="406"/>
      <c r="AO116" s="406"/>
      <c r="AP116" s="406"/>
      <c r="AQ116" s="406"/>
      <c r="AR116" s="406"/>
      <c r="AS116" s="406"/>
      <c r="AT116" s="406"/>
      <c r="AU116" s="406"/>
      <c r="AV116" s="406"/>
      <c r="AW116" s="406"/>
      <c r="AX116" s="406"/>
      <c r="AY116" s="406"/>
      <c r="AZ116" s="406"/>
      <c r="CZ116" s="141">
        <v>0</v>
      </c>
    </row>
    <row r="117" spans="3:104" x14ac:dyDescent="0.25">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4"/>
      <c r="Z117" s="674"/>
      <c r="AA117" s="674"/>
      <c r="AB117" s="674"/>
      <c r="AC117" s="674"/>
      <c r="AD117" s="674"/>
      <c r="AE117" s="674"/>
      <c r="AF117" s="674"/>
      <c r="AG117" s="674"/>
      <c r="AH117" s="674"/>
      <c r="AI117" s="674"/>
      <c r="AJ117" s="674"/>
      <c r="AK117" s="674"/>
      <c r="AL117" s="674"/>
      <c r="AM117" s="674"/>
      <c r="AN117" s="674"/>
      <c r="AO117" s="674"/>
      <c r="AP117" s="674"/>
      <c r="AQ117" s="674"/>
      <c r="AR117" s="674"/>
      <c r="AS117" s="674"/>
      <c r="AT117" s="674"/>
      <c r="AU117" s="674"/>
      <c r="AV117" s="674"/>
      <c r="AW117" s="674"/>
      <c r="AX117" s="674"/>
      <c r="AY117" s="674"/>
      <c r="AZ117" s="674"/>
      <c r="CZ117" s="141">
        <v>0</v>
      </c>
    </row>
    <row r="118" spans="3:104" x14ac:dyDescent="0.25">
      <c r="C118" s="406"/>
      <c r="D118" s="406"/>
      <c r="E118" s="406"/>
      <c r="F118" s="406"/>
      <c r="G118" s="406"/>
      <c r="H118" s="406"/>
      <c r="I118" s="406"/>
      <c r="J118" s="406"/>
      <c r="K118" s="406"/>
      <c r="L118" s="406"/>
      <c r="M118" s="406"/>
      <c r="N118" s="406"/>
      <c r="O118" s="406"/>
      <c r="P118" s="406"/>
      <c r="Q118" s="406"/>
      <c r="R118" s="406"/>
      <c r="S118" s="406"/>
      <c r="T118" s="406"/>
      <c r="U118" s="406"/>
      <c r="V118" s="406"/>
      <c r="W118" s="406"/>
      <c r="X118" s="406"/>
      <c r="Y118" s="406"/>
      <c r="Z118" s="406"/>
      <c r="AA118" s="406"/>
      <c r="AB118" s="406"/>
      <c r="AC118" s="406"/>
      <c r="AD118" s="406"/>
      <c r="AE118" s="406"/>
      <c r="AF118" s="406"/>
      <c r="AG118" s="406"/>
      <c r="AH118" s="406"/>
      <c r="AI118" s="406"/>
      <c r="AJ118" s="406"/>
      <c r="AK118" s="406"/>
      <c r="AL118" s="406"/>
      <c r="AM118" s="406"/>
      <c r="AN118" s="406"/>
      <c r="AO118" s="406"/>
      <c r="AP118" s="406"/>
      <c r="AQ118" s="406"/>
      <c r="AR118" s="406"/>
      <c r="AS118" s="406"/>
      <c r="AT118" s="406"/>
      <c r="AU118" s="406"/>
      <c r="AV118" s="406"/>
      <c r="AW118" s="406"/>
      <c r="AX118" s="406"/>
      <c r="AY118" s="406"/>
      <c r="AZ118" s="406"/>
      <c r="CZ118" s="141">
        <v>0</v>
      </c>
    </row>
    <row r="119" spans="3:104" x14ac:dyDescent="0.25">
      <c r="C119" s="332" t="s">
        <v>92</v>
      </c>
      <c r="D119" s="333"/>
      <c r="E119" s="333"/>
      <c r="F119" s="333"/>
      <c r="G119" s="333"/>
      <c r="H119" s="333"/>
      <c r="I119" s="333"/>
      <c r="J119" s="333"/>
      <c r="K119" s="333"/>
      <c r="L119" s="333"/>
      <c r="M119" s="333"/>
      <c r="N119" s="333"/>
      <c r="O119" s="333"/>
      <c r="P119" s="333"/>
      <c r="Q119" s="333"/>
      <c r="R119" s="333"/>
      <c r="S119" s="333"/>
      <c r="T119" s="333"/>
      <c r="U119" s="333"/>
      <c r="V119" s="333"/>
      <c r="W119" s="333"/>
      <c r="X119" s="333"/>
      <c r="Y119" s="333"/>
      <c r="Z119" s="333"/>
      <c r="AA119" s="333"/>
      <c r="AB119" s="333"/>
      <c r="AC119" s="333"/>
      <c r="AD119" s="333"/>
      <c r="AE119" s="333"/>
      <c r="AF119" s="333"/>
      <c r="AG119" s="333"/>
      <c r="AH119" s="333"/>
      <c r="AI119" s="333"/>
      <c r="AJ119" s="333"/>
      <c r="AK119" s="333"/>
      <c r="AL119" s="333"/>
      <c r="AM119" s="333"/>
      <c r="AN119" s="333"/>
      <c r="AO119" s="333"/>
      <c r="AP119" s="333"/>
      <c r="AQ119" s="333"/>
      <c r="AR119" s="333"/>
      <c r="AS119" s="333"/>
      <c r="AT119" s="333"/>
      <c r="AU119" s="333"/>
      <c r="AV119" s="334"/>
      <c r="AW119" s="330" t="s">
        <v>93</v>
      </c>
      <c r="AX119" s="331"/>
      <c r="AY119" s="330" t="s">
        <v>94</v>
      </c>
      <c r="AZ119" s="331"/>
      <c r="CZ119" s="141">
        <v>1</v>
      </c>
    </row>
    <row r="120" spans="3:104" x14ac:dyDescent="0.25">
      <c r="CZ120" s="141">
        <v>0</v>
      </c>
    </row>
    <row r="121" spans="3:104" x14ac:dyDescent="0.25">
      <c r="C121" s="404" t="s">
        <v>234</v>
      </c>
      <c r="D121" s="339"/>
      <c r="E121" s="339"/>
      <c r="F121" s="339"/>
      <c r="G121" s="339"/>
      <c r="H121" s="339"/>
      <c r="I121" s="339"/>
      <c r="J121" s="339"/>
      <c r="K121" s="339"/>
      <c r="L121" s="339"/>
      <c r="M121" s="339"/>
      <c r="N121" s="339"/>
      <c r="O121" s="339"/>
      <c r="P121" s="339"/>
      <c r="Q121" s="339"/>
      <c r="R121" s="339"/>
      <c r="S121" s="339"/>
      <c r="T121" s="339"/>
      <c r="U121" s="339"/>
      <c r="V121" s="339"/>
      <c r="W121" s="339"/>
      <c r="X121" s="339"/>
      <c r="Y121" s="339"/>
      <c r="Z121" s="339"/>
      <c r="AA121" s="339"/>
      <c r="AB121" s="339"/>
      <c r="AC121" s="339"/>
      <c r="AD121" s="339"/>
      <c r="AE121" s="339"/>
      <c r="AF121" s="339"/>
      <c r="AG121" s="339"/>
      <c r="AH121" s="339"/>
      <c r="AI121" s="339"/>
      <c r="AJ121" s="339"/>
      <c r="AK121" s="339"/>
      <c r="AL121" s="339"/>
      <c r="AM121" s="339"/>
      <c r="AN121" s="339"/>
      <c r="AO121" s="339"/>
      <c r="AP121" s="339"/>
      <c r="AQ121" s="339"/>
      <c r="AR121" s="339"/>
      <c r="AS121" s="339"/>
      <c r="AT121" s="339"/>
      <c r="AU121" s="339"/>
      <c r="AV121" s="339"/>
      <c r="AW121" s="339"/>
      <c r="AX121" s="339"/>
      <c r="AY121" s="339"/>
      <c r="AZ121" s="340"/>
      <c r="CZ121" s="141">
        <v>0</v>
      </c>
    </row>
    <row r="122" spans="3:104" x14ac:dyDescent="0.25">
      <c r="C122" s="876" t="s">
        <v>562</v>
      </c>
      <c r="D122" s="808"/>
      <c r="E122" s="808"/>
      <c r="F122" s="808"/>
      <c r="G122" s="808"/>
      <c r="H122" s="808"/>
      <c r="I122" s="808"/>
      <c r="J122" s="808"/>
      <c r="K122" s="808"/>
      <c r="L122" s="808"/>
      <c r="M122" s="808"/>
      <c r="N122" s="808"/>
      <c r="O122" s="808"/>
      <c r="P122" s="808"/>
      <c r="Q122" s="808"/>
      <c r="R122" s="808"/>
      <c r="S122" s="808"/>
      <c r="T122" s="808"/>
      <c r="U122" s="808"/>
      <c r="V122" s="808"/>
      <c r="W122" s="808"/>
      <c r="X122" s="808"/>
      <c r="Y122" s="808"/>
      <c r="Z122" s="808"/>
      <c r="AA122" s="808"/>
      <c r="AB122" s="808"/>
      <c r="AC122" s="808"/>
      <c r="AD122" s="808"/>
      <c r="AE122" s="808"/>
      <c r="AF122" s="808"/>
      <c r="AG122" s="808"/>
      <c r="AH122" s="808"/>
      <c r="AI122" s="808"/>
      <c r="AJ122" s="808"/>
      <c r="AK122" s="808"/>
      <c r="AL122" s="808"/>
      <c r="AM122" s="808"/>
      <c r="AN122" s="808"/>
      <c r="AO122" s="808"/>
      <c r="AP122" s="808"/>
      <c r="AQ122" s="808"/>
      <c r="AR122" s="808"/>
      <c r="AS122" s="808"/>
      <c r="AT122" s="808"/>
      <c r="AU122" s="808"/>
      <c r="AV122" s="808"/>
      <c r="AW122" s="808"/>
      <c r="AX122" s="808"/>
      <c r="AY122" s="808"/>
      <c r="AZ122" s="809"/>
      <c r="CZ122" s="141">
        <v>0</v>
      </c>
    </row>
    <row r="123" spans="3:104" x14ac:dyDescent="0.25">
      <c r="C123" s="810"/>
      <c r="D123" s="811"/>
      <c r="E123" s="811"/>
      <c r="F123" s="811"/>
      <c r="G123" s="811"/>
      <c r="H123" s="811"/>
      <c r="I123" s="811"/>
      <c r="J123" s="811"/>
      <c r="K123" s="811"/>
      <c r="L123" s="811"/>
      <c r="M123" s="811"/>
      <c r="N123" s="811"/>
      <c r="O123" s="811"/>
      <c r="P123" s="811"/>
      <c r="Q123" s="811"/>
      <c r="R123" s="811"/>
      <c r="S123" s="811"/>
      <c r="T123" s="811"/>
      <c r="U123" s="811"/>
      <c r="V123" s="811"/>
      <c r="W123" s="811"/>
      <c r="X123" s="811"/>
      <c r="Y123" s="811"/>
      <c r="Z123" s="811"/>
      <c r="AA123" s="811"/>
      <c r="AB123" s="811"/>
      <c r="AC123" s="811"/>
      <c r="AD123" s="811"/>
      <c r="AE123" s="811"/>
      <c r="AF123" s="811"/>
      <c r="AG123" s="811"/>
      <c r="AH123" s="811"/>
      <c r="AI123" s="811"/>
      <c r="AJ123" s="811"/>
      <c r="AK123" s="811"/>
      <c r="AL123" s="811"/>
      <c r="AM123" s="811"/>
      <c r="AN123" s="811"/>
      <c r="AO123" s="811"/>
      <c r="AP123" s="811"/>
      <c r="AQ123" s="811"/>
      <c r="AR123" s="811"/>
      <c r="AS123" s="811"/>
      <c r="AT123" s="811"/>
      <c r="AU123" s="811"/>
      <c r="AV123" s="811"/>
      <c r="AW123" s="811"/>
      <c r="AX123" s="811"/>
      <c r="AY123" s="811"/>
      <c r="AZ123" s="812"/>
      <c r="CZ123" s="141">
        <v>0</v>
      </c>
    </row>
    <row r="124" spans="3:104" x14ac:dyDescent="0.25">
      <c r="C124" s="804" t="s">
        <v>237</v>
      </c>
      <c r="D124" s="805"/>
      <c r="E124" s="805"/>
      <c r="F124" s="805"/>
      <c r="G124" s="805"/>
      <c r="H124" s="805"/>
      <c r="I124" s="805"/>
      <c r="J124" s="805"/>
      <c r="K124" s="805"/>
      <c r="L124" s="805"/>
      <c r="M124" s="805"/>
      <c r="N124" s="805"/>
      <c r="O124" s="805"/>
      <c r="P124" s="805"/>
      <c r="Q124" s="805"/>
      <c r="R124" s="805"/>
      <c r="S124" s="805"/>
      <c r="T124" s="805"/>
      <c r="U124" s="805"/>
      <c r="V124" s="805"/>
      <c r="W124" s="805"/>
      <c r="X124" s="805"/>
      <c r="Y124" s="805"/>
      <c r="Z124" s="805"/>
      <c r="AA124" s="805"/>
      <c r="AB124" s="805"/>
      <c r="AC124" s="805"/>
      <c r="AD124" s="805"/>
      <c r="AE124" s="805"/>
      <c r="AF124" s="805"/>
      <c r="AG124" s="805"/>
      <c r="AH124" s="805"/>
      <c r="AI124" s="805"/>
      <c r="AJ124" s="805"/>
      <c r="AK124" s="805"/>
      <c r="AL124" s="805"/>
      <c r="AM124" s="805"/>
      <c r="AN124" s="805"/>
      <c r="AO124" s="805"/>
      <c r="AP124" s="805"/>
      <c r="AQ124" s="805"/>
      <c r="AR124" s="805"/>
      <c r="AS124" s="805"/>
      <c r="AT124" s="805"/>
      <c r="AU124" s="805"/>
      <c r="AV124" s="805"/>
      <c r="AW124" s="805"/>
      <c r="AX124" s="805"/>
      <c r="AY124" s="805"/>
      <c r="AZ124" s="806"/>
      <c r="CZ124" s="141">
        <v>0</v>
      </c>
    </row>
    <row r="125" spans="3:104" x14ac:dyDescent="0.25">
      <c r="C125" s="804"/>
      <c r="D125" s="805"/>
      <c r="E125" s="805"/>
      <c r="F125" s="805"/>
      <c r="G125" s="805"/>
      <c r="H125" s="805"/>
      <c r="I125" s="805"/>
      <c r="J125" s="805"/>
      <c r="K125" s="805"/>
      <c r="L125" s="805"/>
      <c r="M125" s="805"/>
      <c r="N125" s="805"/>
      <c r="O125" s="805"/>
      <c r="P125" s="805"/>
      <c r="Q125" s="805"/>
      <c r="R125" s="805"/>
      <c r="S125" s="805"/>
      <c r="T125" s="805"/>
      <c r="U125" s="805"/>
      <c r="V125" s="805"/>
      <c r="W125" s="805"/>
      <c r="X125" s="805"/>
      <c r="Y125" s="805"/>
      <c r="Z125" s="805"/>
      <c r="AA125" s="805"/>
      <c r="AB125" s="805"/>
      <c r="AC125" s="805"/>
      <c r="AD125" s="805"/>
      <c r="AE125" s="805"/>
      <c r="AF125" s="805"/>
      <c r="AG125" s="805"/>
      <c r="AH125" s="805"/>
      <c r="AI125" s="805"/>
      <c r="AJ125" s="805"/>
      <c r="AK125" s="805"/>
      <c r="AL125" s="805"/>
      <c r="AM125" s="805"/>
      <c r="AN125" s="805"/>
      <c r="AO125" s="805"/>
      <c r="AP125" s="805"/>
      <c r="AQ125" s="805"/>
      <c r="AR125" s="805"/>
      <c r="AS125" s="805"/>
      <c r="AT125" s="805"/>
      <c r="AU125" s="805"/>
      <c r="AV125" s="805"/>
      <c r="AW125" s="805"/>
      <c r="AX125" s="805"/>
      <c r="AY125" s="805"/>
      <c r="AZ125" s="806"/>
      <c r="CZ125" s="141">
        <v>0</v>
      </c>
    </row>
    <row r="126" spans="3:104" x14ac:dyDescent="0.25">
      <c r="C126" s="769" t="s">
        <v>239</v>
      </c>
      <c r="D126" s="769"/>
      <c r="E126" s="769"/>
      <c r="F126" s="769"/>
      <c r="G126" s="769"/>
      <c r="H126" s="769"/>
      <c r="I126" s="769"/>
      <c r="J126" s="802" t="s">
        <v>235</v>
      </c>
      <c r="K126" s="802"/>
      <c r="L126" s="802"/>
      <c r="M126" s="802"/>
      <c r="N126" s="802"/>
      <c r="O126" s="802"/>
      <c r="P126" s="802"/>
      <c r="Q126" s="802"/>
      <c r="R126" s="802"/>
      <c r="S126" s="802"/>
      <c r="T126" s="802"/>
      <c r="U126" s="802"/>
      <c r="V126" s="802"/>
      <c r="W126" s="802"/>
      <c r="X126" s="802"/>
      <c r="Y126" s="802"/>
      <c r="Z126" s="802"/>
      <c r="AA126" s="802"/>
      <c r="AB126" s="802"/>
      <c r="AC126" s="802"/>
      <c r="AD126" s="802"/>
      <c r="AE126" s="802"/>
      <c r="AF126" s="802"/>
      <c r="AG126" s="802"/>
      <c r="AH126" s="802"/>
      <c r="AI126" s="802"/>
      <c r="AJ126" s="802"/>
      <c r="AK126" s="802"/>
      <c r="AL126" s="802"/>
      <c r="AM126" s="802"/>
      <c r="AN126" s="802"/>
      <c r="AO126" s="802"/>
      <c r="AP126" s="802"/>
      <c r="AQ126" s="802"/>
      <c r="AR126" s="802"/>
      <c r="AS126" s="802"/>
      <c r="AT126" s="802"/>
      <c r="AU126" s="802"/>
      <c r="AV126" s="802"/>
      <c r="AW126" s="802"/>
      <c r="AX126" s="802"/>
      <c r="AY126" s="802"/>
      <c r="AZ126" s="802"/>
      <c r="CZ126" s="141">
        <v>0</v>
      </c>
    </row>
    <row r="127" spans="3:104" x14ac:dyDescent="0.25">
      <c r="C127" s="769"/>
      <c r="D127" s="769"/>
      <c r="E127" s="769"/>
      <c r="F127" s="769"/>
      <c r="G127" s="769"/>
      <c r="H127" s="769"/>
      <c r="I127" s="769"/>
      <c r="J127" s="802"/>
      <c r="K127" s="802"/>
      <c r="L127" s="802"/>
      <c r="M127" s="802"/>
      <c r="N127" s="802"/>
      <c r="O127" s="802"/>
      <c r="P127" s="802"/>
      <c r="Q127" s="802"/>
      <c r="R127" s="802"/>
      <c r="S127" s="802"/>
      <c r="T127" s="802"/>
      <c r="U127" s="802"/>
      <c r="V127" s="802"/>
      <c r="W127" s="802"/>
      <c r="X127" s="802"/>
      <c r="Y127" s="802"/>
      <c r="Z127" s="802"/>
      <c r="AA127" s="802"/>
      <c r="AB127" s="802"/>
      <c r="AC127" s="802"/>
      <c r="AD127" s="802"/>
      <c r="AE127" s="802"/>
      <c r="AF127" s="802"/>
      <c r="AG127" s="802"/>
      <c r="AH127" s="802"/>
      <c r="AI127" s="802"/>
      <c r="AJ127" s="802"/>
      <c r="AK127" s="802"/>
      <c r="AL127" s="802"/>
      <c r="AM127" s="802"/>
      <c r="AN127" s="802"/>
      <c r="AO127" s="802"/>
      <c r="AP127" s="802"/>
      <c r="AQ127" s="802"/>
      <c r="AR127" s="802"/>
      <c r="AS127" s="802"/>
      <c r="AT127" s="802"/>
      <c r="AU127" s="802"/>
      <c r="AV127" s="802"/>
      <c r="AW127" s="802"/>
      <c r="AX127" s="802"/>
      <c r="AY127" s="802"/>
      <c r="AZ127" s="802"/>
      <c r="CZ127" s="141">
        <v>0</v>
      </c>
    </row>
    <row r="128" spans="3:104" ht="15" customHeight="1" x14ac:dyDescent="0.25">
      <c r="C128" s="769" t="s">
        <v>240</v>
      </c>
      <c r="D128" s="769"/>
      <c r="E128" s="769"/>
      <c r="F128" s="769"/>
      <c r="G128" s="769"/>
      <c r="H128" s="769"/>
      <c r="I128" s="769"/>
      <c r="J128" s="803" t="s">
        <v>236</v>
      </c>
      <c r="K128" s="803"/>
      <c r="L128" s="803"/>
      <c r="M128" s="803"/>
      <c r="N128" s="803"/>
      <c r="O128" s="803"/>
      <c r="P128" s="803"/>
      <c r="Q128" s="803"/>
      <c r="R128" s="803"/>
      <c r="S128" s="803"/>
      <c r="T128" s="803"/>
      <c r="U128" s="803"/>
      <c r="V128" s="803"/>
      <c r="W128" s="803"/>
      <c r="X128" s="803"/>
      <c r="Y128" s="803"/>
      <c r="Z128" s="803"/>
      <c r="AA128" s="803"/>
      <c r="AB128" s="803"/>
      <c r="AC128" s="803"/>
      <c r="AD128" s="803"/>
      <c r="AE128" s="803"/>
      <c r="AF128" s="803"/>
      <c r="AG128" s="803"/>
      <c r="AH128" s="803"/>
      <c r="AI128" s="803"/>
      <c r="AJ128" s="803"/>
      <c r="AK128" s="803"/>
      <c r="AL128" s="803"/>
      <c r="AM128" s="803"/>
      <c r="AN128" s="803"/>
      <c r="AO128" s="803"/>
      <c r="AP128" s="803"/>
      <c r="AQ128" s="803"/>
      <c r="AR128" s="803"/>
      <c r="AS128" s="803"/>
      <c r="AT128" s="803"/>
      <c r="AU128" s="803"/>
      <c r="AV128" s="803"/>
      <c r="AW128" s="803"/>
      <c r="AX128" s="803"/>
      <c r="AY128" s="803"/>
      <c r="AZ128" s="803"/>
      <c r="CZ128" s="141">
        <v>0</v>
      </c>
    </row>
    <row r="129" spans="1:131" x14ac:dyDescent="0.25">
      <c r="C129" s="769"/>
      <c r="D129" s="769"/>
      <c r="E129" s="769"/>
      <c r="F129" s="769"/>
      <c r="G129" s="769"/>
      <c r="H129" s="769"/>
      <c r="I129" s="769"/>
      <c r="J129" s="803"/>
      <c r="K129" s="803"/>
      <c r="L129" s="803"/>
      <c r="M129" s="803"/>
      <c r="N129" s="803"/>
      <c r="O129" s="803"/>
      <c r="P129" s="803"/>
      <c r="Q129" s="803"/>
      <c r="R129" s="803"/>
      <c r="S129" s="803"/>
      <c r="T129" s="803"/>
      <c r="U129" s="803"/>
      <c r="V129" s="803"/>
      <c r="W129" s="803"/>
      <c r="X129" s="803"/>
      <c r="Y129" s="803"/>
      <c r="Z129" s="803"/>
      <c r="AA129" s="803"/>
      <c r="AB129" s="803"/>
      <c r="AC129" s="803"/>
      <c r="AD129" s="803"/>
      <c r="AE129" s="803"/>
      <c r="AF129" s="803"/>
      <c r="AG129" s="803"/>
      <c r="AH129" s="803"/>
      <c r="AI129" s="803"/>
      <c r="AJ129" s="803"/>
      <c r="AK129" s="803"/>
      <c r="AL129" s="803"/>
      <c r="AM129" s="803"/>
      <c r="AN129" s="803"/>
      <c r="AO129" s="803"/>
      <c r="AP129" s="803"/>
      <c r="AQ129" s="803"/>
      <c r="AR129" s="803"/>
      <c r="AS129" s="803"/>
      <c r="AT129" s="803"/>
      <c r="AU129" s="803"/>
      <c r="AV129" s="803"/>
      <c r="AW129" s="803"/>
      <c r="AX129" s="803"/>
      <c r="AY129" s="803"/>
      <c r="AZ129" s="803"/>
      <c r="CZ129" s="141">
        <v>0</v>
      </c>
    </row>
    <row r="130" spans="1:131" x14ac:dyDescent="0.25">
      <c r="C130" s="801" t="s">
        <v>547</v>
      </c>
      <c r="D130" s="769"/>
      <c r="E130" s="769"/>
      <c r="F130" s="769"/>
      <c r="G130" s="769"/>
      <c r="H130" s="769"/>
      <c r="I130" s="769"/>
      <c r="J130" s="802" t="s">
        <v>238</v>
      </c>
      <c r="K130" s="802"/>
      <c r="L130" s="802"/>
      <c r="M130" s="802"/>
      <c r="N130" s="802"/>
      <c r="O130" s="802"/>
      <c r="P130" s="802"/>
      <c r="Q130" s="802"/>
      <c r="R130" s="802"/>
      <c r="S130" s="802"/>
      <c r="T130" s="802"/>
      <c r="U130" s="802"/>
      <c r="V130" s="802"/>
      <c r="W130" s="802"/>
      <c r="X130" s="802"/>
      <c r="Y130" s="802"/>
      <c r="Z130" s="802"/>
      <c r="AA130" s="802"/>
      <c r="AB130" s="802"/>
      <c r="AC130" s="802"/>
      <c r="AD130" s="802"/>
      <c r="AE130" s="802"/>
      <c r="AF130" s="802"/>
      <c r="AG130" s="802"/>
      <c r="AH130" s="802"/>
      <c r="AI130" s="802"/>
      <c r="AJ130" s="802"/>
      <c r="AK130" s="802"/>
      <c r="AL130" s="802"/>
      <c r="AM130" s="802"/>
      <c r="AN130" s="802"/>
      <c r="AO130" s="802"/>
      <c r="AP130" s="802"/>
      <c r="AQ130" s="802"/>
      <c r="AR130" s="802"/>
      <c r="AS130" s="802"/>
      <c r="AT130" s="802"/>
      <c r="AU130" s="802"/>
      <c r="AV130" s="802"/>
      <c r="AW130" s="802"/>
      <c r="AX130" s="802"/>
      <c r="AY130" s="802"/>
      <c r="AZ130" s="802"/>
      <c r="CZ130" s="141">
        <v>0</v>
      </c>
    </row>
    <row r="131" spans="1:131" x14ac:dyDescent="0.25">
      <c r="C131" s="769"/>
      <c r="D131" s="769"/>
      <c r="E131" s="769"/>
      <c r="F131" s="769"/>
      <c r="G131" s="769"/>
      <c r="H131" s="769"/>
      <c r="I131" s="769"/>
      <c r="J131" s="802"/>
      <c r="K131" s="802"/>
      <c r="L131" s="802"/>
      <c r="M131" s="802"/>
      <c r="N131" s="802"/>
      <c r="O131" s="802"/>
      <c r="P131" s="802"/>
      <c r="Q131" s="802"/>
      <c r="R131" s="802"/>
      <c r="S131" s="802"/>
      <c r="T131" s="802"/>
      <c r="U131" s="802"/>
      <c r="V131" s="802"/>
      <c r="W131" s="802"/>
      <c r="X131" s="802"/>
      <c r="Y131" s="802"/>
      <c r="Z131" s="802"/>
      <c r="AA131" s="802"/>
      <c r="AB131" s="802"/>
      <c r="AC131" s="802"/>
      <c r="AD131" s="802"/>
      <c r="AE131" s="802"/>
      <c r="AF131" s="802"/>
      <c r="AG131" s="802"/>
      <c r="AH131" s="802"/>
      <c r="AI131" s="802"/>
      <c r="AJ131" s="802"/>
      <c r="AK131" s="802"/>
      <c r="AL131" s="802"/>
      <c r="AM131" s="802"/>
      <c r="AN131" s="802"/>
      <c r="AO131" s="802"/>
      <c r="AP131" s="802"/>
      <c r="AQ131" s="802"/>
      <c r="AR131" s="802"/>
      <c r="AS131" s="802"/>
      <c r="AT131" s="802"/>
      <c r="AU131" s="802"/>
      <c r="AV131" s="802"/>
      <c r="AW131" s="802"/>
      <c r="AX131" s="802"/>
      <c r="AY131" s="802"/>
      <c r="AZ131" s="802"/>
      <c r="CZ131" s="141">
        <v>0</v>
      </c>
    </row>
    <row r="132" spans="1:131" x14ac:dyDescent="0.25">
      <c r="CZ132" s="141">
        <v>0</v>
      </c>
    </row>
    <row r="133" spans="1:131" x14ac:dyDescent="0.25">
      <c r="C133" s="404" t="s">
        <v>241</v>
      </c>
      <c r="D133" s="339"/>
      <c r="E133" s="339"/>
      <c r="F133" s="339"/>
      <c r="G133" s="339"/>
      <c r="H133" s="339"/>
      <c r="I133" s="339"/>
      <c r="J133" s="339"/>
      <c r="K133" s="339"/>
      <c r="L133" s="339"/>
      <c r="M133" s="339"/>
      <c r="N133" s="339"/>
      <c r="O133" s="339"/>
      <c r="P133" s="339"/>
      <c r="Q133" s="339"/>
      <c r="R133" s="339"/>
      <c r="S133" s="339"/>
      <c r="T133" s="339"/>
      <c r="U133" s="339"/>
      <c r="V133" s="339"/>
      <c r="W133" s="339"/>
      <c r="X133" s="339"/>
      <c r="Y133" s="339"/>
      <c r="Z133" s="339"/>
      <c r="AA133" s="339"/>
      <c r="AB133" s="339"/>
      <c r="AC133" s="339"/>
      <c r="AD133" s="339"/>
      <c r="AE133" s="339"/>
      <c r="AF133" s="339"/>
      <c r="AG133" s="339"/>
      <c r="AH133" s="339"/>
      <c r="AI133" s="339"/>
      <c r="AJ133" s="339"/>
      <c r="AK133" s="339"/>
      <c r="AL133" s="339"/>
      <c r="AM133" s="339"/>
      <c r="AN133" s="339"/>
      <c r="AO133" s="339"/>
      <c r="AP133" s="339"/>
      <c r="AQ133" s="339"/>
      <c r="AR133" s="339"/>
      <c r="AS133" s="339"/>
      <c r="AT133" s="339"/>
      <c r="AU133" s="339"/>
      <c r="AV133" s="339"/>
      <c r="AW133" s="339"/>
      <c r="AX133" s="339"/>
      <c r="AY133" s="339"/>
      <c r="AZ133" s="340"/>
      <c r="CZ133" s="141">
        <v>0</v>
      </c>
    </row>
    <row r="134" spans="1:131" x14ac:dyDescent="0.25">
      <c r="C134" s="683" t="s">
        <v>242</v>
      </c>
      <c r="D134" s="684"/>
      <c r="E134" s="684"/>
      <c r="F134" s="684"/>
      <c r="G134" s="684"/>
      <c r="H134" s="684"/>
      <c r="I134" s="684"/>
      <c r="J134" s="684"/>
      <c r="K134" s="684"/>
      <c r="L134" s="684"/>
      <c r="M134" s="684"/>
      <c r="N134" s="684"/>
      <c r="O134" s="684"/>
      <c r="P134" s="684"/>
      <c r="Q134" s="409"/>
      <c r="R134" s="438"/>
      <c r="S134" s="439"/>
      <c r="T134" s="785"/>
      <c r="U134" s="785"/>
      <c r="V134" s="785"/>
      <c r="W134" s="785"/>
      <c r="X134" s="785"/>
      <c r="Y134" s="785"/>
      <c r="Z134" s="785"/>
      <c r="AA134" s="785"/>
      <c r="AB134" s="785"/>
      <c r="AC134" s="785"/>
      <c r="AD134" s="785"/>
      <c r="AE134" s="785"/>
      <c r="AF134" s="785"/>
      <c r="AG134" s="785"/>
      <c r="AH134" s="785"/>
      <c r="AI134" s="785"/>
      <c r="AJ134" s="785"/>
      <c r="AK134" s="785"/>
      <c r="AL134" s="785"/>
      <c r="AM134" s="785"/>
      <c r="AN134" s="785"/>
      <c r="AO134" s="785"/>
      <c r="AP134" s="785"/>
      <c r="AQ134" s="785"/>
      <c r="AR134" s="785"/>
      <c r="AS134" s="785"/>
      <c r="AT134" s="785"/>
      <c r="AU134" s="785"/>
      <c r="AV134" s="785"/>
      <c r="AW134" s="785"/>
      <c r="AX134" s="785"/>
      <c r="AY134" s="785"/>
      <c r="AZ134" s="786"/>
      <c r="CZ134" s="141">
        <v>0</v>
      </c>
    </row>
    <row r="135" spans="1:131" x14ac:dyDescent="0.25">
      <c r="C135" s="798" t="s">
        <v>243</v>
      </c>
      <c r="D135" s="799"/>
      <c r="E135" s="799"/>
      <c r="F135" s="799"/>
      <c r="G135" s="799"/>
      <c r="H135" s="799"/>
      <c r="I135" s="799"/>
      <c r="J135" s="799"/>
      <c r="K135" s="799"/>
      <c r="L135" s="799"/>
      <c r="M135" s="799"/>
      <c r="N135" s="799"/>
      <c r="O135" s="799"/>
      <c r="P135" s="799"/>
      <c r="Q135" s="799"/>
      <c r="R135" s="799"/>
      <c r="S135" s="799"/>
      <c r="T135" s="799"/>
      <c r="U135" s="799"/>
      <c r="V135" s="799"/>
      <c r="W135" s="799"/>
      <c r="X135" s="799"/>
      <c r="Y135" s="799"/>
      <c r="Z135" s="799"/>
      <c r="AA135" s="799"/>
      <c r="AB135" s="799"/>
      <c r="AC135" s="799"/>
      <c r="AD135" s="799"/>
      <c r="AE135" s="799"/>
      <c r="AF135" s="799"/>
      <c r="AG135" s="799"/>
      <c r="AH135" s="799"/>
      <c r="AI135" s="799"/>
      <c r="AJ135" s="799"/>
      <c r="AK135" s="799"/>
      <c r="AL135" s="799"/>
      <c r="AM135" s="799"/>
      <c r="AN135" s="799"/>
      <c r="AO135" s="799"/>
      <c r="AP135" s="799"/>
      <c r="AQ135" s="799"/>
      <c r="AR135" s="799"/>
      <c r="AS135" s="799"/>
      <c r="AT135" s="799"/>
      <c r="AU135" s="799"/>
      <c r="AV135" s="799"/>
      <c r="AW135" s="799"/>
      <c r="AX135" s="799"/>
      <c r="AY135" s="799"/>
      <c r="AZ135" s="800"/>
      <c r="CZ135" s="141">
        <v>0</v>
      </c>
    </row>
    <row r="136" spans="1:131" x14ac:dyDescent="0.25">
      <c r="C136" s="769" t="s">
        <v>228</v>
      </c>
      <c r="D136" s="769"/>
      <c r="E136" s="769"/>
      <c r="F136" s="769"/>
      <c r="G136" s="769"/>
      <c r="H136" s="769"/>
      <c r="I136" s="769"/>
      <c r="J136" s="769"/>
      <c r="K136" s="769"/>
      <c r="L136" s="769"/>
      <c r="M136" s="769"/>
      <c r="N136" s="769"/>
      <c r="O136" s="769"/>
      <c r="P136" s="769"/>
      <c r="Q136" s="769" t="s">
        <v>160</v>
      </c>
      <c r="R136" s="769"/>
      <c r="S136" s="769"/>
      <c r="T136" s="769"/>
      <c r="U136" s="769"/>
      <c r="V136" s="769"/>
      <c r="W136" s="769"/>
      <c r="X136" s="769"/>
      <c r="Y136" s="769"/>
      <c r="Z136" s="769"/>
      <c r="AA136" s="769"/>
      <c r="AB136" s="769"/>
      <c r="AC136" s="769"/>
      <c r="AD136" s="769"/>
      <c r="AE136" s="769"/>
      <c r="AF136" s="769"/>
      <c r="AG136" s="769"/>
      <c r="AH136" s="769"/>
      <c r="AI136" s="769"/>
      <c r="AJ136" s="769"/>
      <c r="AK136" s="769"/>
      <c r="AL136" s="769"/>
      <c r="AM136" s="769"/>
      <c r="AN136" s="769"/>
      <c r="AO136" s="769"/>
      <c r="AP136" s="769"/>
      <c r="AQ136" s="769"/>
      <c r="AR136" s="769"/>
      <c r="AS136" s="769"/>
      <c r="AT136" s="769"/>
      <c r="AU136" s="769"/>
      <c r="AV136" s="769"/>
      <c r="AW136" s="769"/>
      <c r="AX136" s="769"/>
      <c r="AY136" s="769"/>
      <c r="AZ136" s="769"/>
      <c r="CZ136" s="141">
        <v>0</v>
      </c>
    </row>
    <row r="137" spans="1:131" x14ac:dyDescent="0.25">
      <c r="C137" s="352"/>
      <c r="D137" s="353"/>
      <c r="E137" s="353"/>
      <c r="F137" s="353"/>
      <c r="G137" s="353"/>
      <c r="H137" s="353"/>
      <c r="I137" s="353"/>
      <c r="J137" s="353"/>
      <c r="K137" s="353"/>
      <c r="L137" s="353"/>
      <c r="M137" s="353"/>
      <c r="N137" s="353"/>
      <c r="O137" s="353"/>
      <c r="P137" s="354"/>
      <c r="Q137" s="780"/>
      <c r="R137" s="406"/>
      <c r="S137" s="406"/>
      <c r="T137" s="406"/>
      <c r="U137" s="406"/>
      <c r="V137" s="406"/>
      <c r="W137" s="406"/>
      <c r="X137" s="406"/>
      <c r="Y137" s="406"/>
      <c r="Z137" s="406"/>
      <c r="AA137" s="406"/>
      <c r="AB137" s="406"/>
      <c r="AC137" s="406"/>
      <c r="AD137" s="406"/>
      <c r="AE137" s="406"/>
      <c r="AF137" s="406"/>
      <c r="AG137" s="406"/>
      <c r="AH137" s="406"/>
      <c r="AI137" s="406"/>
      <c r="AJ137" s="406"/>
      <c r="AK137" s="406"/>
      <c r="AL137" s="406"/>
      <c r="AM137" s="406"/>
      <c r="AN137" s="406"/>
      <c r="AO137" s="406"/>
      <c r="AP137" s="406"/>
      <c r="AQ137" s="406"/>
      <c r="AR137" s="406"/>
      <c r="AS137" s="406"/>
      <c r="AT137" s="406"/>
      <c r="AU137" s="406"/>
      <c r="AV137" s="406"/>
      <c r="AW137" s="406"/>
      <c r="AX137" s="406"/>
      <c r="AY137" s="406"/>
      <c r="AZ137" s="406"/>
      <c r="CZ137" s="141">
        <v>0</v>
      </c>
    </row>
    <row r="138" spans="1:131" x14ac:dyDescent="0.25">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4"/>
      <c r="Z138" s="674"/>
      <c r="AA138" s="674"/>
      <c r="AB138" s="674"/>
      <c r="AC138" s="674"/>
      <c r="AD138" s="674"/>
      <c r="AE138" s="674"/>
      <c r="AF138" s="674"/>
      <c r="AG138" s="674"/>
      <c r="AH138" s="674"/>
      <c r="AI138" s="674"/>
      <c r="AJ138" s="674"/>
      <c r="AK138" s="674"/>
      <c r="AL138" s="674"/>
      <c r="AM138" s="674"/>
      <c r="AN138" s="674"/>
      <c r="AO138" s="674"/>
      <c r="AP138" s="674"/>
      <c r="AQ138" s="674"/>
      <c r="AR138" s="674"/>
      <c r="AS138" s="674"/>
      <c r="AT138" s="674"/>
      <c r="AU138" s="674"/>
      <c r="AV138" s="674"/>
      <c r="AW138" s="674"/>
      <c r="AX138" s="674"/>
      <c r="AY138" s="674"/>
      <c r="AZ138" s="674"/>
      <c r="CZ138" s="141">
        <v>0</v>
      </c>
    </row>
    <row r="139" spans="1:131" x14ac:dyDescent="0.25">
      <c r="C139" s="406"/>
      <c r="D139" s="406"/>
      <c r="E139" s="406"/>
      <c r="F139" s="406"/>
      <c r="G139" s="406"/>
      <c r="H139" s="406"/>
      <c r="I139" s="406"/>
      <c r="J139" s="406"/>
      <c r="K139" s="406"/>
      <c r="L139" s="406"/>
      <c r="M139" s="406"/>
      <c r="N139" s="406"/>
      <c r="O139" s="406"/>
      <c r="P139" s="406"/>
      <c r="Q139" s="406"/>
      <c r="R139" s="406"/>
      <c r="S139" s="406"/>
      <c r="T139" s="406"/>
      <c r="U139" s="406"/>
      <c r="V139" s="406"/>
      <c r="W139" s="406"/>
      <c r="X139" s="406"/>
      <c r="Y139" s="406"/>
      <c r="Z139" s="406"/>
      <c r="AA139" s="406"/>
      <c r="AB139" s="406"/>
      <c r="AC139" s="406"/>
      <c r="AD139" s="406"/>
      <c r="AE139" s="406"/>
      <c r="AF139" s="406"/>
      <c r="AG139" s="406"/>
      <c r="AH139" s="406"/>
      <c r="AI139" s="406"/>
      <c r="AJ139" s="406"/>
      <c r="AK139" s="406"/>
      <c r="AL139" s="406"/>
      <c r="AM139" s="406"/>
      <c r="AN139" s="406"/>
      <c r="AO139" s="406"/>
      <c r="AP139" s="406"/>
      <c r="AQ139" s="406"/>
      <c r="AR139" s="406"/>
      <c r="AS139" s="406"/>
      <c r="AT139" s="406"/>
      <c r="AU139" s="406"/>
      <c r="AV139" s="406"/>
      <c r="AW139" s="406"/>
      <c r="AX139" s="406"/>
      <c r="AY139" s="406"/>
      <c r="AZ139" s="406"/>
      <c r="CZ139" s="141">
        <v>0</v>
      </c>
    </row>
    <row r="140" spans="1:131" x14ac:dyDescent="0.25">
      <c r="C140" s="332" t="s">
        <v>92</v>
      </c>
      <c r="D140" s="333"/>
      <c r="E140" s="333"/>
      <c r="F140" s="333"/>
      <c r="G140" s="333"/>
      <c r="H140" s="333"/>
      <c r="I140" s="333"/>
      <c r="J140" s="333"/>
      <c r="K140" s="333"/>
      <c r="L140" s="333"/>
      <c r="M140" s="333"/>
      <c r="N140" s="333"/>
      <c r="O140" s="333"/>
      <c r="P140" s="333"/>
      <c r="Q140" s="333"/>
      <c r="R140" s="333"/>
      <c r="S140" s="333"/>
      <c r="T140" s="333"/>
      <c r="U140" s="333"/>
      <c r="V140" s="333"/>
      <c r="W140" s="333"/>
      <c r="X140" s="333"/>
      <c r="Y140" s="333"/>
      <c r="Z140" s="333"/>
      <c r="AA140" s="333"/>
      <c r="AB140" s="333"/>
      <c r="AC140" s="333"/>
      <c r="AD140" s="333"/>
      <c r="AE140" s="333"/>
      <c r="AF140" s="333"/>
      <c r="AG140" s="333"/>
      <c r="AH140" s="333"/>
      <c r="AI140" s="333"/>
      <c r="AJ140" s="333"/>
      <c r="AK140" s="333"/>
      <c r="AL140" s="333"/>
      <c r="AM140" s="333"/>
      <c r="AN140" s="333"/>
      <c r="AO140" s="333"/>
      <c r="AP140" s="333"/>
      <c r="AQ140" s="333"/>
      <c r="AR140" s="333"/>
      <c r="AS140" s="333"/>
      <c r="AT140" s="333"/>
      <c r="AU140" s="333"/>
      <c r="AV140" s="334"/>
      <c r="AW140" s="330" t="s">
        <v>93</v>
      </c>
      <c r="AX140" s="331"/>
      <c r="AY140" s="330" t="s">
        <v>94</v>
      </c>
      <c r="AZ140" s="331"/>
      <c r="CZ140" s="141">
        <v>1</v>
      </c>
    </row>
    <row r="141" spans="1:131" hidden="1" x14ac:dyDescent="0.25">
      <c r="A141" s="44"/>
      <c r="B141" s="46"/>
      <c r="C141" s="46" t="s">
        <v>105</v>
      </c>
      <c r="D141" s="46"/>
      <c r="E141" s="46"/>
      <c r="F141" s="46"/>
      <c r="G141" s="46"/>
      <c r="H141" s="46"/>
      <c r="I141" s="46"/>
      <c r="J141" s="46"/>
      <c r="K141" s="46"/>
      <c r="L141" s="46"/>
      <c r="M141" s="46"/>
      <c r="N141" s="46"/>
      <c r="O141" s="46"/>
      <c r="P141" s="46"/>
      <c r="Q141" s="46"/>
      <c r="R141" s="46"/>
      <c r="S141" s="46"/>
      <c r="T141" s="46"/>
      <c r="U141" s="46"/>
      <c r="V141" s="46"/>
      <c r="W141" s="46"/>
      <c r="X141" s="46"/>
      <c r="Y141" s="46"/>
      <c r="Z141" s="46"/>
      <c r="AA141" s="46"/>
      <c r="AB141" s="46"/>
      <c r="AC141" s="46"/>
      <c r="AD141" s="46"/>
      <c r="AE141" s="46"/>
      <c r="AF141" s="46"/>
      <c r="AG141" s="46"/>
      <c r="AH141" s="46"/>
      <c r="AI141" s="46"/>
      <c r="AJ141" s="46"/>
      <c r="AK141" s="46"/>
      <c r="AL141" s="46"/>
      <c r="AM141" s="46"/>
      <c r="AN141" s="46"/>
      <c r="AO141" s="46"/>
      <c r="AP141" s="46"/>
      <c r="AQ141" s="46"/>
      <c r="AR141" s="46"/>
      <c r="AS141" s="46"/>
      <c r="AT141" s="46"/>
      <c r="AU141" s="46"/>
      <c r="AV141" s="46"/>
      <c r="AW141" s="46"/>
      <c r="AX141" s="46"/>
      <c r="AY141" s="46"/>
      <c r="AZ141" s="46"/>
      <c r="BA141" s="46"/>
      <c r="BB141" s="44"/>
      <c r="CZ141" s="141">
        <v>0</v>
      </c>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row>
    <row r="142" spans="1:131" hidden="1" x14ac:dyDescent="0.25">
      <c r="A142" s="44"/>
      <c r="B142" s="46"/>
      <c r="C142" s="365" t="s">
        <v>603</v>
      </c>
      <c r="D142" s="362"/>
      <c r="E142" s="362"/>
      <c r="F142" s="362"/>
      <c r="G142" s="362"/>
      <c r="H142" s="362"/>
      <c r="I142" s="362"/>
      <c r="J142" s="362"/>
      <c r="K142" s="362"/>
      <c r="L142" s="362"/>
      <c r="M142" s="362"/>
      <c r="N142" s="362"/>
      <c r="O142" s="362"/>
      <c r="P142" s="362"/>
      <c r="Q142" s="362"/>
      <c r="R142" s="362"/>
      <c r="S142" s="362"/>
      <c r="T142" s="362"/>
      <c r="U142" s="362"/>
      <c r="V142" s="362"/>
      <c r="W142" s="362"/>
      <c r="X142" s="362"/>
      <c r="Y142" s="362"/>
      <c r="Z142" s="362"/>
      <c r="AA142" s="362"/>
      <c r="AB142" s="362"/>
      <c r="AC142" s="362"/>
      <c r="AD142" s="362"/>
      <c r="AE142" s="362"/>
      <c r="AF142" s="362"/>
      <c r="AG142" s="362"/>
      <c r="AH142" s="362"/>
      <c r="AI142" s="362"/>
      <c r="AJ142" s="362"/>
      <c r="AK142" s="362"/>
      <c r="AL142" s="362"/>
      <c r="AM142" s="362"/>
      <c r="AN142" s="362"/>
      <c r="AO142" s="362"/>
      <c r="AP142" s="362"/>
      <c r="AQ142" s="362"/>
      <c r="AR142" s="362"/>
      <c r="AS142" s="362"/>
      <c r="AT142" s="362"/>
      <c r="AU142" s="362"/>
      <c r="AV142" s="362"/>
      <c r="AW142" s="362"/>
      <c r="AX142" s="362"/>
      <c r="AY142" s="362"/>
      <c r="AZ142" s="363"/>
      <c r="BA142" s="46"/>
      <c r="BB142" s="44"/>
      <c r="CZ142" s="141">
        <v>0</v>
      </c>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row>
    <row r="143" spans="1:131" hidden="1" x14ac:dyDescent="0.25">
      <c r="A143" s="44"/>
      <c r="B143" s="46"/>
      <c r="C143" s="790"/>
      <c r="D143" s="791"/>
      <c r="E143" s="791"/>
      <c r="F143" s="791"/>
      <c r="G143" s="791"/>
      <c r="H143" s="791"/>
      <c r="I143" s="791"/>
      <c r="J143" s="791"/>
      <c r="K143" s="791"/>
      <c r="L143" s="791"/>
      <c r="M143" s="791"/>
      <c r="N143" s="791"/>
      <c r="O143" s="791"/>
      <c r="P143" s="791"/>
      <c r="Q143" s="791"/>
      <c r="R143" s="791"/>
      <c r="S143" s="791"/>
      <c r="T143" s="791"/>
      <c r="U143" s="791"/>
      <c r="V143" s="791"/>
      <c r="W143" s="791"/>
      <c r="X143" s="791"/>
      <c r="Y143" s="791"/>
      <c r="Z143" s="791"/>
      <c r="AA143" s="791"/>
      <c r="AB143" s="791"/>
      <c r="AC143" s="791"/>
      <c r="AD143" s="791"/>
      <c r="AE143" s="791"/>
      <c r="AF143" s="791"/>
      <c r="AG143" s="791"/>
      <c r="AH143" s="791"/>
      <c r="AI143" s="791"/>
      <c r="AJ143" s="791"/>
      <c r="AK143" s="791"/>
      <c r="AL143" s="791"/>
      <c r="AM143" s="791"/>
      <c r="AN143" s="791"/>
      <c r="AO143" s="791"/>
      <c r="AP143" s="791"/>
      <c r="AQ143" s="791"/>
      <c r="AR143" s="791"/>
      <c r="AS143" s="791"/>
      <c r="AT143" s="791"/>
      <c r="AU143" s="791"/>
      <c r="AV143" s="791"/>
      <c r="AW143" s="791"/>
      <c r="AX143" s="791"/>
      <c r="AY143" s="791"/>
      <c r="AZ143" s="792"/>
      <c r="BA143" s="46"/>
      <c r="BB143" s="44"/>
      <c r="CZ143" s="141">
        <v>0</v>
      </c>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row>
    <row r="144" spans="1:131" hidden="1" x14ac:dyDescent="0.25">
      <c r="A144" s="44"/>
      <c r="B144" s="46"/>
      <c r="C144" s="790"/>
      <c r="D144" s="791"/>
      <c r="E144" s="791"/>
      <c r="F144" s="791"/>
      <c r="G144" s="791"/>
      <c r="H144" s="791"/>
      <c r="I144" s="791"/>
      <c r="J144" s="791"/>
      <c r="K144" s="791"/>
      <c r="L144" s="791"/>
      <c r="M144" s="791"/>
      <c r="N144" s="791"/>
      <c r="O144" s="791"/>
      <c r="P144" s="791"/>
      <c r="Q144" s="791"/>
      <c r="R144" s="791"/>
      <c r="S144" s="791"/>
      <c r="T144" s="791"/>
      <c r="U144" s="791"/>
      <c r="V144" s="791"/>
      <c r="W144" s="791"/>
      <c r="X144" s="791"/>
      <c r="Y144" s="791"/>
      <c r="Z144" s="791"/>
      <c r="AA144" s="791"/>
      <c r="AB144" s="791"/>
      <c r="AC144" s="791"/>
      <c r="AD144" s="791"/>
      <c r="AE144" s="791"/>
      <c r="AF144" s="791"/>
      <c r="AG144" s="791"/>
      <c r="AH144" s="791"/>
      <c r="AI144" s="791"/>
      <c r="AJ144" s="791"/>
      <c r="AK144" s="791"/>
      <c r="AL144" s="791"/>
      <c r="AM144" s="791"/>
      <c r="AN144" s="791"/>
      <c r="AO144" s="791"/>
      <c r="AP144" s="791"/>
      <c r="AQ144" s="791"/>
      <c r="AR144" s="791"/>
      <c r="AS144" s="791"/>
      <c r="AT144" s="791"/>
      <c r="AU144" s="791"/>
      <c r="AV144" s="791"/>
      <c r="AW144" s="791"/>
      <c r="AX144" s="791"/>
      <c r="AY144" s="791"/>
      <c r="AZ144" s="792"/>
      <c r="BA144" s="46"/>
      <c r="BB144" s="44"/>
      <c r="CZ144" s="141">
        <v>0</v>
      </c>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row>
    <row r="145" spans="1:131" hidden="1" x14ac:dyDescent="0.25">
      <c r="A145" s="44"/>
      <c r="B145" s="46"/>
      <c r="C145" s="787"/>
      <c r="D145" s="788"/>
      <c r="E145" s="788"/>
      <c r="F145" s="788"/>
      <c r="G145" s="788"/>
      <c r="H145" s="788"/>
      <c r="I145" s="788"/>
      <c r="J145" s="788"/>
      <c r="K145" s="788"/>
      <c r="L145" s="788"/>
      <c r="M145" s="788"/>
      <c r="N145" s="788"/>
      <c r="O145" s="788"/>
      <c r="P145" s="788"/>
      <c r="Q145" s="788"/>
      <c r="R145" s="788"/>
      <c r="S145" s="788"/>
      <c r="T145" s="788"/>
      <c r="U145" s="788"/>
      <c r="V145" s="788"/>
      <c r="W145" s="788"/>
      <c r="X145" s="788"/>
      <c r="Y145" s="788"/>
      <c r="Z145" s="788"/>
      <c r="AA145" s="788"/>
      <c r="AB145" s="788"/>
      <c r="AC145" s="788"/>
      <c r="AD145" s="788"/>
      <c r="AE145" s="788"/>
      <c r="AF145" s="788"/>
      <c r="AG145" s="788"/>
      <c r="AH145" s="788"/>
      <c r="AI145" s="788"/>
      <c r="AJ145" s="788"/>
      <c r="AK145" s="788"/>
      <c r="AL145" s="788"/>
      <c r="AM145" s="788"/>
      <c r="AN145" s="788"/>
      <c r="AO145" s="788"/>
      <c r="AP145" s="788"/>
      <c r="AQ145" s="788"/>
      <c r="AR145" s="788"/>
      <c r="AS145" s="788"/>
      <c r="AT145" s="788"/>
      <c r="AU145" s="788"/>
      <c r="AV145" s="788"/>
      <c r="AW145" s="788"/>
      <c r="AX145" s="788"/>
      <c r="AY145" s="788"/>
      <c r="AZ145" s="789"/>
      <c r="BA145" s="46"/>
      <c r="BB145" s="44"/>
      <c r="CZ145" s="141">
        <v>0</v>
      </c>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row>
    <row r="146" spans="1:131" x14ac:dyDescent="0.25">
      <c r="A146" s="44"/>
      <c r="B146" s="46"/>
      <c r="C146" s="46"/>
      <c r="D146" s="46"/>
      <c r="E146" s="46"/>
      <c r="F146" s="46"/>
      <c r="G146" s="46"/>
      <c r="H146" s="46"/>
      <c r="I146" s="46"/>
      <c r="J146" s="46"/>
      <c r="K146" s="46"/>
      <c r="L146" s="46"/>
      <c r="M146" s="46"/>
      <c r="N146" s="46"/>
      <c r="O146" s="46"/>
      <c r="P146" s="46"/>
      <c r="Q146" s="46"/>
      <c r="R146" s="46"/>
      <c r="S146" s="46"/>
      <c r="T146" s="46"/>
      <c r="U146" s="46"/>
      <c r="V146" s="46"/>
      <c r="W146" s="46"/>
      <c r="X146" s="46"/>
      <c r="Y146" s="46"/>
      <c r="Z146" s="46"/>
      <c r="AA146" s="46"/>
      <c r="AB146" s="46"/>
      <c r="AC146" s="46"/>
      <c r="AD146" s="46"/>
      <c r="AE146" s="46"/>
      <c r="AF146" s="46"/>
      <c r="AG146" s="46"/>
      <c r="AH146" s="46"/>
      <c r="AI146" s="46"/>
      <c r="AJ146" s="46"/>
      <c r="AK146" s="46"/>
      <c r="AL146" s="46"/>
      <c r="AM146" s="46"/>
      <c r="AN146" s="46"/>
      <c r="AO146" s="46"/>
      <c r="AP146" s="46"/>
      <c r="AQ146" s="46"/>
      <c r="AR146" s="46"/>
      <c r="AS146" s="46"/>
      <c r="AT146" s="46"/>
      <c r="AU146" s="46"/>
      <c r="AV146" s="46"/>
      <c r="AW146" s="46"/>
      <c r="AX146" s="46"/>
      <c r="AY146" s="46"/>
      <c r="AZ146" s="46"/>
      <c r="BA146" s="46"/>
      <c r="BB146" s="44"/>
      <c r="CZ146" s="141">
        <v>0</v>
      </c>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row>
    <row r="147" spans="1:131" x14ac:dyDescent="0.25">
      <c r="CZ147" s="141">
        <v>0</v>
      </c>
    </row>
    <row r="148" spans="1:131" x14ac:dyDescent="0.25">
      <c r="C148" s="335" t="s">
        <v>253</v>
      </c>
      <c r="D148" s="328"/>
      <c r="E148" s="328"/>
      <c r="F148" s="328"/>
      <c r="G148" s="328"/>
      <c r="H148" s="328"/>
      <c r="I148" s="328"/>
      <c r="J148" s="328"/>
      <c r="K148" s="328"/>
      <c r="L148" s="328"/>
      <c r="M148" s="328"/>
      <c r="N148" s="328"/>
      <c r="O148" s="328"/>
      <c r="P148" s="329"/>
      <c r="Q148" s="15"/>
      <c r="R148" s="16"/>
      <c r="S148" s="16"/>
      <c r="T148" s="16"/>
      <c r="U148" s="16"/>
      <c r="V148" s="16"/>
      <c r="W148" s="16"/>
      <c r="X148" s="16"/>
      <c r="Y148" s="16"/>
      <c r="Z148" s="16"/>
      <c r="AA148" s="16"/>
      <c r="AB148" s="16"/>
      <c r="AC148" s="16"/>
      <c r="AD148" s="16"/>
      <c r="AE148" s="16"/>
      <c r="AF148" s="16"/>
      <c r="AG148" s="16"/>
      <c r="AH148" s="16"/>
      <c r="AI148" s="16"/>
      <c r="AJ148" s="16"/>
      <c r="AK148" s="16"/>
      <c r="AL148" s="16"/>
      <c r="AM148" s="16"/>
      <c r="AN148" s="16"/>
      <c r="AO148" s="16"/>
      <c r="AP148" s="16"/>
      <c r="AQ148" s="16"/>
      <c r="AR148" s="16"/>
      <c r="AS148" s="16"/>
      <c r="AT148" s="16"/>
      <c r="AU148" s="16"/>
      <c r="AV148" s="16"/>
      <c r="AW148" s="16"/>
      <c r="AX148" s="16"/>
      <c r="AY148" s="16"/>
      <c r="AZ148" s="16"/>
      <c r="CZ148" s="141">
        <v>0</v>
      </c>
    </row>
    <row r="149" spans="1:131" x14ac:dyDescent="0.25">
      <c r="CZ149" s="141">
        <v>0</v>
      </c>
    </row>
    <row r="150" spans="1:131" x14ac:dyDescent="0.25">
      <c r="C150" s="814" t="s">
        <v>647</v>
      </c>
      <c r="D150" s="815"/>
      <c r="E150" s="815"/>
      <c r="F150" s="815"/>
      <c r="G150" s="815"/>
      <c r="H150" s="815"/>
      <c r="I150" s="815"/>
      <c r="J150" s="815"/>
      <c r="K150" s="815"/>
      <c r="L150" s="815"/>
      <c r="M150" s="815"/>
      <c r="N150" s="815"/>
      <c r="O150" s="815"/>
      <c r="P150" s="815"/>
      <c r="Q150" s="817"/>
      <c r="R150" s="383"/>
      <c r="S150" s="383"/>
      <c r="T150" s="383"/>
      <c r="U150" s="383"/>
      <c r="V150" s="383"/>
      <c r="W150" s="383"/>
      <c r="X150" s="384"/>
      <c r="Y150" s="793"/>
      <c r="Z150" s="793"/>
      <c r="AA150" s="793"/>
      <c r="AB150" s="793"/>
      <c r="AC150" s="793"/>
      <c r="AD150" s="793"/>
      <c r="AE150" s="793"/>
      <c r="AF150" s="793"/>
      <c r="AG150" s="793"/>
      <c r="AH150" s="793"/>
      <c r="AI150" s="793"/>
      <c r="AJ150" s="793"/>
      <c r="AK150" s="793"/>
      <c r="AL150" s="793"/>
      <c r="AM150" s="793"/>
      <c r="AN150" s="793"/>
      <c r="AO150" s="793"/>
      <c r="AP150" s="793"/>
      <c r="AQ150" s="793"/>
      <c r="AR150" s="793"/>
      <c r="AS150" s="793"/>
      <c r="AT150" s="793"/>
      <c r="AU150" s="793"/>
      <c r="AV150" s="793"/>
      <c r="AW150" s="793"/>
      <c r="AX150" s="793"/>
      <c r="AY150" s="793"/>
      <c r="AZ150" s="794"/>
      <c r="CZ150" s="141">
        <v>0</v>
      </c>
    </row>
    <row r="151" spans="1:131" x14ac:dyDescent="0.25">
      <c r="C151" s="795" t="s">
        <v>648</v>
      </c>
      <c r="D151" s="796"/>
      <c r="E151" s="796"/>
      <c r="F151" s="796"/>
      <c r="G151" s="796"/>
      <c r="H151" s="796"/>
      <c r="I151" s="796"/>
      <c r="J151" s="796"/>
      <c r="K151" s="796"/>
      <c r="L151" s="796"/>
      <c r="M151" s="796"/>
      <c r="N151" s="796"/>
      <c r="O151" s="796"/>
      <c r="P151" s="796"/>
      <c r="Q151" s="813" t="s">
        <v>91</v>
      </c>
      <c r="R151" s="813"/>
      <c r="S151" s="813"/>
      <c r="T151" s="813"/>
      <c r="U151" s="813"/>
      <c r="V151" s="813"/>
      <c r="W151" s="813"/>
      <c r="X151" s="816"/>
      <c r="Y151" s="793"/>
      <c r="Z151" s="793"/>
      <c r="AA151" s="793"/>
      <c r="AB151" s="793"/>
      <c r="AC151" s="793"/>
      <c r="AD151" s="793"/>
      <c r="AE151" s="793"/>
      <c r="AF151" s="793"/>
      <c r="AG151" s="793"/>
      <c r="AH151" s="793"/>
      <c r="AI151" s="793"/>
      <c r="AJ151" s="793"/>
      <c r="AK151" s="793"/>
      <c r="AL151" s="793"/>
      <c r="AM151" s="793"/>
      <c r="AN151" s="793"/>
      <c r="AO151" s="793"/>
      <c r="AP151" s="793"/>
      <c r="AQ151" s="793"/>
      <c r="AR151" s="793"/>
      <c r="AS151" s="793"/>
      <c r="AT151" s="793"/>
      <c r="AU151" s="793"/>
      <c r="AV151" s="793"/>
      <c r="AW151" s="793"/>
      <c r="AX151" s="793"/>
      <c r="AY151" s="793"/>
      <c r="AZ151" s="794"/>
      <c r="CZ151" s="141">
        <v>0</v>
      </c>
    </row>
    <row r="152" spans="1:131" x14ac:dyDescent="0.25">
      <c r="C152" s="795" t="s">
        <v>649</v>
      </c>
      <c r="D152" s="796"/>
      <c r="E152" s="796"/>
      <c r="F152" s="796"/>
      <c r="G152" s="796"/>
      <c r="H152" s="796"/>
      <c r="I152" s="796"/>
      <c r="J152" s="796"/>
      <c r="K152" s="796"/>
      <c r="L152" s="796"/>
      <c r="M152" s="796"/>
      <c r="N152" s="796"/>
      <c r="O152" s="796"/>
      <c r="P152" s="796"/>
      <c r="Q152" s="813" t="s">
        <v>91</v>
      </c>
      <c r="R152" s="813"/>
      <c r="S152" s="813"/>
      <c r="T152" s="813"/>
      <c r="U152" s="813"/>
      <c r="V152" s="813"/>
      <c r="W152" s="813"/>
      <c r="X152" s="816"/>
      <c r="Y152" s="793"/>
      <c r="Z152" s="793"/>
      <c r="AA152" s="793"/>
      <c r="AB152" s="793"/>
      <c r="AC152" s="793"/>
      <c r="AD152" s="793"/>
      <c r="AE152" s="793"/>
      <c r="AF152" s="793"/>
      <c r="AG152" s="793"/>
      <c r="AH152" s="793"/>
      <c r="AI152" s="793"/>
      <c r="AJ152" s="793"/>
      <c r="AK152" s="793"/>
      <c r="AL152" s="793"/>
      <c r="AM152" s="793"/>
      <c r="AN152" s="793"/>
      <c r="AO152" s="793"/>
      <c r="AP152" s="793"/>
      <c r="AQ152" s="793"/>
      <c r="AR152" s="793"/>
      <c r="AS152" s="793"/>
      <c r="AT152" s="793"/>
      <c r="AU152" s="793"/>
      <c r="AV152" s="793"/>
      <c r="AW152" s="793"/>
      <c r="AX152" s="793"/>
      <c r="AY152" s="793"/>
      <c r="AZ152" s="794"/>
      <c r="CZ152" s="141">
        <v>0</v>
      </c>
    </row>
    <row r="153" spans="1:131" x14ac:dyDescent="0.25">
      <c r="C153" s="797" t="s">
        <v>254</v>
      </c>
      <c r="D153" s="796"/>
      <c r="E153" s="796"/>
      <c r="F153" s="796"/>
      <c r="G153" s="796"/>
      <c r="H153" s="796"/>
      <c r="I153" s="796"/>
      <c r="J153" s="796"/>
      <c r="K153" s="796"/>
      <c r="L153" s="796"/>
      <c r="M153" s="796"/>
      <c r="N153" s="796"/>
      <c r="O153" s="796"/>
      <c r="P153" s="796"/>
      <c r="Q153" s="409"/>
      <c r="R153" s="438"/>
      <c r="S153" s="781"/>
      <c r="T153" s="782" t="s">
        <v>255</v>
      </c>
      <c r="U153" s="782"/>
      <c r="V153" s="782"/>
      <c r="W153" s="782"/>
      <c r="X153" s="782"/>
      <c r="Y153" s="813" t="s">
        <v>91</v>
      </c>
      <c r="Z153" s="813"/>
      <c r="AA153" s="813"/>
      <c r="AB153" s="813"/>
      <c r="AC153" s="813"/>
      <c r="AD153" s="813"/>
      <c r="AE153" s="813"/>
      <c r="AF153" s="813"/>
      <c r="AG153" s="793"/>
      <c r="AH153" s="793"/>
      <c r="AI153" s="793"/>
      <c r="AJ153" s="793"/>
      <c r="AK153" s="793"/>
      <c r="AL153" s="793"/>
      <c r="AM153" s="793"/>
      <c r="AN153" s="793"/>
      <c r="AO153" s="793"/>
      <c r="AP153" s="793"/>
      <c r="AQ153" s="793"/>
      <c r="AR153" s="793"/>
      <c r="AS153" s="793"/>
      <c r="AT153" s="793"/>
      <c r="AU153" s="793"/>
      <c r="AV153" s="793"/>
      <c r="AW153" s="793"/>
      <c r="AX153" s="793"/>
      <c r="AY153" s="793"/>
      <c r="AZ153" s="794"/>
      <c r="CZ153" s="141">
        <v>0</v>
      </c>
    </row>
    <row r="154" spans="1:131" hidden="1" x14ac:dyDescent="0.25">
      <c r="A154" s="44"/>
      <c r="B154" s="46"/>
      <c r="C154" s="46" t="s">
        <v>105</v>
      </c>
      <c r="D154" s="46"/>
      <c r="E154" s="46"/>
      <c r="F154" s="46"/>
      <c r="G154" s="46"/>
      <c r="H154" s="46"/>
      <c r="I154" s="46"/>
      <c r="J154" s="46"/>
      <c r="K154" s="46"/>
      <c r="L154" s="46"/>
      <c r="M154" s="46"/>
      <c r="N154" s="46"/>
      <c r="O154" s="46"/>
      <c r="P154" s="46"/>
      <c r="Q154" s="46"/>
      <c r="R154" s="46"/>
      <c r="S154" s="46"/>
      <c r="T154" s="46"/>
      <c r="U154" s="46"/>
      <c r="V154" s="46"/>
      <c r="W154" s="46"/>
      <c r="X154" s="46"/>
      <c r="Y154" s="46"/>
      <c r="Z154" s="46"/>
      <c r="AA154" s="46"/>
      <c r="AB154" s="46"/>
      <c r="AC154" s="46"/>
      <c r="AD154" s="46"/>
      <c r="AE154" s="46"/>
      <c r="AF154" s="46"/>
      <c r="AG154" s="46"/>
      <c r="AH154" s="46"/>
      <c r="AI154" s="46"/>
      <c r="AJ154" s="46"/>
      <c r="AK154" s="46"/>
      <c r="AL154" s="46"/>
      <c r="AM154" s="46"/>
      <c r="AN154" s="46"/>
      <c r="AO154" s="46"/>
      <c r="AP154" s="46"/>
      <c r="AQ154" s="46"/>
      <c r="AR154" s="46"/>
      <c r="AS154" s="46"/>
      <c r="AT154" s="46"/>
      <c r="AU154" s="46"/>
      <c r="AV154" s="46"/>
      <c r="AW154" s="46"/>
      <c r="AX154" s="46"/>
      <c r="AY154" s="46"/>
      <c r="AZ154" s="46"/>
      <c r="BA154" s="46"/>
      <c r="BB154" s="44"/>
      <c r="CZ154" s="141">
        <v>0</v>
      </c>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row>
    <row r="155" spans="1:131" hidden="1" x14ac:dyDescent="0.25">
      <c r="A155" s="44"/>
      <c r="B155" s="46"/>
      <c r="C155" s="365" t="s">
        <v>604</v>
      </c>
      <c r="D155" s="362"/>
      <c r="E155" s="362"/>
      <c r="F155" s="362"/>
      <c r="G155" s="362"/>
      <c r="H155" s="362"/>
      <c r="I155" s="362"/>
      <c r="J155" s="362"/>
      <c r="K155" s="362"/>
      <c r="L155" s="362"/>
      <c r="M155" s="362"/>
      <c r="N155" s="362"/>
      <c r="O155" s="362"/>
      <c r="P155" s="362"/>
      <c r="Q155" s="362"/>
      <c r="R155" s="362"/>
      <c r="S155" s="362"/>
      <c r="T155" s="362"/>
      <c r="U155" s="362"/>
      <c r="V155" s="362"/>
      <c r="W155" s="362"/>
      <c r="X155" s="362"/>
      <c r="Y155" s="362"/>
      <c r="Z155" s="362"/>
      <c r="AA155" s="362"/>
      <c r="AB155" s="362"/>
      <c r="AC155" s="362"/>
      <c r="AD155" s="362"/>
      <c r="AE155" s="362"/>
      <c r="AF155" s="362"/>
      <c r="AG155" s="362"/>
      <c r="AH155" s="362"/>
      <c r="AI155" s="362"/>
      <c r="AJ155" s="362"/>
      <c r="AK155" s="362"/>
      <c r="AL155" s="362"/>
      <c r="AM155" s="362"/>
      <c r="AN155" s="362"/>
      <c r="AO155" s="362"/>
      <c r="AP155" s="362"/>
      <c r="AQ155" s="362"/>
      <c r="AR155" s="362"/>
      <c r="AS155" s="362"/>
      <c r="AT155" s="362"/>
      <c r="AU155" s="362"/>
      <c r="AV155" s="362"/>
      <c r="AW155" s="362"/>
      <c r="AX155" s="362"/>
      <c r="AY155" s="362"/>
      <c r="AZ155" s="363"/>
      <c r="BA155" s="46"/>
      <c r="BB155" s="44"/>
      <c r="CZ155" s="141">
        <v>0</v>
      </c>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row>
    <row r="156" spans="1:131" hidden="1" x14ac:dyDescent="0.25">
      <c r="A156" s="44"/>
      <c r="B156" s="46"/>
      <c r="C156" s="790"/>
      <c r="D156" s="791"/>
      <c r="E156" s="791"/>
      <c r="F156" s="791"/>
      <c r="G156" s="791"/>
      <c r="H156" s="791"/>
      <c r="I156" s="791"/>
      <c r="J156" s="791"/>
      <c r="K156" s="791"/>
      <c r="L156" s="791"/>
      <c r="M156" s="791"/>
      <c r="N156" s="791"/>
      <c r="O156" s="791"/>
      <c r="P156" s="791"/>
      <c r="Q156" s="791"/>
      <c r="R156" s="791"/>
      <c r="S156" s="791"/>
      <c r="T156" s="791"/>
      <c r="U156" s="791"/>
      <c r="V156" s="791"/>
      <c r="W156" s="791"/>
      <c r="X156" s="791"/>
      <c r="Y156" s="791"/>
      <c r="Z156" s="791"/>
      <c r="AA156" s="791"/>
      <c r="AB156" s="791"/>
      <c r="AC156" s="791"/>
      <c r="AD156" s="791"/>
      <c r="AE156" s="791"/>
      <c r="AF156" s="791"/>
      <c r="AG156" s="791"/>
      <c r="AH156" s="791"/>
      <c r="AI156" s="791"/>
      <c r="AJ156" s="791"/>
      <c r="AK156" s="791"/>
      <c r="AL156" s="791"/>
      <c r="AM156" s="791"/>
      <c r="AN156" s="791"/>
      <c r="AO156" s="791"/>
      <c r="AP156" s="791"/>
      <c r="AQ156" s="791"/>
      <c r="AR156" s="791"/>
      <c r="AS156" s="791"/>
      <c r="AT156" s="791"/>
      <c r="AU156" s="791"/>
      <c r="AV156" s="791"/>
      <c r="AW156" s="791"/>
      <c r="AX156" s="791"/>
      <c r="AY156" s="791"/>
      <c r="AZ156" s="792"/>
      <c r="BA156" s="46"/>
      <c r="BB156" s="44"/>
      <c r="CZ156" s="141">
        <v>0</v>
      </c>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row>
    <row r="157" spans="1:131" hidden="1" x14ac:dyDescent="0.25">
      <c r="A157" s="44"/>
      <c r="B157" s="46"/>
      <c r="C157" s="790"/>
      <c r="D157" s="791"/>
      <c r="E157" s="791"/>
      <c r="F157" s="791"/>
      <c r="G157" s="791"/>
      <c r="H157" s="791"/>
      <c r="I157" s="791"/>
      <c r="J157" s="791"/>
      <c r="K157" s="791"/>
      <c r="L157" s="791"/>
      <c r="M157" s="791"/>
      <c r="N157" s="791"/>
      <c r="O157" s="791"/>
      <c r="P157" s="791"/>
      <c r="Q157" s="791"/>
      <c r="R157" s="791"/>
      <c r="S157" s="791"/>
      <c r="T157" s="791"/>
      <c r="U157" s="791"/>
      <c r="V157" s="791"/>
      <c r="W157" s="791"/>
      <c r="X157" s="791"/>
      <c r="Y157" s="791"/>
      <c r="Z157" s="791"/>
      <c r="AA157" s="791"/>
      <c r="AB157" s="791"/>
      <c r="AC157" s="791"/>
      <c r="AD157" s="791"/>
      <c r="AE157" s="791"/>
      <c r="AF157" s="791"/>
      <c r="AG157" s="791"/>
      <c r="AH157" s="791"/>
      <c r="AI157" s="791"/>
      <c r="AJ157" s="791"/>
      <c r="AK157" s="791"/>
      <c r="AL157" s="791"/>
      <c r="AM157" s="791"/>
      <c r="AN157" s="791"/>
      <c r="AO157" s="791"/>
      <c r="AP157" s="791"/>
      <c r="AQ157" s="791"/>
      <c r="AR157" s="791"/>
      <c r="AS157" s="791"/>
      <c r="AT157" s="791"/>
      <c r="AU157" s="791"/>
      <c r="AV157" s="791"/>
      <c r="AW157" s="791"/>
      <c r="AX157" s="791"/>
      <c r="AY157" s="791"/>
      <c r="AZ157" s="792"/>
      <c r="BA157" s="46"/>
      <c r="BB157" s="44"/>
      <c r="CZ157" s="141">
        <v>0</v>
      </c>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row>
    <row r="158" spans="1:131" hidden="1" x14ac:dyDescent="0.25">
      <c r="A158" s="44"/>
      <c r="B158" s="46"/>
      <c r="C158" s="787"/>
      <c r="D158" s="788"/>
      <c r="E158" s="788"/>
      <c r="F158" s="788"/>
      <c r="G158" s="788"/>
      <c r="H158" s="788"/>
      <c r="I158" s="788"/>
      <c r="J158" s="788"/>
      <c r="K158" s="788"/>
      <c r="L158" s="788"/>
      <c r="M158" s="788"/>
      <c r="N158" s="788"/>
      <c r="O158" s="788"/>
      <c r="P158" s="788"/>
      <c r="Q158" s="788"/>
      <c r="R158" s="788"/>
      <c r="S158" s="788"/>
      <c r="T158" s="788"/>
      <c r="U158" s="788"/>
      <c r="V158" s="788"/>
      <c r="W158" s="788"/>
      <c r="X158" s="788"/>
      <c r="Y158" s="788"/>
      <c r="Z158" s="788"/>
      <c r="AA158" s="788"/>
      <c r="AB158" s="788"/>
      <c r="AC158" s="788"/>
      <c r="AD158" s="788"/>
      <c r="AE158" s="788"/>
      <c r="AF158" s="788"/>
      <c r="AG158" s="788"/>
      <c r="AH158" s="788"/>
      <c r="AI158" s="788"/>
      <c r="AJ158" s="788"/>
      <c r="AK158" s="788"/>
      <c r="AL158" s="788"/>
      <c r="AM158" s="788"/>
      <c r="AN158" s="788"/>
      <c r="AO158" s="788"/>
      <c r="AP158" s="788"/>
      <c r="AQ158" s="788"/>
      <c r="AR158" s="788"/>
      <c r="AS158" s="788"/>
      <c r="AT158" s="788"/>
      <c r="AU158" s="788"/>
      <c r="AV158" s="788"/>
      <c r="AW158" s="788"/>
      <c r="AX158" s="788"/>
      <c r="AY158" s="788"/>
      <c r="AZ158" s="789"/>
      <c r="BA158" s="46"/>
      <c r="BB158" s="44"/>
      <c r="CZ158" s="141">
        <v>0</v>
      </c>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row>
    <row r="159" spans="1:131" x14ac:dyDescent="0.25">
      <c r="CZ159" s="141">
        <v>0</v>
      </c>
    </row>
    <row r="160" spans="1:131" x14ac:dyDescent="0.25">
      <c r="CZ160" s="141">
        <v>0</v>
      </c>
    </row>
    <row r="161" spans="1:131" x14ac:dyDescent="0.25">
      <c r="C161" s="335" t="s">
        <v>258</v>
      </c>
      <c r="D161" s="328"/>
      <c r="E161" s="328"/>
      <c r="F161" s="328"/>
      <c r="G161" s="328"/>
      <c r="H161" s="328"/>
      <c r="I161" s="328"/>
      <c r="J161" s="328"/>
      <c r="K161" s="328"/>
      <c r="L161" s="328"/>
      <c r="M161" s="328"/>
      <c r="N161" s="328"/>
      <c r="O161" s="328"/>
      <c r="P161" s="329"/>
      <c r="Q161" s="15"/>
      <c r="R161" s="16"/>
      <c r="S161" s="16"/>
      <c r="T161" s="16"/>
      <c r="U161" s="16"/>
      <c r="V161" s="16"/>
      <c r="W161" s="16"/>
      <c r="X161" s="16"/>
      <c r="Y161" s="16"/>
      <c r="Z161" s="16"/>
      <c r="AA161" s="16"/>
      <c r="AB161" s="16"/>
      <c r="AC161" s="16"/>
      <c r="AD161" s="16"/>
      <c r="AE161" s="16"/>
      <c r="AF161" s="16"/>
      <c r="AG161" s="16"/>
      <c r="AH161" s="16"/>
      <c r="AI161" s="16"/>
      <c r="AJ161" s="16"/>
      <c r="AK161" s="16"/>
      <c r="AL161" s="16"/>
      <c r="AM161" s="16"/>
      <c r="AN161" s="16"/>
      <c r="AO161" s="16"/>
      <c r="AP161" s="16"/>
      <c r="AQ161" s="16"/>
      <c r="AR161" s="16"/>
      <c r="AS161" s="16"/>
      <c r="AT161" s="16"/>
      <c r="AU161" s="16"/>
      <c r="AV161" s="16"/>
      <c r="AW161" s="16"/>
      <c r="AX161" s="16"/>
      <c r="AY161" s="16"/>
      <c r="AZ161" s="16"/>
      <c r="CZ161" s="141">
        <v>0</v>
      </c>
    </row>
    <row r="162" spans="1:131" x14ac:dyDescent="0.25">
      <c r="CZ162" s="141">
        <v>0</v>
      </c>
    </row>
    <row r="163" spans="1:131" x14ac:dyDescent="0.25">
      <c r="C163" s="683" t="s">
        <v>259</v>
      </c>
      <c r="D163" s="684"/>
      <c r="E163" s="684"/>
      <c r="F163" s="684"/>
      <c r="G163" s="684"/>
      <c r="H163" s="684"/>
      <c r="I163" s="684"/>
      <c r="J163" s="684"/>
      <c r="K163" s="684"/>
      <c r="L163" s="684"/>
      <c r="M163" s="684"/>
      <c r="N163" s="684"/>
      <c r="O163" s="684"/>
      <c r="P163" s="684"/>
      <c r="Q163" s="684"/>
      <c r="R163" s="684"/>
      <c r="S163" s="684"/>
      <c r="T163" s="684"/>
      <c r="U163" s="684"/>
      <c r="V163" s="684"/>
      <c r="W163" s="684"/>
      <c r="X163" s="684"/>
      <c r="Y163" s="684"/>
      <c r="Z163" s="684"/>
      <c r="AA163" s="684"/>
      <c r="AB163" s="684"/>
      <c r="AC163" s="684"/>
      <c r="AD163" s="684"/>
      <c r="AE163" s="684"/>
      <c r="AF163" s="684"/>
      <c r="AG163" s="684"/>
      <c r="AH163" s="684"/>
      <c r="AI163" s="684"/>
      <c r="AJ163" s="684"/>
      <c r="AK163" s="684"/>
      <c r="AL163" s="684"/>
      <c r="AM163" s="684"/>
      <c r="AN163" s="684"/>
      <c r="AO163" s="684"/>
      <c r="AP163" s="684"/>
      <c r="AQ163" s="684"/>
      <c r="AR163" s="684"/>
      <c r="AS163" s="684"/>
      <c r="AT163" s="684"/>
      <c r="AU163" s="684"/>
      <c r="AV163" s="684"/>
      <c r="AW163" s="684"/>
      <c r="AX163" s="684"/>
      <c r="AY163" s="684"/>
      <c r="AZ163" s="685"/>
      <c r="CZ163" s="141">
        <v>0</v>
      </c>
    </row>
    <row r="164" spans="1:131" x14ac:dyDescent="0.25">
      <c r="C164" s="403" t="s">
        <v>162</v>
      </c>
      <c r="D164" s="403"/>
      <c r="E164" s="403"/>
      <c r="F164" s="403"/>
      <c r="G164" s="403"/>
      <c r="H164" s="403"/>
      <c r="I164" s="403"/>
      <c r="J164" s="403"/>
      <c r="K164" s="403"/>
      <c r="L164" s="403"/>
      <c r="M164" s="403"/>
      <c r="N164" s="403"/>
      <c r="O164" s="403"/>
      <c r="P164" s="403"/>
      <c r="Q164" s="404" t="s">
        <v>228</v>
      </c>
      <c r="R164" s="339"/>
      <c r="S164" s="339"/>
      <c r="T164" s="339"/>
      <c r="U164" s="339"/>
      <c r="V164" s="339"/>
      <c r="W164" s="339"/>
      <c r="X164" s="339"/>
      <c r="Y164" s="339"/>
      <c r="Z164" s="339"/>
      <c r="AA164" s="339"/>
      <c r="AB164" s="339"/>
      <c r="AC164" s="339"/>
      <c r="AD164" s="339"/>
      <c r="AE164" s="339"/>
      <c r="AF164" s="339"/>
      <c r="AG164" s="339"/>
      <c r="AH164" s="339"/>
      <c r="AI164" s="339"/>
      <c r="AJ164" s="339"/>
      <c r="AK164" s="339"/>
      <c r="AL164" s="340"/>
      <c r="AM164" s="403" t="s">
        <v>163</v>
      </c>
      <c r="AN164" s="403"/>
      <c r="AO164" s="403"/>
      <c r="AP164" s="403"/>
      <c r="AQ164" s="403"/>
      <c r="AR164" s="403"/>
      <c r="AS164" s="403"/>
      <c r="AT164" s="403"/>
      <c r="AU164" s="403"/>
      <c r="AV164" s="403"/>
      <c r="AW164" s="403"/>
      <c r="AX164" s="403"/>
      <c r="AY164" s="403"/>
      <c r="AZ164" s="403"/>
      <c r="CZ164" s="141">
        <v>0</v>
      </c>
    </row>
    <row r="165" spans="1:131" x14ac:dyDescent="0.25">
      <c r="C165" s="406"/>
      <c r="D165" s="406"/>
      <c r="E165" s="406"/>
      <c r="F165" s="406"/>
      <c r="G165" s="406"/>
      <c r="H165" s="406"/>
      <c r="I165" s="406"/>
      <c r="J165" s="406"/>
      <c r="K165" s="406"/>
      <c r="L165" s="406"/>
      <c r="M165" s="406"/>
      <c r="N165" s="406"/>
      <c r="O165" s="406"/>
      <c r="P165" s="406"/>
      <c r="Q165" s="408"/>
      <c r="R165" s="408"/>
      <c r="S165" s="408"/>
      <c r="T165" s="408"/>
      <c r="U165" s="408"/>
      <c r="V165" s="408"/>
      <c r="W165" s="408"/>
      <c r="X165" s="408"/>
      <c r="Y165" s="408"/>
      <c r="Z165" s="408"/>
      <c r="AA165" s="408"/>
      <c r="AB165" s="408"/>
      <c r="AC165" s="408"/>
      <c r="AD165" s="408"/>
      <c r="AE165" s="408"/>
      <c r="AF165" s="408"/>
      <c r="AG165" s="408"/>
      <c r="AH165" s="408"/>
      <c r="AI165" s="408"/>
      <c r="AJ165" s="408"/>
      <c r="AK165" s="408"/>
      <c r="AL165" s="408"/>
      <c r="AM165" s="406"/>
      <c r="AN165" s="406"/>
      <c r="AO165" s="406"/>
      <c r="AP165" s="406"/>
      <c r="AQ165" s="406"/>
      <c r="AR165" s="406"/>
      <c r="AS165" s="406"/>
      <c r="AT165" s="406"/>
      <c r="AU165" s="406"/>
      <c r="AV165" s="406"/>
      <c r="AW165" s="406"/>
      <c r="AX165" s="406"/>
      <c r="AY165" s="406"/>
      <c r="AZ165" s="406"/>
      <c r="CZ165" s="141">
        <v>0</v>
      </c>
    </row>
    <row r="166" spans="1:131" x14ac:dyDescent="0.25">
      <c r="C166" s="674"/>
      <c r="D166" s="674"/>
      <c r="E166" s="674"/>
      <c r="F166" s="674"/>
      <c r="G166" s="674"/>
      <c r="H166" s="674"/>
      <c r="I166" s="674"/>
      <c r="J166" s="674"/>
      <c r="K166" s="674"/>
      <c r="L166" s="674"/>
      <c r="M166" s="674"/>
      <c r="N166" s="674"/>
      <c r="O166" s="674"/>
      <c r="P166" s="674"/>
      <c r="Q166" s="672"/>
      <c r="R166" s="672"/>
      <c r="S166" s="672"/>
      <c r="T166" s="672"/>
      <c r="U166" s="672"/>
      <c r="V166" s="672"/>
      <c r="W166" s="672"/>
      <c r="X166" s="672"/>
      <c r="Y166" s="672"/>
      <c r="Z166" s="672"/>
      <c r="AA166" s="672"/>
      <c r="AB166" s="672"/>
      <c r="AC166" s="672"/>
      <c r="AD166" s="672"/>
      <c r="AE166" s="672"/>
      <c r="AF166" s="672"/>
      <c r="AG166" s="672"/>
      <c r="AH166" s="672"/>
      <c r="AI166" s="672"/>
      <c r="AJ166" s="672"/>
      <c r="AK166" s="672"/>
      <c r="AL166" s="672"/>
      <c r="AM166" s="674"/>
      <c r="AN166" s="674"/>
      <c r="AO166" s="674"/>
      <c r="AP166" s="674"/>
      <c r="AQ166" s="674"/>
      <c r="AR166" s="674"/>
      <c r="AS166" s="674"/>
      <c r="AT166" s="674"/>
      <c r="AU166" s="674"/>
      <c r="AV166" s="674"/>
      <c r="AW166" s="674"/>
      <c r="AX166" s="674"/>
      <c r="AY166" s="674"/>
      <c r="AZ166" s="674"/>
      <c r="CZ166" s="141">
        <v>0</v>
      </c>
    </row>
    <row r="167" spans="1:131" x14ac:dyDescent="0.25">
      <c r="C167" s="406"/>
      <c r="D167" s="406"/>
      <c r="E167" s="406"/>
      <c r="F167" s="406"/>
      <c r="G167" s="406"/>
      <c r="H167" s="406"/>
      <c r="I167" s="406"/>
      <c r="J167" s="406"/>
      <c r="K167" s="406"/>
      <c r="L167" s="406"/>
      <c r="M167" s="406"/>
      <c r="N167" s="406"/>
      <c r="O167" s="406"/>
      <c r="P167" s="406"/>
      <c r="Q167" s="408"/>
      <c r="R167" s="408"/>
      <c r="S167" s="408"/>
      <c r="T167" s="408"/>
      <c r="U167" s="408"/>
      <c r="V167" s="408"/>
      <c r="W167" s="408"/>
      <c r="X167" s="408"/>
      <c r="Y167" s="408"/>
      <c r="Z167" s="408"/>
      <c r="AA167" s="408"/>
      <c r="AB167" s="408"/>
      <c r="AC167" s="408"/>
      <c r="AD167" s="408"/>
      <c r="AE167" s="408"/>
      <c r="AF167" s="408"/>
      <c r="AG167" s="408"/>
      <c r="AH167" s="408"/>
      <c r="AI167" s="408"/>
      <c r="AJ167" s="408"/>
      <c r="AK167" s="408"/>
      <c r="AL167" s="408"/>
      <c r="AM167" s="406"/>
      <c r="AN167" s="406"/>
      <c r="AO167" s="406"/>
      <c r="AP167" s="406"/>
      <c r="AQ167" s="406"/>
      <c r="AR167" s="406"/>
      <c r="AS167" s="406"/>
      <c r="AT167" s="406"/>
      <c r="AU167" s="406"/>
      <c r="AV167" s="406"/>
      <c r="AW167" s="406"/>
      <c r="AX167" s="406"/>
      <c r="AY167" s="406"/>
      <c r="AZ167" s="406"/>
      <c r="CZ167" s="141">
        <v>0</v>
      </c>
    </row>
    <row r="168" spans="1:131" x14ac:dyDescent="0.25">
      <c r="C168" s="332" t="s">
        <v>92</v>
      </c>
      <c r="D168" s="333"/>
      <c r="E168" s="333"/>
      <c r="F168" s="333"/>
      <c r="G168" s="333"/>
      <c r="H168" s="333"/>
      <c r="I168" s="333"/>
      <c r="J168" s="333"/>
      <c r="K168" s="333"/>
      <c r="L168" s="333"/>
      <c r="M168" s="333"/>
      <c r="N168" s="333"/>
      <c r="O168" s="333"/>
      <c r="P168" s="333"/>
      <c r="Q168" s="333"/>
      <c r="R168" s="333"/>
      <c r="S168" s="333"/>
      <c r="T168" s="333"/>
      <c r="U168" s="333"/>
      <c r="V168" s="333"/>
      <c r="W168" s="333"/>
      <c r="X168" s="333"/>
      <c r="Y168" s="333"/>
      <c r="Z168" s="333"/>
      <c r="AA168" s="333"/>
      <c r="AB168" s="333"/>
      <c r="AC168" s="333"/>
      <c r="AD168" s="333"/>
      <c r="AE168" s="333"/>
      <c r="AF168" s="333"/>
      <c r="AG168" s="333"/>
      <c r="AH168" s="333"/>
      <c r="AI168" s="333"/>
      <c r="AJ168" s="333"/>
      <c r="AK168" s="333"/>
      <c r="AL168" s="333"/>
      <c r="AM168" s="333"/>
      <c r="AN168" s="333"/>
      <c r="AO168" s="333"/>
      <c r="AP168" s="333"/>
      <c r="AQ168" s="333"/>
      <c r="AR168" s="333"/>
      <c r="AS168" s="333"/>
      <c r="AT168" s="333"/>
      <c r="AU168" s="333"/>
      <c r="AV168" s="334"/>
      <c r="AW168" s="330" t="s">
        <v>93</v>
      </c>
      <c r="AX168" s="331"/>
      <c r="AY168" s="330" t="s">
        <v>94</v>
      </c>
      <c r="AZ168" s="331"/>
      <c r="CZ168" s="141">
        <v>1</v>
      </c>
    </row>
    <row r="169" spans="1:131" hidden="1" x14ac:dyDescent="0.25">
      <c r="A169" s="44"/>
      <c r="B169" s="46"/>
      <c r="C169" s="46" t="s">
        <v>105</v>
      </c>
      <c r="D169" s="46"/>
      <c r="E169" s="46"/>
      <c r="F169" s="46"/>
      <c r="G169" s="46"/>
      <c r="H169" s="46"/>
      <c r="I169" s="46"/>
      <c r="J169" s="46"/>
      <c r="K169" s="46"/>
      <c r="L169" s="46"/>
      <c r="M169" s="46"/>
      <c r="N169" s="46"/>
      <c r="O169" s="46"/>
      <c r="P169" s="46"/>
      <c r="Q169" s="46"/>
      <c r="R169" s="46"/>
      <c r="S169" s="46"/>
      <c r="T169" s="46"/>
      <c r="U169" s="46"/>
      <c r="V169" s="46"/>
      <c r="W169" s="46"/>
      <c r="X169" s="46"/>
      <c r="Y169" s="46"/>
      <c r="Z169" s="46"/>
      <c r="AA169" s="46"/>
      <c r="AB169" s="46"/>
      <c r="AC169" s="46"/>
      <c r="AD169" s="46"/>
      <c r="AE169" s="46"/>
      <c r="AF169" s="46"/>
      <c r="AG169" s="46"/>
      <c r="AH169" s="46"/>
      <c r="AI169" s="46"/>
      <c r="AJ169" s="46"/>
      <c r="AK169" s="46"/>
      <c r="AL169" s="46"/>
      <c r="AM169" s="46"/>
      <c r="AN169" s="46"/>
      <c r="AO169" s="46"/>
      <c r="AP169" s="46"/>
      <c r="AQ169" s="46"/>
      <c r="AR169" s="46"/>
      <c r="AS169" s="46"/>
      <c r="AT169" s="46"/>
      <c r="AU169" s="46"/>
      <c r="AV169" s="46"/>
      <c r="AW169" s="46"/>
      <c r="AX169" s="46"/>
      <c r="AY169" s="46"/>
      <c r="AZ169" s="46"/>
      <c r="BA169" s="46"/>
      <c r="BB169" s="44"/>
      <c r="CZ169" s="141">
        <v>0</v>
      </c>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row>
    <row r="170" spans="1:131" hidden="1" x14ac:dyDescent="0.25">
      <c r="A170" s="44"/>
      <c r="B170" s="46"/>
      <c r="C170" s="365" t="s">
        <v>594</v>
      </c>
      <c r="D170" s="362"/>
      <c r="E170" s="362"/>
      <c r="F170" s="362"/>
      <c r="G170" s="362"/>
      <c r="H170" s="362"/>
      <c r="I170" s="362"/>
      <c r="J170" s="362"/>
      <c r="K170" s="362"/>
      <c r="L170" s="362"/>
      <c r="M170" s="362"/>
      <c r="N170" s="362"/>
      <c r="O170" s="362"/>
      <c r="P170" s="362"/>
      <c r="Q170" s="362"/>
      <c r="R170" s="362"/>
      <c r="S170" s="362"/>
      <c r="T170" s="362"/>
      <c r="U170" s="362"/>
      <c r="V170" s="362"/>
      <c r="W170" s="362"/>
      <c r="X170" s="362"/>
      <c r="Y170" s="362"/>
      <c r="Z170" s="362"/>
      <c r="AA170" s="362"/>
      <c r="AB170" s="362"/>
      <c r="AC170" s="362"/>
      <c r="AD170" s="362"/>
      <c r="AE170" s="362"/>
      <c r="AF170" s="362"/>
      <c r="AG170" s="362"/>
      <c r="AH170" s="362"/>
      <c r="AI170" s="362"/>
      <c r="AJ170" s="362"/>
      <c r="AK170" s="362"/>
      <c r="AL170" s="362"/>
      <c r="AM170" s="362"/>
      <c r="AN170" s="362"/>
      <c r="AO170" s="362"/>
      <c r="AP170" s="362"/>
      <c r="AQ170" s="362"/>
      <c r="AR170" s="362"/>
      <c r="AS170" s="362"/>
      <c r="AT170" s="362"/>
      <c r="AU170" s="362"/>
      <c r="AV170" s="362"/>
      <c r="AW170" s="362"/>
      <c r="AX170" s="362"/>
      <c r="AY170" s="362"/>
      <c r="AZ170" s="363"/>
      <c r="BA170" s="46"/>
      <c r="BB170" s="44"/>
      <c r="CZ170" s="141">
        <v>0</v>
      </c>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row>
    <row r="171" spans="1:131" hidden="1" x14ac:dyDescent="0.25">
      <c r="A171" s="44"/>
      <c r="B171" s="46"/>
      <c r="C171" s="790"/>
      <c r="D171" s="791"/>
      <c r="E171" s="791"/>
      <c r="F171" s="791"/>
      <c r="G171" s="791"/>
      <c r="H171" s="791"/>
      <c r="I171" s="791"/>
      <c r="J171" s="791"/>
      <c r="K171" s="791"/>
      <c r="L171" s="791"/>
      <c r="M171" s="791"/>
      <c r="N171" s="791"/>
      <c r="O171" s="791"/>
      <c r="P171" s="791"/>
      <c r="Q171" s="791"/>
      <c r="R171" s="791"/>
      <c r="S171" s="791"/>
      <c r="T171" s="791"/>
      <c r="U171" s="791"/>
      <c r="V171" s="791"/>
      <c r="W171" s="791"/>
      <c r="X171" s="791"/>
      <c r="Y171" s="791"/>
      <c r="Z171" s="791"/>
      <c r="AA171" s="791"/>
      <c r="AB171" s="791"/>
      <c r="AC171" s="791"/>
      <c r="AD171" s="791"/>
      <c r="AE171" s="791"/>
      <c r="AF171" s="791"/>
      <c r="AG171" s="791"/>
      <c r="AH171" s="791"/>
      <c r="AI171" s="791"/>
      <c r="AJ171" s="791"/>
      <c r="AK171" s="791"/>
      <c r="AL171" s="791"/>
      <c r="AM171" s="791"/>
      <c r="AN171" s="791"/>
      <c r="AO171" s="791"/>
      <c r="AP171" s="791"/>
      <c r="AQ171" s="791"/>
      <c r="AR171" s="791"/>
      <c r="AS171" s="791"/>
      <c r="AT171" s="791"/>
      <c r="AU171" s="791"/>
      <c r="AV171" s="791"/>
      <c r="AW171" s="791"/>
      <c r="AX171" s="791"/>
      <c r="AY171" s="791"/>
      <c r="AZ171" s="792"/>
      <c r="BA171" s="46"/>
      <c r="BB171" s="44"/>
      <c r="CZ171" s="141">
        <v>0</v>
      </c>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row>
    <row r="172" spans="1:131" hidden="1" x14ac:dyDescent="0.25">
      <c r="A172" s="44"/>
      <c r="B172" s="46"/>
      <c r="C172" s="790"/>
      <c r="D172" s="791"/>
      <c r="E172" s="791"/>
      <c r="F172" s="791"/>
      <c r="G172" s="791"/>
      <c r="H172" s="791"/>
      <c r="I172" s="791"/>
      <c r="J172" s="791"/>
      <c r="K172" s="791"/>
      <c r="L172" s="791"/>
      <c r="M172" s="791"/>
      <c r="N172" s="791"/>
      <c r="O172" s="791"/>
      <c r="P172" s="791"/>
      <c r="Q172" s="791"/>
      <c r="R172" s="791"/>
      <c r="S172" s="791"/>
      <c r="T172" s="791"/>
      <c r="U172" s="791"/>
      <c r="V172" s="791"/>
      <c r="W172" s="791"/>
      <c r="X172" s="791"/>
      <c r="Y172" s="791"/>
      <c r="Z172" s="791"/>
      <c r="AA172" s="791"/>
      <c r="AB172" s="791"/>
      <c r="AC172" s="791"/>
      <c r="AD172" s="791"/>
      <c r="AE172" s="791"/>
      <c r="AF172" s="791"/>
      <c r="AG172" s="791"/>
      <c r="AH172" s="791"/>
      <c r="AI172" s="791"/>
      <c r="AJ172" s="791"/>
      <c r="AK172" s="791"/>
      <c r="AL172" s="791"/>
      <c r="AM172" s="791"/>
      <c r="AN172" s="791"/>
      <c r="AO172" s="791"/>
      <c r="AP172" s="791"/>
      <c r="AQ172" s="791"/>
      <c r="AR172" s="791"/>
      <c r="AS172" s="791"/>
      <c r="AT172" s="791"/>
      <c r="AU172" s="791"/>
      <c r="AV172" s="791"/>
      <c r="AW172" s="791"/>
      <c r="AX172" s="791"/>
      <c r="AY172" s="791"/>
      <c r="AZ172" s="792"/>
      <c r="BA172" s="46"/>
      <c r="BB172" s="44"/>
      <c r="CZ172" s="141">
        <v>0</v>
      </c>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row>
    <row r="173" spans="1:131" hidden="1" x14ac:dyDescent="0.25">
      <c r="A173" s="44"/>
      <c r="B173" s="46"/>
      <c r="C173" s="787"/>
      <c r="D173" s="788"/>
      <c r="E173" s="788"/>
      <c r="F173" s="788"/>
      <c r="G173" s="788"/>
      <c r="H173" s="788"/>
      <c r="I173" s="788"/>
      <c r="J173" s="788"/>
      <c r="K173" s="788"/>
      <c r="L173" s="788"/>
      <c r="M173" s="788"/>
      <c r="N173" s="788"/>
      <c r="O173" s="788"/>
      <c r="P173" s="788"/>
      <c r="Q173" s="788"/>
      <c r="R173" s="788"/>
      <c r="S173" s="788"/>
      <c r="T173" s="788"/>
      <c r="U173" s="788"/>
      <c r="V173" s="788"/>
      <c r="W173" s="788"/>
      <c r="X173" s="788"/>
      <c r="Y173" s="788"/>
      <c r="Z173" s="788"/>
      <c r="AA173" s="788"/>
      <c r="AB173" s="788"/>
      <c r="AC173" s="788"/>
      <c r="AD173" s="788"/>
      <c r="AE173" s="788"/>
      <c r="AF173" s="788"/>
      <c r="AG173" s="788"/>
      <c r="AH173" s="788"/>
      <c r="AI173" s="788"/>
      <c r="AJ173" s="788"/>
      <c r="AK173" s="788"/>
      <c r="AL173" s="788"/>
      <c r="AM173" s="788"/>
      <c r="AN173" s="788"/>
      <c r="AO173" s="788"/>
      <c r="AP173" s="788"/>
      <c r="AQ173" s="788"/>
      <c r="AR173" s="788"/>
      <c r="AS173" s="788"/>
      <c r="AT173" s="788"/>
      <c r="AU173" s="788"/>
      <c r="AV173" s="788"/>
      <c r="AW173" s="788"/>
      <c r="AX173" s="788"/>
      <c r="AY173" s="788"/>
      <c r="AZ173" s="789"/>
      <c r="BA173" s="46"/>
      <c r="BB173" s="44"/>
      <c r="CZ173" s="141">
        <v>0</v>
      </c>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row>
    <row r="174" spans="1:131" x14ac:dyDescent="0.25">
      <c r="CZ174" s="141">
        <v>0</v>
      </c>
    </row>
    <row r="175" spans="1:131" x14ac:dyDescent="0.25">
      <c r="CZ175" s="141">
        <v>0</v>
      </c>
    </row>
    <row r="176" spans="1:131" x14ac:dyDescent="0.25">
      <c r="C176" s="335" t="s">
        <v>391</v>
      </c>
      <c r="D176" s="328"/>
      <c r="E176" s="328"/>
      <c r="F176" s="328"/>
      <c r="G176" s="328"/>
      <c r="H176" s="328"/>
      <c r="I176" s="328"/>
      <c r="J176" s="328"/>
      <c r="K176" s="328"/>
      <c r="L176" s="328"/>
      <c r="M176" s="328"/>
      <c r="N176" s="328"/>
      <c r="O176" s="328"/>
      <c r="P176" s="329"/>
      <c r="Q176" s="43"/>
      <c r="R176" s="42"/>
      <c r="S176" s="42"/>
      <c r="T176" s="42"/>
      <c r="U176" s="42"/>
      <c r="V176" s="42"/>
      <c r="W176" s="42"/>
      <c r="X176" s="42"/>
      <c r="Y176" s="42"/>
      <c r="Z176" s="42"/>
      <c r="AA176" s="42"/>
      <c r="AB176" s="42"/>
      <c r="AC176" s="42"/>
      <c r="AD176" s="42"/>
      <c r="AE176" s="42"/>
      <c r="AF176" s="42"/>
      <c r="AG176" s="42"/>
      <c r="AH176" s="42"/>
      <c r="AI176" s="42"/>
      <c r="AJ176" s="42"/>
      <c r="AK176" s="42"/>
      <c r="AL176" s="42"/>
      <c r="AM176" s="42"/>
      <c r="AN176" s="42"/>
      <c r="AO176" s="42"/>
      <c r="AP176" s="42"/>
      <c r="AQ176" s="42"/>
      <c r="AR176" s="42"/>
      <c r="AS176" s="42"/>
      <c r="AT176" s="42"/>
      <c r="AU176" s="42"/>
      <c r="AV176" s="42"/>
      <c r="AW176" s="42"/>
      <c r="AX176" s="42"/>
      <c r="AY176" s="42"/>
      <c r="AZ176" s="42"/>
      <c r="CZ176" s="141">
        <v>1</v>
      </c>
    </row>
    <row r="177" spans="3:104" x14ac:dyDescent="0.25">
      <c r="C177" s="205"/>
      <c r="D177" s="205"/>
      <c r="E177" s="205"/>
      <c r="F177" s="205"/>
      <c r="G177" s="205"/>
      <c r="H177" s="205"/>
      <c r="I177" s="205"/>
      <c r="J177" s="205"/>
      <c r="K177" s="205"/>
      <c r="L177" s="205"/>
      <c r="M177" s="205"/>
      <c r="N177" s="205"/>
      <c r="O177" s="205"/>
      <c r="P177" s="205"/>
      <c r="Q177" s="205"/>
      <c r="R177" s="205"/>
      <c r="S177" s="205"/>
      <c r="T177" s="205"/>
      <c r="U177" s="205"/>
      <c r="V177" s="205"/>
      <c r="W177" s="205"/>
      <c r="X177" s="205"/>
      <c r="Y177" s="205"/>
      <c r="Z177" s="205"/>
      <c r="AA177" s="205"/>
      <c r="AB177" s="205"/>
      <c r="AC177" s="205"/>
      <c r="AD177" s="205"/>
      <c r="AE177" s="205"/>
      <c r="AF177" s="205"/>
      <c r="AG177" s="205"/>
      <c r="AH177" s="205"/>
      <c r="AI177" s="205"/>
      <c r="AJ177" s="205"/>
      <c r="AK177" s="205"/>
      <c r="AL177" s="205"/>
      <c r="AM177" s="205"/>
      <c r="AN177" s="205"/>
      <c r="AO177" s="205"/>
      <c r="AP177" s="205"/>
      <c r="AQ177" s="205"/>
      <c r="AR177" s="205"/>
      <c r="AS177" s="205"/>
      <c r="AT177" s="205"/>
      <c r="AU177" s="205"/>
      <c r="AV177" s="205"/>
      <c r="AW177" s="205"/>
      <c r="AX177" s="205"/>
      <c r="AY177" s="205"/>
      <c r="AZ177" s="205"/>
      <c r="CZ177" s="141">
        <v>1</v>
      </c>
    </row>
    <row r="178" spans="3:104" x14ac:dyDescent="0.25">
      <c r="C178" s="441"/>
      <c r="D178" s="442"/>
      <c r="E178" s="442"/>
      <c r="F178" s="442"/>
      <c r="G178" s="442"/>
      <c r="H178" s="442"/>
      <c r="I178" s="442"/>
      <c r="J178" s="442"/>
      <c r="K178" s="442"/>
      <c r="L178" s="442"/>
      <c r="M178" s="442"/>
      <c r="N178" s="442"/>
      <c r="O178" s="442"/>
      <c r="P178" s="442"/>
      <c r="Q178" s="447" t="s">
        <v>392</v>
      </c>
      <c r="R178" s="447"/>
      <c r="S178" s="447"/>
      <c r="T178" s="447"/>
      <c r="U178" s="447"/>
      <c r="V178" s="447"/>
      <c r="W178" s="447"/>
      <c r="X178" s="447"/>
      <c r="Y178" s="447"/>
      <c r="Z178" s="447"/>
      <c r="AA178" s="447"/>
      <c r="AB178" s="447"/>
      <c r="AC178" s="447"/>
      <c r="AD178" s="447"/>
      <c r="AE178" s="447"/>
      <c r="AF178" s="447"/>
      <c r="AG178" s="447"/>
      <c r="AH178" s="447"/>
      <c r="AI178" s="447"/>
      <c r="AJ178" s="447"/>
      <c r="AK178" s="447"/>
      <c r="AL178" s="447"/>
      <c r="AM178" s="447"/>
      <c r="AN178" s="447"/>
      <c r="AO178" s="447"/>
      <c r="AP178" s="447"/>
      <c r="AQ178" s="447"/>
      <c r="AR178" s="447"/>
      <c r="AS178" s="447"/>
      <c r="AT178" s="447"/>
      <c r="AU178" s="447"/>
      <c r="AV178" s="447"/>
      <c r="AW178" s="447"/>
      <c r="AX178" s="447"/>
      <c r="AY178" s="447"/>
      <c r="AZ178" s="448"/>
      <c r="CZ178" s="141">
        <v>1</v>
      </c>
    </row>
    <row r="179" spans="3:104" x14ac:dyDescent="0.25">
      <c r="C179" s="443"/>
      <c r="D179" s="444"/>
      <c r="E179" s="444"/>
      <c r="F179" s="444"/>
      <c r="G179" s="444"/>
      <c r="H179" s="444"/>
      <c r="I179" s="444"/>
      <c r="J179" s="444"/>
      <c r="K179" s="444"/>
      <c r="L179" s="444"/>
      <c r="M179" s="444"/>
      <c r="N179" s="444"/>
      <c r="O179" s="444"/>
      <c r="P179" s="444"/>
      <c r="Q179" s="449"/>
      <c r="R179" s="449"/>
      <c r="S179" s="449"/>
      <c r="T179" s="449"/>
      <c r="U179" s="449"/>
      <c r="V179" s="449"/>
      <c r="W179" s="449"/>
      <c r="X179" s="449"/>
      <c r="Y179" s="449"/>
      <c r="Z179" s="449"/>
      <c r="AA179" s="449"/>
      <c r="AB179" s="449"/>
      <c r="AC179" s="449"/>
      <c r="AD179" s="449"/>
      <c r="AE179" s="449"/>
      <c r="AF179" s="449"/>
      <c r="AG179" s="449"/>
      <c r="AH179" s="449"/>
      <c r="AI179" s="449"/>
      <c r="AJ179" s="449"/>
      <c r="AK179" s="449"/>
      <c r="AL179" s="449"/>
      <c r="AM179" s="449"/>
      <c r="AN179" s="449"/>
      <c r="AO179" s="449"/>
      <c r="AP179" s="449"/>
      <c r="AQ179" s="449"/>
      <c r="AR179" s="449"/>
      <c r="AS179" s="449"/>
      <c r="AT179" s="449"/>
      <c r="AU179" s="449"/>
      <c r="AV179" s="449"/>
      <c r="AW179" s="449"/>
      <c r="AX179" s="449"/>
      <c r="AY179" s="449"/>
      <c r="AZ179" s="450"/>
      <c r="CZ179" s="141">
        <v>1</v>
      </c>
    </row>
    <row r="180" spans="3:104" x14ac:dyDescent="0.25">
      <c r="C180" s="443"/>
      <c r="D180" s="444"/>
      <c r="E180" s="444"/>
      <c r="F180" s="444"/>
      <c r="G180" s="444"/>
      <c r="H180" s="444"/>
      <c r="I180" s="444"/>
      <c r="J180" s="444"/>
      <c r="K180" s="444"/>
      <c r="L180" s="444"/>
      <c r="M180" s="444"/>
      <c r="N180" s="444"/>
      <c r="O180" s="444"/>
      <c r="P180" s="444"/>
      <c r="Q180" s="449"/>
      <c r="R180" s="449"/>
      <c r="S180" s="449"/>
      <c r="T180" s="449"/>
      <c r="U180" s="449"/>
      <c r="V180" s="449"/>
      <c r="W180" s="449"/>
      <c r="X180" s="449"/>
      <c r="Y180" s="449"/>
      <c r="Z180" s="449"/>
      <c r="AA180" s="449"/>
      <c r="AB180" s="449"/>
      <c r="AC180" s="449"/>
      <c r="AD180" s="449"/>
      <c r="AE180" s="449"/>
      <c r="AF180" s="449"/>
      <c r="AG180" s="449"/>
      <c r="AH180" s="449"/>
      <c r="AI180" s="449"/>
      <c r="AJ180" s="449"/>
      <c r="AK180" s="449"/>
      <c r="AL180" s="449"/>
      <c r="AM180" s="449"/>
      <c r="AN180" s="449"/>
      <c r="AO180" s="449"/>
      <c r="AP180" s="449"/>
      <c r="AQ180" s="449"/>
      <c r="AR180" s="449"/>
      <c r="AS180" s="449"/>
      <c r="AT180" s="449"/>
      <c r="AU180" s="449"/>
      <c r="AV180" s="449"/>
      <c r="AW180" s="449"/>
      <c r="AX180" s="449"/>
      <c r="AY180" s="449"/>
      <c r="AZ180" s="450"/>
      <c r="CZ180" s="141">
        <v>1</v>
      </c>
    </row>
    <row r="181" spans="3:104" x14ac:dyDescent="0.25">
      <c r="C181" s="445"/>
      <c r="D181" s="446"/>
      <c r="E181" s="446"/>
      <c r="F181" s="446"/>
      <c r="G181" s="446"/>
      <c r="H181" s="446"/>
      <c r="I181" s="446"/>
      <c r="J181" s="446"/>
      <c r="K181" s="446"/>
      <c r="L181" s="446"/>
      <c r="M181" s="446"/>
      <c r="N181" s="446"/>
      <c r="O181" s="446"/>
      <c r="P181" s="446"/>
      <c r="Q181" s="451"/>
      <c r="R181" s="451"/>
      <c r="S181" s="451"/>
      <c r="T181" s="451"/>
      <c r="U181" s="451"/>
      <c r="V181" s="451"/>
      <c r="W181" s="451"/>
      <c r="X181" s="451"/>
      <c r="Y181" s="451"/>
      <c r="Z181" s="451"/>
      <c r="AA181" s="451"/>
      <c r="AB181" s="451"/>
      <c r="AC181" s="451"/>
      <c r="AD181" s="451"/>
      <c r="AE181" s="451"/>
      <c r="AF181" s="451"/>
      <c r="AG181" s="451"/>
      <c r="AH181" s="451"/>
      <c r="AI181" s="451"/>
      <c r="AJ181" s="451"/>
      <c r="AK181" s="451"/>
      <c r="AL181" s="451"/>
      <c r="AM181" s="451"/>
      <c r="AN181" s="451"/>
      <c r="AO181" s="451"/>
      <c r="AP181" s="451"/>
      <c r="AQ181" s="451"/>
      <c r="AR181" s="451"/>
      <c r="AS181" s="451"/>
      <c r="AT181" s="451"/>
      <c r="AU181" s="451"/>
      <c r="AV181" s="451"/>
      <c r="AW181" s="451"/>
      <c r="AX181" s="451"/>
      <c r="AY181" s="451"/>
      <c r="AZ181" s="452"/>
      <c r="CZ181" s="141">
        <v>1</v>
      </c>
    </row>
    <row r="182" spans="3:104" x14ac:dyDescent="0.25">
      <c r="C182" s="39"/>
      <c r="D182" s="39"/>
      <c r="E182" s="39"/>
      <c r="F182" s="39"/>
      <c r="W182" s="39"/>
      <c r="X182" s="39"/>
      <c r="Y182" s="39"/>
      <c r="Z182" s="39"/>
      <c r="AQ182" s="39"/>
      <c r="AR182" s="39"/>
      <c r="AS182" s="39"/>
      <c r="AT182" s="39"/>
      <c r="AU182" s="39"/>
      <c r="AV182" s="39"/>
      <c r="AW182" s="39"/>
      <c r="AX182" s="39"/>
      <c r="AY182" s="39"/>
      <c r="AZ182" s="39"/>
      <c r="CZ182" s="141">
        <v>1</v>
      </c>
    </row>
    <row r="183" spans="3:104" x14ac:dyDescent="0.25">
      <c r="C183" s="39"/>
      <c r="D183" s="39"/>
      <c r="E183" s="39"/>
      <c r="F183" s="39"/>
      <c r="W183" s="39"/>
      <c r="X183" s="39"/>
      <c r="Y183" s="39"/>
      <c r="Z183" s="39"/>
      <c r="AQ183" s="39"/>
      <c r="AR183" s="39"/>
      <c r="AS183" s="39"/>
      <c r="AT183" s="39"/>
      <c r="AU183" s="39"/>
      <c r="AV183" s="39"/>
      <c r="AW183" s="39"/>
      <c r="AX183" s="39"/>
      <c r="AY183" s="39"/>
      <c r="AZ183" s="39"/>
      <c r="CZ183" s="141">
        <v>1</v>
      </c>
    </row>
    <row r="184" spans="3:104" x14ac:dyDescent="0.25">
      <c r="C184" s="39"/>
      <c r="D184" s="39"/>
      <c r="E184" s="39"/>
      <c r="F184" s="39"/>
      <c r="G184" s="39"/>
      <c r="H184" s="39"/>
      <c r="I184" s="39"/>
      <c r="J184" s="39"/>
      <c r="K184" s="39"/>
      <c r="L184" s="39"/>
      <c r="M184" s="39"/>
      <c r="N184" s="39"/>
      <c r="O184" s="39"/>
      <c r="P184" s="39"/>
      <c r="Q184" s="39"/>
      <c r="R184" s="39"/>
      <c r="S184" s="39"/>
      <c r="T184" s="39"/>
      <c r="U184" s="39"/>
      <c r="V184" s="39"/>
      <c r="W184" s="39"/>
      <c r="X184" s="39"/>
      <c r="Y184" s="39"/>
      <c r="Z184" s="39"/>
      <c r="AA184" s="39"/>
      <c r="AB184" s="39"/>
      <c r="AC184" s="39"/>
      <c r="AD184" s="39"/>
      <c r="AE184" s="39"/>
      <c r="AF184" s="39"/>
      <c r="AG184" s="39"/>
      <c r="AH184" s="39"/>
      <c r="AI184" s="39"/>
      <c r="AJ184" s="39"/>
      <c r="AK184" s="39"/>
      <c r="AL184" s="39"/>
      <c r="AM184" s="39"/>
      <c r="AN184" s="39"/>
      <c r="AO184" s="39"/>
      <c r="AP184" s="39"/>
      <c r="AQ184" s="39"/>
      <c r="AR184" s="39"/>
      <c r="AS184" s="39"/>
      <c r="AT184" s="39"/>
      <c r="AU184" s="40"/>
      <c r="AV184" s="40"/>
      <c r="AW184" s="40"/>
      <c r="AX184" s="40"/>
      <c r="AY184" s="40"/>
      <c r="AZ184" s="40"/>
      <c r="CZ184" s="141">
        <v>0</v>
      </c>
    </row>
    <row r="185" spans="3:104" x14ac:dyDescent="0.25">
      <c r="C185" s="679" t="s">
        <v>640</v>
      </c>
      <c r="D185" s="679"/>
      <c r="E185" s="679"/>
      <c r="F185" s="679"/>
      <c r="G185" s="679"/>
      <c r="H185" s="679"/>
      <c r="I185" s="679"/>
      <c r="J185" s="679"/>
      <c r="K185" s="679"/>
      <c r="L185" s="679"/>
      <c r="M185" s="679"/>
      <c r="N185" s="679"/>
      <c r="O185" s="679"/>
      <c r="P185" s="679"/>
      <c r="Q185" s="679"/>
      <c r="R185" s="679"/>
      <c r="S185" s="679"/>
      <c r="T185" s="679"/>
      <c r="U185" s="679"/>
      <c r="V185" s="679"/>
      <c r="W185" s="679"/>
      <c r="X185" s="679"/>
      <c r="Y185" s="679"/>
      <c r="Z185" s="679"/>
      <c r="AA185" s="679"/>
      <c r="AB185" s="679"/>
      <c r="AC185" s="679"/>
      <c r="AD185" s="679"/>
      <c r="AE185" s="679"/>
      <c r="AF185" s="679"/>
      <c r="AG185" s="679"/>
      <c r="AH185" s="679"/>
      <c r="AI185" s="679"/>
      <c r="AJ185" s="679"/>
      <c r="AK185" s="679"/>
      <c r="AL185" s="679"/>
      <c r="AM185" s="679"/>
      <c r="AN185" s="679"/>
      <c r="AO185" s="679"/>
      <c r="AP185" s="679"/>
      <c r="AQ185" s="679"/>
      <c r="AR185" s="679"/>
      <c r="AS185" s="679"/>
      <c r="AT185" s="679"/>
      <c r="AU185" s="679"/>
      <c r="AV185" s="679"/>
      <c r="AW185" s="65"/>
      <c r="AX185" s="65"/>
      <c r="AY185" s="65"/>
      <c r="AZ185" s="40"/>
      <c r="CZ185" s="141">
        <v>0</v>
      </c>
    </row>
    <row r="186" spans="3:104" x14ac:dyDescent="0.25">
      <c r="C186" s="727" t="str">
        <f>APPG!D77</f>
        <v>versión 3.9</v>
      </c>
      <c r="D186" s="727"/>
      <c r="E186" s="727"/>
      <c r="F186" s="727"/>
      <c r="G186" s="727"/>
      <c r="H186" s="727"/>
      <c r="I186" s="727"/>
      <c r="J186" s="727"/>
      <c r="K186" s="727"/>
      <c r="L186" s="727"/>
      <c r="M186" s="727"/>
      <c r="N186" s="727"/>
      <c r="O186" s="727"/>
      <c r="P186" s="727"/>
      <c r="Q186" s="727"/>
      <c r="R186" s="727"/>
      <c r="S186" s="727"/>
      <c r="T186" s="727"/>
      <c r="U186" s="727"/>
      <c r="V186" s="727"/>
      <c r="W186" s="727"/>
      <c r="X186" s="727"/>
      <c r="Y186" s="727"/>
      <c r="Z186" s="728" t="s">
        <v>342</v>
      </c>
      <c r="AA186" s="728"/>
      <c r="AB186" s="728"/>
      <c r="AC186" s="728"/>
      <c r="AD186" s="728"/>
      <c r="AE186" s="728"/>
      <c r="AF186" s="728"/>
      <c r="AG186" s="728"/>
      <c r="AH186" s="728"/>
      <c r="AI186" s="728"/>
      <c r="AJ186" s="728"/>
      <c r="AK186" s="728"/>
      <c r="AL186" s="728"/>
      <c r="AM186" s="728"/>
      <c r="AN186" s="728"/>
      <c r="AO186" s="728"/>
      <c r="AP186" s="728"/>
      <c r="AQ186" s="728"/>
      <c r="AR186" s="728"/>
      <c r="AS186" s="728"/>
      <c r="AT186" s="728"/>
      <c r="AU186" s="728"/>
      <c r="AV186" s="728"/>
      <c r="AW186" s="40"/>
      <c r="AX186" s="40"/>
      <c r="AY186" s="40"/>
      <c r="AZ186" s="40"/>
      <c r="BC186">
        <f>ROW(C186)</f>
        <v>186</v>
      </c>
      <c r="BD186">
        <f>COLUMN(C186)</f>
        <v>3</v>
      </c>
      <c r="CZ186" s="141">
        <v>2</v>
      </c>
    </row>
    <row r="187" spans="3:104" x14ac:dyDescent="0.25">
      <c r="C187" s="39"/>
      <c r="D187" s="39"/>
      <c r="E187" s="39"/>
      <c r="F187" s="39"/>
      <c r="G187" s="39"/>
      <c r="H187" s="39"/>
      <c r="I187" s="39"/>
      <c r="J187" s="39"/>
      <c r="K187" s="39"/>
      <c r="L187" s="39"/>
      <c r="M187" s="39"/>
      <c r="N187" s="39"/>
      <c r="O187" s="39"/>
      <c r="P187" s="39"/>
      <c r="Q187" s="39"/>
      <c r="R187" s="39"/>
      <c r="S187" s="39"/>
      <c r="T187" s="39"/>
      <c r="U187" s="39"/>
      <c r="V187" s="39"/>
      <c r="W187" s="39"/>
      <c r="X187" s="39"/>
      <c r="Y187" s="39"/>
      <c r="Z187" s="39"/>
      <c r="AA187" s="39"/>
      <c r="AB187" s="39"/>
      <c r="AC187" s="39"/>
      <c r="AD187" s="39"/>
      <c r="AE187" s="39"/>
      <c r="AF187" s="39"/>
      <c r="AG187" s="39"/>
      <c r="AH187" s="39"/>
      <c r="AI187" s="39"/>
      <c r="AJ187" s="39"/>
      <c r="AK187" s="39"/>
      <c r="AL187" s="39"/>
      <c r="AM187" s="39"/>
      <c r="AN187" s="39"/>
      <c r="AO187" s="39"/>
      <c r="AP187" s="39"/>
      <c r="AQ187" s="39"/>
      <c r="AR187" s="39"/>
      <c r="AS187" s="39"/>
      <c r="AT187" s="39"/>
      <c r="AU187" s="39"/>
      <c r="AV187" s="39"/>
      <c r="AW187" s="39"/>
      <c r="AX187" s="39"/>
      <c r="AY187" s="39"/>
      <c r="AZ187" s="39"/>
      <c r="CZ187" s="141">
        <v>0</v>
      </c>
    </row>
  </sheetData>
  <sheetProtection password="B7BC" sheet="1" scenarios="1" formatCells="0" formatRows="0" insertHyperlinks="0" selectLockedCells="1"/>
  <mergeCells count="287">
    <mergeCell ref="C186:Y186"/>
    <mergeCell ref="Z186:AV186"/>
    <mergeCell ref="BC5:BG5"/>
    <mergeCell ref="BH5:BM5"/>
    <mergeCell ref="BN5:BS5"/>
    <mergeCell ref="BC6:BG6"/>
    <mergeCell ref="BH6:BM6"/>
    <mergeCell ref="BN6:BS6"/>
    <mergeCell ref="K2:AZ4"/>
    <mergeCell ref="BC2:BG2"/>
    <mergeCell ref="BH2:BM2"/>
    <mergeCell ref="BN2:BS2"/>
    <mergeCell ref="BC3:BG3"/>
    <mergeCell ref="BH3:BM3"/>
    <mergeCell ref="BN3:BS3"/>
    <mergeCell ref="BC4:BG4"/>
    <mergeCell ref="BH4:BM4"/>
    <mergeCell ref="BN4:BS4"/>
    <mergeCell ref="AR7:AZ8"/>
    <mergeCell ref="BC7:BG7"/>
    <mergeCell ref="BH7:BM7"/>
    <mergeCell ref="BN7:BS7"/>
    <mergeCell ref="BC8:BG8"/>
    <mergeCell ref="BH8:BM8"/>
    <mergeCell ref="C9:E9"/>
    <mergeCell ref="F9:I9"/>
    <mergeCell ref="J9:M9"/>
    <mergeCell ref="N9:Y9"/>
    <mergeCell ref="Z9:AH9"/>
    <mergeCell ref="AI9:AQ9"/>
    <mergeCell ref="BN8:BS8"/>
    <mergeCell ref="C7:E8"/>
    <mergeCell ref="F7:I8"/>
    <mergeCell ref="J7:M8"/>
    <mergeCell ref="N7:Y8"/>
    <mergeCell ref="Z7:AH8"/>
    <mergeCell ref="AI7:AQ8"/>
    <mergeCell ref="AR9:AZ9"/>
    <mergeCell ref="BC9:BG9"/>
    <mergeCell ref="BH9:BM9"/>
    <mergeCell ref="BN9:BS9"/>
    <mergeCell ref="BH11:BM11"/>
    <mergeCell ref="BN11:BS11"/>
    <mergeCell ref="C12:AV12"/>
    <mergeCell ref="AW12:AX12"/>
    <mergeCell ref="AY12:AZ12"/>
    <mergeCell ref="AR10:AZ10"/>
    <mergeCell ref="BC10:BG10"/>
    <mergeCell ref="BH10:BM10"/>
    <mergeCell ref="BN10:BS10"/>
    <mergeCell ref="C11:E11"/>
    <mergeCell ref="F11:I11"/>
    <mergeCell ref="J11:M11"/>
    <mergeCell ref="N11:Y11"/>
    <mergeCell ref="Z11:AH11"/>
    <mergeCell ref="AI11:AQ11"/>
    <mergeCell ref="C10:E10"/>
    <mergeCell ref="F10:I10"/>
    <mergeCell ref="J10:M10"/>
    <mergeCell ref="N10:Y10"/>
    <mergeCell ref="Z10:AH10"/>
    <mergeCell ref="AI10:AQ10"/>
    <mergeCell ref="D13:AZ13"/>
    <mergeCell ref="D14:AZ16"/>
    <mergeCell ref="C17:P17"/>
    <mergeCell ref="C19:P19"/>
    <mergeCell ref="Q19:AZ19"/>
    <mergeCell ref="C20:P20"/>
    <mergeCell ref="Q20:AZ20"/>
    <mergeCell ref="AR11:AZ11"/>
    <mergeCell ref="BC11:BG11"/>
    <mergeCell ref="C24:P24"/>
    <mergeCell ref="Q24:AZ24"/>
    <mergeCell ref="C26:AZ26"/>
    <mergeCell ref="C27:AZ27"/>
    <mergeCell ref="C28:AZ28"/>
    <mergeCell ref="C29:AZ29"/>
    <mergeCell ref="C21:P21"/>
    <mergeCell ref="Q21:AZ21"/>
    <mergeCell ref="C22:P22"/>
    <mergeCell ref="Q22:AZ22"/>
    <mergeCell ref="C23:P23"/>
    <mergeCell ref="Q23:AZ23"/>
    <mergeCell ref="C39:AZ40"/>
    <mergeCell ref="C42:AZ42"/>
    <mergeCell ref="C43:AZ43"/>
    <mergeCell ref="C44:AZ44"/>
    <mergeCell ref="C45:AZ45"/>
    <mergeCell ref="C48:P48"/>
    <mergeCell ref="C32:P32"/>
    <mergeCell ref="C36:AZ36"/>
    <mergeCell ref="C37:V37"/>
    <mergeCell ref="W37:Y37"/>
    <mergeCell ref="Z37:AZ37"/>
    <mergeCell ref="C38:V38"/>
    <mergeCell ref="W38:AZ38"/>
    <mergeCell ref="C55:AZ55"/>
    <mergeCell ref="C56:AZ56"/>
    <mergeCell ref="C57:AZ57"/>
    <mergeCell ref="C60:P60"/>
    <mergeCell ref="C62:AZ62"/>
    <mergeCell ref="C63:AZ64"/>
    <mergeCell ref="D50:AZ50"/>
    <mergeCell ref="D51:AZ51"/>
    <mergeCell ref="C52:AV52"/>
    <mergeCell ref="AW52:AX52"/>
    <mergeCell ref="AY52:AZ52"/>
    <mergeCell ref="C54:AZ54"/>
    <mergeCell ref="C66:AZ66"/>
    <mergeCell ref="C67:P67"/>
    <mergeCell ref="Q67:AB67"/>
    <mergeCell ref="AC67:AN67"/>
    <mergeCell ref="AO67:AW67"/>
    <mergeCell ref="C68:P68"/>
    <mergeCell ref="Q68:AB68"/>
    <mergeCell ref="AC68:AN68"/>
    <mergeCell ref="AO68:AW68"/>
    <mergeCell ref="AX68:AZ68"/>
    <mergeCell ref="C69:P69"/>
    <mergeCell ref="Q69:AB69"/>
    <mergeCell ref="AC69:AN69"/>
    <mergeCell ref="AO69:AW69"/>
    <mergeCell ref="AX69:AZ69"/>
    <mergeCell ref="C70:P70"/>
    <mergeCell ref="Q70:AB70"/>
    <mergeCell ref="AC70:AN70"/>
    <mergeCell ref="AO70:AW70"/>
    <mergeCell ref="C76:AZ76"/>
    <mergeCell ref="C79:P79"/>
    <mergeCell ref="C81:Z82"/>
    <mergeCell ref="AA81:AD82"/>
    <mergeCell ref="AE81:AH82"/>
    <mergeCell ref="AI81:AL82"/>
    <mergeCell ref="AM81:AZ82"/>
    <mergeCell ref="C71:AV71"/>
    <mergeCell ref="AW71:AX71"/>
    <mergeCell ref="AY71:AZ71"/>
    <mergeCell ref="C73:AZ73"/>
    <mergeCell ref="C74:AZ74"/>
    <mergeCell ref="C75:AZ75"/>
    <mergeCell ref="C84:H84"/>
    <mergeCell ref="I84:Z84"/>
    <mergeCell ref="AA84:AD84"/>
    <mergeCell ref="AE84:AH84"/>
    <mergeCell ref="AI84:AL84"/>
    <mergeCell ref="AM84:AZ84"/>
    <mergeCell ref="C83:H83"/>
    <mergeCell ref="I83:Z83"/>
    <mergeCell ref="AA83:AD83"/>
    <mergeCell ref="AE83:AH83"/>
    <mergeCell ref="AI83:AL83"/>
    <mergeCell ref="AM83:AZ83"/>
    <mergeCell ref="C86:H86"/>
    <mergeCell ref="I86:Z86"/>
    <mergeCell ref="AA86:AD86"/>
    <mergeCell ref="AE86:AH86"/>
    <mergeCell ref="AI86:AL86"/>
    <mergeCell ref="AM86:AZ86"/>
    <mergeCell ref="C85:H85"/>
    <mergeCell ref="I85:Z85"/>
    <mergeCell ref="AA85:AD85"/>
    <mergeCell ref="AE85:AH85"/>
    <mergeCell ref="AI85:AL85"/>
    <mergeCell ref="AM85:AZ85"/>
    <mergeCell ref="C91:AZ91"/>
    <mergeCell ref="C92:AZ92"/>
    <mergeCell ref="C93:AZ93"/>
    <mergeCell ref="C94:AZ94"/>
    <mergeCell ref="C97:P97"/>
    <mergeCell ref="D99:AZ99"/>
    <mergeCell ref="C87:AH88"/>
    <mergeCell ref="AI87:AL88"/>
    <mergeCell ref="AM87:AZ88"/>
    <mergeCell ref="C89:AV89"/>
    <mergeCell ref="AW89:AX89"/>
    <mergeCell ref="AY89:AZ89"/>
    <mergeCell ref="C105:P105"/>
    <mergeCell ref="Q105:AZ105"/>
    <mergeCell ref="C106:P106"/>
    <mergeCell ref="Q106:AZ106"/>
    <mergeCell ref="C107:P107"/>
    <mergeCell ref="Q107:AZ107"/>
    <mergeCell ref="D100:AZ100"/>
    <mergeCell ref="C101:AV101"/>
    <mergeCell ref="AW101:AX101"/>
    <mergeCell ref="AY101:AZ101"/>
    <mergeCell ref="C103:AZ103"/>
    <mergeCell ref="C104:AZ104"/>
    <mergeCell ref="C112:P112"/>
    <mergeCell ref="Q112:S112"/>
    <mergeCell ref="T112:AZ112"/>
    <mergeCell ref="C113:P113"/>
    <mergeCell ref="Q113:AZ113"/>
    <mergeCell ref="C114:AZ114"/>
    <mergeCell ref="C108:P108"/>
    <mergeCell ref="Q108:AZ108"/>
    <mergeCell ref="C109:AV109"/>
    <mergeCell ref="AW109:AX109"/>
    <mergeCell ref="AY109:AZ109"/>
    <mergeCell ref="C111:AZ111"/>
    <mergeCell ref="C118:P118"/>
    <mergeCell ref="Q118:AZ118"/>
    <mergeCell ref="C119:AV119"/>
    <mergeCell ref="AW119:AX119"/>
    <mergeCell ref="AY119:AZ119"/>
    <mergeCell ref="C121:AZ121"/>
    <mergeCell ref="C115:P115"/>
    <mergeCell ref="Q115:AZ115"/>
    <mergeCell ref="C116:P116"/>
    <mergeCell ref="Q116:AZ116"/>
    <mergeCell ref="C117:P117"/>
    <mergeCell ref="Q117:AZ117"/>
    <mergeCell ref="C130:I131"/>
    <mergeCell ref="J130:AZ131"/>
    <mergeCell ref="C133:AZ133"/>
    <mergeCell ref="C134:P134"/>
    <mergeCell ref="Q134:S134"/>
    <mergeCell ref="T134:AZ134"/>
    <mergeCell ref="C122:AZ123"/>
    <mergeCell ref="C124:AZ125"/>
    <mergeCell ref="C126:I127"/>
    <mergeCell ref="J126:AZ127"/>
    <mergeCell ref="C128:I129"/>
    <mergeCell ref="J128:AZ129"/>
    <mergeCell ref="C139:P139"/>
    <mergeCell ref="Q139:AZ139"/>
    <mergeCell ref="C140:AV140"/>
    <mergeCell ref="AW140:AX140"/>
    <mergeCell ref="AY140:AZ140"/>
    <mergeCell ref="C142:AZ142"/>
    <mergeCell ref="C135:AZ135"/>
    <mergeCell ref="C136:P136"/>
    <mergeCell ref="Q136:AZ136"/>
    <mergeCell ref="C137:P137"/>
    <mergeCell ref="Q137:AZ137"/>
    <mergeCell ref="C138:P138"/>
    <mergeCell ref="Q138:AZ138"/>
    <mergeCell ref="C151:P151"/>
    <mergeCell ref="Q151:X151"/>
    <mergeCell ref="Y151:AZ151"/>
    <mergeCell ref="C152:P152"/>
    <mergeCell ref="Q152:X152"/>
    <mergeCell ref="Y152:AZ152"/>
    <mergeCell ref="C143:AZ143"/>
    <mergeCell ref="C144:AZ144"/>
    <mergeCell ref="C145:AZ145"/>
    <mergeCell ref="C148:P148"/>
    <mergeCell ref="C150:P150"/>
    <mergeCell ref="Q150:X150"/>
    <mergeCell ref="Y150:AZ150"/>
    <mergeCell ref="C157:AZ157"/>
    <mergeCell ref="C158:AZ158"/>
    <mergeCell ref="C161:P161"/>
    <mergeCell ref="C163:AZ163"/>
    <mergeCell ref="C164:P164"/>
    <mergeCell ref="Q164:AL164"/>
    <mergeCell ref="AM164:AZ164"/>
    <mergeCell ref="C153:P153"/>
    <mergeCell ref="Q153:S153"/>
    <mergeCell ref="T153:X153"/>
    <mergeCell ref="Y153:AF153"/>
    <mergeCell ref="AG153:AZ153"/>
    <mergeCell ref="C155:AZ155"/>
    <mergeCell ref="C185:AV185"/>
    <mergeCell ref="W34:Y34"/>
    <mergeCell ref="C34:V34"/>
    <mergeCell ref="Z34:AZ34"/>
    <mergeCell ref="C170:AZ170"/>
    <mergeCell ref="C171:AZ171"/>
    <mergeCell ref="C172:AZ172"/>
    <mergeCell ref="C173:AZ173"/>
    <mergeCell ref="C176:P176"/>
    <mergeCell ref="C178:P181"/>
    <mergeCell ref="Q178:AZ181"/>
    <mergeCell ref="C167:P167"/>
    <mergeCell ref="Q167:AL167"/>
    <mergeCell ref="AM167:AZ167"/>
    <mergeCell ref="C168:AV168"/>
    <mergeCell ref="AW168:AX168"/>
    <mergeCell ref="AY168:AZ168"/>
    <mergeCell ref="C165:P165"/>
    <mergeCell ref="Q165:AL165"/>
    <mergeCell ref="AM165:AZ165"/>
    <mergeCell ref="C166:P166"/>
    <mergeCell ref="Q166:AL166"/>
    <mergeCell ref="AM166:AZ166"/>
    <mergeCell ref="C156:AZ156"/>
  </mergeCells>
  <dataValidations count="7">
    <dataValidation type="list" allowBlank="1" showInputMessage="1" showErrorMessage="1" sqref="AX68:AZ70">
      <formula1>SiNo</formula1>
    </dataValidation>
    <dataValidation type="list" allowBlank="1" showInputMessage="1" showErrorMessage="1" errorTitle="Error" error="Solo se permite el ingreso de los siguientes caracteres: C - M - D - A" sqref="F9:I11">
      <formula1>Accion</formula1>
    </dataValidation>
    <dataValidation type="list" allowBlank="1" showInputMessage="1" showErrorMessage="1" sqref="C83:C86">
      <formula1>Aspecto</formula1>
    </dataValidation>
    <dataValidation type="whole" allowBlank="1" showInputMessage="1" showErrorMessage="1" errorTitle="Error" error="Solo se permite el ingreso de los siguientes valores: 1, 2 ó 3. _x000a_3 representa el Impacto mayor - 1 representa el Impacto menor._x000a_" sqref="AA83:AD86">
      <formula1>1</formula1>
      <formula2>3</formula2>
    </dataValidation>
    <dataValidation type="whole" allowBlank="1" showInputMessage="1" showErrorMessage="1" errorTitle="Error" error="Solo se permite el ingreso de los siguientes valores: 1 - 2 - 3._x000a_3 representa la Probabilidad mayor - 1 representa la Probabilidad menor." sqref="AE83:AH86">
      <formula1>1</formula1>
      <formula2>3</formula2>
    </dataValidation>
    <dataValidation allowBlank="1" showInputMessage="1" showErrorMessage="1" errorTitle="Error" error="Solo se permite el ingreso de los valores de la lista" sqref="Q150"/>
    <dataValidation type="list" allowBlank="1" showInputMessage="1" showErrorMessage="1" errorTitle="Error" error="Solo se permite el ingreso de los valores de la lista" sqref="W37 Q112 Q134 Q153 W34">
      <formula1>SiNo</formula1>
    </dataValidation>
  </dataValidations>
  <pageMargins left="0.70866141732283472" right="0.70866141732283472" top="0.74803149606299213" bottom="0.74803149606299213" header="0.31496062992125984" footer="0.31496062992125984"/>
  <pageSetup scale="61" fitToHeight="100" orientation="portrait" r:id="rId1"/>
  <headerFooter>
    <oddFooter>&amp;L&amp;"Arial,Normal"&amp;9Versión 3.5&amp;C&amp;"Arial,Normal"&amp;9Choucair Cárdenas Testing. Todos los derechos reservados - 2011. Choucair ©CONFIDENCIAL&amp;R&amp;"Arial,Normal"&amp;9Pág &amp;P de &amp;N</oddFooter>
  </headerFooter>
  <rowBreaks count="1" manualBreakCount="1">
    <brk id="95" max="16383" man="1"/>
  </rowBreaks>
  <drawing r:id="rId2"/>
  <legacyDrawing r:id="rId3"/>
  <controls>
    <mc:AlternateContent xmlns:mc="http://schemas.openxmlformats.org/markup-compatibility/2006">
      <mc:Choice Requires="x14">
        <control shapeId="167937" r:id="rId4" name="imgAgregarFilaAccion">
          <controlPr defaultSize="0" autoLine="0" r:id="rId5">
            <anchor moveWithCells="1">
              <from>
                <xdr:col>50</xdr:col>
                <xdr:colOff>9525</xdr:colOff>
                <xdr:row>11</xdr:row>
                <xdr:rowOff>9525</xdr:rowOff>
              </from>
              <to>
                <xdr:col>52</xdr:col>
                <xdr:colOff>0</xdr:colOff>
                <xdr:row>11</xdr:row>
                <xdr:rowOff>180975</xdr:rowOff>
              </to>
            </anchor>
          </controlPr>
        </control>
      </mc:Choice>
      <mc:Fallback>
        <control shapeId="167937" r:id="rId4" name="imgAgregarFilaAccion"/>
      </mc:Fallback>
    </mc:AlternateContent>
    <mc:AlternateContent xmlns:mc="http://schemas.openxmlformats.org/markup-compatibility/2006">
      <mc:Choice Requires="x14">
        <control shapeId="167938" r:id="rId6" name="imgEliminarFilaAccion">
          <controlPr defaultSize="0" autoLine="0" r:id="rId5">
            <anchor moveWithCells="1">
              <from>
                <xdr:col>48</xdr:col>
                <xdr:colOff>9525</xdr:colOff>
                <xdr:row>11</xdr:row>
                <xdr:rowOff>9525</xdr:rowOff>
              </from>
              <to>
                <xdr:col>50</xdr:col>
                <xdr:colOff>0</xdr:colOff>
                <xdr:row>11</xdr:row>
                <xdr:rowOff>180975</xdr:rowOff>
              </to>
            </anchor>
          </controlPr>
        </control>
      </mc:Choice>
      <mc:Fallback>
        <control shapeId="167938" r:id="rId6" name="imgEliminarFilaAccion"/>
      </mc:Fallback>
    </mc:AlternateContent>
    <mc:AlternateContent xmlns:mc="http://schemas.openxmlformats.org/markup-compatibility/2006">
      <mc:Choice Requires="x14">
        <control shapeId="167939" r:id="rId7" name="imgAgregarFilaSupuesto">
          <controlPr defaultSize="0" autoLine="0" r:id="rId5">
            <anchor moveWithCells="1">
              <from>
                <xdr:col>50</xdr:col>
                <xdr:colOff>9525</xdr:colOff>
                <xdr:row>51</xdr:row>
                <xdr:rowOff>9525</xdr:rowOff>
              </from>
              <to>
                <xdr:col>52</xdr:col>
                <xdr:colOff>0</xdr:colOff>
                <xdr:row>51</xdr:row>
                <xdr:rowOff>180975</xdr:rowOff>
              </to>
            </anchor>
          </controlPr>
        </control>
      </mc:Choice>
      <mc:Fallback>
        <control shapeId="167939" r:id="rId7" name="imgAgregarFilaSupuesto"/>
      </mc:Fallback>
    </mc:AlternateContent>
    <mc:AlternateContent xmlns:mc="http://schemas.openxmlformats.org/markup-compatibility/2006">
      <mc:Choice Requires="x14">
        <control shapeId="167940" r:id="rId8" name="imgEliminarFilaSupuesto">
          <controlPr defaultSize="0" autoLine="0" r:id="rId5">
            <anchor moveWithCells="1">
              <from>
                <xdr:col>48</xdr:col>
                <xdr:colOff>9525</xdr:colOff>
                <xdr:row>51</xdr:row>
                <xdr:rowOff>9525</xdr:rowOff>
              </from>
              <to>
                <xdr:col>50</xdr:col>
                <xdr:colOff>0</xdr:colOff>
                <xdr:row>51</xdr:row>
                <xdr:rowOff>180975</xdr:rowOff>
              </to>
            </anchor>
          </controlPr>
        </control>
      </mc:Choice>
      <mc:Fallback>
        <control shapeId="167940" r:id="rId8" name="imgEliminarFilaSupuesto"/>
      </mc:Fallback>
    </mc:AlternateContent>
    <mc:AlternateContent xmlns:mc="http://schemas.openxmlformats.org/markup-compatibility/2006">
      <mc:Choice Requires="x14">
        <control shapeId="167941" r:id="rId9" name="imgAgregarFilaAlcance">
          <controlPr defaultSize="0" autoLine="0" r:id="rId5">
            <anchor moveWithCells="1">
              <from>
                <xdr:col>50</xdr:col>
                <xdr:colOff>9525</xdr:colOff>
                <xdr:row>70</xdr:row>
                <xdr:rowOff>9525</xdr:rowOff>
              </from>
              <to>
                <xdr:col>52</xdr:col>
                <xdr:colOff>0</xdr:colOff>
                <xdr:row>70</xdr:row>
                <xdr:rowOff>180975</xdr:rowOff>
              </to>
            </anchor>
          </controlPr>
        </control>
      </mc:Choice>
      <mc:Fallback>
        <control shapeId="167941" r:id="rId9" name="imgAgregarFilaAlcance"/>
      </mc:Fallback>
    </mc:AlternateContent>
    <mc:AlternateContent xmlns:mc="http://schemas.openxmlformats.org/markup-compatibility/2006">
      <mc:Choice Requires="x14">
        <control shapeId="167942" r:id="rId10" name="imgEliminarFilaAlcance">
          <controlPr defaultSize="0" autoLine="0" r:id="rId5">
            <anchor moveWithCells="1">
              <from>
                <xdr:col>48</xdr:col>
                <xdr:colOff>9525</xdr:colOff>
                <xdr:row>70</xdr:row>
                <xdr:rowOff>9525</xdr:rowOff>
              </from>
              <to>
                <xdr:col>50</xdr:col>
                <xdr:colOff>0</xdr:colOff>
                <xdr:row>70</xdr:row>
                <xdr:rowOff>180975</xdr:rowOff>
              </to>
            </anchor>
          </controlPr>
        </control>
      </mc:Choice>
      <mc:Fallback>
        <control shapeId="167942" r:id="rId10" name="imgEliminarFilaAlcance"/>
      </mc:Fallback>
    </mc:AlternateContent>
    <mc:AlternateContent xmlns:mc="http://schemas.openxmlformats.org/markup-compatibility/2006">
      <mc:Choice Requires="x14">
        <control shapeId="167943" r:id="rId11" name="Image1">
          <controlPr defaultSize="0" autoLine="0" r:id="rId5">
            <anchor moveWithCells="1">
              <from>
                <xdr:col>50</xdr:col>
                <xdr:colOff>9525</xdr:colOff>
                <xdr:row>88</xdr:row>
                <xdr:rowOff>9525</xdr:rowOff>
              </from>
              <to>
                <xdr:col>52</xdr:col>
                <xdr:colOff>0</xdr:colOff>
                <xdr:row>88</xdr:row>
                <xdr:rowOff>180975</xdr:rowOff>
              </to>
            </anchor>
          </controlPr>
        </control>
      </mc:Choice>
      <mc:Fallback>
        <control shapeId="167943" r:id="rId11" name="Image1"/>
      </mc:Fallback>
    </mc:AlternateContent>
    <mc:AlternateContent xmlns:mc="http://schemas.openxmlformats.org/markup-compatibility/2006">
      <mc:Choice Requires="x14">
        <control shapeId="167944" r:id="rId12" name="Image2">
          <controlPr defaultSize="0" autoLine="0" r:id="rId5">
            <anchor moveWithCells="1">
              <from>
                <xdr:col>48</xdr:col>
                <xdr:colOff>9525</xdr:colOff>
                <xdr:row>88</xdr:row>
                <xdr:rowOff>9525</xdr:rowOff>
              </from>
              <to>
                <xdr:col>50</xdr:col>
                <xdr:colOff>0</xdr:colOff>
                <xdr:row>88</xdr:row>
                <xdr:rowOff>180975</xdr:rowOff>
              </to>
            </anchor>
          </controlPr>
        </control>
      </mc:Choice>
      <mc:Fallback>
        <control shapeId="167944" r:id="rId12" name="Image2"/>
      </mc:Fallback>
    </mc:AlternateContent>
    <mc:AlternateContent xmlns:mc="http://schemas.openxmlformats.org/markup-compatibility/2006">
      <mc:Choice Requires="x14">
        <control shapeId="167945" r:id="rId13" name="imgAgregarFilaRiesgo">
          <controlPr defaultSize="0" autoLine="0" r:id="rId5">
            <anchor moveWithCells="1">
              <from>
                <xdr:col>50</xdr:col>
                <xdr:colOff>9525</xdr:colOff>
                <xdr:row>88</xdr:row>
                <xdr:rowOff>9525</xdr:rowOff>
              </from>
              <to>
                <xdr:col>52</xdr:col>
                <xdr:colOff>0</xdr:colOff>
                <xdr:row>88</xdr:row>
                <xdr:rowOff>180975</xdr:rowOff>
              </to>
            </anchor>
          </controlPr>
        </control>
      </mc:Choice>
      <mc:Fallback>
        <control shapeId="167945" r:id="rId13" name="imgAgregarFilaRiesgo"/>
      </mc:Fallback>
    </mc:AlternateContent>
    <mc:AlternateContent xmlns:mc="http://schemas.openxmlformats.org/markup-compatibility/2006">
      <mc:Choice Requires="x14">
        <control shapeId="167946" r:id="rId14" name="imgEliminarFilaRiesgo">
          <controlPr defaultSize="0" autoLine="0" r:id="rId5">
            <anchor moveWithCells="1">
              <from>
                <xdr:col>48</xdr:col>
                <xdr:colOff>9525</xdr:colOff>
                <xdr:row>88</xdr:row>
                <xdr:rowOff>9525</xdr:rowOff>
              </from>
              <to>
                <xdr:col>50</xdr:col>
                <xdr:colOff>0</xdr:colOff>
                <xdr:row>88</xdr:row>
                <xdr:rowOff>180975</xdr:rowOff>
              </to>
            </anchor>
          </controlPr>
        </control>
      </mc:Choice>
      <mc:Fallback>
        <control shapeId="167946" r:id="rId14" name="imgEliminarFilaRiesgo"/>
      </mc:Fallback>
    </mc:AlternateContent>
    <mc:AlternateContent xmlns:mc="http://schemas.openxmlformats.org/markup-compatibility/2006">
      <mc:Choice Requires="x14">
        <control shapeId="167947" r:id="rId15" name="imgAgregarFilaEstrategia">
          <controlPr defaultSize="0" autoLine="0" r:id="rId5">
            <anchor moveWithCells="1">
              <from>
                <xdr:col>50</xdr:col>
                <xdr:colOff>9525</xdr:colOff>
                <xdr:row>100</xdr:row>
                <xdr:rowOff>9525</xdr:rowOff>
              </from>
              <to>
                <xdr:col>52</xdr:col>
                <xdr:colOff>0</xdr:colOff>
                <xdr:row>100</xdr:row>
                <xdr:rowOff>180975</xdr:rowOff>
              </to>
            </anchor>
          </controlPr>
        </control>
      </mc:Choice>
      <mc:Fallback>
        <control shapeId="167947" r:id="rId15" name="imgAgregarFilaEstrategia"/>
      </mc:Fallback>
    </mc:AlternateContent>
    <mc:AlternateContent xmlns:mc="http://schemas.openxmlformats.org/markup-compatibility/2006">
      <mc:Choice Requires="x14">
        <control shapeId="167948" r:id="rId16" name="imgEliminarFilaEstrategia">
          <controlPr defaultSize="0" autoLine="0" r:id="rId5">
            <anchor moveWithCells="1">
              <from>
                <xdr:col>48</xdr:col>
                <xdr:colOff>9525</xdr:colOff>
                <xdr:row>100</xdr:row>
                <xdr:rowOff>9525</xdr:rowOff>
              </from>
              <to>
                <xdr:col>50</xdr:col>
                <xdr:colOff>0</xdr:colOff>
                <xdr:row>100</xdr:row>
                <xdr:rowOff>180975</xdr:rowOff>
              </to>
            </anchor>
          </controlPr>
        </control>
      </mc:Choice>
      <mc:Fallback>
        <control shapeId="167948" r:id="rId16" name="imgEliminarFilaEstrategia"/>
      </mc:Fallback>
    </mc:AlternateContent>
    <mc:AlternateContent xmlns:mc="http://schemas.openxmlformats.org/markup-compatibility/2006">
      <mc:Choice Requires="x14">
        <control shapeId="167949" r:id="rId17" name="imgAgregarFilaModDesarrollo">
          <controlPr defaultSize="0" autoLine="0" r:id="rId5">
            <anchor moveWithCells="1">
              <from>
                <xdr:col>50</xdr:col>
                <xdr:colOff>9525</xdr:colOff>
                <xdr:row>108</xdr:row>
                <xdr:rowOff>9525</xdr:rowOff>
              </from>
              <to>
                <xdr:col>52</xdr:col>
                <xdr:colOff>0</xdr:colOff>
                <xdr:row>108</xdr:row>
                <xdr:rowOff>180975</xdr:rowOff>
              </to>
            </anchor>
          </controlPr>
        </control>
      </mc:Choice>
      <mc:Fallback>
        <control shapeId="167949" r:id="rId17" name="imgAgregarFilaModDesarrollo"/>
      </mc:Fallback>
    </mc:AlternateContent>
    <mc:AlternateContent xmlns:mc="http://schemas.openxmlformats.org/markup-compatibility/2006">
      <mc:Choice Requires="x14">
        <control shapeId="167950" r:id="rId18" name="imgEliminarFilaModDesarrollo">
          <controlPr defaultSize="0" autoLine="0" r:id="rId5">
            <anchor moveWithCells="1">
              <from>
                <xdr:col>48</xdr:col>
                <xdr:colOff>9525</xdr:colOff>
                <xdr:row>108</xdr:row>
                <xdr:rowOff>9525</xdr:rowOff>
              </from>
              <to>
                <xdr:col>50</xdr:col>
                <xdr:colOff>0</xdr:colOff>
                <xdr:row>108</xdr:row>
                <xdr:rowOff>180975</xdr:rowOff>
              </to>
            </anchor>
          </controlPr>
        </control>
      </mc:Choice>
      <mc:Fallback>
        <control shapeId="167950" r:id="rId18" name="imgEliminarFilaModDesarrollo"/>
      </mc:Fallback>
    </mc:AlternateContent>
    <mc:AlternateContent xmlns:mc="http://schemas.openxmlformats.org/markup-compatibility/2006">
      <mc:Choice Requires="x14">
        <control shapeId="167951" r:id="rId19" name="imgAgregarFilaModArtefacto">
          <controlPr defaultSize="0" autoLine="0" r:id="rId5">
            <anchor moveWithCells="1">
              <from>
                <xdr:col>50</xdr:col>
                <xdr:colOff>9525</xdr:colOff>
                <xdr:row>118</xdr:row>
                <xdr:rowOff>9525</xdr:rowOff>
              </from>
              <to>
                <xdr:col>52</xdr:col>
                <xdr:colOff>0</xdr:colOff>
                <xdr:row>118</xdr:row>
                <xdr:rowOff>180975</xdr:rowOff>
              </to>
            </anchor>
          </controlPr>
        </control>
      </mc:Choice>
      <mc:Fallback>
        <control shapeId="167951" r:id="rId19" name="imgAgregarFilaModArtefacto"/>
      </mc:Fallback>
    </mc:AlternateContent>
    <mc:AlternateContent xmlns:mc="http://schemas.openxmlformats.org/markup-compatibility/2006">
      <mc:Choice Requires="x14">
        <control shapeId="167952" r:id="rId20" name="imgEliminarFilaModArtefacto">
          <controlPr defaultSize="0" autoLine="0" r:id="rId5">
            <anchor moveWithCells="1">
              <from>
                <xdr:col>48</xdr:col>
                <xdr:colOff>9525</xdr:colOff>
                <xdr:row>118</xdr:row>
                <xdr:rowOff>9525</xdr:rowOff>
              </from>
              <to>
                <xdr:col>50</xdr:col>
                <xdr:colOff>0</xdr:colOff>
                <xdr:row>118</xdr:row>
                <xdr:rowOff>180975</xdr:rowOff>
              </to>
            </anchor>
          </controlPr>
        </control>
      </mc:Choice>
      <mc:Fallback>
        <control shapeId="167952" r:id="rId20" name="imgEliminarFilaModArtefacto"/>
      </mc:Fallback>
    </mc:AlternateContent>
    <mc:AlternateContent xmlns:mc="http://schemas.openxmlformats.org/markup-compatibility/2006">
      <mc:Choice Requires="x14">
        <control shapeId="167953" r:id="rId21" name="imgAgregarFilaReviews">
          <controlPr defaultSize="0" autoLine="0" r:id="rId5">
            <anchor moveWithCells="1">
              <from>
                <xdr:col>50</xdr:col>
                <xdr:colOff>9525</xdr:colOff>
                <xdr:row>139</xdr:row>
                <xdr:rowOff>9525</xdr:rowOff>
              </from>
              <to>
                <xdr:col>52</xdr:col>
                <xdr:colOff>0</xdr:colOff>
                <xdr:row>139</xdr:row>
                <xdr:rowOff>180975</xdr:rowOff>
              </to>
            </anchor>
          </controlPr>
        </control>
      </mc:Choice>
      <mc:Fallback>
        <control shapeId="167953" r:id="rId21" name="imgAgregarFilaReviews"/>
      </mc:Fallback>
    </mc:AlternateContent>
    <mc:AlternateContent xmlns:mc="http://schemas.openxmlformats.org/markup-compatibility/2006">
      <mc:Choice Requires="x14">
        <control shapeId="167954" r:id="rId22" name="imgEliminarFilaReviews">
          <controlPr defaultSize="0" autoLine="0" r:id="rId5">
            <anchor moveWithCells="1">
              <from>
                <xdr:col>48</xdr:col>
                <xdr:colOff>9525</xdr:colOff>
                <xdr:row>139</xdr:row>
                <xdr:rowOff>9525</xdr:rowOff>
              </from>
              <to>
                <xdr:col>50</xdr:col>
                <xdr:colOff>0</xdr:colOff>
                <xdr:row>139</xdr:row>
                <xdr:rowOff>180975</xdr:rowOff>
              </to>
            </anchor>
          </controlPr>
        </control>
      </mc:Choice>
      <mc:Fallback>
        <control shapeId="167954" r:id="rId22" name="imgEliminarFilaReviews"/>
      </mc:Fallback>
    </mc:AlternateContent>
    <mc:AlternateContent xmlns:mc="http://schemas.openxmlformats.org/markup-compatibility/2006">
      <mc:Choice Requires="x14">
        <control shapeId="167955" r:id="rId23" name="imgAgregarFilaComite">
          <controlPr defaultSize="0" autoLine="0" r:id="rId5">
            <anchor moveWithCells="1">
              <from>
                <xdr:col>50</xdr:col>
                <xdr:colOff>9525</xdr:colOff>
                <xdr:row>167</xdr:row>
                <xdr:rowOff>9525</xdr:rowOff>
              </from>
              <to>
                <xdr:col>52</xdr:col>
                <xdr:colOff>0</xdr:colOff>
                <xdr:row>167</xdr:row>
                <xdr:rowOff>180975</xdr:rowOff>
              </to>
            </anchor>
          </controlPr>
        </control>
      </mc:Choice>
      <mc:Fallback>
        <control shapeId="167955" r:id="rId23" name="imgAgregarFilaComite"/>
      </mc:Fallback>
    </mc:AlternateContent>
    <mc:AlternateContent xmlns:mc="http://schemas.openxmlformats.org/markup-compatibility/2006">
      <mc:Choice Requires="x14">
        <control shapeId="167956" r:id="rId24" name="imgEliminarFilaComite">
          <controlPr defaultSize="0" autoLine="0" r:id="rId5">
            <anchor moveWithCells="1">
              <from>
                <xdr:col>48</xdr:col>
                <xdr:colOff>9525</xdr:colOff>
                <xdr:row>167</xdr:row>
                <xdr:rowOff>9525</xdr:rowOff>
              </from>
              <to>
                <xdr:col>50</xdr:col>
                <xdr:colOff>0</xdr:colOff>
                <xdr:row>167</xdr:row>
                <xdr:rowOff>180975</xdr:rowOff>
              </to>
            </anchor>
          </controlPr>
        </control>
      </mc:Choice>
      <mc:Fallback>
        <control shapeId="167956" r:id="rId24" name="imgEliminarFilaComite"/>
      </mc:Fallback>
    </mc:AlternateContent>
    <mc:AlternateContent xmlns:mc="http://schemas.openxmlformats.org/markup-compatibility/2006">
      <mc:Choice Requires="x14">
        <control shapeId="167957" r:id="rId25" name="cmdGenerarCopia">
          <controlPr defaultSize="0" autoFill="0" autoLine="0" r:id="rId26">
            <anchor moveWithCells="1">
              <from>
                <xdr:col>5</xdr:col>
                <xdr:colOff>76200</xdr:colOff>
                <xdr:row>178</xdr:row>
                <xdr:rowOff>9525</xdr:rowOff>
              </from>
              <to>
                <xdr:col>12</xdr:col>
                <xdr:colOff>104775</xdr:colOff>
                <xdr:row>180</xdr:row>
                <xdr:rowOff>9525</xdr:rowOff>
              </to>
            </anchor>
          </controlPr>
        </control>
      </mc:Choice>
      <mc:Fallback>
        <control shapeId="167957" r:id="rId25" name="cmdGenerarCopia"/>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14"/>
  <dimension ref="A1:XFC305"/>
  <sheetViews>
    <sheetView showGridLines="0" workbookViewId="0">
      <selection activeCell="AC91" sqref="AC91:AN91"/>
    </sheetView>
  </sheetViews>
  <sheetFormatPr baseColWidth="10" defaultColWidth="0" defaultRowHeight="15" x14ac:dyDescent="0.25"/>
  <cols>
    <col min="1" max="54" width="2.7109375" customWidth="1"/>
    <col min="55" max="16383" width="6" hidden="1"/>
    <col min="16384" max="16384" width="3.28515625" hidden="1"/>
  </cols>
  <sheetData>
    <row r="1" spans="1:136" x14ac:dyDescent="0.25">
      <c r="A1" s="39"/>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39"/>
      <c r="AO1" s="39"/>
      <c r="AP1" s="39"/>
      <c r="AQ1" s="39"/>
      <c r="AR1" s="39"/>
      <c r="AS1" s="39"/>
      <c r="AT1" s="39"/>
      <c r="AU1" s="39"/>
      <c r="AV1" s="39"/>
      <c r="AW1" s="39"/>
      <c r="AX1" s="39"/>
      <c r="AY1" s="39"/>
      <c r="AZ1" s="39"/>
      <c r="BA1" s="39"/>
      <c r="BC1" s="12">
        <f>ROW(BC305)</f>
        <v>305</v>
      </c>
      <c r="BD1" s="178">
        <v>0</v>
      </c>
      <c r="BE1" s="178">
        <v>0</v>
      </c>
      <c r="BF1" s="178">
        <v>0</v>
      </c>
      <c r="BG1" s="178">
        <v>0</v>
      </c>
      <c r="BH1" s="178">
        <v>0</v>
      </c>
      <c r="BI1" s="178">
        <v>0</v>
      </c>
      <c r="BJ1" s="178"/>
      <c r="BK1" s="12"/>
      <c r="BL1" s="12"/>
      <c r="BM1" s="12"/>
      <c r="BN1" s="12"/>
      <c r="BO1" s="12"/>
      <c r="BP1" s="12"/>
      <c r="BQ1" s="12"/>
      <c r="BR1" s="12"/>
      <c r="BS1" s="12"/>
      <c r="BT1" s="12"/>
      <c r="BU1" s="12">
        <f>ROW(A34)</f>
        <v>34</v>
      </c>
      <c r="BV1" s="12">
        <f>ROW(A44)</f>
        <v>44</v>
      </c>
      <c r="BW1" s="12">
        <f>ROW(A77)</f>
        <v>77</v>
      </c>
      <c r="BX1" s="12">
        <v>1</v>
      </c>
      <c r="BY1" s="12"/>
      <c r="BZ1" s="12"/>
      <c r="CA1" s="12"/>
      <c r="CB1" s="12"/>
      <c r="CC1" s="12"/>
      <c r="CD1" s="12"/>
      <c r="CE1" s="12"/>
      <c r="CF1" s="12"/>
      <c r="CG1" s="12"/>
      <c r="CH1" s="12"/>
      <c r="CI1" s="12"/>
      <c r="CJ1" s="12"/>
      <c r="CK1" s="12"/>
      <c r="CL1" s="12"/>
      <c r="CM1" s="12"/>
      <c r="CN1" s="12"/>
      <c r="CO1" s="12"/>
      <c r="CP1" s="12"/>
      <c r="CQ1" s="12"/>
      <c r="CR1" s="12"/>
      <c r="CS1" s="12"/>
      <c r="CT1" s="12"/>
      <c r="CU1" s="12"/>
      <c r="CV1" s="12"/>
      <c r="CW1" s="12"/>
      <c r="CX1" s="12"/>
      <c r="CY1" s="12"/>
      <c r="CZ1" s="179">
        <v>0</v>
      </c>
      <c r="DA1" s="12"/>
      <c r="DB1" s="12"/>
      <c r="DC1" s="12"/>
      <c r="DD1" s="12"/>
      <c r="DE1" s="12"/>
      <c r="DF1" s="12"/>
      <c r="DG1" s="12"/>
      <c r="DH1" s="12"/>
      <c r="DI1" s="12"/>
      <c r="DJ1" s="12"/>
      <c r="DK1" s="12"/>
      <c r="DL1" s="12"/>
      <c r="DM1" s="12"/>
      <c r="DN1" s="12"/>
      <c r="DO1" s="12"/>
      <c r="DP1" s="12"/>
      <c r="DQ1" s="12"/>
      <c r="DR1" s="12"/>
      <c r="DS1" s="12"/>
      <c r="DT1" s="12"/>
      <c r="DU1" s="12"/>
      <c r="DV1" s="12"/>
      <c r="DW1" s="12"/>
    </row>
    <row r="2" spans="1:136" x14ac:dyDescent="0.25">
      <c r="A2" s="39"/>
      <c r="B2" s="39"/>
      <c r="C2" s="70"/>
      <c r="D2" s="71"/>
      <c r="E2" s="71"/>
      <c r="F2" s="71"/>
      <c r="G2" s="71"/>
      <c r="H2" s="71"/>
      <c r="I2" s="71"/>
      <c r="J2" s="71"/>
      <c r="K2" s="634" t="s">
        <v>294</v>
      </c>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5"/>
      <c r="BA2" s="39"/>
      <c r="BC2" s="306" t="s">
        <v>39</v>
      </c>
      <c r="BD2" s="307"/>
      <c r="BE2" s="307"/>
      <c r="BF2" s="307"/>
      <c r="BG2" s="308"/>
      <c r="BH2" s="283" t="s">
        <v>40</v>
      </c>
      <c r="BI2" s="284"/>
      <c r="BJ2" s="284"/>
      <c r="BK2" s="284"/>
      <c r="BL2" s="284"/>
      <c r="BM2" s="285"/>
      <c r="BN2" s="283" t="s">
        <v>41</v>
      </c>
      <c r="BO2" s="284"/>
      <c r="BP2" s="284"/>
      <c r="BQ2" s="284"/>
      <c r="BR2" s="284"/>
      <c r="BS2" s="285"/>
      <c r="BT2" s="12"/>
      <c r="BU2" s="180"/>
      <c r="BV2" s="181" t="s">
        <v>286</v>
      </c>
      <c r="BW2" s="181" t="s">
        <v>287</v>
      </c>
      <c r="BX2" s="181" t="s">
        <v>288</v>
      </c>
      <c r="BY2" s="181" t="s">
        <v>289</v>
      </c>
      <c r="BZ2" s="12"/>
      <c r="CA2" s="182" t="s">
        <v>183</v>
      </c>
      <c r="CB2" s="106"/>
      <c r="CC2" s="106"/>
      <c r="CD2" s="106"/>
      <c r="CE2" s="106"/>
      <c r="CF2" s="106"/>
      <c r="CG2" s="12"/>
      <c r="CH2" s="180"/>
      <c r="CI2" s="181" t="s">
        <v>497</v>
      </c>
      <c r="CJ2" s="181" t="s">
        <v>498</v>
      </c>
      <c r="CK2" s="181" t="s">
        <v>499</v>
      </c>
      <c r="CL2" s="181" t="s">
        <v>353</v>
      </c>
      <c r="CM2" s="12" t="s">
        <v>105</v>
      </c>
      <c r="CN2" s="183" t="s">
        <v>218</v>
      </c>
      <c r="CO2" s="106"/>
      <c r="CP2" s="106"/>
      <c r="CQ2" s="106"/>
      <c r="CR2" s="106"/>
      <c r="CS2" s="106"/>
      <c r="CT2" s="12"/>
      <c r="CU2" s="184" t="s">
        <v>489</v>
      </c>
      <c r="CV2" s="106"/>
      <c r="CW2" s="106"/>
      <c r="CX2" s="106"/>
      <c r="CY2" s="12"/>
      <c r="CZ2" s="179">
        <v>0</v>
      </c>
      <c r="DA2" s="12"/>
      <c r="DB2" s="180"/>
      <c r="DC2" s="185" t="s">
        <v>491</v>
      </c>
      <c r="DD2" s="185" t="s">
        <v>490</v>
      </c>
      <c r="DE2" s="185" t="s">
        <v>492</v>
      </c>
      <c r="DF2" s="185" t="s">
        <v>494</v>
      </c>
      <c r="DG2" s="185" t="s">
        <v>493</v>
      </c>
      <c r="DH2" s="185" t="s">
        <v>416</v>
      </c>
      <c r="DI2" s="185" t="s">
        <v>495</v>
      </c>
      <c r="DJ2" s="185" t="s">
        <v>496</v>
      </c>
      <c r="DK2" s="185" t="s">
        <v>500</v>
      </c>
      <c r="DL2" s="12"/>
      <c r="DM2" s="12"/>
      <c r="DN2" s="183" t="s">
        <v>505</v>
      </c>
      <c r="DO2" s="106"/>
      <c r="DP2" s="106"/>
      <c r="DQ2" s="106"/>
      <c r="DR2" s="106"/>
      <c r="DS2" s="106"/>
      <c r="DX2" s="12"/>
      <c r="DY2" s="190" t="s">
        <v>518</v>
      </c>
      <c r="DZ2" s="106"/>
      <c r="EA2" s="106"/>
      <c r="EB2" s="12"/>
      <c r="ED2" s="217" t="s">
        <v>653</v>
      </c>
      <c r="EE2" s="106"/>
      <c r="EF2" s="106"/>
    </row>
    <row r="3" spans="1:136" x14ac:dyDescent="0.25">
      <c r="A3" s="39"/>
      <c r="B3" s="40"/>
      <c r="C3" s="72"/>
      <c r="D3" s="40"/>
      <c r="E3" s="40"/>
      <c r="F3" s="40"/>
      <c r="G3" s="40"/>
      <c r="H3" s="40"/>
      <c r="I3" s="40"/>
      <c r="J3" s="40"/>
      <c r="K3" s="636"/>
      <c r="L3" s="636"/>
      <c r="M3" s="636"/>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7"/>
      <c r="BA3" s="39"/>
      <c r="BC3" s="295" t="s">
        <v>42</v>
      </c>
      <c r="BD3" s="272"/>
      <c r="BE3" s="272"/>
      <c r="BF3" s="272"/>
      <c r="BG3" s="273"/>
      <c r="BH3" s="274">
        <f>ROW(C12)</f>
        <v>12</v>
      </c>
      <c r="BI3" s="275"/>
      <c r="BJ3" s="275"/>
      <c r="BK3" s="275"/>
      <c r="BL3" s="275"/>
      <c r="BM3" s="276"/>
      <c r="BN3" s="277">
        <v>0</v>
      </c>
      <c r="BO3" s="278"/>
      <c r="BP3" s="278"/>
      <c r="BQ3" s="278"/>
      <c r="BR3" s="278"/>
      <c r="BS3" s="279"/>
      <c r="BT3" s="12"/>
      <c r="BU3" s="180"/>
      <c r="BV3" s="181">
        <f>IF(BX1=0,IF(APPG!$E$85=1,Z101,IF(APPG!$F$85=1,Z102,IF(APPG!$G$97=1,IF(APPG!$G$88=1,Z103,IF(APPG!$G$90=1,Z104,Z105)),0))),Z100)</f>
        <v>0</v>
      </c>
      <c r="BW3" s="181">
        <f>IF(BX1=0,IF(APPG!$E$85=1,AF101,IF(APPG!$F$85=1,AF102,IF(APPG!$G$97=1,IF(APPG!$G$88=1,AF103,IF(APPG!$G$90=1,AF104,AF105)),0))),AF100)</f>
        <v>0</v>
      </c>
      <c r="BX3" s="181">
        <f>IF(BX1=0,IF(APPG!$E$85=1,AM101,IF(APPG!$F$85=1,AM102,IF(APPG!$G$97=1,IF(APPG!$G$88=1,AM103,IF(APPG!$G$90=1,AM104,AM105)),0))),AM100)</f>
        <v>0</v>
      </c>
      <c r="BY3" s="181">
        <f>IF(BX1=0,IF(APPG!$E$85=1,AT101,IF(APPG!$F$85=1,AT102,IF(APPG!$G$97=1,IF(APPG!$G$88=1,AT103,IF(APPG!$G$90=1,AT104,AT105)),0))),AT100)</f>
        <v>0</v>
      </c>
      <c r="BZ3" s="12"/>
      <c r="CA3" s="12"/>
      <c r="CB3" s="12"/>
      <c r="CC3" s="12"/>
      <c r="CD3" s="12"/>
      <c r="CE3" s="12"/>
      <c r="CF3" s="12"/>
      <c r="CG3" s="12"/>
      <c r="CH3" s="180"/>
      <c r="CI3" s="181">
        <f>IF(BX1=0,IF(APPG!$E$85=1,Z131,IF(APPG!$F$85=1,Z132,IF(APPG!$G$97=1,IF(APPG!$G$88=1,Z133,IF(APPG!$G$90=1,Z134,Z135)),0))),Z130)</f>
        <v>0</v>
      </c>
      <c r="CJ3" s="181">
        <f>IF(BX1=0,IF(APPG!$E$85=1,AF131,IF(APPG!$F$85=1,AF132,IF(APPG!$G$97=1,IF(APPG!$G$88=1,AF133,IF(APPG!$G$90=1,AF134,AF135)),0))),AF130)</f>
        <v>0</v>
      </c>
      <c r="CK3" s="181">
        <f>IF(BX1=0,IF(APPG!$E$85=1,AM131,IF(APPG!$F$85=1,AM132,IF(APPG!$G$97=1,IF(APPG!$G$88=1,AM133,IF(APPG!$G$90=1,AM134,AM135)),0))),AM130)</f>
        <v>0</v>
      </c>
      <c r="CL3" s="181">
        <f>IF(BX1=0,IF(APPG!$E$85=1,AT131,IF(APPG!$F$85=1,AT132,IF(APPG!$G$97=1,IF(APPG!$G$88=1,AT133,IF(APPG!$G$90=1,AT134,AT135)),0))),AT130)</f>
        <v>0</v>
      </c>
      <c r="CM3" s="12"/>
      <c r="CN3" s="12"/>
      <c r="CO3" s="12"/>
      <c r="CP3" s="12"/>
      <c r="CQ3" s="12"/>
      <c r="CR3" s="12"/>
      <c r="CS3" s="12"/>
      <c r="CT3" s="12"/>
      <c r="CU3" s="12"/>
      <c r="CV3" s="12"/>
      <c r="CW3" s="12"/>
      <c r="CX3" s="12"/>
      <c r="CY3" s="12"/>
      <c r="CZ3" s="179">
        <v>0</v>
      </c>
      <c r="DA3" s="12"/>
      <c r="DB3" s="180"/>
      <c r="DC3" s="181">
        <f>IF(BX1=0,IF(APPG!$E$85=1,Z161,IF(APPG!$F$85=1,Z162,IF(APPG!$G$97=1,IF(APPG!$G$88=1,Z163,IF(APPG!$G$90=1,Z164,Z165)),0))),Z160)</f>
        <v>0</v>
      </c>
      <c r="DD3" s="181">
        <f>IF(BX1=0,IF(APPG!$E$85=1,AC161,IF(APPG!$F$85=1,AC162,IF(APPG!$G$97=1,IF(APPG!$G$88=1,AC163,IF(APPG!$G$90=1,AC164,AC165)),0))),AC160)</f>
        <v>0</v>
      </c>
      <c r="DE3" s="181">
        <f>IF(BX1=0,IF(APPG!$E$85=1,AF161,IF(APPG!$F$85=1,AF162,IF(APPG!$G$97=1,IF(APPG!$G$88=1,AF163,IF(APPG!$G$90=1,AF164,AF165)),0))),AF160)</f>
        <v>0</v>
      </c>
      <c r="DF3" s="181">
        <f>IF(BX1=0,IF(APPG!$E$85=1,AI161,IF(APPG!$F$85=1,AI162,IF(APPG!$G$97=1,IF(APPG!$G$88=1,AI163,IF(APPG!$G$90=1,AI164,AI165)),0))),AI160)</f>
        <v>0</v>
      </c>
      <c r="DG3" s="181">
        <f>IF(BX1=0,IF(APPG!$E$85=1,AL161,IF(APPG!$F$85=1,AL162,IF(APPG!$G$97=1,IF(APPG!$G$88=1,AL163,IF(APPG!$G$90=1,AL164,AL165)),0))),AL160)</f>
        <v>0</v>
      </c>
      <c r="DH3" s="181">
        <f>IF(BX1=0,IF(APPG!$E$85=1,AO161,IF(APPG!$F$85=1,AO162,IF(APPG!$G$97=1,IF(APPG!$G$88=1,AO163,IF(APPG!$G$90=1,AO164,AO165)),0))),AO160)</f>
        <v>0</v>
      </c>
      <c r="DI3" s="181">
        <f>IF(BX1=0,IF(APPG!$E$85=1,AR161,IF(APPG!$F$85=1,AR162,IF(APPG!$G$97=1,IF(APPG!$G$88=1,AR163,IF(APPG!$G$90=1,AR164,AR165)),0))),AR160)</f>
        <v>0</v>
      </c>
      <c r="DJ3" s="181">
        <f>IF(BX1=0,IF(APPG!$E$85=1,AU161,IF(APPG!$F$85=1,AU162,IF(APPG!$G$97=1,IF(APPG!$G$88=1,AU163,IF(APPG!$G$90=1,AU164,AU165)),0))),AU160)</f>
        <v>0</v>
      </c>
      <c r="DK3" s="181">
        <f>IF(BX1=0,IF(APPG!$E$85=1,AX161,IF(APPG!$F$85=1,AX162,IF(APPG!$G$97=1,IF(APPG!$G$88=1,AX163,IF(APPG!$G$90=1,AX164,AX165)),0))),AX160)</f>
        <v>0</v>
      </c>
      <c r="DL3" s="12"/>
      <c r="DM3" s="12"/>
      <c r="DN3" s="12"/>
      <c r="DO3" s="12"/>
      <c r="DP3" s="12"/>
      <c r="DQ3" s="12"/>
      <c r="DR3" s="12"/>
      <c r="DS3" s="12"/>
      <c r="DT3" s="12"/>
      <c r="DU3" s="12"/>
      <c r="DV3" s="12"/>
      <c r="DW3" s="12"/>
      <c r="DX3" s="12"/>
      <c r="DY3" s="12"/>
      <c r="DZ3" s="12"/>
      <c r="EA3" s="12"/>
      <c r="EB3" s="12"/>
      <c r="ED3" s="12"/>
      <c r="EE3" s="12"/>
      <c r="EF3" s="12"/>
    </row>
    <row r="4" spans="1:136" x14ac:dyDescent="0.25">
      <c r="A4" s="39"/>
      <c r="B4" s="40"/>
      <c r="C4" s="43"/>
      <c r="D4" s="42"/>
      <c r="E4" s="42"/>
      <c r="F4" s="42"/>
      <c r="G4" s="42"/>
      <c r="H4" s="42"/>
      <c r="I4" s="42"/>
      <c r="J4" s="42"/>
      <c r="K4" s="638"/>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9"/>
      <c r="BA4" s="39"/>
      <c r="BC4" s="295" t="s">
        <v>265</v>
      </c>
      <c r="BD4" s="272"/>
      <c r="BE4" s="272"/>
      <c r="BF4" s="272"/>
      <c r="BG4" s="273"/>
      <c r="BH4" s="274">
        <f>ROW(C79)</f>
        <v>79</v>
      </c>
      <c r="BI4" s="275"/>
      <c r="BJ4" s="275"/>
      <c r="BK4" s="275"/>
      <c r="BL4" s="275"/>
      <c r="BM4" s="276"/>
      <c r="BN4" s="277">
        <v>0</v>
      </c>
      <c r="BO4" s="278"/>
      <c r="BP4" s="278"/>
      <c r="BQ4" s="278"/>
      <c r="BR4" s="278"/>
      <c r="BS4" s="279"/>
      <c r="BT4" s="12"/>
      <c r="BU4" s="180"/>
      <c r="BV4" s="181" t="s">
        <v>286</v>
      </c>
      <c r="BW4" s="181" t="s">
        <v>287</v>
      </c>
      <c r="BX4" s="181" t="s">
        <v>288</v>
      </c>
      <c r="BY4" s="181" t="s">
        <v>289</v>
      </c>
      <c r="BZ4" s="181" t="s">
        <v>501</v>
      </c>
      <c r="CA4" s="180"/>
      <c r="CB4" s="181" t="s">
        <v>286</v>
      </c>
      <c r="CC4" s="181" t="s">
        <v>287</v>
      </c>
      <c r="CD4" s="181" t="s">
        <v>288</v>
      </c>
      <c r="CE4" s="181" t="s">
        <v>289</v>
      </c>
      <c r="CF4" s="181" t="s">
        <v>501</v>
      </c>
      <c r="CG4" s="12"/>
      <c r="CH4" s="180"/>
      <c r="CI4" s="181" t="s">
        <v>497</v>
      </c>
      <c r="CJ4" s="181" t="s">
        <v>498</v>
      </c>
      <c r="CK4" s="181" t="s">
        <v>499</v>
      </c>
      <c r="CL4" s="181" t="s">
        <v>353</v>
      </c>
      <c r="CM4" s="181" t="s">
        <v>501</v>
      </c>
      <c r="CN4" s="180"/>
      <c r="CO4" s="181" t="s">
        <v>497</v>
      </c>
      <c r="CP4" s="181" t="s">
        <v>498</v>
      </c>
      <c r="CQ4" s="181" t="s">
        <v>499</v>
      </c>
      <c r="CR4" s="181" t="s">
        <v>353</v>
      </c>
      <c r="CS4" s="181" t="s">
        <v>501</v>
      </c>
      <c r="CT4" s="12"/>
      <c r="CU4" s="186">
        <v>1</v>
      </c>
      <c r="CV4" s="187" t="s">
        <v>507</v>
      </c>
      <c r="CW4" s="187" t="s">
        <v>220</v>
      </c>
      <c r="CX4" s="187" t="s">
        <v>508</v>
      </c>
      <c r="CY4" s="12"/>
      <c r="CZ4" s="179">
        <v>0</v>
      </c>
      <c r="DA4" s="12"/>
      <c r="DB4" s="180"/>
      <c r="DC4" s="185" t="s">
        <v>491</v>
      </c>
      <c r="DD4" s="185" t="s">
        <v>490</v>
      </c>
      <c r="DE4" s="185" t="s">
        <v>492</v>
      </c>
      <c r="DF4" s="185" t="s">
        <v>494</v>
      </c>
      <c r="DG4" s="185" t="s">
        <v>493</v>
      </c>
      <c r="DH4" s="185" t="s">
        <v>416</v>
      </c>
      <c r="DI4" s="185" t="s">
        <v>495</v>
      </c>
      <c r="DJ4" s="185" t="s">
        <v>496</v>
      </c>
      <c r="DK4" s="185" t="s">
        <v>500</v>
      </c>
      <c r="DL4" s="181" t="s">
        <v>501</v>
      </c>
      <c r="DM4" s="180"/>
      <c r="DN4" s="185" t="s">
        <v>491</v>
      </c>
      <c r="DO4" s="185" t="s">
        <v>490</v>
      </c>
      <c r="DP4" s="185" t="s">
        <v>492</v>
      </c>
      <c r="DQ4" s="185" t="s">
        <v>494</v>
      </c>
      <c r="DR4" s="185" t="s">
        <v>493</v>
      </c>
      <c r="DS4" s="185" t="s">
        <v>416</v>
      </c>
      <c r="DT4" s="185" t="s">
        <v>495</v>
      </c>
      <c r="DU4" s="185" t="s">
        <v>496</v>
      </c>
      <c r="DV4" s="185" t="s">
        <v>500</v>
      </c>
      <c r="DW4" s="181" t="s">
        <v>501</v>
      </c>
      <c r="DX4" s="12"/>
      <c r="DY4" s="191" t="s">
        <v>515</v>
      </c>
      <c r="DZ4" s="192" t="s">
        <v>292</v>
      </c>
      <c r="EA4" s="191" t="s">
        <v>515</v>
      </c>
      <c r="EB4" s="213" t="s">
        <v>517</v>
      </c>
      <c r="EC4" t="s">
        <v>105</v>
      </c>
      <c r="ED4" s="186"/>
      <c r="EE4" s="218" t="s">
        <v>654</v>
      </c>
      <c r="EF4" s="218" t="s">
        <v>655</v>
      </c>
    </row>
    <row r="5" spans="1:136" x14ac:dyDescent="0.25">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66"/>
      <c r="BA5" s="39"/>
      <c r="BC5" s="295" t="s">
        <v>333</v>
      </c>
      <c r="BD5" s="272"/>
      <c r="BE5" s="272"/>
      <c r="BF5" s="272"/>
      <c r="BG5" s="273"/>
      <c r="BH5" s="274">
        <f>ROW(C195)</f>
        <v>195</v>
      </c>
      <c r="BI5" s="275"/>
      <c r="BJ5" s="275"/>
      <c r="BK5" s="275"/>
      <c r="BL5" s="275"/>
      <c r="BM5" s="276"/>
      <c r="BN5" s="277">
        <v>0</v>
      </c>
      <c r="BO5" s="278"/>
      <c r="BP5" s="278"/>
      <c r="BQ5" s="278"/>
      <c r="BR5" s="278"/>
      <c r="BS5" s="279"/>
      <c r="BT5" s="12"/>
      <c r="BU5" s="181" t="str">
        <f>IF(APPG!$G$97=2,IF(APPG!$G$88=1,"Funcional","Performance"),"No Aplica")</f>
        <v>No Aplica</v>
      </c>
      <c r="BV5" s="181">
        <f>IF(APPG!$G$97=2,IF(APPG!$G$88=1,Z103,Z104),0)</f>
        <v>0</v>
      </c>
      <c r="BW5" s="181">
        <f>IF(APPG!$G$97=2,IF(APPG!$G$88=1,AF103,AF104),0)</f>
        <v>0</v>
      </c>
      <c r="BX5" s="181">
        <f>IF(APPG!$G$97=2,IF(APPG!$G$88=1,AM103,AM104),0)</f>
        <v>0</v>
      </c>
      <c r="BY5" s="181">
        <f>IF(APPG!$G$97=2,IF(APPG!$G$88=1,AT103,AT104),0)</f>
        <v>0</v>
      </c>
      <c r="BZ5" s="181">
        <f>SUM(BV5:BY5)</f>
        <v>0</v>
      </c>
      <c r="CA5" s="181" t="str">
        <f>BU5</f>
        <v>No Aplica</v>
      </c>
      <c r="CB5" s="181">
        <f>IF(CF5=0,0,BV5/CF5)</f>
        <v>0</v>
      </c>
      <c r="CC5" s="181">
        <f>IF(CF5=0,0,BW5/CF5)</f>
        <v>0</v>
      </c>
      <c r="CD5" s="181">
        <f>IF(CF5=0,0,BX5/CF5)</f>
        <v>0</v>
      </c>
      <c r="CE5" s="181">
        <f>IF(CF5=0,0,BY5/CF5)</f>
        <v>0</v>
      </c>
      <c r="CF5" s="181">
        <f>BZ5</f>
        <v>0</v>
      </c>
      <c r="CG5" s="12"/>
      <c r="CH5" s="181" t="str">
        <f>IF(APPG!$G$97=2,IF(APPG!$G$88=1,"Funcional","Performance"),"No Aplica")</f>
        <v>No Aplica</v>
      </c>
      <c r="CI5" s="181">
        <f>IF(APPG!$G$97=2,IF(APPG!$G$88=1,Z133,Z134),0)</f>
        <v>0</v>
      </c>
      <c r="CJ5" s="181">
        <f>IF(APPG!$G$97=2,IF(APPG!$G$88=1,AF133,AF134),0)</f>
        <v>0</v>
      </c>
      <c r="CK5" s="181">
        <f>IF(APPG!$G$97=2,IF(APPG!$G$88=1,AM133,AM134),0)</f>
        <v>0</v>
      </c>
      <c r="CL5" s="181">
        <f>IF(APPG!$G$97=2,IF(APPG!$G$88=1,AT133,AT134),0)</f>
        <v>0</v>
      </c>
      <c r="CM5" s="181">
        <f>SUM(CI5:CL5)</f>
        <v>0</v>
      </c>
      <c r="CN5" s="181" t="str">
        <f>CH5</f>
        <v>No Aplica</v>
      </c>
      <c r="CO5" s="181">
        <f>IF(CS5=0,0,CI5/CS5)</f>
        <v>0</v>
      </c>
      <c r="CP5" s="181">
        <f>IF(CS5=0,0,CJ5/CS5)</f>
        <v>0</v>
      </c>
      <c r="CQ5" s="181">
        <f>IF(CS5=0,0,CK5/CS5)</f>
        <v>0</v>
      </c>
      <c r="CR5" s="181">
        <f>IF(CS5=0,0,CL5/CS5)</f>
        <v>0</v>
      </c>
      <c r="CS5" s="181">
        <f>CM5</f>
        <v>0</v>
      </c>
      <c r="CT5" s="12"/>
      <c r="CU5" s="186" t="s">
        <v>373</v>
      </c>
      <c r="CV5" s="186">
        <f>ROW(A101)</f>
        <v>101</v>
      </c>
      <c r="CW5" s="186">
        <f>ROW(A131)</f>
        <v>131</v>
      </c>
      <c r="CX5" s="186">
        <f>ROW(A161)</f>
        <v>161</v>
      </c>
      <c r="CY5" s="12"/>
      <c r="CZ5" s="179">
        <v>0</v>
      </c>
      <c r="DA5" s="12"/>
      <c r="DB5" s="181" t="str">
        <f>IF(APPG!$G$97=2,IF(APPG!$G$88=1,"Funcional","Performance"),"No Aplica")</f>
        <v>No Aplica</v>
      </c>
      <c r="DC5" s="181">
        <f>IF(APPG!$G$97=2,IF(APPG!$G$88=1,Z163,Z164),0)</f>
        <v>0</v>
      </c>
      <c r="DD5" s="181">
        <f>IF(APPG!$G$97=2,IF(APPG!$G$88=1,AC163,AC164),0)</f>
        <v>0</v>
      </c>
      <c r="DE5" s="181">
        <f>IF(APPG!$G$97=2,IF(APPG!$G$88=1,AF163,AF164),0)</f>
        <v>0</v>
      </c>
      <c r="DF5" s="181">
        <f>IF(APPG!$G$97=2,IF(APPG!$G$88=1,AI163,AI164),0)</f>
        <v>0</v>
      </c>
      <c r="DG5" s="181">
        <f>IF(APPG!$G$97=2,IF(APPG!$G$88=1,AL163,AL164),0)</f>
        <v>0</v>
      </c>
      <c r="DH5" s="181">
        <f>IF(APPG!$G$97=2,IF(APPG!$G$88=1,AO163,AO164),0)</f>
        <v>0</v>
      </c>
      <c r="DI5" s="181">
        <f>IF(APPG!$G$97=2,IF(APPG!$G$88=1,AR163,AR164),0)</f>
        <v>0</v>
      </c>
      <c r="DJ5" s="181">
        <f>IF(APPG!$G$97=2,IF(APPG!$G$88=1,AU163,AU164),0)</f>
        <v>0</v>
      </c>
      <c r="DK5" s="181">
        <f>IF(APPG!$G$97=2,IF(APPG!$G$88=1,AX163,AX164),0)</f>
        <v>0</v>
      </c>
      <c r="DL5" s="181">
        <f>SUM(DC5:DK5)</f>
        <v>0</v>
      </c>
      <c r="DM5" s="181" t="str">
        <f>DB5</f>
        <v>No Aplica</v>
      </c>
      <c r="DN5" s="181">
        <f t="shared" ref="DN5:DV5" si="0">IF($DW$5=0,0,DC5/$DW$5)</f>
        <v>0</v>
      </c>
      <c r="DO5" s="181">
        <f t="shared" si="0"/>
        <v>0</v>
      </c>
      <c r="DP5" s="181">
        <f t="shared" si="0"/>
        <v>0</v>
      </c>
      <c r="DQ5" s="181">
        <f t="shared" si="0"/>
        <v>0</v>
      </c>
      <c r="DR5" s="181">
        <f t="shared" si="0"/>
        <v>0</v>
      </c>
      <c r="DS5" s="181">
        <f t="shared" si="0"/>
        <v>0</v>
      </c>
      <c r="DT5" s="181">
        <f t="shared" si="0"/>
        <v>0</v>
      </c>
      <c r="DU5" s="181">
        <f t="shared" si="0"/>
        <v>0</v>
      </c>
      <c r="DV5" s="181">
        <f t="shared" si="0"/>
        <v>0</v>
      </c>
      <c r="DW5" s="181">
        <f>DL5</f>
        <v>0</v>
      </c>
      <c r="DX5" s="12"/>
      <c r="DY5" s="191" t="str">
        <f>IF(TRIM(C190)&lt;&gt;"",TRIM(C190),"")</f>
        <v>Seleccione la causal de desfase …</v>
      </c>
      <c r="DZ5" s="192">
        <f>IF(AO190="","",AO190)</f>
        <v>0</v>
      </c>
      <c r="EA5" s="191" t="str">
        <f>IF(TRIM(C190)&lt;&gt;"",TRIM(C190),"")</f>
        <v>Seleccione la causal de desfase …</v>
      </c>
      <c r="EB5" s="192" t="str">
        <f>IF(AU190="","",AU190)</f>
        <v/>
      </c>
      <c r="ED5" s="186" t="s">
        <v>373</v>
      </c>
      <c r="EE5" s="186">
        <f>ROW(B34)</f>
        <v>34</v>
      </c>
      <c r="EF5" s="186">
        <f>ROW(B43)</f>
        <v>43</v>
      </c>
    </row>
    <row r="6" spans="1:136"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C6" s="295" t="s">
        <v>43</v>
      </c>
      <c r="BD6" s="272"/>
      <c r="BE6" s="272"/>
      <c r="BF6" s="272"/>
      <c r="BG6" s="273"/>
      <c r="BH6" s="274">
        <f>ROW(C243)</f>
        <v>243</v>
      </c>
      <c r="BI6" s="275"/>
      <c r="BJ6" s="275"/>
      <c r="BK6" s="275"/>
      <c r="BL6" s="275"/>
      <c r="BM6" s="276"/>
      <c r="BN6" s="277">
        <v>0</v>
      </c>
      <c r="BO6" s="278"/>
      <c r="BP6" s="278"/>
      <c r="BQ6" s="278"/>
      <c r="BR6" s="278"/>
      <c r="BS6" s="279"/>
      <c r="BT6" s="12"/>
      <c r="BU6" s="181" t="str">
        <f>IF(APPG!$G$97=2,IF(APPG!$G$88=1,IF(APPG!$G$90=1,"Performance","Contables"),"Contables"),"No Aplica")</f>
        <v>No Aplica</v>
      </c>
      <c r="BV6" s="181">
        <f>IF(APPG!$G$97=2,IF(APPG!$G$88=1,IF(APPG!$G$90=1,Z104,Z105),Z105),0)</f>
        <v>0</v>
      </c>
      <c r="BW6" s="181">
        <f>IF(APPG!$G$97=2,IF(APPG!$G$88=1,IF(APPG!$G$90=1,AF104,AF105),AF105),0)</f>
        <v>0</v>
      </c>
      <c r="BX6" s="181">
        <f>IF(APPG!$G$97=2,IF(APPG!$G$88=1,IF(APPG!$G$90=1,AM104,AM105),AM105),0)</f>
        <v>0</v>
      </c>
      <c r="BY6" s="181">
        <f>IF(APPG!$G$97=2,IF(APPG!$G$88=1,IF(APPG!$G$90=1,AT104,AT105),AT105),0)</f>
        <v>0</v>
      </c>
      <c r="BZ6" s="181">
        <f>SUM(BV6:BY6)</f>
        <v>0</v>
      </c>
      <c r="CA6" s="181" t="str">
        <f>BU6</f>
        <v>No Aplica</v>
      </c>
      <c r="CB6" s="181">
        <f>IF(CF6=0,0,BV6/CF6)</f>
        <v>0</v>
      </c>
      <c r="CC6" s="181">
        <f>IF(CF6=0,0,BW6/CF6)</f>
        <v>0</v>
      </c>
      <c r="CD6" s="181">
        <f>IF(CF6=0,0,BX6/CF6)</f>
        <v>0</v>
      </c>
      <c r="CE6" s="181">
        <f>IF(CF6=0,0,BY6/CF6)</f>
        <v>0</v>
      </c>
      <c r="CF6" s="181">
        <f>BZ6</f>
        <v>0</v>
      </c>
      <c r="CG6" s="12"/>
      <c r="CH6" s="181" t="str">
        <f>IF(APPG!$G$97=2,IF(APPG!$G$88=1,IF(APPG!$G$89=1,"Performance","Contables"),"Contables"),"No Aplica")</f>
        <v>No Aplica</v>
      </c>
      <c r="CI6" s="181">
        <f>IF(APPG!$G$97=2,IF(APPG!$G$88=1,IF(APPG!$G$90=1,Z134,Z135),Z135),0)</f>
        <v>0</v>
      </c>
      <c r="CJ6" s="181">
        <f>IF(APPG!$G$97=2,IF(APPG!$G$88=1,IF(APPG!$G$90=1,AF134,AF135),AF135),0)</f>
        <v>0</v>
      </c>
      <c r="CK6" s="181">
        <f>IF(APPG!$G$97=2,IF(APPG!$G$88=1,IF(APPG!$G$90=1,AM134,AM135),AM135),0)</f>
        <v>0</v>
      </c>
      <c r="CL6" s="181">
        <f>IF(APPG!$G$97=2,IF(APPG!$G$88=1,IF(APPG!$G$90=1,AT134,AT135),AT135),0)</f>
        <v>0</v>
      </c>
      <c r="CM6" s="181">
        <f>SUM(CI6:CL6)</f>
        <v>0</v>
      </c>
      <c r="CN6" s="181" t="str">
        <f>CH6</f>
        <v>No Aplica</v>
      </c>
      <c r="CO6" s="181">
        <f>IF(CS6=0,0,CI6/CS6)</f>
        <v>0</v>
      </c>
      <c r="CP6" s="181">
        <f>IF(CS6=0,0,CJ6/CS6)</f>
        <v>0</v>
      </c>
      <c r="CQ6" s="181">
        <f>IF(CS6=0,0,CK6/CS6)</f>
        <v>0</v>
      </c>
      <c r="CR6" s="181">
        <f>IF(CS6=0,0,CL6/CS6)</f>
        <v>0</v>
      </c>
      <c r="CS6" s="181">
        <f>CM6</f>
        <v>0</v>
      </c>
      <c r="CT6" s="12"/>
      <c r="CU6" s="186" t="s">
        <v>374</v>
      </c>
      <c r="CV6" s="186">
        <f>ROW(A102)</f>
        <v>102</v>
      </c>
      <c r="CW6" s="186">
        <f>ROW(A132)</f>
        <v>132</v>
      </c>
      <c r="CX6" s="186">
        <f>ROW(A162)</f>
        <v>162</v>
      </c>
      <c r="CY6" s="12"/>
      <c r="CZ6" s="179">
        <v>0</v>
      </c>
      <c r="DA6" s="12"/>
      <c r="DB6" s="181" t="str">
        <f>IF(APPG!$G$97=2,IF(APPG!$G$88=1,IF(APPG!$G$89=1,"Performance","Contables"),"Contables"),"No Aplica")</f>
        <v>No Aplica</v>
      </c>
      <c r="DC6" s="181">
        <f>IF(APPG!$G$97=2,IF(APPG!$G$88=1,IF(APPG!$G$90=1,Z164,Z165),Z165),0)</f>
        <v>0</v>
      </c>
      <c r="DD6" s="181">
        <f>IF(APPG!$G$97=2,IF(APPG!$G$88=1,IF(APPG!$G$90=1,AC164,AC165),AC165),0)</f>
        <v>0</v>
      </c>
      <c r="DE6" s="181">
        <f>IF(APPG!$G$97=2,IF(APPG!$G$88=1,IF(APPG!$G$90=1,AF164,AF165),AF165),0)</f>
        <v>0</v>
      </c>
      <c r="DF6" s="181">
        <f>IF(APPG!$G$97=2,IF(APPG!$G$88=1,IF(APPG!$G$90=1,AI164,AI165),AI165),0)</f>
        <v>0</v>
      </c>
      <c r="DG6" s="181">
        <f>IF(APPG!$G$97=2,IF(APPG!$G$88=1,IF(APPG!$G$90=1,AL164,AL165),AL165),0)</f>
        <v>0</v>
      </c>
      <c r="DH6" s="181">
        <f>IF(APPG!$G$97=2,IF(APPG!$G$88=1,IF(APPG!$G$90=1,AO164,AO165),AO165),0)</f>
        <v>0</v>
      </c>
      <c r="DI6" s="181">
        <f>IF(APPG!$G$97=2,IF(APPG!$G$88=1,IF(APPG!$G$90=1,AR164,AR165),AR165),0)</f>
        <v>0</v>
      </c>
      <c r="DJ6" s="181">
        <f>IF(APPG!$G$97=2,IF(APPG!$G$88=1,IF(APPG!$G$90=1,AU164,AU165),AU165),0)</f>
        <v>0</v>
      </c>
      <c r="DK6" s="181">
        <f>IF(APPG!$G$97=2,IF(APPG!$G$88=1,IF(APPG!$G$90=1,AX164,AX165),AX165),0)</f>
        <v>0</v>
      </c>
      <c r="DL6" s="181">
        <f>SUM(DC6:DK6)</f>
        <v>0</v>
      </c>
      <c r="DM6" s="181" t="str">
        <f>DB6</f>
        <v>No Aplica</v>
      </c>
      <c r="DN6" s="181">
        <f t="shared" ref="DN6:DV6" si="1">IF($DW$6=0,0,DC6/$DW$6)</f>
        <v>0</v>
      </c>
      <c r="DO6" s="181">
        <f t="shared" si="1"/>
        <v>0</v>
      </c>
      <c r="DP6" s="181">
        <f t="shared" si="1"/>
        <v>0</v>
      </c>
      <c r="DQ6" s="181">
        <f t="shared" si="1"/>
        <v>0</v>
      </c>
      <c r="DR6" s="181">
        <f t="shared" si="1"/>
        <v>0</v>
      </c>
      <c r="DS6" s="181">
        <f t="shared" si="1"/>
        <v>0</v>
      </c>
      <c r="DT6" s="181">
        <f t="shared" si="1"/>
        <v>0</v>
      </c>
      <c r="DU6" s="181">
        <f t="shared" si="1"/>
        <v>0</v>
      </c>
      <c r="DV6" s="181">
        <f t="shared" si="1"/>
        <v>0</v>
      </c>
      <c r="DW6" s="181">
        <f>DL6</f>
        <v>0</v>
      </c>
      <c r="DX6" s="12"/>
      <c r="DY6" s="191" t="str">
        <f>IF(TRIM(C191)&lt;&gt;"",TRIM(C191),"")</f>
        <v>Seleccione la causal de desfase …</v>
      </c>
      <c r="DZ6" s="192">
        <f>IF(AO191="","",AO191)</f>
        <v>0</v>
      </c>
      <c r="EA6" s="191" t="str">
        <f>IF(TRIM(C191)&lt;&gt;"",TRIM(C191),"")</f>
        <v>Seleccione la causal de desfase …</v>
      </c>
      <c r="EB6" s="192" t="str">
        <f>IF(AU191="","",AU191)</f>
        <v/>
      </c>
      <c r="ED6" s="186" t="s">
        <v>374</v>
      </c>
      <c r="EE6" s="186">
        <f>ROW(B34)</f>
        <v>34</v>
      </c>
      <c r="EF6" s="186">
        <f>ROW(B43)</f>
        <v>43</v>
      </c>
    </row>
    <row r="7" spans="1:136" x14ac:dyDescent="0.25">
      <c r="A7" s="39"/>
      <c r="B7" s="39"/>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39"/>
      <c r="BB7" s="39"/>
      <c r="BC7" s="295" t="s">
        <v>306</v>
      </c>
      <c r="BD7" s="272"/>
      <c r="BE7" s="272"/>
      <c r="BF7" s="272"/>
      <c r="BG7" s="273"/>
      <c r="BH7" s="274">
        <f>ROW(C258)</f>
        <v>258</v>
      </c>
      <c r="BI7" s="275"/>
      <c r="BJ7" s="275"/>
      <c r="BK7" s="275"/>
      <c r="BL7" s="275"/>
      <c r="BM7" s="276"/>
      <c r="BN7" s="277">
        <v>0</v>
      </c>
      <c r="BO7" s="278"/>
      <c r="BP7" s="278"/>
      <c r="BQ7" s="278"/>
      <c r="BR7" s="278"/>
      <c r="BS7" s="279"/>
      <c r="BT7" s="12"/>
      <c r="BU7" s="180"/>
      <c r="BV7" s="181" t="s">
        <v>286</v>
      </c>
      <c r="BW7" s="181" t="s">
        <v>287</v>
      </c>
      <c r="BX7" s="181" t="s">
        <v>288</v>
      </c>
      <c r="BY7" s="181" t="s">
        <v>289</v>
      </c>
      <c r="BZ7" s="181" t="s">
        <v>501</v>
      </c>
      <c r="CA7" s="180"/>
      <c r="CB7" s="181" t="s">
        <v>286</v>
      </c>
      <c r="CC7" s="181" t="s">
        <v>287</v>
      </c>
      <c r="CD7" s="181" t="s">
        <v>288</v>
      </c>
      <c r="CE7" s="181" t="s">
        <v>289</v>
      </c>
      <c r="CF7" s="181" t="s">
        <v>501</v>
      </c>
      <c r="CG7" s="12"/>
      <c r="CH7" s="180"/>
      <c r="CI7" s="181" t="s">
        <v>497</v>
      </c>
      <c r="CJ7" s="181" t="s">
        <v>498</v>
      </c>
      <c r="CK7" s="181" t="s">
        <v>499</v>
      </c>
      <c r="CL7" s="181" t="s">
        <v>353</v>
      </c>
      <c r="CM7" s="181" t="s">
        <v>501</v>
      </c>
      <c r="CN7" s="180"/>
      <c r="CO7" s="181" t="s">
        <v>497</v>
      </c>
      <c r="CP7" s="181" t="s">
        <v>498</v>
      </c>
      <c r="CQ7" s="181" t="s">
        <v>499</v>
      </c>
      <c r="CR7" s="181" t="s">
        <v>353</v>
      </c>
      <c r="CS7" s="181" t="s">
        <v>501</v>
      </c>
      <c r="CT7" s="12"/>
      <c r="CU7" s="188" t="s">
        <v>24</v>
      </c>
      <c r="CV7" s="186">
        <f>ROW(A103)</f>
        <v>103</v>
      </c>
      <c r="CW7" s="186">
        <f>ROW(A133)</f>
        <v>133</v>
      </c>
      <c r="CX7" s="186">
        <f>ROW(A163)</f>
        <v>163</v>
      </c>
      <c r="CY7" s="12"/>
      <c r="CZ7" s="179">
        <v>0</v>
      </c>
      <c r="DA7" s="12"/>
      <c r="DB7" s="180"/>
      <c r="DC7" s="185" t="s">
        <v>491</v>
      </c>
      <c r="DD7" s="185" t="s">
        <v>490</v>
      </c>
      <c r="DE7" s="185" t="s">
        <v>492</v>
      </c>
      <c r="DF7" s="185" t="s">
        <v>494</v>
      </c>
      <c r="DG7" s="185" t="s">
        <v>493</v>
      </c>
      <c r="DH7" s="185" t="s">
        <v>416</v>
      </c>
      <c r="DI7" s="185" t="s">
        <v>495</v>
      </c>
      <c r="DJ7" s="185" t="s">
        <v>496</v>
      </c>
      <c r="DK7" s="185" t="s">
        <v>500</v>
      </c>
      <c r="DL7" s="181" t="s">
        <v>501</v>
      </c>
      <c r="DM7" s="180"/>
      <c r="DN7" s="185" t="s">
        <v>491</v>
      </c>
      <c r="DO7" s="185" t="s">
        <v>490</v>
      </c>
      <c r="DP7" s="185" t="s">
        <v>492</v>
      </c>
      <c r="DQ7" s="185" t="s">
        <v>494</v>
      </c>
      <c r="DR7" s="185" t="s">
        <v>493</v>
      </c>
      <c r="DS7" s="185" t="s">
        <v>416</v>
      </c>
      <c r="DT7" s="185" t="s">
        <v>495</v>
      </c>
      <c r="DU7" s="185" t="s">
        <v>496</v>
      </c>
      <c r="DV7" s="185" t="s">
        <v>500</v>
      </c>
      <c r="DW7" s="181" t="s">
        <v>501</v>
      </c>
      <c r="DX7" s="12"/>
      <c r="DY7" s="191" t="str">
        <f>IF(TRIM(C192)&lt;&gt;"",TRIM(C192),"")</f>
        <v>Seleccione la causal de desfase …</v>
      </c>
      <c r="DZ7" s="192">
        <f>IF(AO192="","",AO192)</f>
        <v>0</v>
      </c>
      <c r="EA7" s="191" t="str">
        <f>IF(TRIM(C192)&lt;&gt;"",TRIM(C192),"")</f>
        <v>Seleccione la causal de desfase …</v>
      </c>
      <c r="EB7" s="192" t="str">
        <f>IF(AU192="","",AU192)</f>
        <v/>
      </c>
      <c r="ED7" s="188" t="s">
        <v>24</v>
      </c>
      <c r="EE7" s="186">
        <f>ROW(B44)</f>
        <v>44</v>
      </c>
      <c r="EF7" s="186">
        <f>ROW(B54)</f>
        <v>54</v>
      </c>
    </row>
    <row r="8" spans="1:136" x14ac:dyDescent="0.25">
      <c r="A8" s="39"/>
      <c r="B8" s="39"/>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39"/>
      <c r="BB8" s="39"/>
      <c r="BC8" s="295" t="s">
        <v>344</v>
      </c>
      <c r="BD8" s="272"/>
      <c r="BE8" s="272"/>
      <c r="BF8" s="272"/>
      <c r="BG8" s="273"/>
      <c r="BH8" s="274">
        <f>ROW(C287)</f>
        <v>287</v>
      </c>
      <c r="BI8" s="275"/>
      <c r="BJ8" s="275"/>
      <c r="BK8" s="275"/>
      <c r="BL8" s="275"/>
      <c r="BM8" s="276"/>
      <c r="BN8" s="277">
        <v>0</v>
      </c>
      <c r="BO8" s="278"/>
      <c r="BP8" s="278"/>
      <c r="BQ8" s="278"/>
      <c r="BR8" s="278"/>
      <c r="BS8" s="279"/>
      <c r="BT8" s="12"/>
      <c r="BU8" s="181" t="s">
        <v>247</v>
      </c>
      <c r="BV8" s="181">
        <f>IF(APPG!$G$97=3,Z103,0)</f>
        <v>0</v>
      </c>
      <c r="BW8" s="181">
        <f>IF(APPG!$G$97=3,AF103,0)</f>
        <v>0</v>
      </c>
      <c r="BX8" s="181">
        <f>IF(APPG!$G$97=3,AM103,0)</f>
        <v>0</v>
      </c>
      <c r="BY8" s="181">
        <f>IF(APPG!$G$97=3,AT103,0)</f>
        <v>0</v>
      </c>
      <c r="BZ8" s="181">
        <f>SUM(BV8:BY8)</f>
        <v>0</v>
      </c>
      <c r="CA8" s="181" t="str">
        <f>BU8</f>
        <v>Funcional</v>
      </c>
      <c r="CB8" s="181">
        <f>IF(CF8=0,0,BV8/CF8)</f>
        <v>0</v>
      </c>
      <c r="CC8" s="181">
        <f>IF(CF8=0,0,BW8/CF8)</f>
        <v>0</v>
      </c>
      <c r="CD8" s="181">
        <f>IF(CF8=0,0,BX8/CF8)</f>
        <v>0</v>
      </c>
      <c r="CE8" s="181">
        <f>IF(CF8=0,0,BY8/CF8)</f>
        <v>0</v>
      </c>
      <c r="CF8" s="181">
        <f>BZ8</f>
        <v>0</v>
      </c>
      <c r="CG8" s="12"/>
      <c r="CH8" s="181" t="s">
        <v>247</v>
      </c>
      <c r="CI8" s="181">
        <f>IF(APPG!$G$97=3,Z133,0)</f>
        <v>0</v>
      </c>
      <c r="CJ8" s="181">
        <f>IF(APPG!$G$97=3,AF133,0)</f>
        <v>0</v>
      </c>
      <c r="CK8" s="181">
        <f>IF(APPG!$G$97=3,AM133,0)</f>
        <v>0</v>
      </c>
      <c r="CL8" s="181">
        <f>IF(APPG!$G$97=3,AT133,0)</f>
        <v>0</v>
      </c>
      <c r="CM8" s="181">
        <f>SUM(CI8:CL8)</f>
        <v>0</v>
      </c>
      <c r="CN8" s="181" t="str">
        <f>CH8</f>
        <v>Funcional</v>
      </c>
      <c r="CO8" s="181">
        <f>IF(CS8=0,0,CI8/CS8)</f>
        <v>0</v>
      </c>
      <c r="CP8" s="181">
        <f>IF(CS8=0,0,CJ8/CS8)</f>
        <v>0</v>
      </c>
      <c r="CQ8" s="181">
        <f>IF(CS8=0,0,CK8/CS8)</f>
        <v>0</v>
      </c>
      <c r="CR8" s="181">
        <f>IF(CS8=0,0,CL8/CS8)</f>
        <v>0</v>
      </c>
      <c r="CS8" s="181">
        <f>CM8</f>
        <v>0</v>
      </c>
      <c r="CT8" s="12"/>
      <c r="CU8" s="186" t="s">
        <v>506</v>
      </c>
      <c r="CV8" s="186">
        <f>ROW(A104)</f>
        <v>104</v>
      </c>
      <c r="CW8" s="186">
        <f>ROW(A134)</f>
        <v>134</v>
      </c>
      <c r="CX8" s="186">
        <f>ROW(A164)</f>
        <v>164</v>
      </c>
      <c r="CY8" s="12"/>
      <c r="CZ8" s="179">
        <v>0</v>
      </c>
      <c r="DA8" s="12"/>
      <c r="DB8" s="181" t="s">
        <v>247</v>
      </c>
      <c r="DC8" s="181">
        <f>IF(APPG!$G$97=3,Z163,0)</f>
        <v>0</v>
      </c>
      <c r="DD8" s="181">
        <f>IF(APPG!$G$97=3,AC163,0)</f>
        <v>0</v>
      </c>
      <c r="DE8" s="181">
        <f>IF(APPG!$G$97=3,AF163,0)</f>
        <v>0</v>
      </c>
      <c r="DF8" s="181">
        <f>IF(APPG!$G$97=3,AI163,0)</f>
        <v>0</v>
      </c>
      <c r="DG8" s="181">
        <f>IF(APPG!$G$97=3,AL163,0)</f>
        <v>0</v>
      </c>
      <c r="DH8" s="181">
        <f>IF(APPG!$G$97=3,AO163,0)</f>
        <v>0</v>
      </c>
      <c r="DI8" s="181">
        <f>IF(APPG!$G$97=3,AR163,0)</f>
        <v>0</v>
      </c>
      <c r="DJ8" s="181">
        <f>IF(APPG!$G$97=3,AU163,0)</f>
        <v>0</v>
      </c>
      <c r="DK8" s="181">
        <f>IF(APPG!$G$97=3,AX163,0)</f>
        <v>0</v>
      </c>
      <c r="DL8" s="181">
        <f>SUM(DC8:DK8)</f>
        <v>0</v>
      </c>
      <c r="DM8" s="181" t="str">
        <f>DB8</f>
        <v>Funcional</v>
      </c>
      <c r="DN8" s="181">
        <f t="shared" ref="DN8:DV8" si="2">IF($DW$8=0,0,DC8/$DW$8)</f>
        <v>0</v>
      </c>
      <c r="DO8" s="181">
        <f t="shared" si="2"/>
        <v>0</v>
      </c>
      <c r="DP8" s="181">
        <f t="shared" si="2"/>
        <v>0</v>
      </c>
      <c r="DQ8" s="181">
        <f t="shared" si="2"/>
        <v>0</v>
      </c>
      <c r="DR8" s="181">
        <f t="shared" si="2"/>
        <v>0</v>
      </c>
      <c r="DS8" s="181">
        <f t="shared" si="2"/>
        <v>0</v>
      </c>
      <c r="DT8" s="181">
        <f t="shared" si="2"/>
        <v>0</v>
      </c>
      <c r="DU8" s="181">
        <f t="shared" si="2"/>
        <v>0</v>
      </c>
      <c r="DV8" s="181">
        <f t="shared" si="2"/>
        <v>0</v>
      </c>
      <c r="DW8" s="181">
        <f>DL8</f>
        <v>0</v>
      </c>
      <c r="DX8" s="12"/>
      <c r="DY8" s="191" t="str">
        <f>IF(TRIM(C193)&lt;&gt;"",TRIM(C193),"")</f>
        <v>Seleccione la causal de desfase …</v>
      </c>
      <c r="DZ8" s="192">
        <f>IF(AO193="","",AO193)</f>
        <v>0</v>
      </c>
      <c r="EA8" s="191" t="str">
        <f>IF(TRIM(C193)&lt;&gt;"",TRIM(C193),"")</f>
        <v>Seleccione la causal de desfase …</v>
      </c>
      <c r="EB8" s="192" t="str">
        <f>IF(AU193="","",AU193)</f>
        <v/>
      </c>
      <c r="ED8" s="186" t="s">
        <v>506</v>
      </c>
      <c r="EE8" s="186">
        <f>ROW(B55)</f>
        <v>55</v>
      </c>
      <c r="EF8" s="186">
        <f>ROW(B65)</f>
        <v>65</v>
      </c>
    </row>
    <row r="9" spans="1:136" x14ac:dyDescent="0.25">
      <c r="A9" s="39"/>
      <c r="B9" s="39"/>
      <c r="C9" s="630"/>
      <c r="D9" s="631"/>
      <c r="E9" s="631"/>
      <c r="F9" s="632"/>
      <c r="G9" s="632"/>
      <c r="H9" s="632"/>
      <c r="I9" s="632"/>
      <c r="J9" s="632" t="s">
        <v>91</v>
      </c>
      <c r="K9" s="632"/>
      <c r="L9" s="632"/>
      <c r="M9" s="632"/>
      <c r="N9" s="633"/>
      <c r="O9" s="633"/>
      <c r="P9" s="633"/>
      <c r="Q9" s="633"/>
      <c r="R9" s="633"/>
      <c r="S9" s="633"/>
      <c r="T9" s="633"/>
      <c r="U9" s="633"/>
      <c r="V9" s="633"/>
      <c r="W9" s="633"/>
      <c r="X9" s="633"/>
      <c r="Y9" s="633"/>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9"/>
      <c r="BA9" s="39"/>
      <c r="BB9" s="39"/>
      <c r="BC9" s="271" t="s">
        <v>668</v>
      </c>
      <c r="BD9" s="272"/>
      <c r="BE9" s="272"/>
      <c r="BF9" s="272"/>
      <c r="BG9" s="273"/>
      <c r="BH9" s="274">
        <f>ROW(C93)</f>
        <v>93</v>
      </c>
      <c r="BI9" s="275"/>
      <c r="BJ9" s="275"/>
      <c r="BK9" s="275"/>
      <c r="BL9" s="275"/>
      <c r="BM9" s="276"/>
      <c r="BN9" s="277">
        <v>1</v>
      </c>
      <c r="BO9" s="278"/>
      <c r="BP9" s="278"/>
      <c r="BQ9" s="278"/>
      <c r="BR9" s="278"/>
      <c r="BS9" s="279"/>
      <c r="BT9" s="12"/>
      <c r="BU9" s="181" t="s">
        <v>248</v>
      </c>
      <c r="BV9" s="181">
        <f>IF(APPG!$G$97=3,Z104,0)</f>
        <v>0</v>
      </c>
      <c r="BW9" s="181">
        <f>IF(APPG!$G$97=3,AF104,0)</f>
        <v>0</v>
      </c>
      <c r="BX9" s="181">
        <f>IF(APPG!$G$97=3,AM104,0)</f>
        <v>0</v>
      </c>
      <c r="BY9" s="181">
        <f>IF(APPG!$G$97=3,AT104,0)</f>
        <v>0</v>
      </c>
      <c r="BZ9" s="181">
        <f>SUM(BV9:BY9)</f>
        <v>0</v>
      </c>
      <c r="CA9" s="181" t="str">
        <f>BU9</f>
        <v>Performance</v>
      </c>
      <c r="CB9" s="181">
        <f>IF(CF9=0,0,BV9/CF8)</f>
        <v>0</v>
      </c>
      <c r="CC9" s="181">
        <f>IF(CF9=0,0,BW9/CF9)</f>
        <v>0</v>
      </c>
      <c r="CD9" s="181">
        <f>IF(CF9=0,0,BX9/CF9)</f>
        <v>0</v>
      </c>
      <c r="CE9" s="181">
        <f>IF(CF9=0,0,BY9/CF9)</f>
        <v>0</v>
      </c>
      <c r="CF9" s="181">
        <f>BZ9</f>
        <v>0</v>
      </c>
      <c r="CG9" s="12"/>
      <c r="CH9" s="181" t="s">
        <v>248</v>
      </c>
      <c r="CI9" s="181">
        <f>IF(APPG!$G$97=3,Z134,0)</f>
        <v>0</v>
      </c>
      <c r="CJ9" s="181">
        <f>IF(APPG!$G$97=3,AF134,0)</f>
        <v>0</v>
      </c>
      <c r="CK9" s="181">
        <f>IF(APPG!$G$97=3,AM134,0)</f>
        <v>0</v>
      </c>
      <c r="CL9" s="181">
        <f>IF(APPG!$G$97=3,AT134,0)</f>
        <v>0</v>
      </c>
      <c r="CM9" s="181">
        <f>SUM(CI9:CL9)</f>
        <v>0</v>
      </c>
      <c r="CN9" s="181" t="str">
        <f>CH9</f>
        <v>Performance</v>
      </c>
      <c r="CO9" s="181">
        <f>IF(CS9=0,0,CI9/CS9)</f>
        <v>0</v>
      </c>
      <c r="CP9" s="181">
        <f>IF(CS9=0,0,CJ9/CS9)</f>
        <v>0</v>
      </c>
      <c r="CQ9" s="181">
        <f>IF(CS9=0,0,CK9/CS9)</f>
        <v>0</v>
      </c>
      <c r="CR9" s="181">
        <f>IF(CS9=0,0,CL9/CS9)</f>
        <v>0</v>
      </c>
      <c r="CS9" s="181">
        <f>CM9</f>
        <v>0</v>
      </c>
      <c r="CT9" s="12"/>
      <c r="CU9" s="216" t="s">
        <v>375</v>
      </c>
      <c r="CV9" s="186">
        <f>ROW(A105)</f>
        <v>105</v>
      </c>
      <c r="CW9" s="186">
        <f>ROW(A135)</f>
        <v>135</v>
      </c>
      <c r="CX9" s="186">
        <f>ROW(A165)</f>
        <v>165</v>
      </c>
      <c r="CY9" s="12"/>
      <c r="CZ9" s="179">
        <v>0</v>
      </c>
      <c r="DA9" s="12"/>
      <c r="DB9" s="181" t="s">
        <v>248</v>
      </c>
      <c r="DC9" s="181">
        <f>IF(APPG!$G$97=3,Z164,0)</f>
        <v>0</v>
      </c>
      <c r="DD9" s="181">
        <f>IF(APPG!$G$97=3,AC164,0)</f>
        <v>0</v>
      </c>
      <c r="DE9" s="181">
        <f>IF(APPG!$G$97=3,AF164,0)</f>
        <v>0</v>
      </c>
      <c r="DF9" s="181">
        <f>IF(APPG!$G$97=3,AI164,0)</f>
        <v>0</v>
      </c>
      <c r="DG9" s="181">
        <f>IF(APPG!$G$97=3,AL164,0)</f>
        <v>0</v>
      </c>
      <c r="DH9" s="181">
        <f>IF(APPG!$G$97=3,AO164,0)</f>
        <v>0</v>
      </c>
      <c r="DI9" s="181">
        <f>IF(APPG!$G$97=3,AR164,0)</f>
        <v>0</v>
      </c>
      <c r="DJ9" s="181">
        <f>IF(APPG!$G$97=3,AU164,0)</f>
        <v>0</v>
      </c>
      <c r="DK9" s="181">
        <f>IF(APPG!$G$97=3,AX164,0)</f>
        <v>0</v>
      </c>
      <c r="DL9" s="181">
        <f>SUM(DC9:DK9)</f>
        <v>0</v>
      </c>
      <c r="DM9" s="181" t="str">
        <f>DB9</f>
        <v>Performance</v>
      </c>
      <c r="DN9" s="181">
        <f>IF($DW$9=0,0,DC9/$DW$9)</f>
        <v>0</v>
      </c>
      <c r="DO9" s="181">
        <f t="shared" ref="DO9:DV9" si="3">IF($DW$9=0,0,DD9/$DW$9)</f>
        <v>0</v>
      </c>
      <c r="DP9" s="181">
        <f t="shared" si="3"/>
        <v>0</v>
      </c>
      <c r="DQ9" s="181">
        <f t="shared" si="3"/>
        <v>0</v>
      </c>
      <c r="DR9" s="181">
        <f t="shared" si="3"/>
        <v>0</v>
      </c>
      <c r="DS9" s="181">
        <f t="shared" si="3"/>
        <v>0</v>
      </c>
      <c r="DT9" s="181">
        <f t="shared" si="3"/>
        <v>0</v>
      </c>
      <c r="DU9" s="181">
        <f t="shared" si="3"/>
        <v>0</v>
      </c>
      <c r="DV9" s="181">
        <f t="shared" si="3"/>
        <v>0</v>
      </c>
      <c r="DW9" s="181">
        <f>DL9</f>
        <v>0</v>
      </c>
      <c r="DX9" s="12"/>
      <c r="DY9" s="191" t="str">
        <f>IF(TRIM(C194)&lt;&gt;"",TRIM(C194),"")</f>
        <v>Seleccione la causal de desfase …</v>
      </c>
      <c r="DZ9" s="192">
        <f>IF(AO194="","",AO194)</f>
        <v>0</v>
      </c>
      <c r="EA9" s="191" t="str">
        <f>IF(TRIM(C194)&lt;&gt;"",TRIM(C194),"")</f>
        <v>Seleccione la causal de desfase …</v>
      </c>
      <c r="EB9" s="192" t="str">
        <f>IF(AU194="","",AU194)</f>
        <v/>
      </c>
      <c r="ED9" s="216" t="s">
        <v>375</v>
      </c>
      <c r="EE9" s="186">
        <f>ROW(B66)</f>
        <v>66</v>
      </c>
      <c r="EF9" s="186">
        <f>ROW(B76)</f>
        <v>76</v>
      </c>
    </row>
    <row r="10" spans="1:136" x14ac:dyDescent="0.25">
      <c r="A10" s="39"/>
      <c r="B10" s="39"/>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BA10" s="39"/>
      <c r="BB10" s="39"/>
      <c r="BC10" s="271" t="s">
        <v>353</v>
      </c>
      <c r="BD10" s="272"/>
      <c r="BE10" s="272"/>
      <c r="BF10" s="272"/>
      <c r="BG10" s="273"/>
      <c r="BH10" s="274">
        <f>ROW(C251)</f>
        <v>251</v>
      </c>
      <c r="BI10" s="275"/>
      <c r="BJ10" s="275"/>
      <c r="BK10" s="275"/>
      <c r="BL10" s="275"/>
      <c r="BM10" s="276"/>
      <c r="BN10" s="277">
        <v>0</v>
      </c>
      <c r="BO10" s="278"/>
      <c r="BP10" s="278"/>
      <c r="BQ10" s="278"/>
      <c r="BR10" s="278"/>
      <c r="BS10" s="279"/>
      <c r="BT10" s="12"/>
      <c r="BU10" s="181" t="s">
        <v>652</v>
      </c>
      <c r="BV10" s="181">
        <f>IF(APPG!$G$97=3,Z105,0)</f>
        <v>0</v>
      </c>
      <c r="BW10" s="181">
        <f>IF(APPG!$G$97=3,AF105,0)</f>
        <v>0</v>
      </c>
      <c r="BX10" s="181">
        <f>IF(APPG!$G$97=3,AM105,0)</f>
        <v>0</v>
      </c>
      <c r="BY10" s="181">
        <f>IF(APPG!$G$97=3,AT105,0)</f>
        <v>0</v>
      </c>
      <c r="BZ10" s="181">
        <f>SUM(BV10:BY10)</f>
        <v>0</v>
      </c>
      <c r="CA10" s="181" t="str">
        <f>BU10</f>
        <v>Contables</v>
      </c>
      <c r="CB10" s="181">
        <f>IF(CF10=0,0,BV10/CF9)</f>
        <v>0</v>
      </c>
      <c r="CC10" s="181">
        <f>IF(CF10=0,0,BW10/CF10)</f>
        <v>0</v>
      </c>
      <c r="CD10" s="181">
        <f>IF(CF10=0,0,BX10/CF10)</f>
        <v>0</v>
      </c>
      <c r="CE10" s="181">
        <f>IF(CF10=0,0,BY10/CF10)</f>
        <v>0</v>
      </c>
      <c r="CF10" s="181">
        <f>BZ10</f>
        <v>0</v>
      </c>
      <c r="CG10" s="12"/>
      <c r="CH10" s="181" t="s">
        <v>652</v>
      </c>
      <c r="CI10" s="181">
        <f>IF(APPG!$G$97=3,Z135,0)</f>
        <v>0</v>
      </c>
      <c r="CJ10" s="181">
        <f>IF(APPG!$G$97=3,AF135,0)</f>
        <v>0</v>
      </c>
      <c r="CK10" s="181">
        <f>IF(APPG!$G$97=3,AM135,0)</f>
        <v>0</v>
      </c>
      <c r="CL10" s="181">
        <f>IF(APPG!$G$97=3,AT135,0)</f>
        <v>0</v>
      </c>
      <c r="CM10" s="181">
        <f>SUM(CI10:CL10)</f>
        <v>0</v>
      </c>
      <c r="CN10" s="181" t="str">
        <f>CH10</f>
        <v>Contables</v>
      </c>
      <c r="CO10" s="181">
        <f>IF(CS10=0,0,CI10/CS10)</f>
        <v>0</v>
      </c>
      <c r="CP10" s="181">
        <f>IF(CS10=0,0,CJ10/CS10)</f>
        <v>0</v>
      </c>
      <c r="CQ10" s="181">
        <f>IF(CS10=0,0,CK10/CS10)</f>
        <v>0</v>
      </c>
      <c r="CR10" s="181">
        <f>IF(CS10=0,0,CL10/CS10)</f>
        <v>0</v>
      </c>
      <c r="CS10" s="181">
        <f>CM10</f>
        <v>0</v>
      </c>
      <c r="CT10" s="12"/>
      <c r="CU10" s="191" t="s">
        <v>148</v>
      </c>
      <c r="CV10" s="186">
        <f>ROW(A100)</f>
        <v>100</v>
      </c>
      <c r="CW10" s="186">
        <f>ROW(A130)</f>
        <v>130</v>
      </c>
      <c r="CX10" s="186">
        <f>ROW(A160)</f>
        <v>160</v>
      </c>
      <c r="CY10" s="12"/>
      <c r="CZ10" s="179">
        <v>0</v>
      </c>
      <c r="DA10" s="12"/>
      <c r="DB10" s="181" t="s">
        <v>652</v>
      </c>
      <c r="DC10" s="181">
        <f>IF(APPG!$G$97=3,Z165,0)</f>
        <v>0</v>
      </c>
      <c r="DD10" s="181">
        <f>IF(APPG!$G$97=3,AC165,0)</f>
        <v>0</v>
      </c>
      <c r="DE10" s="181">
        <f>IF(APPG!$G$97=3,AF165,0)</f>
        <v>0</v>
      </c>
      <c r="DF10" s="181">
        <f>IF(APPG!$G$97=3,AI165,0)</f>
        <v>0</v>
      </c>
      <c r="DG10" s="181">
        <f>IF(APPG!$G$97=3,AL165,0)</f>
        <v>0</v>
      </c>
      <c r="DH10" s="181">
        <f>IF(APPG!$G$97=3,AO165,0)</f>
        <v>0</v>
      </c>
      <c r="DI10" s="181">
        <f>IF(APPG!$G$97=3,AR165,0)</f>
        <v>0</v>
      </c>
      <c r="DJ10" s="181">
        <f>IF(APPG!$G$97=3,AU165,0)</f>
        <v>0</v>
      </c>
      <c r="DK10" s="181">
        <f>IF(APPG!$G$97=3,AX165,0)</f>
        <v>0</v>
      </c>
      <c r="DL10" s="181">
        <f>SUM(DC10:DK10)</f>
        <v>0</v>
      </c>
      <c r="DM10" s="181" t="str">
        <f>DB10</f>
        <v>Contables</v>
      </c>
      <c r="DN10" s="181">
        <f t="shared" ref="DN10:DV10" si="4">IF($DW$10=0,0,DC10/$DW$10)</f>
        <v>0</v>
      </c>
      <c r="DO10" s="181">
        <f t="shared" si="4"/>
        <v>0</v>
      </c>
      <c r="DP10" s="181">
        <f t="shared" si="4"/>
        <v>0</v>
      </c>
      <c r="DQ10" s="181">
        <f t="shared" si="4"/>
        <v>0</v>
      </c>
      <c r="DR10" s="181">
        <f t="shared" si="4"/>
        <v>0</v>
      </c>
      <c r="DS10" s="181">
        <f t="shared" si="4"/>
        <v>0</v>
      </c>
      <c r="DT10" s="181">
        <f t="shared" si="4"/>
        <v>0</v>
      </c>
      <c r="DU10" s="181">
        <f t="shared" si="4"/>
        <v>0</v>
      </c>
      <c r="DV10" s="181">
        <f t="shared" si="4"/>
        <v>0</v>
      </c>
      <c r="DW10" s="181">
        <f>DL10</f>
        <v>0</v>
      </c>
      <c r="DX10" s="12"/>
      <c r="DY10" s="12"/>
      <c r="DZ10" s="12"/>
      <c r="EA10" s="12"/>
      <c r="EB10" s="12"/>
      <c r="ED10" s="191" t="s">
        <v>148</v>
      </c>
      <c r="EE10" s="186">
        <f>ROW(B34)</f>
        <v>34</v>
      </c>
      <c r="EF10" s="186">
        <f>ROW(B43)</f>
        <v>43</v>
      </c>
    </row>
    <row r="11" spans="1:136" x14ac:dyDescent="0.25">
      <c r="A11" s="39"/>
      <c r="B11" s="39"/>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BA11" s="39"/>
      <c r="BB11" s="39"/>
      <c r="BC11" s="271" t="s">
        <v>671</v>
      </c>
      <c r="BD11" s="272"/>
      <c r="BE11" s="272"/>
      <c r="BF11" s="272"/>
      <c r="BG11" s="273"/>
      <c r="BH11" s="274">
        <f>ROW(C265)</f>
        <v>265</v>
      </c>
      <c r="BI11" s="275"/>
      <c r="BJ11" s="275"/>
      <c r="BK11" s="275"/>
      <c r="BL11" s="275"/>
      <c r="BM11" s="276"/>
      <c r="BN11" s="277">
        <v>0</v>
      </c>
      <c r="BO11" s="278"/>
      <c r="BP11" s="278"/>
      <c r="BQ11" s="278"/>
      <c r="BR11" s="278"/>
      <c r="BS11" s="279"/>
      <c r="BT11" s="12"/>
      <c r="BU11" s="12"/>
      <c r="BV11" s="12"/>
      <c r="BW11" s="12"/>
      <c r="BX11" s="12"/>
      <c r="BY11" s="12"/>
      <c r="BZ11" s="12"/>
      <c r="CA11" s="12"/>
      <c r="CB11" s="12"/>
      <c r="CC11" s="12"/>
      <c r="CD11" s="12"/>
      <c r="CE11" s="12"/>
      <c r="CF11" s="12"/>
      <c r="CG11" s="12"/>
      <c r="CH11" s="12"/>
      <c r="CI11" s="12"/>
      <c r="CJ11" s="12"/>
      <c r="CK11" s="12"/>
      <c r="CL11" s="12"/>
      <c r="CM11" s="12"/>
      <c r="CN11" s="12"/>
      <c r="CO11" s="12"/>
      <c r="CP11" s="12"/>
      <c r="CQ11" s="12"/>
      <c r="CR11" s="12"/>
      <c r="CS11" s="12"/>
      <c r="CT11" s="12"/>
      <c r="CU11" s="12"/>
      <c r="CV11" s="12"/>
      <c r="CW11" s="12"/>
      <c r="CX11" s="12"/>
      <c r="CY11" s="12"/>
      <c r="CZ11" s="179">
        <v>0</v>
      </c>
      <c r="DA11" s="12"/>
      <c r="DB11" s="12"/>
      <c r="DC11" s="12"/>
      <c r="DD11" s="12"/>
      <c r="DE11" s="12"/>
      <c r="DF11" s="12"/>
      <c r="DG11" s="12"/>
      <c r="DH11" s="12"/>
      <c r="DI11" s="12"/>
      <c r="DJ11" s="12"/>
      <c r="DK11" s="12"/>
      <c r="DL11" s="12"/>
      <c r="DM11" s="12"/>
      <c r="DN11" s="12"/>
      <c r="DO11" s="12"/>
      <c r="DP11" s="12"/>
      <c r="DQ11" s="12"/>
      <c r="DR11" s="12"/>
      <c r="DS11" s="12"/>
      <c r="DT11" s="12"/>
      <c r="DU11" s="12"/>
      <c r="DV11" s="12"/>
      <c r="DW11" s="12"/>
    </row>
    <row r="12" spans="1:136" x14ac:dyDescent="0.25">
      <c r="A12" s="39"/>
      <c r="B12" s="39"/>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39"/>
      <c r="BB12" s="39"/>
      <c r="BC12" s="12"/>
      <c r="BD12" s="12"/>
      <c r="BE12" s="12"/>
      <c r="BF12" s="12"/>
      <c r="BG12" s="12"/>
      <c r="BH12" s="12"/>
      <c r="BI12" s="12"/>
      <c r="BJ12" s="12"/>
      <c r="BK12" s="12"/>
      <c r="BL12" s="12"/>
      <c r="BM12" s="12"/>
      <c r="BN12" s="12"/>
      <c r="BO12" s="12"/>
      <c r="BP12" s="12"/>
      <c r="BQ12" s="12"/>
      <c r="BR12" s="12"/>
      <c r="BS12" s="12"/>
      <c r="BT12" s="12"/>
      <c r="BU12" s="12"/>
      <c r="BV12" s="12"/>
      <c r="BW12" s="12"/>
      <c r="BX12" s="12"/>
      <c r="BY12" s="12"/>
      <c r="BZ12" s="12"/>
      <c r="CA12" s="12"/>
      <c r="CB12" s="12"/>
      <c r="CC12" s="12"/>
      <c r="CD12" s="12"/>
      <c r="CE12" s="12"/>
      <c r="CF12" s="12"/>
      <c r="CG12" s="12"/>
      <c r="CH12" s="12"/>
      <c r="CI12" s="12"/>
      <c r="CJ12" s="12"/>
      <c r="CK12" s="12"/>
      <c r="CL12" s="12"/>
      <c r="CM12" s="12"/>
      <c r="CN12" s="12"/>
      <c r="CO12" s="12"/>
      <c r="CP12" s="12"/>
      <c r="CQ12" s="12"/>
      <c r="CR12" s="12"/>
      <c r="CS12" s="12"/>
      <c r="CT12" s="12"/>
      <c r="CU12" s="12"/>
      <c r="CV12" s="12"/>
      <c r="CW12" s="12"/>
      <c r="CX12" s="12"/>
      <c r="CY12" s="12"/>
      <c r="CZ12" s="179">
        <v>1</v>
      </c>
      <c r="DA12" s="12"/>
      <c r="DB12" s="12"/>
      <c r="DC12" s="12"/>
      <c r="DD12" s="12"/>
      <c r="DE12" s="12"/>
      <c r="DF12" s="12"/>
      <c r="DG12" s="12"/>
      <c r="DH12" s="12"/>
      <c r="DI12" s="12"/>
      <c r="DJ12" s="12"/>
      <c r="DK12" s="12"/>
      <c r="DL12" s="12"/>
      <c r="DM12" s="12"/>
      <c r="DN12" s="12"/>
      <c r="DO12" s="12"/>
      <c r="DP12" s="12"/>
      <c r="DQ12" s="12"/>
      <c r="DR12" s="12"/>
      <c r="DS12" s="12"/>
      <c r="DT12" s="12"/>
      <c r="DU12" s="12"/>
      <c r="DV12" s="12"/>
      <c r="DW12" s="12"/>
    </row>
    <row r="13" spans="1:136" x14ac:dyDescent="0.25">
      <c r="A13" s="39"/>
      <c r="B13" s="39"/>
      <c r="C13" s="67" t="s">
        <v>95</v>
      </c>
      <c r="D13" s="626" t="s">
        <v>96</v>
      </c>
      <c r="E13" s="626"/>
      <c r="F13" s="626"/>
      <c r="G13" s="626"/>
      <c r="H13" s="626"/>
      <c r="I13" s="626"/>
      <c r="J13" s="626"/>
      <c r="K13" s="626"/>
      <c r="L13" s="626"/>
      <c r="M13" s="626"/>
      <c r="N13" s="626"/>
      <c r="O13" s="626"/>
      <c r="P13" s="626"/>
      <c r="Q13" s="626"/>
      <c r="R13" s="626"/>
      <c r="S13" s="626"/>
      <c r="T13" s="626"/>
      <c r="U13" s="626"/>
      <c r="V13" s="626"/>
      <c r="W13" s="626"/>
      <c r="X13" s="626"/>
      <c r="Y13" s="626"/>
      <c r="Z13" s="626"/>
      <c r="AA13" s="626"/>
      <c r="AB13" s="626"/>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39"/>
      <c r="BB13" s="39"/>
      <c r="BC13" s="12"/>
      <c r="BD13" s="12"/>
      <c r="BE13" s="12"/>
      <c r="BF13" s="12"/>
      <c r="BG13" s="12"/>
      <c r="BH13" s="12"/>
      <c r="BI13" s="12"/>
      <c r="BJ13" s="12"/>
      <c r="BK13" s="12"/>
      <c r="BL13" s="12"/>
      <c r="BM13" s="12"/>
      <c r="BN13" s="12"/>
      <c r="BO13" s="12"/>
      <c r="BP13" s="12"/>
      <c r="BQ13" s="12"/>
      <c r="BR13" s="12"/>
      <c r="BS13" s="12"/>
      <c r="BT13" s="12"/>
      <c r="BU13" s="12"/>
      <c r="BV13" s="12"/>
      <c r="BW13" s="12"/>
      <c r="BX13" s="12"/>
      <c r="BY13" s="12"/>
      <c r="BZ13" s="12"/>
      <c r="CA13" s="12"/>
      <c r="CB13" s="12"/>
      <c r="CC13" s="12"/>
      <c r="CD13" s="12"/>
      <c r="CE13" s="12"/>
      <c r="CF13" s="12"/>
      <c r="CG13" s="12"/>
      <c r="CH13" s="12"/>
      <c r="CI13" s="12"/>
      <c r="CJ13" s="12"/>
      <c r="CK13" s="12"/>
      <c r="CL13" s="12"/>
      <c r="CM13" s="12"/>
      <c r="CN13" s="12"/>
      <c r="CO13" s="12"/>
      <c r="CP13" s="12"/>
      <c r="CQ13" s="12"/>
      <c r="CR13" s="12"/>
      <c r="CS13" s="12"/>
      <c r="CT13" s="12"/>
      <c r="CU13" s="12"/>
      <c r="CV13" s="12"/>
      <c r="CW13" s="12"/>
      <c r="CX13" s="12"/>
      <c r="CY13" s="12"/>
      <c r="CZ13" s="179">
        <v>0</v>
      </c>
      <c r="DA13" s="12"/>
      <c r="DB13" s="12"/>
      <c r="DC13" s="12"/>
      <c r="DD13" s="12"/>
      <c r="DE13" s="12"/>
      <c r="DF13" s="12"/>
      <c r="DG13" s="12"/>
      <c r="DH13" s="12"/>
      <c r="DI13" s="12"/>
      <c r="DJ13" s="12"/>
      <c r="DK13" s="12"/>
      <c r="DL13" s="12"/>
      <c r="DM13" s="12"/>
      <c r="DN13" s="12"/>
      <c r="DO13" s="12"/>
      <c r="DP13" s="12"/>
      <c r="DQ13" s="12"/>
      <c r="DR13" s="12"/>
      <c r="DS13" s="12"/>
      <c r="DT13" s="12"/>
      <c r="DU13" s="12"/>
      <c r="DV13" s="12"/>
      <c r="DW13" s="12"/>
    </row>
    <row r="14" spans="1:136" x14ac:dyDescent="0.25">
      <c r="A14" s="39"/>
      <c r="B14" s="39"/>
      <c r="C14" s="67" t="s">
        <v>97</v>
      </c>
      <c r="D14" s="627" t="s">
        <v>98</v>
      </c>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7"/>
      <c r="AD14" s="627"/>
      <c r="AE14" s="627"/>
      <c r="AF14" s="627"/>
      <c r="AG14" s="627"/>
      <c r="AH14" s="627"/>
      <c r="AI14" s="627"/>
      <c r="AJ14" s="627"/>
      <c r="AK14" s="627"/>
      <c r="AL14" s="627"/>
      <c r="AM14" s="627"/>
      <c r="AN14" s="627"/>
      <c r="AO14" s="627"/>
      <c r="AP14" s="627"/>
      <c r="AQ14" s="627"/>
      <c r="AR14" s="627"/>
      <c r="AS14" s="627"/>
      <c r="AT14" s="627"/>
      <c r="AU14" s="627"/>
      <c r="AV14" s="627"/>
      <c r="AW14" s="627"/>
      <c r="AX14" s="627"/>
      <c r="AY14" s="627"/>
      <c r="AZ14" s="627"/>
      <c r="BA14" s="39"/>
      <c r="BB14" s="39"/>
      <c r="BC14" s="12"/>
      <c r="BD14" s="12"/>
      <c r="BE14" s="12"/>
      <c r="BF14" s="12"/>
      <c r="BG14" s="12"/>
      <c r="BH14" s="12"/>
      <c r="BI14" s="12"/>
      <c r="BJ14" s="12"/>
      <c r="BK14" s="12"/>
      <c r="BL14" s="12"/>
      <c r="BM14" s="12"/>
      <c r="BN14" s="12"/>
      <c r="BO14" s="12"/>
      <c r="BP14" s="12"/>
      <c r="BQ14" s="12"/>
      <c r="BR14" s="12"/>
      <c r="BS14" s="12"/>
      <c r="BT14" s="12"/>
      <c r="BU14" s="12"/>
      <c r="BV14" s="12"/>
      <c r="BW14" s="12"/>
      <c r="BX14" s="12"/>
      <c r="BY14" s="12"/>
      <c r="BZ14" s="12"/>
      <c r="CA14" s="12"/>
      <c r="CB14" s="12"/>
      <c r="CC14" s="12"/>
      <c r="CD14" s="12"/>
      <c r="CE14" s="12"/>
      <c r="CF14" s="12"/>
      <c r="CG14" s="12"/>
      <c r="CH14" s="12"/>
      <c r="CI14" s="12"/>
      <c r="CJ14" s="12"/>
      <c r="CK14" s="12"/>
      <c r="CL14" s="12"/>
      <c r="CM14" s="12"/>
      <c r="CN14" s="12"/>
      <c r="CO14" s="12"/>
      <c r="CP14" s="12"/>
      <c r="CQ14" s="12"/>
      <c r="CR14" s="12"/>
      <c r="CS14" s="12"/>
      <c r="CT14" s="12"/>
      <c r="CU14" s="12"/>
      <c r="CV14" s="12"/>
      <c r="CW14" s="12"/>
      <c r="CX14" s="12"/>
      <c r="CY14" s="12"/>
      <c r="CZ14" s="179">
        <v>0</v>
      </c>
      <c r="DA14" s="12"/>
      <c r="DB14" s="12"/>
      <c r="DC14" s="12"/>
      <c r="DD14" s="12"/>
      <c r="DE14" s="12"/>
      <c r="DF14" s="12"/>
      <c r="DG14" s="12"/>
      <c r="DH14" s="12"/>
      <c r="DI14" s="12"/>
      <c r="DJ14" s="12"/>
      <c r="DK14" s="12"/>
      <c r="DL14" s="12"/>
      <c r="DM14" s="12"/>
      <c r="DN14" s="12"/>
      <c r="DO14" s="12"/>
      <c r="DP14" s="12"/>
      <c r="DQ14" s="12"/>
      <c r="DR14" s="12"/>
      <c r="DS14" s="12"/>
      <c r="DT14" s="12"/>
      <c r="DU14" s="12"/>
      <c r="DV14" s="12"/>
      <c r="DW14" s="12"/>
    </row>
    <row r="15" spans="1:136" x14ac:dyDescent="0.25">
      <c r="A15" s="39"/>
      <c r="B15" s="39"/>
      <c r="C15" s="67"/>
      <c r="D15" s="627"/>
      <c r="E15" s="627"/>
      <c r="F15" s="627"/>
      <c r="G15" s="627"/>
      <c r="H15" s="627"/>
      <c r="I15" s="627"/>
      <c r="J15" s="627"/>
      <c r="K15" s="627"/>
      <c r="L15" s="627"/>
      <c r="M15" s="627"/>
      <c r="N15" s="627"/>
      <c r="O15" s="627"/>
      <c r="P15" s="627"/>
      <c r="Q15" s="627"/>
      <c r="R15" s="627"/>
      <c r="S15" s="627"/>
      <c r="T15" s="627"/>
      <c r="U15" s="627"/>
      <c r="V15" s="627"/>
      <c r="W15" s="627"/>
      <c r="X15" s="627"/>
      <c r="Y15" s="627"/>
      <c r="Z15" s="627"/>
      <c r="AA15" s="627"/>
      <c r="AB15" s="627"/>
      <c r="AC15" s="627"/>
      <c r="AD15" s="627"/>
      <c r="AE15" s="627"/>
      <c r="AF15" s="627"/>
      <c r="AG15" s="627"/>
      <c r="AH15" s="627"/>
      <c r="AI15" s="627"/>
      <c r="AJ15" s="627"/>
      <c r="AK15" s="627"/>
      <c r="AL15" s="627"/>
      <c r="AM15" s="627"/>
      <c r="AN15" s="627"/>
      <c r="AO15" s="627"/>
      <c r="AP15" s="627"/>
      <c r="AQ15" s="627"/>
      <c r="AR15" s="627"/>
      <c r="AS15" s="627"/>
      <c r="AT15" s="627"/>
      <c r="AU15" s="627"/>
      <c r="AV15" s="627"/>
      <c r="AW15" s="627"/>
      <c r="AX15" s="627"/>
      <c r="AY15" s="627"/>
      <c r="AZ15" s="627"/>
      <c r="BA15" s="39"/>
      <c r="BB15" s="39"/>
      <c r="BC15" s="12"/>
      <c r="BD15" s="12"/>
      <c r="BE15" s="12"/>
      <c r="BF15" s="12"/>
      <c r="BG15" s="12"/>
      <c r="BH15" s="12"/>
      <c r="BI15" s="12"/>
      <c r="BJ15" s="12"/>
      <c r="BK15" s="12"/>
      <c r="BL15" s="12"/>
      <c r="BM15" s="12"/>
      <c r="BN15" s="12"/>
      <c r="BO15" s="12"/>
      <c r="BP15" s="12"/>
      <c r="BQ15" s="12"/>
      <c r="BR15" s="12"/>
      <c r="BS15" s="12"/>
      <c r="BT15" s="12"/>
      <c r="BU15" s="12"/>
      <c r="BV15" s="12"/>
      <c r="BW15" s="12"/>
      <c r="BX15" s="12"/>
      <c r="BY15" s="12"/>
      <c r="BZ15" s="12"/>
      <c r="CA15" s="12"/>
      <c r="CB15" s="12"/>
      <c r="CC15" s="12"/>
      <c r="CD15" s="12"/>
      <c r="CE15" s="12"/>
      <c r="CF15" s="12"/>
      <c r="CG15" s="12"/>
      <c r="CH15" s="12"/>
      <c r="CI15" s="12"/>
      <c r="CJ15" s="12"/>
      <c r="CK15" s="12"/>
      <c r="CL15" s="12"/>
      <c r="CM15" s="12"/>
      <c r="CN15" s="12"/>
      <c r="CO15" s="12"/>
      <c r="CP15" s="12"/>
      <c r="CQ15" s="12"/>
      <c r="CR15" s="12"/>
      <c r="CS15" s="12"/>
      <c r="CT15" s="12"/>
      <c r="CU15" s="12"/>
      <c r="CV15" s="12"/>
      <c r="CW15" s="12"/>
      <c r="CX15" s="12"/>
      <c r="CY15" s="12"/>
      <c r="CZ15" s="179">
        <v>0</v>
      </c>
      <c r="DA15" s="12"/>
      <c r="DB15" s="12"/>
      <c r="DC15" s="12"/>
      <c r="DD15" s="12"/>
      <c r="DE15" s="12"/>
      <c r="DF15" s="12"/>
      <c r="DG15" s="12"/>
      <c r="DH15" s="12"/>
      <c r="DI15" s="12"/>
      <c r="DJ15" s="12"/>
      <c r="DK15" s="12"/>
      <c r="DL15" s="12"/>
      <c r="DM15" s="12"/>
      <c r="DN15" s="12"/>
      <c r="DO15" s="12"/>
      <c r="DP15" s="12"/>
      <c r="DQ15" s="12"/>
      <c r="DR15" s="12"/>
      <c r="DS15" s="12"/>
      <c r="DT15" s="12"/>
      <c r="DU15" s="12"/>
      <c r="DV15" s="12"/>
      <c r="DW15" s="12"/>
    </row>
    <row r="16" spans="1:136" x14ac:dyDescent="0.25">
      <c r="A16" s="39"/>
      <c r="B16" s="39"/>
      <c r="C16" s="68"/>
      <c r="D16" s="627"/>
      <c r="E16" s="627"/>
      <c r="F16" s="627"/>
      <c r="G16" s="627"/>
      <c r="H16" s="627"/>
      <c r="I16" s="627"/>
      <c r="J16" s="627"/>
      <c r="K16" s="627"/>
      <c r="L16" s="627"/>
      <c r="M16" s="627"/>
      <c r="N16" s="627"/>
      <c r="O16" s="627"/>
      <c r="P16" s="627"/>
      <c r="Q16" s="627"/>
      <c r="R16" s="627"/>
      <c r="S16" s="627"/>
      <c r="T16" s="627"/>
      <c r="U16" s="627"/>
      <c r="V16" s="627"/>
      <c r="W16" s="627"/>
      <c r="X16" s="627"/>
      <c r="Y16" s="627"/>
      <c r="Z16" s="627"/>
      <c r="AA16" s="627"/>
      <c r="AB16" s="627"/>
      <c r="AC16" s="627"/>
      <c r="AD16" s="627"/>
      <c r="AE16" s="627"/>
      <c r="AF16" s="627"/>
      <c r="AG16" s="627"/>
      <c r="AH16" s="627"/>
      <c r="AI16" s="627"/>
      <c r="AJ16" s="627"/>
      <c r="AK16" s="627"/>
      <c r="AL16" s="627"/>
      <c r="AM16" s="627"/>
      <c r="AN16" s="627"/>
      <c r="AO16" s="627"/>
      <c r="AP16" s="627"/>
      <c r="AQ16" s="627"/>
      <c r="AR16" s="627"/>
      <c r="AS16" s="627"/>
      <c r="AT16" s="627"/>
      <c r="AU16" s="627"/>
      <c r="AV16" s="627"/>
      <c r="AW16" s="627"/>
      <c r="AX16" s="627"/>
      <c r="AY16" s="627"/>
      <c r="AZ16" s="627"/>
      <c r="BA16" s="39"/>
      <c r="BB16" s="39"/>
      <c r="BC16" s="12"/>
      <c r="BD16" s="12"/>
      <c r="BE16" s="12"/>
      <c r="BF16" s="12"/>
      <c r="BG16" s="12"/>
      <c r="BH16" s="12"/>
      <c r="BI16" s="12"/>
      <c r="BJ16" s="12"/>
      <c r="BK16" s="12"/>
      <c r="BL16" s="12"/>
      <c r="BM16" s="12"/>
      <c r="BN16" s="12"/>
      <c r="BO16" s="12"/>
      <c r="BP16" s="12"/>
      <c r="BQ16" s="12"/>
      <c r="BR16" s="12"/>
      <c r="BS16" s="12"/>
      <c r="BT16" s="12"/>
      <c r="BU16" s="12"/>
      <c r="BV16" s="12"/>
      <c r="BW16" s="12"/>
      <c r="BX16" s="12"/>
      <c r="BY16" s="12"/>
      <c r="BZ16" s="12"/>
      <c r="CA16" s="12"/>
      <c r="CB16" s="12"/>
      <c r="CC16" s="12"/>
      <c r="CD16" s="12"/>
      <c r="CE16" s="12"/>
      <c r="CF16" s="12"/>
      <c r="CG16" s="12"/>
      <c r="CH16" s="12"/>
      <c r="CI16" s="12"/>
      <c r="CJ16" s="12"/>
      <c r="CK16" s="12"/>
      <c r="CL16" s="12"/>
      <c r="CM16" s="12"/>
      <c r="CN16" s="12"/>
      <c r="CO16" s="12"/>
      <c r="CP16" s="12"/>
      <c r="CQ16" s="12"/>
      <c r="CR16" s="12"/>
      <c r="CS16" s="12"/>
      <c r="CT16" s="12"/>
      <c r="CU16" s="12"/>
      <c r="CV16" s="12"/>
      <c r="CW16" s="12"/>
      <c r="CX16" s="12"/>
      <c r="CY16" s="12"/>
      <c r="CZ16" s="179">
        <v>0</v>
      </c>
      <c r="DA16" s="12"/>
      <c r="DB16" s="12"/>
      <c r="DC16" s="12"/>
      <c r="DD16" s="12"/>
      <c r="DE16" s="12"/>
      <c r="DF16" s="12"/>
      <c r="DG16" s="12"/>
      <c r="DH16" s="12"/>
      <c r="DI16" s="12"/>
      <c r="DJ16" s="12"/>
      <c r="DK16" s="12"/>
      <c r="DL16" s="12"/>
      <c r="DM16" s="12"/>
      <c r="DN16" s="12"/>
      <c r="DO16" s="12"/>
      <c r="DP16" s="12"/>
      <c r="DQ16" s="12"/>
      <c r="DR16" s="12"/>
      <c r="DS16" s="12"/>
      <c r="DT16" s="12"/>
      <c r="DU16" s="12"/>
      <c r="DV16" s="12"/>
      <c r="DW16" s="12"/>
    </row>
    <row r="17" spans="1:127" x14ac:dyDescent="0.25">
      <c r="A17" s="39"/>
      <c r="B17" s="39"/>
      <c r="C17" s="335" t="s">
        <v>99</v>
      </c>
      <c r="D17" s="328"/>
      <c r="E17" s="328"/>
      <c r="F17" s="328"/>
      <c r="G17" s="328"/>
      <c r="H17" s="328"/>
      <c r="I17" s="328"/>
      <c r="J17" s="328"/>
      <c r="K17" s="328"/>
      <c r="L17" s="328"/>
      <c r="M17" s="328"/>
      <c r="N17" s="328"/>
      <c r="O17" s="328"/>
      <c r="P17" s="329"/>
      <c r="Q17" s="43"/>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39"/>
      <c r="BB17" s="39"/>
      <c r="BC17" s="12"/>
      <c r="BD17" s="12"/>
      <c r="BE17" s="12"/>
      <c r="BF17" s="12"/>
      <c r="BG17" s="12"/>
      <c r="BH17" s="12"/>
      <c r="BI17" s="12"/>
      <c r="BJ17" s="12"/>
      <c r="BK17" s="12"/>
      <c r="BL17" s="12"/>
      <c r="BM17" s="12"/>
      <c r="BN17" s="12"/>
      <c r="BO17" s="12"/>
      <c r="BP17" s="12"/>
      <c r="BQ17" s="12"/>
      <c r="BR17" s="12"/>
      <c r="BS17" s="12"/>
      <c r="BT17" s="12"/>
      <c r="BU17" s="12"/>
      <c r="BV17" s="12"/>
      <c r="BW17" s="12"/>
      <c r="BX17" s="12"/>
      <c r="BY17" s="12"/>
      <c r="BZ17" s="12"/>
      <c r="CA17" s="12"/>
      <c r="CB17" s="12"/>
      <c r="CC17" s="12"/>
      <c r="CD17" s="12"/>
      <c r="CE17" s="12"/>
      <c r="CF17" s="12"/>
      <c r="CG17" s="12"/>
      <c r="CH17" s="12"/>
      <c r="CI17" s="12"/>
      <c r="CJ17" s="12"/>
      <c r="CK17" s="12"/>
      <c r="CL17" s="12"/>
      <c r="CM17" s="12"/>
      <c r="CN17" s="12"/>
      <c r="CO17" s="12"/>
      <c r="CP17" s="12"/>
      <c r="CQ17" s="12"/>
      <c r="CR17" s="12"/>
      <c r="CS17" s="12"/>
      <c r="CT17" s="12"/>
      <c r="CU17" s="12"/>
      <c r="CV17" s="12"/>
      <c r="CW17" s="12"/>
      <c r="CX17" s="12"/>
      <c r="CY17" s="12"/>
      <c r="CZ17" s="179">
        <v>0</v>
      </c>
      <c r="DA17" s="12"/>
      <c r="DB17" s="12"/>
      <c r="DC17" s="12"/>
      <c r="DD17" s="12"/>
      <c r="DE17" s="12"/>
      <c r="DF17" s="12"/>
      <c r="DG17" s="12"/>
      <c r="DH17" s="12"/>
      <c r="DI17" s="12"/>
      <c r="DJ17" s="12"/>
      <c r="DK17" s="12"/>
      <c r="DL17" s="12"/>
      <c r="DM17" s="12"/>
      <c r="DN17" s="12"/>
      <c r="DO17" s="12"/>
      <c r="DP17" s="12"/>
      <c r="DQ17" s="12"/>
      <c r="DR17" s="12"/>
      <c r="DS17" s="12"/>
      <c r="DT17" s="12"/>
      <c r="DU17" s="12"/>
      <c r="DV17" s="12"/>
      <c r="DW17" s="12"/>
    </row>
    <row r="18" spans="1:127"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BC18" s="12"/>
      <c r="BD18" s="12"/>
      <c r="BE18" s="12"/>
      <c r="BF18" s="12"/>
      <c r="BG18" s="12"/>
      <c r="BH18" s="12"/>
      <c r="BI18" s="12"/>
      <c r="BJ18" s="12"/>
      <c r="BK18" s="12"/>
      <c r="BL18" s="12"/>
      <c r="BM18" s="12"/>
      <c r="BN18" s="12"/>
      <c r="BO18" s="12"/>
      <c r="BP18" s="12"/>
      <c r="BQ18" s="12"/>
      <c r="BR18" s="12"/>
      <c r="BS18" s="12"/>
      <c r="BT18" s="12"/>
      <c r="BU18" s="12"/>
      <c r="BV18" s="12"/>
      <c r="BW18" s="12"/>
      <c r="BX18" s="12"/>
      <c r="BY18" s="12"/>
      <c r="BZ18" s="12"/>
      <c r="CA18" s="12"/>
      <c r="CB18" s="12"/>
      <c r="CC18" s="12"/>
      <c r="CD18" s="12"/>
      <c r="CE18" s="12"/>
      <c r="CF18" s="12"/>
      <c r="CG18" s="12"/>
      <c r="CH18" s="12"/>
      <c r="CI18" s="12"/>
      <c r="CJ18" s="12"/>
      <c r="CK18" s="12"/>
      <c r="CL18" s="12"/>
      <c r="CM18" s="12"/>
      <c r="CN18" s="12"/>
      <c r="CO18" s="12"/>
      <c r="CP18" s="12"/>
      <c r="CQ18" s="12"/>
      <c r="CR18" s="12"/>
      <c r="CS18" s="12"/>
      <c r="CT18" s="12"/>
      <c r="CU18" s="12"/>
      <c r="CV18" s="12"/>
      <c r="CW18" s="12"/>
      <c r="CX18" s="12"/>
      <c r="CY18" s="12"/>
      <c r="CZ18" s="179">
        <v>0</v>
      </c>
      <c r="DA18" s="12"/>
      <c r="DB18" s="12"/>
      <c r="DC18" s="12"/>
      <c r="DD18" s="12"/>
      <c r="DE18" s="12"/>
      <c r="DF18" s="12"/>
      <c r="DG18" s="12"/>
      <c r="DH18" s="12"/>
      <c r="DI18" s="12"/>
      <c r="DJ18" s="12"/>
      <c r="DK18" s="12"/>
      <c r="DL18" s="12"/>
      <c r="DM18" s="12"/>
      <c r="DN18" s="12"/>
      <c r="DO18" s="12"/>
      <c r="DP18" s="12"/>
      <c r="DQ18" s="12"/>
      <c r="DR18" s="12"/>
      <c r="DS18" s="12"/>
      <c r="DT18" s="12"/>
      <c r="DU18" s="12"/>
      <c r="DV18" s="12"/>
      <c r="DW18" s="12"/>
    </row>
    <row r="19" spans="1:127" x14ac:dyDescent="0.25">
      <c r="A19" s="39"/>
      <c r="B19" s="39"/>
      <c r="C19" s="380" t="s">
        <v>100</v>
      </c>
      <c r="D19" s="381"/>
      <c r="E19" s="381"/>
      <c r="F19" s="381"/>
      <c r="G19" s="381"/>
      <c r="H19" s="381"/>
      <c r="I19" s="381"/>
      <c r="J19" s="381"/>
      <c r="K19" s="381"/>
      <c r="L19" s="381"/>
      <c r="M19" s="381"/>
      <c r="N19" s="381"/>
      <c r="O19" s="381"/>
      <c r="P19" s="382"/>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C19" s="12">
        <f t="shared" ref="BC19" si="5">ROW(Q19)</f>
        <v>19</v>
      </c>
      <c r="BD19" s="12">
        <f t="shared" ref="BD19" si="6">COLUMN(Q19)</f>
        <v>17</v>
      </c>
      <c r="BE19" s="12"/>
      <c r="BF19" s="12"/>
      <c r="BG19" s="12"/>
      <c r="BH19" s="12"/>
      <c r="BI19" s="12"/>
      <c r="BJ19" s="12"/>
      <c r="BK19" s="12"/>
      <c r="BL19" s="12"/>
      <c r="BM19" s="12"/>
      <c r="BN19" s="12"/>
      <c r="BO19" s="12"/>
      <c r="BP19" s="12"/>
      <c r="BQ19" s="12"/>
      <c r="BR19" s="12"/>
      <c r="BS19" s="12"/>
      <c r="BT19" s="12"/>
      <c r="BU19" s="12"/>
      <c r="BV19" s="12"/>
      <c r="BW19" s="12"/>
      <c r="BX19" s="12"/>
      <c r="BY19" s="12"/>
      <c r="BZ19" s="12"/>
      <c r="CA19" s="12"/>
      <c r="CB19" s="12"/>
      <c r="CC19" s="12"/>
      <c r="CD19" s="12"/>
      <c r="CE19" s="12"/>
      <c r="CF19" s="12"/>
      <c r="CG19" s="12"/>
      <c r="CH19" s="12"/>
      <c r="CI19" s="12"/>
      <c r="CJ19" s="12"/>
      <c r="CK19" s="12"/>
      <c r="CL19" s="12"/>
      <c r="CM19" s="12"/>
      <c r="CN19" s="12"/>
      <c r="CO19" s="12"/>
      <c r="CP19" s="12"/>
      <c r="CQ19" s="12"/>
      <c r="CR19" s="12"/>
      <c r="CS19" s="12"/>
      <c r="CT19" s="12"/>
      <c r="CU19" s="12"/>
      <c r="CV19" s="12"/>
      <c r="CW19" s="12"/>
      <c r="CX19" s="12"/>
      <c r="CY19" s="12"/>
      <c r="CZ19" s="179">
        <v>2</v>
      </c>
      <c r="DA19" s="12"/>
      <c r="DB19" s="12"/>
      <c r="DC19" s="12"/>
      <c r="DD19" s="12"/>
      <c r="DE19" s="12"/>
      <c r="DF19" s="12"/>
      <c r="DG19" s="12"/>
      <c r="DH19" s="12"/>
      <c r="DI19" s="12"/>
      <c r="DJ19" s="12"/>
      <c r="DK19" s="12"/>
      <c r="DL19" s="12"/>
      <c r="DM19" s="12"/>
      <c r="DT19" s="12"/>
      <c r="DU19" s="12"/>
      <c r="DV19" s="12"/>
      <c r="DW19" s="12"/>
    </row>
    <row r="20" spans="1:127" x14ac:dyDescent="0.25">
      <c r="A20" s="39"/>
      <c r="B20" s="39"/>
      <c r="C20" s="380" t="s">
        <v>101</v>
      </c>
      <c r="D20" s="381"/>
      <c r="E20" s="381"/>
      <c r="F20" s="381"/>
      <c r="G20" s="381"/>
      <c r="H20" s="381"/>
      <c r="I20" s="381"/>
      <c r="J20" s="381"/>
      <c r="K20" s="381"/>
      <c r="L20" s="381"/>
      <c r="M20" s="381"/>
      <c r="N20" s="381"/>
      <c r="O20" s="381"/>
      <c r="P20" s="382"/>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C20" s="12">
        <f t="shared" ref="BC20:BC24" si="7">ROW(Q20)</f>
        <v>20</v>
      </c>
      <c r="BD20" s="12">
        <f t="shared" ref="BD20:BD24" si="8">COLUMN(Q20)</f>
        <v>17</v>
      </c>
      <c r="BE20" s="12"/>
      <c r="BF20" s="12"/>
      <c r="BG20" s="12"/>
      <c r="BH20" s="12"/>
      <c r="BI20" s="12"/>
      <c r="BJ20" s="12"/>
      <c r="BK20" s="12"/>
      <c r="BL20" s="12"/>
      <c r="BM20" s="12"/>
      <c r="BN20" s="12"/>
      <c r="BO20" s="12"/>
      <c r="BP20" s="12"/>
      <c r="BQ20" s="12"/>
      <c r="BR20" s="12"/>
      <c r="BS20" s="12"/>
      <c r="BT20" s="12"/>
      <c r="BU20" s="12"/>
      <c r="BV20" s="12"/>
      <c r="BW20" s="12"/>
      <c r="BX20" s="12"/>
      <c r="BY20" s="12"/>
      <c r="BZ20" s="12"/>
      <c r="CA20" s="12"/>
      <c r="CB20" s="12"/>
      <c r="CC20" s="12"/>
      <c r="CD20" s="12"/>
      <c r="CE20" s="12"/>
      <c r="CF20" s="12"/>
      <c r="CG20" s="12"/>
      <c r="CH20" s="12"/>
      <c r="CI20" s="12"/>
      <c r="CJ20" s="12"/>
      <c r="CK20" s="12"/>
      <c r="CL20" s="12"/>
      <c r="CM20" s="12"/>
      <c r="CN20" s="12"/>
      <c r="CO20" s="12"/>
      <c r="CP20" s="12"/>
      <c r="CQ20" s="12"/>
      <c r="CR20" s="12"/>
      <c r="CS20" s="12"/>
      <c r="CT20" s="12"/>
      <c r="CU20" s="12"/>
      <c r="CV20" s="12"/>
      <c r="CW20" s="12"/>
      <c r="CX20" s="12"/>
      <c r="CY20" s="12"/>
      <c r="CZ20" s="179">
        <v>2</v>
      </c>
      <c r="DA20" s="12"/>
      <c r="DB20" s="12"/>
      <c r="DC20" s="12"/>
      <c r="DD20" s="12"/>
      <c r="DE20" s="12"/>
      <c r="DF20" s="12"/>
      <c r="DG20" s="12"/>
      <c r="DH20" s="12"/>
      <c r="DI20" s="12"/>
      <c r="DJ20" s="12"/>
      <c r="DK20" s="12"/>
      <c r="DL20" s="12"/>
      <c r="DM20" s="12"/>
      <c r="DN20" s="12"/>
      <c r="DO20" s="12"/>
      <c r="DP20" s="12"/>
      <c r="DQ20" s="12"/>
      <c r="DR20" s="12"/>
      <c r="DS20" s="12"/>
      <c r="DT20" s="12"/>
      <c r="DU20" s="12"/>
      <c r="DV20" s="12"/>
      <c r="DW20" s="12"/>
    </row>
    <row r="21" spans="1:127" x14ac:dyDescent="0.25">
      <c r="A21" s="39"/>
      <c r="B21" s="39"/>
      <c r="C21" s="380" t="s">
        <v>102</v>
      </c>
      <c r="D21" s="381"/>
      <c r="E21" s="381"/>
      <c r="F21" s="381"/>
      <c r="G21" s="381"/>
      <c r="H21" s="381"/>
      <c r="I21" s="381"/>
      <c r="J21" s="381"/>
      <c r="K21" s="381"/>
      <c r="L21" s="381"/>
      <c r="M21" s="381"/>
      <c r="N21" s="381"/>
      <c r="O21" s="381"/>
      <c r="P21" s="382"/>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C21" s="12">
        <f t="shared" si="7"/>
        <v>21</v>
      </c>
      <c r="BD21" s="12">
        <f t="shared" si="8"/>
        <v>17</v>
      </c>
      <c r="BE21" s="12"/>
      <c r="BF21" s="12"/>
      <c r="BG21" s="12"/>
      <c r="BH21" s="12"/>
      <c r="BI21" s="12"/>
      <c r="BJ21" s="12"/>
      <c r="BK21" s="12"/>
      <c r="BL21" s="12"/>
      <c r="BM21" s="12"/>
      <c r="BN21" s="12"/>
      <c r="BO21" s="12"/>
      <c r="BP21" s="12"/>
      <c r="BQ21" s="12"/>
      <c r="BR21" s="12"/>
      <c r="BS21" s="12"/>
      <c r="BT21" s="12"/>
      <c r="BU21" s="12"/>
      <c r="BV21" s="12"/>
      <c r="BW21" s="12"/>
      <c r="BX21" s="12"/>
      <c r="BY21" s="12"/>
      <c r="BZ21" s="12"/>
      <c r="CA21" s="12"/>
      <c r="CB21" s="12"/>
      <c r="CC21" s="12"/>
      <c r="CD21" s="12"/>
      <c r="CE21" s="12"/>
      <c r="CF21" s="12"/>
      <c r="CG21" s="12"/>
      <c r="CH21" s="12"/>
      <c r="CI21" s="12"/>
      <c r="CJ21" s="12"/>
      <c r="CK21" s="12"/>
      <c r="CL21" s="12"/>
      <c r="CM21" s="12"/>
      <c r="CN21" s="12"/>
      <c r="CO21" s="12"/>
      <c r="CP21" s="12"/>
      <c r="CQ21" s="12"/>
      <c r="CR21" s="12"/>
      <c r="CS21" s="12"/>
      <c r="CT21" s="12"/>
      <c r="CU21" s="12"/>
      <c r="CV21" s="12"/>
      <c r="CW21" s="12"/>
      <c r="CX21" s="12"/>
      <c r="CY21" s="12"/>
      <c r="CZ21" s="179">
        <v>2</v>
      </c>
      <c r="DA21" s="12"/>
      <c r="DB21" s="12"/>
      <c r="DC21" s="12"/>
      <c r="DD21" s="12"/>
      <c r="DE21" s="12"/>
      <c r="DF21" s="12"/>
      <c r="DG21" s="12"/>
      <c r="DH21" s="12"/>
      <c r="DI21" s="12"/>
      <c r="DJ21" s="12"/>
      <c r="DK21" s="12"/>
      <c r="DL21" s="12"/>
      <c r="DM21" s="12"/>
      <c r="DN21" s="12"/>
      <c r="DO21" s="12"/>
      <c r="DP21" s="12"/>
      <c r="DQ21" s="12"/>
      <c r="DR21" s="12"/>
      <c r="DS21" s="12"/>
      <c r="DT21" s="12"/>
      <c r="DU21" s="12"/>
      <c r="DV21" s="12"/>
      <c r="DW21" s="12"/>
    </row>
    <row r="22" spans="1:127" x14ac:dyDescent="0.25">
      <c r="A22" s="39"/>
      <c r="B22" s="39"/>
      <c r="C22" s="380" t="s">
        <v>103</v>
      </c>
      <c r="D22" s="381"/>
      <c r="E22" s="381"/>
      <c r="F22" s="381"/>
      <c r="G22" s="381"/>
      <c r="H22" s="381"/>
      <c r="I22" s="381"/>
      <c r="J22" s="381"/>
      <c r="K22" s="381"/>
      <c r="L22" s="381"/>
      <c r="M22" s="381"/>
      <c r="N22" s="381"/>
      <c r="O22" s="381"/>
      <c r="P22" s="382"/>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C22" s="12">
        <f t="shared" si="7"/>
        <v>22</v>
      </c>
      <c r="BD22" s="12">
        <f t="shared" si="8"/>
        <v>17</v>
      </c>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CQ22" s="12"/>
      <c r="CR22" s="12"/>
      <c r="CS22" s="12"/>
      <c r="CT22" s="12"/>
      <c r="CU22" s="12"/>
      <c r="CV22" s="12"/>
      <c r="CW22" s="12"/>
      <c r="CX22" s="12"/>
      <c r="CY22" s="12"/>
      <c r="CZ22" s="179">
        <v>2</v>
      </c>
      <c r="DA22" s="12"/>
      <c r="DB22" s="12"/>
      <c r="DC22" s="12"/>
      <c r="DD22" s="12"/>
      <c r="DE22" s="12"/>
      <c r="DF22" s="12"/>
      <c r="DG22" s="12"/>
      <c r="DH22" s="12"/>
      <c r="DI22" s="12"/>
      <c r="DJ22" s="12"/>
      <c r="DK22" s="12"/>
      <c r="DL22" s="12"/>
      <c r="DM22" s="12"/>
      <c r="DN22" s="12"/>
      <c r="DO22" s="12"/>
      <c r="DP22" s="12"/>
      <c r="DQ22" s="12"/>
      <c r="DR22" s="12"/>
      <c r="DS22" s="12"/>
      <c r="DT22" s="12"/>
      <c r="DU22" s="12"/>
      <c r="DV22" s="12"/>
      <c r="DW22" s="12"/>
    </row>
    <row r="23" spans="1:127" x14ac:dyDescent="0.25">
      <c r="A23" s="39"/>
      <c r="B23" s="39"/>
      <c r="C23" s="380" t="s">
        <v>104</v>
      </c>
      <c r="D23" s="381"/>
      <c r="E23" s="381"/>
      <c r="F23" s="381"/>
      <c r="G23" s="381"/>
      <c r="H23" s="381"/>
      <c r="I23" s="381"/>
      <c r="J23" s="381"/>
      <c r="K23" s="381"/>
      <c r="L23" s="381"/>
      <c r="M23" s="381"/>
      <c r="N23" s="381"/>
      <c r="O23" s="381"/>
      <c r="P23" s="382"/>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C23" s="12">
        <f t="shared" si="7"/>
        <v>23</v>
      </c>
      <c r="BD23" s="12">
        <f t="shared" si="8"/>
        <v>17</v>
      </c>
      <c r="BE23" s="12"/>
      <c r="BF23" s="12"/>
      <c r="BG23" s="12"/>
      <c r="BH23" s="12"/>
      <c r="BI23" s="12"/>
      <c r="BJ23" s="12"/>
      <c r="BK23" s="12"/>
      <c r="BL23" s="12"/>
      <c r="BM23" s="12"/>
      <c r="BN23" s="12"/>
      <c r="BO23" s="12"/>
      <c r="BP23" s="12"/>
      <c r="BQ23" s="12"/>
      <c r="BR23" s="12"/>
      <c r="BS23" s="12"/>
      <c r="BT23" s="12"/>
      <c r="BU23" s="12"/>
      <c r="BV23" s="12"/>
      <c r="BW23" s="12"/>
      <c r="BX23" s="12"/>
      <c r="BY23" s="12"/>
      <c r="BZ23" s="12"/>
      <c r="CA23" s="12"/>
      <c r="CB23" s="12"/>
      <c r="CC23" s="12"/>
      <c r="CD23" s="12"/>
      <c r="CE23" s="12"/>
      <c r="CF23" s="12"/>
      <c r="CG23" s="12"/>
      <c r="CH23" s="12"/>
      <c r="CI23" s="12"/>
      <c r="CJ23" s="12"/>
      <c r="CK23" s="12"/>
      <c r="CL23" s="12"/>
      <c r="CM23" s="12"/>
      <c r="CN23" s="12"/>
      <c r="CO23" s="12"/>
      <c r="CP23" s="12"/>
      <c r="CQ23" s="12"/>
      <c r="CR23" s="12"/>
      <c r="CS23" s="12"/>
      <c r="CT23" s="12"/>
      <c r="CU23" s="12"/>
      <c r="CV23" s="12"/>
      <c r="CW23" s="12"/>
      <c r="CX23" s="12"/>
      <c r="CY23" s="12"/>
      <c r="CZ23" s="179">
        <v>2</v>
      </c>
      <c r="DA23" s="12"/>
      <c r="DB23" s="12"/>
      <c r="DC23" s="12"/>
      <c r="DD23" s="12"/>
      <c r="DE23" s="12"/>
      <c r="DF23" s="12"/>
      <c r="DG23" s="12"/>
      <c r="DH23" s="12"/>
      <c r="DI23" s="12"/>
      <c r="DJ23" s="12"/>
      <c r="DK23" s="12"/>
      <c r="DL23" s="12"/>
      <c r="DM23" s="12"/>
      <c r="DN23" s="12"/>
      <c r="DO23" s="12"/>
      <c r="DP23" s="12"/>
      <c r="DQ23" s="12"/>
      <c r="DR23" s="12"/>
      <c r="DS23" s="12"/>
      <c r="DT23" s="12"/>
      <c r="DU23" s="12"/>
      <c r="DV23" s="12"/>
      <c r="DW23" s="12"/>
    </row>
    <row r="24" spans="1:127" x14ac:dyDescent="0.25">
      <c r="A24" s="39"/>
      <c r="B24" s="39"/>
      <c r="C24" s="380" t="s">
        <v>21</v>
      </c>
      <c r="D24" s="381"/>
      <c r="E24" s="381"/>
      <c r="F24" s="381"/>
      <c r="G24" s="381"/>
      <c r="H24" s="381"/>
      <c r="I24" s="381"/>
      <c r="J24" s="381"/>
      <c r="K24" s="381"/>
      <c r="L24" s="381"/>
      <c r="M24" s="381"/>
      <c r="N24" s="381"/>
      <c r="O24" s="381"/>
      <c r="P24" s="382"/>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C24" s="12">
        <f t="shared" si="7"/>
        <v>24</v>
      </c>
      <c r="BD24" s="12">
        <f t="shared" si="8"/>
        <v>17</v>
      </c>
      <c r="BE24" s="12"/>
      <c r="BF24" s="12"/>
      <c r="BG24" s="12"/>
      <c r="BH24" s="12"/>
      <c r="BI24" s="12"/>
      <c r="BJ24" s="12"/>
      <c r="BK24" s="12"/>
      <c r="BL24" s="12"/>
      <c r="BM24" s="12"/>
      <c r="BN24" s="12"/>
      <c r="BO24" s="12"/>
      <c r="BP24" s="12"/>
      <c r="BQ24" s="12"/>
      <c r="BR24" s="12"/>
      <c r="BS24" s="12"/>
      <c r="BT24" s="12"/>
      <c r="BU24" s="12"/>
      <c r="BV24" s="12"/>
      <c r="BW24" s="12"/>
      <c r="BX24" s="12"/>
      <c r="BY24" s="12"/>
      <c r="BZ24" s="12"/>
      <c r="CA24" s="12"/>
      <c r="CB24" s="12"/>
      <c r="CC24" s="12"/>
      <c r="CD24" s="12"/>
      <c r="CE24" s="12"/>
      <c r="CF24" s="12"/>
      <c r="CG24" s="12"/>
      <c r="CH24" s="12"/>
      <c r="CI24" s="12"/>
      <c r="CJ24" s="12"/>
      <c r="CK24" s="12"/>
      <c r="CL24" s="12"/>
      <c r="CM24" s="12"/>
      <c r="CN24" s="12"/>
      <c r="CO24" s="12"/>
      <c r="CP24" s="12"/>
      <c r="CQ24" s="12"/>
      <c r="CR24" s="12"/>
      <c r="CS24" s="12"/>
      <c r="CT24" s="12"/>
      <c r="CU24" s="12"/>
      <c r="CV24" s="12"/>
      <c r="CW24" s="12"/>
      <c r="CX24" s="12"/>
      <c r="CY24" s="12"/>
      <c r="CZ24" s="179">
        <v>2</v>
      </c>
      <c r="DA24" s="12"/>
      <c r="DB24" s="12"/>
      <c r="DC24" s="12"/>
      <c r="DD24" s="12"/>
      <c r="DE24" s="12"/>
      <c r="DF24" s="12"/>
      <c r="DG24" s="12"/>
      <c r="DH24" s="12"/>
      <c r="DI24" s="12"/>
      <c r="DJ24" s="12"/>
      <c r="DK24" s="12"/>
      <c r="DL24" s="12"/>
      <c r="DM24" s="12"/>
      <c r="DN24" s="12"/>
      <c r="DO24" s="12"/>
      <c r="DP24" s="12"/>
      <c r="DQ24" s="12"/>
      <c r="DR24" s="12"/>
      <c r="DS24" s="12"/>
      <c r="DT24" s="12"/>
      <c r="DU24" s="12"/>
      <c r="DV24" s="12"/>
      <c r="DW24" s="12"/>
    </row>
    <row r="25" spans="1:127" x14ac:dyDescent="0.25">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C25" s="12"/>
      <c r="BD25" s="12"/>
      <c r="BE25" s="12"/>
      <c r="BF25" s="12"/>
      <c r="BG25" s="12"/>
      <c r="BH25" s="12"/>
      <c r="BI25" s="12"/>
      <c r="BJ25" s="12"/>
      <c r="BK25" s="12"/>
      <c r="BL25" s="12"/>
      <c r="BM25" s="12"/>
      <c r="BN25" s="12"/>
      <c r="BO25" s="12"/>
      <c r="BP25" s="12"/>
      <c r="BQ25" s="12"/>
      <c r="BR25" s="12"/>
      <c r="BS25" s="12"/>
      <c r="BT25" s="12"/>
      <c r="BU25" s="12"/>
      <c r="BV25" s="12"/>
      <c r="BW25" s="12"/>
      <c r="BX25" s="12"/>
      <c r="BY25" s="12"/>
      <c r="BZ25" s="12"/>
      <c r="CA25" s="12"/>
      <c r="CB25" s="12"/>
      <c r="CC25" s="12"/>
      <c r="CD25" s="12"/>
      <c r="CE25" s="12"/>
      <c r="CF25" s="12"/>
      <c r="CG25" s="12"/>
      <c r="CH25" s="12"/>
      <c r="CI25" s="12"/>
      <c r="CJ25" s="12"/>
      <c r="CK25" s="12"/>
      <c r="CL25" s="12"/>
      <c r="CM25" s="12"/>
      <c r="CN25" s="12"/>
      <c r="CO25" s="12"/>
      <c r="CP25" s="12"/>
      <c r="CQ25" s="12"/>
      <c r="CR25" s="12"/>
      <c r="CS25" s="12"/>
      <c r="CT25" s="12"/>
      <c r="CU25" s="12"/>
      <c r="CV25" s="12"/>
      <c r="CW25" s="12"/>
      <c r="CX25" s="12"/>
      <c r="CY25" s="12"/>
      <c r="CZ25" s="179">
        <v>0</v>
      </c>
      <c r="DA25" s="12"/>
      <c r="DB25" s="12"/>
      <c r="DC25" s="12"/>
      <c r="DD25" s="12"/>
      <c r="DE25" s="12"/>
      <c r="DF25" s="12"/>
      <c r="DG25" s="12"/>
      <c r="DH25" s="12"/>
      <c r="DI25" s="12"/>
      <c r="DJ25" s="12"/>
      <c r="DK25" s="12"/>
      <c r="DL25" s="12"/>
      <c r="DM25" s="12"/>
      <c r="DN25" s="12"/>
      <c r="DO25" s="12"/>
      <c r="DP25" s="12"/>
      <c r="DQ25" s="12"/>
      <c r="DR25" s="12"/>
      <c r="DS25" s="12"/>
      <c r="DT25" s="12"/>
      <c r="DU25" s="12"/>
      <c r="DV25" s="12"/>
      <c r="DW25" s="12"/>
    </row>
    <row r="26" spans="1:127" x14ac:dyDescent="0.25">
      <c r="A26" s="39"/>
      <c r="B26" s="39"/>
      <c r="C26" s="380" t="s">
        <v>267</v>
      </c>
      <c r="D26" s="381"/>
      <c r="E26" s="381"/>
      <c r="F26" s="381"/>
      <c r="G26" s="381"/>
      <c r="H26" s="381"/>
      <c r="I26" s="381"/>
      <c r="J26" s="381"/>
      <c r="K26" s="381"/>
      <c r="L26" s="381"/>
      <c r="M26" s="381"/>
      <c r="N26" s="381"/>
      <c r="O26" s="381"/>
      <c r="P26" s="382"/>
      <c r="Q26" s="353"/>
      <c r="R26" s="353"/>
      <c r="S26" s="353"/>
      <c r="T26" s="353"/>
      <c r="U26" s="1091"/>
      <c r="V26" s="785"/>
      <c r="W26" s="785"/>
      <c r="X26" s="785"/>
      <c r="Y26" s="785"/>
      <c r="Z26" s="785"/>
      <c r="AA26" s="785"/>
      <c r="AB26" s="785"/>
      <c r="AC26" s="785"/>
      <c r="AD26" s="785"/>
      <c r="AE26" s="785"/>
      <c r="AF26" s="785"/>
      <c r="AG26" s="785"/>
      <c r="AH26" s="785"/>
      <c r="AI26" s="785"/>
      <c r="AJ26" s="785"/>
      <c r="AK26" s="785"/>
      <c r="AL26" s="785"/>
      <c r="AM26" s="785"/>
      <c r="AN26" s="785"/>
      <c r="AO26" s="785"/>
      <c r="AP26" s="785"/>
      <c r="AQ26" s="785"/>
      <c r="AR26" s="785"/>
      <c r="AS26" s="785"/>
      <c r="AT26" s="785"/>
      <c r="AU26" s="785"/>
      <c r="AV26" s="785"/>
      <c r="AW26" s="785"/>
      <c r="AX26" s="785"/>
      <c r="AY26" s="785"/>
      <c r="AZ26" s="786"/>
      <c r="BC26" s="12"/>
      <c r="BD26" s="12"/>
      <c r="BE26" s="12"/>
      <c r="BF26" s="12"/>
      <c r="BG26" s="12"/>
      <c r="BH26" s="12"/>
      <c r="BI26" s="12"/>
      <c r="BJ26" s="12"/>
      <c r="BK26" s="12"/>
      <c r="BL26" s="12"/>
      <c r="BM26" s="12"/>
      <c r="BN26" s="12"/>
      <c r="BO26" s="12"/>
      <c r="BP26" s="12"/>
      <c r="BQ26" s="12"/>
      <c r="BR26" s="12"/>
      <c r="BS26" s="12"/>
      <c r="BT26" s="12"/>
      <c r="BU26" s="12"/>
      <c r="BV26" s="12"/>
      <c r="BW26" s="12"/>
      <c r="BX26" s="12"/>
      <c r="BY26" s="12"/>
      <c r="BZ26" s="12"/>
      <c r="CA26" s="12"/>
      <c r="CB26" s="12"/>
      <c r="CC26" s="12"/>
      <c r="CD26" s="12"/>
      <c r="CE26" s="12"/>
      <c r="CF26" s="12"/>
      <c r="CG26" s="12"/>
      <c r="CH26" s="12"/>
      <c r="CI26" s="12"/>
      <c r="CJ26" s="12"/>
      <c r="CK26" s="12"/>
      <c r="CL26" s="12"/>
      <c r="CM26" s="12"/>
      <c r="CN26" s="12"/>
      <c r="CO26" s="12"/>
      <c r="CP26" s="12"/>
      <c r="CQ26" s="12"/>
      <c r="CR26" s="12"/>
      <c r="CS26" s="12"/>
      <c r="CT26" s="12"/>
      <c r="CU26" s="12"/>
      <c r="CV26" s="12"/>
      <c r="CW26" s="12"/>
      <c r="CX26" s="12"/>
      <c r="CY26" s="12"/>
      <c r="CZ26" s="179">
        <v>0</v>
      </c>
      <c r="DA26" s="12"/>
      <c r="DB26" s="12"/>
      <c r="DC26" s="12"/>
      <c r="DD26" s="12"/>
      <c r="DE26" s="12"/>
      <c r="DF26" s="12"/>
      <c r="DG26" s="12"/>
      <c r="DH26" s="12"/>
      <c r="DI26" s="12"/>
      <c r="DJ26" s="12"/>
      <c r="DK26" s="12"/>
      <c r="DL26" s="12"/>
      <c r="DM26" s="12"/>
      <c r="DN26" s="12"/>
      <c r="DO26" s="12"/>
      <c r="DP26" s="12"/>
      <c r="DQ26" s="12"/>
      <c r="DR26" s="12"/>
      <c r="DS26" s="12"/>
      <c r="DT26" s="12"/>
      <c r="DU26" s="12"/>
      <c r="DV26" s="12"/>
      <c r="DW26" s="12"/>
    </row>
    <row r="27" spans="1:127" x14ac:dyDescent="0.25">
      <c r="A27" s="39"/>
      <c r="B27" s="39"/>
      <c r="C27" s="380" t="s">
        <v>266</v>
      </c>
      <c r="D27" s="381"/>
      <c r="E27" s="381"/>
      <c r="F27" s="381"/>
      <c r="G27" s="381"/>
      <c r="H27" s="381"/>
      <c r="I27" s="381"/>
      <c r="J27" s="381"/>
      <c r="K27" s="381"/>
      <c r="L27" s="381"/>
      <c r="M27" s="381"/>
      <c r="N27" s="381"/>
      <c r="O27" s="381"/>
      <c r="P27" s="382"/>
      <c r="Q27" s="353"/>
      <c r="R27" s="353"/>
      <c r="S27" s="353"/>
      <c r="T27" s="353"/>
      <c r="U27" s="1091"/>
      <c r="V27" s="785"/>
      <c r="W27" s="785"/>
      <c r="X27" s="785"/>
      <c r="Y27" s="785"/>
      <c r="Z27" s="785"/>
      <c r="AA27" s="785"/>
      <c r="AB27" s="785"/>
      <c r="AC27" s="785"/>
      <c r="AD27" s="785"/>
      <c r="AE27" s="785"/>
      <c r="AF27" s="785"/>
      <c r="AG27" s="785"/>
      <c r="AH27" s="785"/>
      <c r="AI27" s="785"/>
      <c r="AJ27" s="785"/>
      <c r="AK27" s="785"/>
      <c r="AL27" s="785"/>
      <c r="AM27" s="785"/>
      <c r="AN27" s="785"/>
      <c r="AO27" s="785"/>
      <c r="AP27" s="785"/>
      <c r="AQ27" s="785"/>
      <c r="AR27" s="785"/>
      <c r="AS27" s="785"/>
      <c r="AT27" s="785"/>
      <c r="AU27" s="785"/>
      <c r="AV27" s="785"/>
      <c r="AW27" s="785"/>
      <c r="AX27" s="785"/>
      <c r="AY27" s="785"/>
      <c r="AZ27" s="786"/>
      <c r="BC27" s="12"/>
      <c r="BD27" s="12"/>
      <c r="BE27" s="12"/>
      <c r="BF27" s="12"/>
      <c r="BG27" s="12"/>
      <c r="BH27" s="12"/>
      <c r="BI27" s="12"/>
      <c r="BJ27" s="12"/>
      <c r="BK27" s="12"/>
      <c r="BL27" s="12"/>
      <c r="BM27" s="12"/>
      <c r="BN27" s="12"/>
      <c r="BO27" s="12"/>
      <c r="BP27" s="12"/>
      <c r="BQ27" s="12"/>
      <c r="BR27" s="12"/>
      <c r="BS27" s="12"/>
      <c r="BT27" s="12"/>
      <c r="BU27" s="12"/>
      <c r="BV27" s="12"/>
      <c r="BW27" s="12"/>
      <c r="BX27" s="12"/>
      <c r="BY27" s="12"/>
      <c r="BZ27" s="12"/>
      <c r="CA27" s="12"/>
      <c r="CB27" s="12"/>
      <c r="CC27" s="12"/>
      <c r="CD27" s="12"/>
      <c r="CE27" s="12"/>
      <c r="CF27" s="12"/>
      <c r="CG27" s="12"/>
      <c r="CH27" s="12"/>
      <c r="CI27" s="12"/>
      <c r="CJ27" s="12"/>
      <c r="CK27" s="12"/>
      <c r="CL27" s="12"/>
      <c r="CM27" s="12"/>
      <c r="CN27" s="12"/>
      <c r="CO27" s="12"/>
      <c r="CP27" s="12"/>
      <c r="CQ27" s="12"/>
      <c r="CR27" s="12"/>
      <c r="CS27" s="12"/>
      <c r="CT27" s="12"/>
      <c r="CU27" s="12"/>
      <c r="CV27" s="12"/>
      <c r="CW27" s="12"/>
      <c r="CX27" s="12"/>
      <c r="CY27" s="12"/>
      <c r="CZ27" s="179">
        <v>0</v>
      </c>
      <c r="DA27" s="12"/>
      <c r="DB27" s="12"/>
      <c r="DC27" s="12"/>
      <c r="DD27" s="12"/>
      <c r="DE27" s="12"/>
      <c r="DF27" s="12"/>
      <c r="DG27" s="12"/>
      <c r="DH27" s="12"/>
      <c r="DI27" s="12"/>
      <c r="DJ27" s="12"/>
      <c r="DK27" s="12"/>
      <c r="DL27" s="12"/>
      <c r="DM27" s="12"/>
      <c r="DN27" s="12"/>
      <c r="DO27" s="12"/>
      <c r="DP27" s="12"/>
      <c r="DQ27" s="12"/>
      <c r="DR27" s="12"/>
      <c r="DS27" s="12"/>
      <c r="DT27" s="12"/>
      <c r="DU27" s="12"/>
      <c r="DV27" s="12"/>
      <c r="DW27" s="12"/>
    </row>
    <row r="28" spans="1:127" x14ac:dyDescent="0.25">
      <c r="A28" s="39"/>
      <c r="B28" s="39"/>
      <c r="BC28" s="12"/>
      <c r="BD28" s="12"/>
      <c r="BE28" s="12"/>
      <c r="BF28" s="12"/>
      <c r="BG28" s="12"/>
      <c r="BH28" s="12"/>
      <c r="BI28" s="12"/>
      <c r="BJ28" s="12"/>
      <c r="BK28" s="12"/>
      <c r="BL28" s="12"/>
      <c r="BM28" s="12"/>
      <c r="BN28" s="12"/>
      <c r="BO28" s="12"/>
      <c r="BP28" s="12"/>
      <c r="BQ28" s="12"/>
      <c r="BR28" s="12"/>
      <c r="BS28" s="12"/>
      <c r="BT28" s="12"/>
      <c r="BU28" s="12"/>
      <c r="BV28" s="12"/>
      <c r="BW28" s="12"/>
      <c r="BX28" s="12"/>
      <c r="BY28" s="12"/>
      <c r="BZ28" s="12"/>
      <c r="CA28" s="12"/>
      <c r="CB28" s="12"/>
      <c r="CC28" s="12"/>
      <c r="CD28" s="12"/>
      <c r="CE28" s="12"/>
      <c r="CF28" s="12"/>
      <c r="CG28" s="12"/>
      <c r="CH28" s="12"/>
      <c r="CI28" s="12"/>
      <c r="CJ28" s="12"/>
      <c r="CK28" s="12"/>
      <c r="CL28" s="12"/>
      <c r="CM28" s="12"/>
      <c r="CN28" s="12"/>
      <c r="CO28" s="12"/>
      <c r="CP28" s="12"/>
      <c r="CQ28" s="12"/>
      <c r="CR28" s="12"/>
      <c r="CS28" s="12"/>
      <c r="CT28" s="12"/>
      <c r="CU28" s="12"/>
      <c r="CV28" s="12"/>
      <c r="CW28" s="12"/>
      <c r="CX28" s="12"/>
      <c r="CY28" s="12"/>
      <c r="CZ28" s="179">
        <v>0</v>
      </c>
      <c r="DA28" s="12"/>
      <c r="DB28" s="12"/>
      <c r="DC28" s="12"/>
      <c r="DD28" s="12"/>
      <c r="DE28" s="12"/>
      <c r="DF28" s="12"/>
      <c r="DG28" s="12"/>
      <c r="DH28" s="12"/>
      <c r="DI28" s="12"/>
      <c r="DJ28" s="12"/>
      <c r="DK28" s="12"/>
      <c r="DL28" s="12"/>
      <c r="DM28" s="12"/>
      <c r="DN28" s="12"/>
      <c r="DO28" s="12"/>
      <c r="DP28" s="12"/>
      <c r="DQ28" s="12"/>
      <c r="DR28" s="12"/>
      <c r="DS28" s="12"/>
      <c r="DT28" s="12"/>
      <c r="DU28" s="12"/>
      <c r="DV28" s="12"/>
      <c r="DW28" s="12"/>
    </row>
    <row r="29" spans="1:127" x14ac:dyDescent="0.25">
      <c r="A29" s="39"/>
      <c r="B29" s="39"/>
      <c r="BC29" s="12"/>
      <c r="BD29" s="12"/>
      <c r="BE29" s="12"/>
      <c r="BF29" s="12"/>
      <c r="BG29" s="12"/>
      <c r="BH29" s="12"/>
      <c r="BI29" s="12"/>
      <c r="BJ29" s="12"/>
      <c r="BK29" s="12"/>
      <c r="BL29" s="12"/>
      <c r="BM29" s="12"/>
      <c r="BN29" s="12"/>
      <c r="BO29" s="12"/>
      <c r="BP29" s="12"/>
      <c r="BQ29" s="12"/>
      <c r="BR29" s="12"/>
      <c r="BS29" s="12"/>
      <c r="BT29" s="12"/>
      <c r="BU29" s="12"/>
      <c r="BV29" s="12"/>
      <c r="BW29" s="12"/>
      <c r="BX29" s="12"/>
      <c r="BY29" s="12"/>
      <c r="BZ29" s="12"/>
      <c r="CA29" s="12"/>
      <c r="CB29" s="12"/>
      <c r="CC29" s="12"/>
      <c r="CD29" s="12"/>
      <c r="CE29" s="12"/>
      <c r="CF29" s="12"/>
      <c r="CG29" s="12"/>
      <c r="CH29" s="12"/>
      <c r="CI29" s="12"/>
      <c r="CJ29" s="12"/>
      <c r="CK29" s="12"/>
      <c r="CL29" s="12"/>
      <c r="CM29" s="12"/>
      <c r="CN29" s="12"/>
      <c r="CO29" s="12"/>
      <c r="CP29" s="12"/>
      <c r="CQ29" s="12"/>
      <c r="CR29" s="12"/>
      <c r="CS29" s="12"/>
      <c r="CT29" s="12"/>
      <c r="CU29" s="12"/>
      <c r="CV29" s="12"/>
      <c r="CW29" s="12"/>
      <c r="CX29" s="12"/>
      <c r="CY29" s="12"/>
      <c r="CZ29" s="179">
        <v>0</v>
      </c>
      <c r="DA29" s="12"/>
      <c r="DB29" s="12"/>
      <c r="DC29" s="12"/>
      <c r="DD29" s="12"/>
      <c r="DE29" s="12"/>
      <c r="DF29" s="12"/>
      <c r="DG29" s="12"/>
      <c r="DH29" s="12"/>
      <c r="DI29" s="12"/>
      <c r="DJ29" s="12"/>
      <c r="DK29" s="12"/>
      <c r="DL29" s="12"/>
      <c r="DM29" s="12"/>
      <c r="DN29" s="12"/>
      <c r="DO29" s="12"/>
      <c r="DP29" s="12"/>
      <c r="DQ29" s="12"/>
      <c r="DR29" s="12"/>
      <c r="DS29" s="12"/>
      <c r="DT29" s="12"/>
      <c r="DU29" s="12"/>
      <c r="DV29" s="12"/>
      <c r="DW29" s="12"/>
    </row>
    <row r="30" spans="1:127" x14ac:dyDescent="0.25">
      <c r="A30" s="39"/>
      <c r="B30" s="39"/>
      <c r="C30" s="908" t="s">
        <v>265</v>
      </c>
      <c r="D30" s="889"/>
      <c r="E30" s="889"/>
      <c r="F30" s="889"/>
      <c r="G30" s="889"/>
      <c r="H30" s="889"/>
      <c r="I30" s="889"/>
      <c r="J30" s="889"/>
      <c r="K30" s="889"/>
      <c r="L30" s="889"/>
      <c r="M30" s="889"/>
      <c r="N30" s="889"/>
      <c r="O30" s="889"/>
      <c r="P30" s="890"/>
      <c r="Q30" s="62"/>
      <c r="R30" s="63"/>
      <c r="S30" s="63"/>
      <c r="T30" s="63"/>
      <c r="U30" s="63"/>
      <c r="V30" s="63"/>
      <c r="W30" s="63"/>
      <c r="X30" s="63"/>
      <c r="Y30" s="63"/>
      <c r="Z30" s="63"/>
      <c r="AA30" s="63"/>
      <c r="AB30" s="63"/>
      <c r="AC30" s="63"/>
      <c r="AD30" s="63"/>
      <c r="AE30" s="63"/>
      <c r="AF30" s="63"/>
      <c r="AG30" s="63"/>
      <c r="AH30" s="63"/>
      <c r="AI30" s="63"/>
      <c r="AJ30" s="63"/>
      <c r="AK30" s="63"/>
      <c r="AL30" s="63"/>
      <c r="AM30" s="63"/>
      <c r="AN30" s="63"/>
      <c r="AO30" s="63"/>
      <c r="AP30" s="63"/>
      <c r="AQ30" s="63"/>
      <c r="AR30" s="63"/>
      <c r="AS30" s="63"/>
      <c r="AT30" s="63"/>
      <c r="AU30" s="63"/>
      <c r="AV30" s="63"/>
      <c r="AW30" s="63"/>
      <c r="AX30" s="63"/>
      <c r="AY30" s="63"/>
      <c r="AZ30" s="63"/>
      <c r="BA30" s="39"/>
      <c r="BC30" s="12"/>
      <c r="BD30" s="12"/>
      <c r="BE30" s="12"/>
      <c r="BF30" s="12"/>
      <c r="BG30" s="12"/>
      <c r="BH30" s="12"/>
      <c r="BI30" s="12"/>
      <c r="BJ30" s="12"/>
      <c r="BK30" s="12"/>
      <c r="BL30" s="12"/>
      <c r="BM30" s="12"/>
      <c r="BN30" s="12"/>
      <c r="BO30" s="12"/>
      <c r="BP30" s="12"/>
      <c r="BQ30" s="12"/>
      <c r="BR30" s="12"/>
      <c r="BS30" s="12"/>
      <c r="BT30" s="12"/>
      <c r="BU30" s="12"/>
      <c r="BV30" s="12"/>
      <c r="BW30" s="12"/>
      <c r="BX30" s="12"/>
      <c r="BY30" s="12"/>
      <c r="BZ30" s="12"/>
      <c r="CA30" s="12"/>
      <c r="CB30" s="12"/>
      <c r="CC30" s="12"/>
      <c r="CD30" s="12"/>
      <c r="CE30" s="12"/>
      <c r="CF30" s="12"/>
      <c r="CG30" s="12"/>
      <c r="CH30" s="12"/>
      <c r="CI30" s="12"/>
      <c r="CJ30" s="12"/>
      <c r="CK30" s="12"/>
      <c r="CL30" s="12"/>
      <c r="CM30" s="12"/>
      <c r="CN30" s="12"/>
      <c r="CO30" s="12"/>
      <c r="CP30" s="12"/>
      <c r="CQ30" s="12"/>
      <c r="CR30" s="12"/>
      <c r="CS30" s="12"/>
      <c r="CT30" s="12"/>
      <c r="CU30" s="12"/>
      <c r="CV30" s="12"/>
      <c r="CW30" s="12"/>
      <c r="CX30" s="12"/>
      <c r="CY30" s="12"/>
      <c r="CZ30" s="179">
        <v>0</v>
      </c>
      <c r="DA30" s="12"/>
      <c r="DB30" s="12"/>
      <c r="DC30" s="12"/>
      <c r="DD30" s="12"/>
      <c r="DE30" s="12"/>
      <c r="DF30" s="12"/>
      <c r="DG30" s="12"/>
      <c r="DH30" s="12"/>
      <c r="DI30" s="12"/>
      <c r="DJ30" s="12"/>
      <c r="DK30" s="12"/>
      <c r="DL30" s="12"/>
      <c r="DM30" s="12"/>
      <c r="DN30" s="12"/>
      <c r="DO30" s="12"/>
      <c r="DP30" s="12"/>
      <c r="DQ30" s="12"/>
      <c r="DR30" s="12"/>
      <c r="DS30" s="12"/>
      <c r="DT30" s="12"/>
      <c r="DU30" s="12"/>
      <c r="DV30" s="12"/>
      <c r="DW30" s="12"/>
    </row>
    <row r="31" spans="1:127" x14ac:dyDescent="0.25">
      <c r="A31" s="39"/>
      <c r="B31" s="39"/>
      <c r="C31" s="44"/>
      <c r="D31" s="44"/>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C31" s="12"/>
      <c r="BD31" s="12"/>
      <c r="BE31" s="12"/>
      <c r="BF31" s="12"/>
      <c r="BG31" s="12"/>
      <c r="BH31" s="12"/>
      <c r="BI31" s="12"/>
      <c r="BJ31" s="12"/>
      <c r="BK31" s="12"/>
      <c r="BL31" s="12"/>
      <c r="BM31" s="12"/>
      <c r="BN31" s="12"/>
      <c r="BO31" s="12"/>
      <c r="BP31" s="12"/>
      <c r="BQ31" s="12"/>
      <c r="BR31" s="12"/>
      <c r="BS31" s="12"/>
      <c r="BT31" s="12"/>
      <c r="BU31" s="12"/>
      <c r="BV31" s="12"/>
      <c r="BW31" s="12"/>
      <c r="BX31" s="12"/>
      <c r="BY31" s="12"/>
      <c r="BZ31" s="12"/>
      <c r="CA31" s="12"/>
      <c r="CB31" s="12"/>
      <c r="CC31" s="12"/>
      <c r="CD31" s="12"/>
      <c r="CE31" s="12"/>
      <c r="CF31" s="12"/>
      <c r="CG31" s="12"/>
      <c r="CH31" s="12"/>
      <c r="CI31" s="12"/>
      <c r="CJ31" s="12"/>
      <c r="CK31" s="12"/>
      <c r="CL31" s="12"/>
      <c r="CM31" s="12"/>
      <c r="CN31" s="12"/>
      <c r="CO31" s="12"/>
      <c r="CP31" s="12"/>
      <c r="CQ31" s="12"/>
      <c r="CR31" s="12"/>
      <c r="CS31" s="12"/>
      <c r="CT31" s="12"/>
      <c r="CU31" s="12"/>
      <c r="CV31" s="12"/>
      <c r="CW31" s="12"/>
      <c r="CX31" s="12"/>
      <c r="CY31" s="12"/>
      <c r="CZ31" s="179">
        <v>0</v>
      </c>
      <c r="DA31" s="12"/>
      <c r="DB31" s="12"/>
      <c r="DC31" s="12"/>
      <c r="DD31" s="12"/>
      <c r="DE31" s="12"/>
      <c r="DF31" s="12"/>
      <c r="DG31" s="12"/>
      <c r="DH31" s="12"/>
      <c r="DI31" s="12"/>
      <c r="DJ31" s="12"/>
      <c r="DK31" s="12"/>
      <c r="DL31" s="12"/>
      <c r="DM31" s="12"/>
      <c r="DN31" s="12"/>
      <c r="DO31" s="12"/>
      <c r="DP31" s="12"/>
      <c r="DQ31" s="12"/>
      <c r="DR31" s="12"/>
      <c r="DS31" s="12"/>
      <c r="DT31" s="12"/>
      <c r="DU31" s="12"/>
      <c r="DV31" s="12"/>
      <c r="DW31" s="12"/>
    </row>
    <row r="32" spans="1:127" ht="15" customHeight="1" x14ac:dyDescent="0.25">
      <c r="C32" s="744" t="s">
        <v>275</v>
      </c>
      <c r="D32" s="744"/>
      <c r="E32" s="744"/>
      <c r="F32" s="744"/>
      <c r="G32" s="744"/>
      <c r="H32" s="744"/>
      <c r="I32" s="744"/>
      <c r="J32" s="744"/>
      <c r="K32" s="744"/>
      <c r="L32" s="744"/>
      <c r="M32" s="744"/>
      <c r="N32" s="744"/>
      <c r="O32" s="744"/>
      <c r="P32" s="744"/>
      <c r="Q32" s="744"/>
      <c r="R32" s="744"/>
      <c r="S32" s="744"/>
      <c r="T32" s="744"/>
      <c r="U32" s="744"/>
      <c r="V32" s="744"/>
      <c r="W32" s="744"/>
      <c r="X32" s="744"/>
      <c r="Y32" s="744"/>
      <c r="Z32" s="744"/>
      <c r="AA32" s="744"/>
      <c r="AB32" s="744"/>
      <c r="AC32" s="1089" t="s">
        <v>509</v>
      </c>
      <c r="AD32" s="1090"/>
      <c r="AE32" s="1090"/>
      <c r="AF32" s="1090"/>
      <c r="AG32" s="1090"/>
      <c r="AH32" s="1090"/>
      <c r="AI32" s="1089" t="s">
        <v>510</v>
      </c>
      <c r="AJ32" s="1090"/>
      <c r="AK32" s="1090"/>
      <c r="AL32" s="1090"/>
      <c r="AM32" s="1090"/>
      <c r="AN32" s="1090"/>
      <c r="AO32" s="1089" t="s">
        <v>511</v>
      </c>
      <c r="AP32" s="1090"/>
      <c r="AQ32" s="1090"/>
      <c r="AR32" s="1090"/>
      <c r="AS32" s="1090"/>
      <c r="AT32" s="1090"/>
      <c r="AU32" s="1089" t="s">
        <v>512</v>
      </c>
      <c r="AV32" s="1090"/>
      <c r="AW32" s="1090"/>
      <c r="AX32" s="1090"/>
      <c r="AY32" s="1090"/>
      <c r="AZ32" s="1090"/>
      <c r="BC32" s="12"/>
      <c r="BD32" s="12"/>
      <c r="BE32" s="12"/>
      <c r="BF32" s="12"/>
      <c r="BG32" s="12"/>
      <c r="BH32" s="12"/>
      <c r="BI32" s="12"/>
      <c r="BJ32" s="12"/>
      <c r="BK32" s="12"/>
      <c r="BL32" s="12"/>
      <c r="BM32" s="12"/>
      <c r="BN32" s="12"/>
      <c r="BO32" s="12"/>
      <c r="BP32" s="12"/>
      <c r="BQ32" s="12"/>
      <c r="BR32" s="12"/>
      <c r="BS32" s="12"/>
      <c r="BT32" s="12"/>
      <c r="BU32" s="12"/>
      <c r="BV32" s="12"/>
      <c r="BW32" s="12"/>
      <c r="BX32" s="12"/>
      <c r="BY32" s="12"/>
      <c r="BZ32" s="12"/>
      <c r="CA32" s="12"/>
      <c r="CB32" s="12"/>
      <c r="CC32" s="12"/>
      <c r="CD32" s="12"/>
      <c r="CE32" s="12"/>
      <c r="CF32" s="12"/>
      <c r="CG32" s="12"/>
      <c r="CH32" s="12"/>
      <c r="CI32" s="12"/>
      <c r="CJ32" s="12"/>
      <c r="CK32" s="12"/>
      <c r="CL32" s="12"/>
      <c r="CM32" s="12"/>
      <c r="CN32" s="12"/>
      <c r="CO32" s="12"/>
      <c r="CP32" s="12"/>
      <c r="CQ32" s="12"/>
      <c r="CR32" s="12"/>
      <c r="CS32" s="12"/>
      <c r="CT32" s="12"/>
      <c r="CU32" s="12"/>
      <c r="CV32" s="12"/>
      <c r="CW32" s="12"/>
      <c r="CX32" s="12"/>
      <c r="CY32" s="12"/>
      <c r="CZ32" s="179">
        <v>0</v>
      </c>
      <c r="DA32" s="12"/>
      <c r="DB32" s="12"/>
      <c r="DC32" s="12"/>
      <c r="DD32" s="12"/>
      <c r="DE32" s="12"/>
      <c r="DF32" s="12"/>
      <c r="DG32" s="12"/>
      <c r="DH32" s="12"/>
      <c r="DI32" s="12"/>
      <c r="DJ32" s="12"/>
      <c r="DK32" s="12"/>
      <c r="DL32" s="12"/>
      <c r="DM32" s="12"/>
      <c r="DN32" s="12"/>
      <c r="DO32" s="12"/>
      <c r="DP32" s="12"/>
      <c r="DQ32" s="12"/>
      <c r="DR32" s="12"/>
      <c r="DS32" s="12"/>
      <c r="DT32" s="12"/>
      <c r="DU32" s="12"/>
      <c r="DV32" s="12"/>
      <c r="DW32" s="12"/>
    </row>
    <row r="33" spans="3:127" x14ac:dyDescent="0.25">
      <c r="C33" s="744"/>
      <c r="D33" s="744"/>
      <c r="E33" s="744"/>
      <c r="F33" s="744"/>
      <c r="G33" s="744"/>
      <c r="H33" s="744"/>
      <c r="I33" s="744"/>
      <c r="J33" s="744"/>
      <c r="K33" s="744"/>
      <c r="L33" s="744"/>
      <c r="M33" s="744"/>
      <c r="N33" s="744"/>
      <c r="O33" s="744"/>
      <c r="P33" s="744"/>
      <c r="Q33" s="744"/>
      <c r="R33" s="744"/>
      <c r="S33" s="744"/>
      <c r="T33" s="744"/>
      <c r="U33" s="744"/>
      <c r="V33" s="744"/>
      <c r="W33" s="744"/>
      <c r="X33" s="744"/>
      <c r="Y33" s="744"/>
      <c r="Z33" s="744"/>
      <c r="AA33" s="744"/>
      <c r="AB33" s="744"/>
      <c r="AC33" s="1090"/>
      <c r="AD33" s="1090"/>
      <c r="AE33" s="1090"/>
      <c r="AF33" s="1090"/>
      <c r="AG33" s="1090"/>
      <c r="AH33" s="1090"/>
      <c r="AI33" s="1090"/>
      <c r="AJ33" s="1090"/>
      <c r="AK33" s="1090"/>
      <c r="AL33" s="1090"/>
      <c r="AM33" s="1090"/>
      <c r="AN33" s="1090"/>
      <c r="AO33" s="1090"/>
      <c r="AP33" s="1090"/>
      <c r="AQ33" s="1090"/>
      <c r="AR33" s="1090"/>
      <c r="AS33" s="1090"/>
      <c r="AT33" s="1090"/>
      <c r="AU33" s="1090"/>
      <c r="AV33" s="1090"/>
      <c r="AW33" s="1090"/>
      <c r="AX33" s="1090"/>
      <c r="AY33" s="1090"/>
      <c r="AZ33" s="1090"/>
      <c r="BC33" s="12"/>
      <c r="BD33" s="12"/>
      <c r="BE33" s="12"/>
      <c r="BF33" s="12"/>
      <c r="BG33" s="12"/>
      <c r="BH33" s="12"/>
      <c r="BI33" s="12"/>
      <c r="BJ33" s="12"/>
      <c r="BK33" s="12"/>
      <c r="BL33" s="12"/>
      <c r="BM33" s="12"/>
      <c r="BN33" s="12"/>
      <c r="BO33" s="12"/>
      <c r="BP33" s="12"/>
      <c r="BQ33" s="12"/>
      <c r="BR33" s="12"/>
      <c r="BS33" s="12"/>
      <c r="BT33" s="12"/>
      <c r="BU33" s="12"/>
      <c r="BV33" s="12"/>
      <c r="BW33" s="12"/>
      <c r="BX33" s="12"/>
      <c r="BY33" s="12"/>
      <c r="BZ33" s="12"/>
      <c r="CA33" s="12"/>
      <c r="CB33" s="12"/>
      <c r="CC33" s="12"/>
      <c r="CD33" s="12"/>
      <c r="CE33" s="12"/>
      <c r="CF33" s="12"/>
      <c r="CG33" s="12"/>
      <c r="CH33" s="12"/>
      <c r="CI33" s="12"/>
      <c r="CJ33" s="12"/>
      <c r="CK33" s="12"/>
      <c r="CL33" s="12"/>
      <c r="CM33" s="12"/>
      <c r="CN33" s="12"/>
      <c r="CO33" s="12"/>
      <c r="CP33" s="12"/>
      <c r="CQ33" s="12"/>
      <c r="CR33" s="12"/>
      <c r="CS33" s="12"/>
      <c r="CT33" s="12"/>
      <c r="CU33" s="12"/>
      <c r="CV33" s="12"/>
      <c r="CW33" s="12"/>
      <c r="CX33" s="12"/>
      <c r="CY33" s="12"/>
      <c r="CZ33" s="179">
        <v>0</v>
      </c>
      <c r="DA33" s="12"/>
      <c r="DB33" s="12"/>
      <c r="DC33" s="12"/>
      <c r="DD33" s="12"/>
      <c r="DE33" s="12"/>
      <c r="DF33" s="12"/>
      <c r="DG33" s="12"/>
      <c r="DH33" s="12"/>
      <c r="DI33" s="12"/>
      <c r="DJ33" s="12"/>
      <c r="DK33" s="12"/>
      <c r="DL33" s="12"/>
      <c r="DM33" s="12"/>
      <c r="DN33" s="12"/>
      <c r="DO33" s="12"/>
      <c r="DP33" s="12"/>
      <c r="DQ33" s="12"/>
      <c r="DR33" s="12"/>
      <c r="DS33" s="12"/>
      <c r="DT33" s="12"/>
      <c r="DU33" s="12"/>
      <c r="DV33" s="12"/>
      <c r="DW33" s="12"/>
    </row>
    <row r="34" spans="3:127" hidden="1" x14ac:dyDescent="0.25">
      <c r="C34" s="1025" t="s">
        <v>277</v>
      </c>
      <c r="D34" s="1025"/>
      <c r="E34" s="1025"/>
      <c r="F34" s="1025"/>
      <c r="G34" s="1025"/>
      <c r="H34" s="1025"/>
      <c r="I34" s="1025"/>
      <c r="J34" s="1025"/>
      <c r="K34" s="1025"/>
      <c r="L34" s="1025"/>
      <c r="M34" s="1025"/>
      <c r="N34" s="1025"/>
      <c r="O34" s="1025"/>
      <c r="P34" s="1025"/>
      <c r="Q34" s="1025"/>
      <c r="R34" s="1025"/>
      <c r="S34" s="1025"/>
      <c r="T34" s="1025"/>
      <c r="U34" s="1025"/>
      <c r="V34" s="1025"/>
      <c r="W34" s="1025"/>
      <c r="X34" s="1025"/>
      <c r="Y34" s="1025"/>
      <c r="Z34" s="1025"/>
      <c r="AA34" s="1025"/>
      <c r="AB34" s="1025"/>
      <c r="AC34" s="1053"/>
      <c r="AD34" s="1053"/>
      <c r="AE34" s="1053"/>
      <c r="AF34" s="1053"/>
      <c r="AG34" s="1053"/>
      <c r="AH34" s="1053"/>
      <c r="AI34" s="1053"/>
      <c r="AJ34" s="1053"/>
      <c r="AK34" s="1053"/>
      <c r="AL34" s="1053"/>
      <c r="AM34" s="1053"/>
      <c r="AN34" s="1053"/>
      <c r="AO34" s="1053"/>
      <c r="AP34" s="1053"/>
      <c r="AQ34" s="1053"/>
      <c r="AR34" s="1053"/>
      <c r="AS34" s="1053"/>
      <c r="AT34" s="1053"/>
      <c r="AU34" s="1053"/>
      <c r="AV34" s="1053"/>
      <c r="AW34" s="1053"/>
      <c r="AX34" s="1053"/>
      <c r="AY34" s="1053"/>
      <c r="AZ34" s="1053"/>
      <c r="BC34" s="12"/>
      <c r="BD34" s="12"/>
      <c r="BE34" s="12"/>
      <c r="BF34" s="12"/>
      <c r="BG34" s="12"/>
      <c r="BH34" s="12"/>
      <c r="BI34" s="12"/>
      <c r="BJ34" s="12"/>
      <c r="BK34" s="12"/>
      <c r="BL34" s="12"/>
      <c r="BM34" s="12"/>
      <c r="BN34" s="12"/>
      <c r="BO34" s="12"/>
      <c r="BP34" s="12"/>
      <c r="BQ34" s="12"/>
      <c r="BR34" s="12"/>
      <c r="BS34" s="12"/>
      <c r="BT34" s="12"/>
      <c r="BU34" s="12"/>
      <c r="BV34" s="12"/>
      <c r="BW34" s="12"/>
      <c r="BX34" s="12"/>
      <c r="BY34" s="12"/>
      <c r="BZ34" s="12"/>
      <c r="CA34" s="12"/>
      <c r="CB34" s="12"/>
      <c r="CC34" s="12"/>
      <c r="CD34" s="12"/>
      <c r="CE34" s="12"/>
      <c r="CF34" s="12"/>
      <c r="CG34" s="12"/>
      <c r="CH34" s="12"/>
      <c r="CI34" s="12"/>
      <c r="CJ34" s="12"/>
      <c r="CK34" s="12"/>
      <c r="CL34" s="12"/>
      <c r="CM34" s="12"/>
      <c r="CN34" s="12"/>
      <c r="CO34" s="12"/>
      <c r="CP34" s="12"/>
      <c r="CQ34" s="12"/>
      <c r="CR34" s="12"/>
      <c r="CS34" s="12"/>
      <c r="CT34" s="12"/>
      <c r="CU34" s="12"/>
      <c r="CV34" s="12"/>
      <c r="CW34" s="12"/>
      <c r="CX34" s="12"/>
      <c r="CY34" s="12"/>
      <c r="CZ34" s="179">
        <v>1</v>
      </c>
      <c r="DA34" s="12"/>
      <c r="DB34" s="12"/>
      <c r="DC34" s="12"/>
      <c r="DD34" s="12"/>
      <c r="DE34" s="12"/>
      <c r="DF34" s="12"/>
      <c r="DG34" s="12"/>
      <c r="DH34" s="12"/>
      <c r="DI34" s="12"/>
      <c r="DJ34" s="12"/>
      <c r="DK34" s="12"/>
      <c r="DL34" s="12"/>
      <c r="DM34" s="12"/>
      <c r="DN34" s="12"/>
      <c r="DO34" s="12"/>
      <c r="DP34" s="12"/>
      <c r="DQ34" s="12"/>
      <c r="DR34" s="12"/>
      <c r="DS34" s="12"/>
      <c r="DT34" s="12"/>
      <c r="DU34" s="12"/>
      <c r="DV34" s="12"/>
      <c r="DW34" s="12"/>
    </row>
    <row r="35" spans="3:127" ht="15" hidden="1" customHeight="1" x14ac:dyDescent="0.25">
      <c r="C35" s="1025" t="s">
        <v>276</v>
      </c>
      <c r="D35" s="1025"/>
      <c r="E35" s="1025"/>
      <c r="F35" s="1025"/>
      <c r="G35" s="1025"/>
      <c r="H35" s="1025"/>
      <c r="I35" s="1025"/>
      <c r="J35" s="1025"/>
      <c r="K35" s="1025"/>
      <c r="L35" s="1025"/>
      <c r="M35" s="1025"/>
      <c r="N35" s="1025"/>
      <c r="O35" s="1025"/>
      <c r="P35" s="1025"/>
      <c r="Q35" s="1025"/>
      <c r="R35" s="1025"/>
      <c r="S35" s="1025"/>
      <c r="T35" s="1025"/>
      <c r="U35" s="1025"/>
      <c r="V35" s="1025"/>
      <c r="W35" s="1025"/>
      <c r="X35" s="1025"/>
      <c r="Y35" s="1025"/>
      <c r="Z35" s="1025"/>
      <c r="AA35" s="1025"/>
      <c r="AB35" s="1025"/>
      <c r="AC35" s="1053"/>
      <c r="AD35" s="1053"/>
      <c r="AE35" s="1053"/>
      <c r="AF35" s="1053"/>
      <c r="AG35" s="1053"/>
      <c r="AH35" s="1053"/>
      <c r="AI35" s="1053"/>
      <c r="AJ35" s="1053"/>
      <c r="AK35" s="1053"/>
      <c r="AL35" s="1053"/>
      <c r="AM35" s="1053"/>
      <c r="AN35" s="1053"/>
      <c r="AO35" s="1053"/>
      <c r="AP35" s="1053"/>
      <c r="AQ35" s="1053"/>
      <c r="AR35" s="1053"/>
      <c r="AS35" s="1053"/>
      <c r="AT35" s="1053"/>
      <c r="AU35" s="1053"/>
      <c r="AV35" s="1053"/>
      <c r="AW35" s="1053"/>
      <c r="AX35" s="1053"/>
      <c r="AY35" s="1053"/>
      <c r="AZ35" s="1053"/>
      <c r="BC35" s="12"/>
      <c r="BD35" s="12"/>
      <c r="BE35" s="12"/>
      <c r="BF35" s="12"/>
      <c r="BG35" s="12"/>
      <c r="BH35" s="12"/>
      <c r="BI35" s="12"/>
      <c r="BJ35" s="12"/>
      <c r="BK35" s="12"/>
      <c r="BL35" s="12"/>
      <c r="BM35" s="12"/>
      <c r="BN35" s="12"/>
      <c r="BO35" s="12"/>
      <c r="BP35" s="12"/>
      <c r="BQ35" s="12"/>
      <c r="BR35" s="12"/>
      <c r="BS35" s="12"/>
      <c r="BT35" s="12"/>
      <c r="BU35" s="12"/>
      <c r="BV35" s="12"/>
      <c r="BW35" s="12"/>
      <c r="BX35" s="12"/>
      <c r="BY35" s="12"/>
      <c r="BZ35" s="12"/>
      <c r="CA35" s="12"/>
      <c r="CB35" s="12"/>
      <c r="CC35" s="12"/>
      <c r="CD35" s="12"/>
      <c r="CE35" s="12"/>
      <c r="CF35" s="12"/>
      <c r="CG35" s="12"/>
      <c r="CH35" s="12"/>
      <c r="CI35" s="12"/>
      <c r="CJ35" s="12"/>
      <c r="CK35" s="12"/>
      <c r="CL35" s="12"/>
      <c r="CM35" s="12"/>
      <c r="CN35" s="12"/>
      <c r="CO35" s="12"/>
      <c r="CP35" s="12"/>
      <c r="CQ35" s="12"/>
      <c r="CR35" s="12"/>
      <c r="CS35" s="12"/>
      <c r="CT35" s="12"/>
      <c r="CU35" s="12"/>
      <c r="CV35" s="12"/>
      <c r="CW35" s="12"/>
      <c r="CX35" s="12"/>
      <c r="CY35" s="12"/>
      <c r="CZ35" s="179">
        <v>1</v>
      </c>
      <c r="DA35" s="12"/>
      <c r="DB35" s="12"/>
      <c r="DC35" s="12"/>
      <c r="DD35" s="12"/>
      <c r="DE35" s="12"/>
      <c r="DF35" s="12"/>
      <c r="DG35" s="12"/>
      <c r="DH35" s="12"/>
      <c r="DI35" s="12"/>
      <c r="DJ35" s="12"/>
      <c r="DK35" s="12"/>
      <c r="DL35" s="12"/>
      <c r="DM35" s="12"/>
      <c r="DN35" s="12"/>
      <c r="DO35" s="12"/>
      <c r="DP35" s="12"/>
      <c r="DQ35" s="12"/>
      <c r="DR35" s="12"/>
      <c r="DS35" s="12"/>
      <c r="DT35" s="12"/>
      <c r="DU35" s="12"/>
      <c r="DV35" s="12"/>
      <c r="DW35" s="12"/>
    </row>
    <row r="36" spans="3:127" ht="15" hidden="1" customHeight="1" x14ac:dyDescent="0.25">
      <c r="C36" s="1054" t="s">
        <v>643</v>
      </c>
      <c r="D36" s="1025"/>
      <c r="E36" s="1025"/>
      <c r="F36" s="1025"/>
      <c r="G36" s="1025"/>
      <c r="H36" s="1025"/>
      <c r="I36" s="1025"/>
      <c r="J36" s="1025"/>
      <c r="K36" s="1025"/>
      <c r="L36" s="1025"/>
      <c r="M36" s="1025"/>
      <c r="N36" s="1025"/>
      <c r="O36" s="1025"/>
      <c r="P36" s="1025"/>
      <c r="Q36" s="1025"/>
      <c r="R36" s="1025"/>
      <c r="S36" s="1025"/>
      <c r="T36" s="1025"/>
      <c r="U36" s="1025"/>
      <c r="V36" s="1025"/>
      <c r="W36" s="1025"/>
      <c r="X36" s="1025"/>
      <c r="Y36" s="1025"/>
      <c r="Z36" s="1025"/>
      <c r="AA36" s="1025"/>
      <c r="AB36" s="1025"/>
      <c r="AC36" s="1055"/>
      <c r="AD36" s="1055"/>
      <c r="AE36" s="1055"/>
      <c r="AF36" s="1055"/>
      <c r="AG36" s="1055"/>
      <c r="AH36" s="1055"/>
      <c r="AI36" s="1055"/>
      <c r="AJ36" s="1055"/>
      <c r="AK36" s="1055"/>
      <c r="AL36" s="1055"/>
      <c r="AM36" s="1055"/>
      <c r="AN36" s="1055"/>
      <c r="AO36" s="1055"/>
      <c r="AP36" s="1055"/>
      <c r="AQ36" s="1055"/>
      <c r="AR36" s="1055"/>
      <c r="AS36" s="1055"/>
      <c r="AT36" s="1055"/>
      <c r="AU36" s="1055"/>
      <c r="AV36" s="1055"/>
      <c r="AW36" s="1055"/>
      <c r="AX36" s="1055"/>
      <c r="AY36" s="1055"/>
      <c r="AZ36" s="1055"/>
      <c r="BC36" s="12"/>
      <c r="BD36" s="12"/>
      <c r="BE36" s="12"/>
      <c r="BF36" s="12"/>
      <c r="BG36" s="12"/>
      <c r="BH36" s="12"/>
      <c r="BI36" s="12"/>
      <c r="BJ36" s="12"/>
      <c r="BK36" s="12"/>
      <c r="BL36" s="12"/>
      <c r="BM36" s="12"/>
      <c r="BN36" s="12"/>
      <c r="BO36" s="12"/>
      <c r="BP36" s="12"/>
      <c r="BQ36" s="12"/>
      <c r="BR36" s="12"/>
      <c r="BS36" s="12"/>
      <c r="BT36" s="12"/>
      <c r="BU36" s="12"/>
      <c r="BV36" s="12"/>
      <c r="BW36" s="12"/>
      <c r="BX36" s="12"/>
      <c r="BY36" s="12"/>
      <c r="BZ36" s="12"/>
      <c r="CA36" s="12"/>
      <c r="CB36" s="12"/>
      <c r="CC36" s="12"/>
      <c r="CD36" s="12"/>
      <c r="CE36" s="12"/>
      <c r="CF36" s="12"/>
      <c r="CG36" s="12"/>
      <c r="CH36" s="12"/>
      <c r="CI36" s="12"/>
      <c r="CJ36" s="12"/>
      <c r="CK36" s="12"/>
      <c r="CL36" s="12"/>
      <c r="CM36" s="12"/>
      <c r="CN36" s="12"/>
      <c r="CO36" s="12"/>
      <c r="CP36" s="12"/>
      <c r="CQ36" s="12"/>
      <c r="CR36" s="12"/>
      <c r="CS36" s="12"/>
      <c r="CT36" s="12"/>
      <c r="CU36" s="12"/>
      <c r="CV36" s="12"/>
      <c r="CW36" s="12"/>
      <c r="CX36" s="12"/>
      <c r="CY36" s="12"/>
      <c r="CZ36" s="179">
        <v>1</v>
      </c>
      <c r="DA36" s="12"/>
      <c r="DB36" s="12"/>
      <c r="DC36" s="12"/>
      <c r="DD36" s="12"/>
      <c r="DE36" s="12"/>
      <c r="DF36" s="12"/>
      <c r="DG36" s="12"/>
      <c r="DH36" s="12"/>
      <c r="DI36" s="12"/>
      <c r="DJ36" s="12"/>
      <c r="DK36" s="12"/>
      <c r="DL36" s="12"/>
      <c r="DM36" s="12"/>
      <c r="DN36" s="12"/>
      <c r="DO36" s="12"/>
      <c r="DP36" s="12"/>
      <c r="DQ36" s="12"/>
      <c r="DR36" s="12"/>
      <c r="DS36" s="12"/>
      <c r="DT36" s="12"/>
      <c r="DU36" s="12"/>
      <c r="DV36" s="12"/>
      <c r="DW36" s="12"/>
    </row>
    <row r="37" spans="3:127" hidden="1" x14ac:dyDescent="0.25">
      <c r="C37" s="1054" t="s">
        <v>644</v>
      </c>
      <c r="D37" s="1025"/>
      <c r="E37" s="1025"/>
      <c r="F37" s="1025"/>
      <c r="G37" s="1025"/>
      <c r="H37" s="1025"/>
      <c r="I37" s="1025"/>
      <c r="J37" s="1025"/>
      <c r="K37" s="1025"/>
      <c r="L37" s="1025"/>
      <c r="M37" s="1025"/>
      <c r="N37" s="1025"/>
      <c r="O37" s="1025"/>
      <c r="P37" s="1025"/>
      <c r="Q37" s="1025"/>
      <c r="R37" s="1025"/>
      <c r="S37" s="1025"/>
      <c r="T37" s="1025"/>
      <c r="U37" s="1025"/>
      <c r="V37" s="1025"/>
      <c r="W37" s="1025"/>
      <c r="X37" s="1025"/>
      <c r="Y37" s="1025"/>
      <c r="Z37" s="1025"/>
      <c r="AA37" s="1025"/>
      <c r="AB37" s="1025"/>
      <c r="AC37" s="1001"/>
      <c r="AD37" s="1001"/>
      <c r="AE37" s="1001"/>
      <c r="AF37" s="1001"/>
      <c r="AG37" s="1001"/>
      <c r="AH37" s="1001"/>
      <c r="AI37" s="1001"/>
      <c r="AJ37" s="1001"/>
      <c r="AK37" s="1001"/>
      <c r="AL37" s="1001"/>
      <c r="AM37" s="1001"/>
      <c r="AN37" s="1001"/>
      <c r="AO37" s="1001"/>
      <c r="AP37" s="1001"/>
      <c r="AQ37" s="1001"/>
      <c r="AR37" s="1001"/>
      <c r="AS37" s="1001"/>
      <c r="AT37" s="1001"/>
      <c r="AU37" s="1001"/>
      <c r="AV37" s="1001"/>
      <c r="AW37" s="1001"/>
      <c r="AX37" s="1001"/>
      <c r="AY37" s="1001"/>
      <c r="AZ37" s="1001"/>
      <c r="BC37" s="12"/>
      <c r="BD37" s="12"/>
      <c r="BE37" s="12"/>
      <c r="BF37" s="12"/>
      <c r="BG37" s="12"/>
      <c r="BH37" s="12"/>
      <c r="BI37" s="12"/>
      <c r="BJ37" s="12"/>
      <c r="BK37" s="12"/>
      <c r="BL37" s="12"/>
      <c r="BM37" s="12"/>
      <c r="BN37" s="12"/>
      <c r="BO37" s="12"/>
      <c r="BP37" s="12"/>
      <c r="BQ37" s="12"/>
      <c r="BR37" s="12"/>
      <c r="BS37" s="12"/>
      <c r="BT37" s="12"/>
      <c r="BU37" s="12"/>
      <c r="BV37" s="12"/>
      <c r="BW37" s="12"/>
      <c r="BX37" s="12"/>
      <c r="BY37" s="12"/>
      <c r="BZ37" s="12"/>
      <c r="CA37" s="12"/>
      <c r="CB37" s="12"/>
      <c r="CC37" s="12"/>
      <c r="CD37" s="12"/>
      <c r="CE37" s="12"/>
      <c r="CF37" s="12"/>
      <c r="CG37" s="12"/>
      <c r="CH37" s="12"/>
      <c r="CI37" s="12"/>
      <c r="CJ37" s="12"/>
      <c r="CK37" s="12"/>
      <c r="CL37" s="12"/>
      <c r="CM37" s="12"/>
      <c r="CN37" s="12"/>
      <c r="CO37" s="12"/>
      <c r="CP37" s="12"/>
      <c r="CQ37" s="12"/>
      <c r="CR37" s="12"/>
      <c r="CS37" s="12"/>
      <c r="CT37" s="12"/>
      <c r="CU37" s="12"/>
      <c r="CV37" s="12"/>
      <c r="CW37" s="12"/>
      <c r="CX37" s="12"/>
      <c r="CY37" s="12"/>
      <c r="CZ37" s="179">
        <v>1</v>
      </c>
      <c r="DA37" s="12"/>
      <c r="DB37" s="12"/>
      <c r="DC37" s="12"/>
      <c r="DD37" s="12"/>
      <c r="DE37" s="12"/>
      <c r="DF37" s="12"/>
      <c r="DG37" s="12"/>
      <c r="DH37" s="12"/>
      <c r="DI37" s="12"/>
      <c r="DJ37" s="12"/>
      <c r="DK37" s="12"/>
      <c r="DL37" s="12"/>
      <c r="DM37" s="12"/>
      <c r="DN37" s="12"/>
      <c r="DO37" s="12"/>
      <c r="DP37" s="12"/>
      <c r="DQ37" s="12"/>
      <c r="DR37" s="12"/>
      <c r="DS37" s="12"/>
      <c r="DT37" s="12"/>
      <c r="DU37" s="12"/>
      <c r="DV37" s="12"/>
      <c r="DW37" s="12"/>
    </row>
    <row r="38" spans="3:127" hidden="1" x14ac:dyDescent="0.25">
      <c r="C38" s="1054" t="s">
        <v>645</v>
      </c>
      <c r="D38" s="1025"/>
      <c r="E38" s="1025"/>
      <c r="F38" s="1025"/>
      <c r="G38" s="1025"/>
      <c r="H38" s="1025"/>
      <c r="I38" s="1025"/>
      <c r="J38" s="1025"/>
      <c r="K38" s="1025"/>
      <c r="L38" s="1025"/>
      <c r="M38" s="1025"/>
      <c r="N38" s="1025"/>
      <c r="O38" s="1025"/>
      <c r="P38" s="1025"/>
      <c r="Q38" s="1025"/>
      <c r="R38" s="1025"/>
      <c r="S38" s="1025"/>
      <c r="T38" s="1025"/>
      <c r="U38" s="1025"/>
      <c r="V38" s="1025"/>
      <c r="W38" s="1025"/>
      <c r="X38" s="1025"/>
      <c r="Y38" s="1025"/>
      <c r="Z38" s="1025"/>
      <c r="AA38" s="1025"/>
      <c r="AB38" s="1025"/>
      <c r="AC38" s="1001"/>
      <c r="AD38" s="1001"/>
      <c r="AE38" s="1001"/>
      <c r="AF38" s="1001"/>
      <c r="AG38" s="1001"/>
      <c r="AH38" s="1001"/>
      <c r="AI38" s="1001"/>
      <c r="AJ38" s="1001"/>
      <c r="AK38" s="1001"/>
      <c r="AL38" s="1001"/>
      <c r="AM38" s="1001"/>
      <c r="AN38" s="1001"/>
      <c r="AO38" s="1001"/>
      <c r="AP38" s="1001"/>
      <c r="AQ38" s="1001"/>
      <c r="AR38" s="1001"/>
      <c r="AS38" s="1001"/>
      <c r="AT38" s="1001"/>
      <c r="AU38" s="1001"/>
      <c r="AV38" s="1001"/>
      <c r="AW38" s="1001"/>
      <c r="AX38" s="1001"/>
      <c r="AY38" s="1001"/>
      <c r="AZ38" s="1001"/>
      <c r="BC38" s="12"/>
      <c r="BD38" s="12"/>
      <c r="BE38" s="12"/>
      <c r="BF38" s="12"/>
      <c r="BG38" s="12"/>
      <c r="BH38" s="12"/>
      <c r="BI38" s="12"/>
      <c r="BJ38" s="12"/>
      <c r="BK38" s="12"/>
      <c r="BL38" s="12"/>
      <c r="BM38" s="12"/>
      <c r="BN38" s="12"/>
      <c r="BO38" s="12"/>
      <c r="BP38" s="12"/>
      <c r="BQ38" s="12"/>
      <c r="BR38" s="12"/>
      <c r="BS38" s="12"/>
      <c r="BT38" s="12"/>
      <c r="BU38" s="12"/>
      <c r="BV38" s="12"/>
      <c r="BW38" s="12"/>
      <c r="BX38" s="12"/>
      <c r="BY38" s="12"/>
      <c r="BZ38" s="12"/>
      <c r="CA38" s="12"/>
      <c r="CB38" s="12"/>
      <c r="CC38" s="12"/>
      <c r="CD38" s="12"/>
      <c r="CE38" s="12"/>
      <c r="CF38" s="12"/>
      <c r="CG38" s="12"/>
      <c r="CH38" s="12"/>
      <c r="CI38" s="12"/>
      <c r="CJ38" s="12"/>
      <c r="CK38" s="12"/>
      <c r="CL38" s="12"/>
      <c r="CM38" s="12"/>
      <c r="CN38" s="12"/>
      <c r="CO38" s="12"/>
      <c r="CP38" s="12"/>
      <c r="CQ38" s="12"/>
      <c r="CR38" s="12"/>
      <c r="CS38" s="12"/>
      <c r="CT38" s="12"/>
      <c r="CU38" s="12"/>
      <c r="CV38" s="12"/>
      <c r="CW38" s="12"/>
      <c r="CX38" s="12"/>
      <c r="CY38" s="12"/>
      <c r="CZ38" s="179">
        <v>1</v>
      </c>
      <c r="DA38" s="12"/>
      <c r="DB38" s="12"/>
      <c r="DC38" s="12"/>
      <c r="DD38" s="12"/>
      <c r="DE38" s="12"/>
      <c r="DF38" s="12"/>
      <c r="DG38" s="12"/>
      <c r="DH38" s="12"/>
      <c r="DI38" s="12"/>
      <c r="DJ38" s="12"/>
      <c r="DK38" s="12"/>
      <c r="DL38" s="12"/>
      <c r="DM38" s="12"/>
      <c r="DN38" s="12"/>
      <c r="DO38" s="12"/>
      <c r="DP38" s="12"/>
      <c r="DQ38" s="12"/>
      <c r="DR38" s="12"/>
      <c r="DS38" s="12"/>
      <c r="DT38" s="12"/>
      <c r="DU38" s="12"/>
      <c r="DV38" s="12"/>
      <c r="DW38" s="12"/>
    </row>
    <row r="39" spans="3:127" hidden="1" x14ac:dyDescent="0.25">
      <c r="C39" s="1054" t="s">
        <v>646</v>
      </c>
      <c r="D39" s="1025"/>
      <c r="E39" s="1025"/>
      <c r="F39" s="1025"/>
      <c r="G39" s="1025"/>
      <c r="H39" s="1025"/>
      <c r="I39" s="1025"/>
      <c r="J39" s="1025"/>
      <c r="K39" s="1025"/>
      <c r="L39" s="1025"/>
      <c r="M39" s="1025"/>
      <c r="N39" s="1025"/>
      <c r="O39" s="1025"/>
      <c r="P39" s="1025"/>
      <c r="Q39" s="1025"/>
      <c r="R39" s="1025"/>
      <c r="S39" s="1025"/>
      <c r="T39" s="1025"/>
      <c r="U39" s="1025"/>
      <c r="V39" s="1025"/>
      <c r="W39" s="1025"/>
      <c r="X39" s="1025"/>
      <c r="Y39" s="1025"/>
      <c r="Z39" s="1025"/>
      <c r="AA39" s="1025"/>
      <c r="AB39" s="1025"/>
      <c r="AC39" s="1024" t="str">
        <f>IF(VALUE(AC37)&lt;&gt;0,(AC38-AC37)/AC37,"")</f>
        <v/>
      </c>
      <c r="AD39" s="1024"/>
      <c r="AE39" s="1024"/>
      <c r="AF39" s="1024"/>
      <c r="AG39" s="1024"/>
      <c r="AH39" s="1024"/>
      <c r="AI39" s="1024" t="str">
        <f>IF(VALUE(AI37)&lt;&gt;0,(AI38-AI37)/AI37,"")</f>
        <v/>
      </c>
      <c r="AJ39" s="1024"/>
      <c r="AK39" s="1024"/>
      <c r="AL39" s="1024"/>
      <c r="AM39" s="1024"/>
      <c r="AN39" s="1024"/>
      <c r="AO39" s="1024" t="str">
        <f>IF(VALUE(AO37)&lt;&gt;0,(AO38-AO37)/AO37,"")</f>
        <v/>
      </c>
      <c r="AP39" s="1024"/>
      <c r="AQ39" s="1024"/>
      <c r="AR39" s="1024"/>
      <c r="AS39" s="1024"/>
      <c r="AT39" s="1024"/>
      <c r="AU39" s="1024" t="str">
        <f>IF(VALUE(AU37)&lt;&gt;0,(AU38-AU37)/AU37,"")</f>
        <v/>
      </c>
      <c r="AV39" s="1024"/>
      <c r="AW39" s="1024"/>
      <c r="AX39" s="1024"/>
      <c r="AY39" s="1024"/>
      <c r="AZ39" s="1024"/>
      <c r="BC39" s="12"/>
      <c r="BD39" s="12"/>
      <c r="BE39" s="12"/>
      <c r="BF39" s="12"/>
      <c r="BG39" s="12"/>
      <c r="BH39" s="12"/>
      <c r="BI39" s="12"/>
      <c r="BJ39" s="12"/>
      <c r="BK39" s="12"/>
      <c r="BL39" s="12"/>
      <c r="BM39" s="12"/>
      <c r="BN39" s="12"/>
      <c r="BO39" s="12"/>
      <c r="BP39" s="12"/>
      <c r="BQ39" s="12"/>
      <c r="BR39" s="12"/>
      <c r="BS39" s="12"/>
      <c r="BT39" s="12"/>
      <c r="BU39" s="12"/>
      <c r="BV39" s="12"/>
      <c r="BW39" s="12"/>
      <c r="BX39" s="12"/>
      <c r="BY39" s="12"/>
      <c r="BZ39" s="12"/>
      <c r="CA39" s="12"/>
      <c r="CB39" s="12"/>
      <c r="CC39" s="12"/>
      <c r="CD39" s="12"/>
      <c r="CE39" s="12"/>
      <c r="CF39" s="12"/>
      <c r="CG39" s="12"/>
      <c r="CH39" s="12"/>
      <c r="CI39" s="12"/>
      <c r="CJ39" s="12"/>
      <c r="CK39" s="12"/>
      <c r="CL39" s="12"/>
      <c r="CM39" s="12"/>
      <c r="CN39" s="12"/>
      <c r="CO39" s="12"/>
      <c r="CP39" s="12"/>
      <c r="CQ39" s="12"/>
      <c r="CR39" s="12"/>
      <c r="CS39" s="12"/>
      <c r="CT39" s="12"/>
      <c r="CU39" s="12"/>
      <c r="CV39" s="12"/>
      <c r="CW39" s="12"/>
      <c r="CX39" s="12"/>
      <c r="CY39" s="12"/>
      <c r="CZ39" s="179">
        <v>1</v>
      </c>
      <c r="DA39" s="12"/>
      <c r="DB39" s="12"/>
      <c r="DC39" s="12"/>
      <c r="DD39" s="12"/>
      <c r="DE39" s="12"/>
      <c r="DF39" s="12"/>
      <c r="DG39" s="12"/>
      <c r="DH39" s="12"/>
      <c r="DI39" s="12"/>
      <c r="DJ39" s="12"/>
      <c r="DK39" s="12"/>
      <c r="DL39" s="12"/>
      <c r="DM39" s="12"/>
      <c r="DN39" s="12"/>
      <c r="DO39" s="12"/>
      <c r="DP39" s="12"/>
      <c r="DQ39" s="12"/>
      <c r="DR39" s="12"/>
      <c r="DS39" s="12"/>
      <c r="DT39" s="12"/>
      <c r="DU39" s="12"/>
      <c r="DV39" s="12"/>
      <c r="DW39" s="12"/>
    </row>
    <row r="40" spans="3:127" ht="15" hidden="1" customHeight="1" x14ac:dyDescent="0.25">
      <c r="C40" s="1025" t="s">
        <v>282</v>
      </c>
      <c r="D40" s="1025"/>
      <c r="E40" s="1025"/>
      <c r="F40" s="1025"/>
      <c r="G40" s="1025"/>
      <c r="H40" s="1025"/>
      <c r="I40" s="1025"/>
      <c r="J40" s="1025"/>
      <c r="K40" s="1025"/>
      <c r="L40" s="1025"/>
      <c r="M40" s="1025"/>
      <c r="N40" s="1025"/>
      <c r="O40" s="1025"/>
      <c r="P40" s="1025"/>
      <c r="Q40" s="1025"/>
      <c r="R40" s="1025"/>
      <c r="S40" s="1025"/>
      <c r="T40" s="1025"/>
      <c r="U40" s="1025"/>
      <c r="V40" s="1025"/>
      <c r="W40" s="1025"/>
      <c r="X40" s="1025"/>
      <c r="Y40" s="1025"/>
      <c r="Z40" s="1025"/>
      <c r="AA40" s="1025"/>
      <c r="AB40" s="1025"/>
      <c r="AC40" s="1001"/>
      <c r="AD40" s="1001"/>
      <c r="AE40" s="1001"/>
      <c r="AF40" s="1001"/>
      <c r="AG40" s="1001"/>
      <c r="AH40" s="1001"/>
      <c r="AI40" s="1001"/>
      <c r="AJ40" s="1001"/>
      <c r="AK40" s="1001"/>
      <c r="AL40" s="1001"/>
      <c r="AM40" s="1001"/>
      <c r="AN40" s="1001"/>
      <c r="AO40" s="1001"/>
      <c r="AP40" s="1001"/>
      <c r="AQ40" s="1001"/>
      <c r="AR40" s="1001"/>
      <c r="AS40" s="1001"/>
      <c r="AT40" s="1001"/>
      <c r="AU40" s="1001"/>
      <c r="AV40" s="1001"/>
      <c r="AW40" s="1001"/>
      <c r="AX40" s="1001"/>
      <c r="AY40" s="1001"/>
      <c r="AZ40" s="1001"/>
      <c r="BC40" s="12"/>
      <c r="BD40" s="12"/>
      <c r="BE40" s="12"/>
      <c r="BF40" s="12"/>
      <c r="BG40" s="12"/>
      <c r="BH40" s="12"/>
      <c r="BI40" s="12"/>
      <c r="BJ40" s="12"/>
      <c r="BK40" s="12"/>
      <c r="BL40" s="12"/>
      <c r="BM40" s="12"/>
      <c r="BN40" s="12"/>
      <c r="BO40" s="12"/>
      <c r="BP40" s="12"/>
      <c r="BQ40" s="12"/>
      <c r="BR40" s="12"/>
      <c r="BS40" s="12"/>
      <c r="BT40" s="12"/>
      <c r="BU40" s="12"/>
      <c r="BV40" s="12"/>
      <c r="BW40" s="12"/>
      <c r="BX40" s="12"/>
      <c r="BY40" s="12"/>
      <c r="BZ40" s="12"/>
      <c r="CA40" s="12"/>
      <c r="CB40" s="12"/>
      <c r="CC40" s="12"/>
      <c r="CD40" s="12"/>
      <c r="CE40" s="12"/>
      <c r="CF40" s="12"/>
      <c r="CG40" s="12"/>
      <c r="CH40" s="12"/>
      <c r="CI40" s="12"/>
      <c r="CJ40" s="12"/>
      <c r="CK40" s="12"/>
      <c r="CL40" s="12"/>
      <c r="CM40" s="12"/>
      <c r="CN40" s="12"/>
      <c r="CO40" s="12"/>
      <c r="CP40" s="12"/>
      <c r="CQ40" s="12"/>
      <c r="CR40" s="12"/>
      <c r="CS40" s="12"/>
      <c r="CT40" s="12"/>
      <c r="CU40" s="12"/>
      <c r="CV40" s="12"/>
      <c r="CW40" s="12"/>
      <c r="CX40" s="12"/>
      <c r="CY40" s="12"/>
      <c r="CZ40" s="179">
        <v>1</v>
      </c>
      <c r="DA40" s="12"/>
      <c r="DB40" s="12"/>
      <c r="DC40" s="12"/>
      <c r="DD40" s="12"/>
      <c r="DE40" s="12"/>
      <c r="DF40" s="12"/>
      <c r="DG40" s="12"/>
      <c r="DH40" s="12"/>
      <c r="DI40" s="12"/>
      <c r="DJ40" s="12"/>
      <c r="DK40" s="12"/>
      <c r="DL40" s="12"/>
      <c r="DM40" s="12"/>
      <c r="DN40" s="12"/>
      <c r="DO40" s="12"/>
      <c r="DP40" s="12"/>
      <c r="DQ40" s="12"/>
      <c r="DR40" s="12"/>
      <c r="DS40" s="12"/>
      <c r="DT40" s="12"/>
      <c r="DU40" s="12"/>
      <c r="DV40" s="12"/>
      <c r="DW40" s="12"/>
    </row>
    <row r="41" spans="3:127" hidden="1" x14ac:dyDescent="0.25">
      <c r="C41" s="1025" t="s">
        <v>278</v>
      </c>
      <c r="D41" s="1025"/>
      <c r="E41" s="1025"/>
      <c r="F41" s="1025"/>
      <c r="G41" s="1025"/>
      <c r="H41" s="1025"/>
      <c r="I41" s="1025"/>
      <c r="J41" s="1025"/>
      <c r="K41" s="1025"/>
      <c r="L41" s="1025"/>
      <c r="M41" s="1025"/>
      <c r="N41" s="1025"/>
      <c r="O41" s="1025"/>
      <c r="P41" s="1025"/>
      <c r="Q41" s="1025"/>
      <c r="R41" s="1025"/>
      <c r="S41" s="1025"/>
      <c r="T41" s="1025"/>
      <c r="U41" s="1025"/>
      <c r="V41" s="1025"/>
      <c r="W41" s="1025"/>
      <c r="X41" s="1025"/>
      <c r="Y41" s="1025"/>
      <c r="Z41" s="1025"/>
      <c r="AA41" s="1025"/>
      <c r="AB41" s="1025"/>
      <c r="AC41" s="1053"/>
      <c r="AD41" s="1053"/>
      <c r="AE41" s="1053"/>
      <c r="AF41" s="1053"/>
      <c r="AG41" s="1053"/>
      <c r="AH41" s="1053"/>
      <c r="AI41" s="1053"/>
      <c r="AJ41" s="1053"/>
      <c r="AK41" s="1053"/>
      <c r="AL41" s="1053"/>
      <c r="AM41" s="1053"/>
      <c r="AN41" s="1053"/>
      <c r="AO41" s="1053"/>
      <c r="AP41" s="1053"/>
      <c r="AQ41" s="1053"/>
      <c r="AR41" s="1053"/>
      <c r="AS41" s="1053"/>
      <c r="AT41" s="1053"/>
      <c r="AU41" s="1053"/>
      <c r="AV41" s="1053"/>
      <c r="AW41" s="1053"/>
      <c r="AX41" s="1053"/>
      <c r="AY41" s="1053"/>
      <c r="AZ41" s="1053"/>
      <c r="BC41" s="12"/>
      <c r="BD41" s="12"/>
      <c r="BE41" s="12"/>
      <c r="BF41" s="12"/>
      <c r="BG41" s="12"/>
      <c r="BH41" s="12"/>
      <c r="BI41" s="12"/>
      <c r="BJ41" s="12"/>
      <c r="BK41" s="12"/>
      <c r="BL41" s="12"/>
      <c r="BM41" s="12"/>
      <c r="BN41" s="12"/>
      <c r="BO41" s="12"/>
      <c r="BP41" s="12"/>
      <c r="BQ41" s="12"/>
      <c r="BR41" s="12"/>
      <c r="BS41" s="12"/>
      <c r="BT41" s="12"/>
      <c r="BU41" s="12"/>
      <c r="BV41" s="12"/>
      <c r="BW41" s="12"/>
      <c r="BX41" s="12"/>
      <c r="BY41" s="12"/>
      <c r="BZ41" s="12"/>
      <c r="CA41" s="12"/>
      <c r="CB41" s="12"/>
      <c r="CC41" s="12"/>
      <c r="CD41" s="12"/>
      <c r="CE41" s="12"/>
      <c r="CF41" s="12"/>
      <c r="CG41" s="12"/>
      <c r="CH41" s="12"/>
      <c r="CI41" s="12"/>
      <c r="CJ41" s="12"/>
      <c r="CK41" s="12"/>
      <c r="CL41" s="12"/>
      <c r="CM41" s="12"/>
      <c r="CN41" s="12"/>
      <c r="CO41" s="12"/>
      <c r="CP41" s="12"/>
      <c r="CQ41" s="12"/>
      <c r="CR41" s="12"/>
      <c r="CS41" s="12"/>
      <c r="CT41" s="12"/>
      <c r="CU41" s="12"/>
      <c r="CV41" s="12"/>
      <c r="CW41" s="12"/>
      <c r="CX41" s="12"/>
      <c r="CY41" s="12"/>
      <c r="CZ41" s="179">
        <v>1</v>
      </c>
      <c r="DA41" s="12"/>
      <c r="DB41" s="12"/>
      <c r="DC41" s="12"/>
      <c r="DD41" s="12"/>
      <c r="DE41" s="12"/>
      <c r="DF41" s="12"/>
      <c r="DG41" s="12"/>
      <c r="DH41" s="12"/>
      <c r="DI41" s="12"/>
      <c r="DJ41" s="12"/>
      <c r="DK41" s="12"/>
      <c r="DL41" s="12"/>
      <c r="DM41" s="12"/>
      <c r="DN41" s="12"/>
      <c r="DO41" s="12"/>
      <c r="DP41" s="12"/>
      <c r="DQ41" s="12"/>
      <c r="DR41" s="12"/>
      <c r="DS41" s="12"/>
      <c r="DT41" s="12"/>
      <c r="DU41" s="12"/>
      <c r="DV41" s="12"/>
      <c r="DW41" s="12"/>
    </row>
    <row r="42" spans="3:127" hidden="1" x14ac:dyDescent="0.25">
      <c r="C42" s="1025" t="s">
        <v>284</v>
      </c>
      <c r="D42" s="1025"/>
      <c r="E42" s="1025"/>
      <c r="F42" s="1025"/>
      <c r="G42" s="1025"/>
      <c r="H42" s="1025"/>
      <c r="I42" s="1025"/>
      <c r="J42" s="1025"/>
      <c r="K42" s="1025"/>
      <c r="L42" s="1025"/>
      <c r="M42" s="1025"/>
      <c r="N42" s="1025"/>
      <c r="O42" s="1025"/>
      <c r="P42" s="1025"/>
      <c r="Q42" s="1025"/>
      <c r="R42" s="1025"/>
      <c r="S42" s="1025"/>
      <c r="T42" s="1025"/>
      <c r="U42" s="1025"/>
      <c r="V42" s="1025"/>
      <c r="W42" s="1025"/>
      <c r="X42" s="1025"/>
      <c r="Y42" s="1025"/>
      <c r="Z42" s="1025"/>
      <c r="AA42" s="1025"/>
      <c r="AB42" s="1025"/>
      <c r="AC42" s="1053"/>
      <c r="AD42" s="1053"/>
      <c r="AE42" s="1053"/>
      <c r="AF42" s="1053"/>
      <c r="AG42" s="1053"/>
      <c r="AH42" s="1053"/>
      <c r="AI42" s="1053"/>
      <c r="AJ42" s="1053"/>
      <c r="AK42" s="1053"/>
      <c r="AL42" s="1053"/>
      <c r="AM42" s="1053"/>
      <c r="AN42" s="1053"/>
      <c r="AO42" s="1053"/>
      <c r="AP42" s="1053"/>
      <c r="AQ42" s="1053"/>
      <c r="AR42" s="1053"/>
      <c r="AS42" s="1053"/>
      <c r="AT42" s="1053"/>
      <c r="AU42" s="1053"/>
      <c r="AV42" s="1053"/>
      <c r="AW42" s="1053"/>
      <c r="AX42" s="1053"/>
      <c r="AY42" s="1053"/>
      <c r="AZ42" s="1053"/>
      <c r="BC42" s="12"/>
      <c r="BD42" s="12"/>
      <c r="BE42" s="12"/>
      <c r="BF42" s="12"/>
      <c r="BG42" s="12"/>
      <c r="BH42" s="12"/>
      <c r="BI42" s="12"/>
      <c r="BJ42" s="12"/>
      <c r="BK42" s="12"/>
      <c r="BL42" s="12"/>
      <c r="BM42" s="12"/>
      <c r="BN42" s="12"/>
      <c r="BO42" s="12"/>
      <c r="BP42" s="12"/>
      <c r="BQ42" s="12"/>
      <c r="BR42" s="12"/>
      <c r="BS42" s="12"/>
      <c r="BT42" s="12"/>
      <c r="BU42" s="12"/>
      <c r="BV42" s="12"/>
      <c r="BW42" s="12"/>
      <c r="BX42" s="12"/>
      <c r="BY42" s="12"/>
      <c r="BZ42" s="12"/>
      <c r="CA42" s="12"/>
      <c r="CB42" s="12"/>
      <c r="CC42" s="12"/>
      <c r="CD42" s="12"/>
      <c r="CE42" s="12"/>
      <c r="CF42" s="12"/>
      <c r="CG42" s="12"/>
      <c r="CH42" s="12"/>
      <c r="CI42" s="12"/>
      <c r="CJ42" s="12"/>
      <c r="CK42" s="12"/>
      <c r="CL42" s="12"/>
      <c r="CM42" s="12"/>
      <c r="CN42" s="12"/>
      <c r="CO42" s="12"/>
      <c r="CP42" s="12"/>
      <c r="CQ42" s="12"/>
      <c r="CR42" s="12"/>
      <c r="CS42" s="12"/>
      <c r="CT42" s="12"/>
      <c r="CU42" s="12"/>
      <c r="CV42" s="12"/>
      <c r="CW42" s="12"/>
      <c r="CX42" s="12"/>
      <c r="CY42" s="12"/>
      <c r="CZ42" s="179">
        <v>1</v>
      </c>
      <c r="DA42" s="12"/>
      <c r="DB42" s="12"/>
      <c r="DC42" s="12"/>
      <c r="DD42" s="12"/>
      <c r="DE42" s="12"/>
      <c r="DF42" s="12"/>
      <c r="DG42" s="12"/>
      <c r="DH42" s="12"/>
      <c r="DI42" s="12"/>
      <c r="DJ42" s="12"/>
      <c r="DK42" s="12"/>
      <c r="DL42" s="12"/>
      <c r="DM42" s="12"/>
      <c r="DN42" s="12"/>
      <c r="DO42" s="12"/>
      <c r="DP42" s="12"/>
      <c r="DQ42" s="12"/>
      <c r="DR42" s="12"/>
      <c r="DS42" s="12"/>
      <c r="DT42" s="12"/>
      <c r="DU42" s="12"/>
      <c r="DV42" s="12"/>
      <c r="DW42" s="12"/>
    </row>
    <row r="43" spans="3:127" hidden="1" x14ac:dyDescent="0.25">
      <c r="C43" s="1025" t="s">
        <v>285</v>
      </c>
      <c r="D43" s="1025"/>
      <c r="E43" s="1025"/>
      <c r="F43" s="1025"/>
      <c r="G43" s="1025"/>
      <c r="H43" s="1025"/>
      <c r="I43" s="1025"/>
      <c r="J43" s="1025"/>
      <c r="K43" s="1025"/>
      <c r="L43" s="1025"/>
      <c r="M43" s="1025"/>
      <c r="N43" s="1025"/>
      <c r="O43" s="1025"/>
      <c r="P43" s="1025"/>
      <c r="Q43" s="1025"/>
      <c r="R43" s="1025"/>
      <c r="S43" s="1025"/>
      <c r="T43" s="1025"/>
      <c r="U43" s="1025"/>
      <c r="V43" s="1025"/>
      <c r="W43" s="1025"/>
      <c r="X43" s="1025"/>
      <c r="Y43" s="1025"/>
      <c r="Z43" s="1025"/>
      <c r="AA43" s="1025"/>
      <c r="AB43" s="1025"/>
      <c r="AC43" s="1053"/>
      <c r="AD43" s="1053"/>
      <c r="AE43" s="1053"/>
      <c r="AF43" s="1053"/>
      <c r="AG43" s="1053"/>
      <c r="AH43" s="1053"/>
      <c r="AI43" s="1053"/>
      <c r="AJ43" s="1053"/>
      <c r="AK43" s="1053"/>
      <c r="AL43" s="1053"/>
      <c r="AM43" s="1053"/>
      <c r="AN43" s="1053"/>
      <c r="AO43" s="1053"/>
      <c r="AP43" s="1053"/>
      <c r="AQ43" s="1053"/>
      <c r="AR43" s="1053"/>
      <c r="AS43" s="1053"/>
      <c r="AT43" s="1053"/>
      <c r="AU43" s="1053"/>
      <c r="AV43" s="1053"/>
      <c r="AW43" s="1053"/>
      <c r="AX43" s="1053"/>
      <c r="AY43" s="1053"/>
      <c r="AZ43" s="1053"/>
      <c r="BC43" s="12"/>
      <c r="BD43" s="12"/>
      <c r="BE43" s="12"/>
      <c r="BF43" s="12"/>
      <c r="BG43" s="12"/>
      <c r="BH43" s="12"/>
      <c r="BI43" s="12"/>
      <c r="BJ43" s="12"/>
      <c r="BK43" s="12"/>
      <c r="BL43" s="12"/>
      <c r="BM43" s="12"/>
      <c r="BN43" s="12"/>
      <c r="BO43" s="12"/>
      <c r="BP43" s="12"/>
      <c r="BQ43" s="12"/>
      <c r="BR43" s="12"/>
      <c r="BS43" s="12"/>
      <c r="BT43" s="12"/>
      <c r="BU43" s="12"/>
      <c r="BV43" s="12"/>
      <c r="BW43" s="12"/>
      <c r="BX43" s="12"/>
      <c r="BY43" s="12"/>
      <c r="BZ43" s="12"/>
      <c r="CA43" s="12"/>
      <c r="CB43" s="12"/>
      <c r="CC43" s="12"/>
      <c r="CD43" s="12"/>
      <c r="CE43" s="12"/>
      <c r="CF43" s="12"/>
      <c r="CG43" s="12"/>
      <c r="CH43" s="12"/>
      <c r="CI43" s="12"/>
      <c r="CJ43" s="12"/>
      <c r="CK43" s="12"/>
      <c r="CL43" s="12"/>
      <c r="CM43" s="12"/>
      <c r="CN43" s="12"/>
      <c r="CO43" s="12"/>
      <c r="CP43" s="12"/>
      <c r="CQ43" s="12"/>
      <c r="CR43" s="12"/>
      <c r="CS43" s="12"/>
      <c r="CT43" s="12"/>
      <c r="CU43" s="12"/>
      <c r="CV43" s="12"/>
      <c r="CW43" s="12"/>
      <c r="CX43" s="12"/>
      <c r="CY43" s="12"/>
      <c r="CZ43" s="179">
        <v>1</v>
      </c>
      <c r="DA43" s="12"/>
      <c r="DB43" s="12"/>
      <c r="DC43" s="12"/>
      <c r="DD43" s="12"/>
      <c r="DE43" s="12"/>
      <c r="DF43" s="12"/>
      <c r="DG43" s="12"/>
      <c r="DH43" s="12"/>
      <c r="DI43" s="12"/>
      <c r="DJ43" s="12"/>
      <c r="DK43" s="12"/>
      <c r="DL43" s="12"/>
      <c r="DM43" s="12"/>
      <c r="DN43" s="12"/>
      <c r="DO43" s="12"/>
      <c r="DP43" s="12"/>
      <c r="DQ43" s="12"/>
      <c r="DR43" s="12"/>
      <c r="DS43" s="12"/>
      <c r="DT43" s="12"/>
      <c r="DU43" s="12"/>
      <c r="DV43" s="12"/>
      <c r="DW43" s="12"/>
    </row>
    <row r="44" spans="3:127" hidden="1" x14ac:dyDescent="0.25">
      <c r="C44" s="1038" t="s">
        <v>29</v>
      </c>
      <c r="D44" s="1039"/>
      <c r="E44" s="1039"/>
      <c r="F44" s="1039"/>
      <c r="G44" s="1039"/>
      <c r="H44" s="1039"/>
      <c r="I44" s="1039"/>
      <c r="J44" s="1039"/>
      <c r="K44" s="1039"/>
      <c r="L44" s="1039"/>
      <c r="M44" s="1039"/>
      <c r="N44" s="1039"/>
      <c r="O44" s="1039"/>
      <c r="P44" s="1039"/>
      <c r="Q44" s="1039"/>
      <c r="R44" s="1039"/>
      <c r="S44" s="1039"/>
      <c r="T44" s="1039"/>
      <c r="U44" s="1039"/>
      <c r="V44" s="1039"/>
      <c r="W44" s="1039"/>
      <c r="X44" s="1039"/>
      <c r="Y44" s="1039"/>
      <c r="Z44" s="1039"/>
      <c r="AA44" s="1039"/>
      <c r="AB44" s="1039"/>
      <c r="AC44" s="1040"/>
      <c r="AD44" s="1040"/>
      <c r="AE44" s="1040"/>
      <c r="AF44" s="1040"/>
      <c r="AG44" s="1040"/>
      <c r="AH44" s="1040"/>
      <c r="AI44" s="1040"/>
      <c r="AJ44" s="1040"/>
      <c r="AK44" s="1040"/>
      <c r="AL44" s="1040"/>
      <c r="AM44" s="1040"/>
      <c r="AN44" s="1040"/>
      <c r="AO44" s="1040"/>
      <c r="AP44" s="1040"/>
      <c r="AQ44" s="1040"/>
      <c r="AR44" s="1040"/>
      <c r="AS44" s="1040"/>
      <c r="AT44" s="1040"/>
      <c r="AU44" s="1040"/>
      <c r="AV44" s="1040"/>
      <c r="AW44" s="1040"/>
      <c r="AX44" s="1040"/>
      <c r="AY44" s="1040"/>
      <c r="AZ44" s="1040"/>
      <c r="BC44" s="12"/>
      <c r="BD44" s="12"/>
      <c r="BE44" s="12"/>
      <c r="BF44" s="12"/>
      <c r="BG44" s="12"/>
      <c r="BH44" s="12"/>
      <c r="BI44" s="12"/>
      <c r="BJ44" s="12"/>
      <c r="BK44" s="12"/>
      <c r="BL44" s="12"/>
      <c r="BM44" s="12"/>
      <c r="BN44" s="12"/>
      <c r="BO44" s="12"/>
      <c r="BP44" s="12"/>
      <c r="BQ44" s="12"/>
      <c r="BR44" s="12"/>
      <c r="BS44" s="12"/>
      <c r="BT44" s="12"/>
      <c r="BU44" s="12"/>
      <c r="BV44" s="12"/>
      <c r="BW44" s="12"/>
      <c r="BX44" s="12"/>
      <c r="BY44" s="12"/>
      <c r="BZ44" s="12"/>
      <c r="CA44" s="12"/>
      <c r="CB44" s="12"/>
      <c r="CC44" s="12"/>
      <c r="CD44" s="12"/>
      <c r="CE44" s="12"/>
      <c r="CF44" s="12"/>
      <c r="CG44" s="12"/>
      <c r="CH44" s="12"/>
      <c r="CI44" s="12"/>
      <c r="CJ44" s="12"/>
      <c r="CK44" s="12"/>
      <c r="CL44" s="12"/>
      <c r="CM44" s="12"/>
      <c r="CN44" s="12"/>
      <c r="CO44" s="12"/>
      <c r="CP44" s="12"/>
      <c r="CQ44" s="12"/>
      <c r="CR44" s="12"/>
      <c r="CS44" s="12"/>
      <c r="CT44" s="12"/>
      <c r="CU44" s="12"/>
      <c r="CV44" s="12"/>
      <c r="CW44" s="12"/>
      <c r="CX44" s="12"/>
      <c r="CY44" s="12"/>
      <c r="CZ44" s="179">
        <v>1</v>
      </c>
      <c r="DA44" s="12"/>
      <c r="DB44" s="12"/>
      <c r="DC44" s="12"/>
      <c r="DD44" s="12"/>
      <c r="DE44" s="12"/>
      <c r="DF44" s="12"/>
      <c r="DG44" s="12"/>
      <c r="DH44" s="12"/>
      <c r="DI44" s="12"/>
      <c r="DJ44" s="12"/>
      <c r="DK44" s="12"/>
      <c r="DL44" s="12"/>
      <c r="DM44" s="12"/>
      <c r="DN44" s="12"/>
      <c r="DO44" s="12"/>
      <c r="DP44" s="12"/>
      <c r="DQ44" s="12"/>
      <c r="DR44" s="12"/>
      <c r="DS44" s="12"/>
      <c r="DT44" s="12"/>
      <c r="DU44" s="12"/>
      <c r="DV44" s="12"/>
      <c r="DW44" s="12"/>
    </row>
    <row r="45" spans="3:127" hidden="1" x14ac:dyDescent="0.25">
      <c r="C45" s="1025" t="s">
        <v>277</v>
      </c>
      <c r="D45" s="1025"/>
      <c r="E45" s="1025"/>
      <c r="F45" s="1025"/>
      <c r="G45" s="1025"/>
      <c r="H45" s="1025"/>
      <c r="I45" s="1025"/>
      <c r="J45" s="1025"/>
      <c r="K45" s="1025"/>
      <c r="L45" s="1025"/>
      <c r="M45" s="1025"/>
      <c r="N45" s="1025"/>
      <c r="O45" s="1025"/>
      <c r="P45" s="1025"/>
      <c r="Q45" s="1025"/>
      <c r="R45" s="1025"/>
      <c r="S45" s="1025"/>
      <c r="T45" s="1025"/>
      <c r="U45" s="1025"/>
      <c r="V45" s="1025"/>
      <c r="W45" s="1025"/>
      <c r="X45" s="1025"/>
      <c r="Y45" s="1025"/>
      <c r="Z45" s="1025"/>
      <c r="AA45" s="1025"/>
      <c r="AB45" s="1025"/>
      <c r="AC45" s="1026"/>
      <c r="AD45" s="1026"/>
      <c r="AE45" s="1026"/>
      <c r="AF45" s="1026"/>
      <c r="AG45" s="1026"/>
      <c r="AH45" s="1026"/>
      <c r="AI45" s="1026"/>
      <c r="AJ45" s="1026"/>
      <c r="AK45" s="1026"/>
      <c r="AL45" s="1026"/>
      <c r="AM45" s="1026"/>
      <c r="AN45" s="1026"/>
      <c r="AO45" s="1026"/>
      <c r="AP45" s="1026"/>
      <c r="AQ45" s="1026"/>
      <c r="AR45" s="1026"/>
      <c r="AS45" s="1026"/>
      <c r="AT45" s="1026"/>
      <c r="AU45" s="1026"/>
      <c r="AV45" s="1026"/>
      <c r="AW45" s="1026"/>
      <c r="AX45" s="1026"/>
      <c r="AY45" s="1026"/>
      <c r="AZ45" s="1026"/>
      <c r="BC45" s="12"/>
      <c r="BD45" s="12"/>
      <c r="BE45" s="12"/>
      <c r="BF45" s="12"/>
      <c r="BG45" s="12"/>
      <c r="BH45" s="12"/>
      <c r="BI45" s="12"/>
      <c r="BJ45" s="12"/>
      <c r="BK45" s="12"/>
      <c r="BL45" s="12"/>
      <c r="BM45" s="12"/>
      <c r="BN45" s="12"/>
      <c r="BO45" s="12"/>
      <c r="BP45" s="12"/>
      <c r="BQ45" s="12"/>
      <c r="BR45" s="12"/>
      <c r="BS45" s="12"/>
      <c r="BT45" s="12"/>
      <c r="BU45" s="12"/>
      <c r="BV45" s="12"/>
      <c r="BW45" s="12"/>
      <c r="BX45" s="12"/>
      <c r="BY45" s="12"/>
      <c r="BZ45" s="12"/>
      <c r="CA45" s="12"/>
      <c r="CB45" s="12"/>
      <c r="CC45" s="12"/>
      <c r="CD45" s="12"/>
      <c r="CE45" s="12"/>
      <c r="CF45" s="12"/>
      <c r="CG45" s="12"/>
      <c r="CH45" s="12"/>
      <c r="CI45" s="12"/>
      <c r="CJ45" s="12"/>
      <c r="CK45" s="12"/>
      <c r="CL45" s="12"/>
      <c r="CM45" s="12"/>
      <c r="CN45" s="12"/>
      <c r="CO45" s="12"/>
      <c r="CP45" s="12"/>
      <c r="CQ45" s="12"/>
      <c r="CR45" s="12"/>
      <c r="CS45" s="12"/>
      <c r="CT45" s="12"/>
      <c r="CU45" s="12"/>
      <c r="CV45" s="12"/>
      <c r="CW45" s="12"/>
      <c r="CX45" s="12"/>
      <c r="CY45" s="12"/>
      <c r="CZ45" s="179">
        <f>IF($CU$4&gt;1,IF(APPG!$G$88=1,0,1),1)</f>
        <v>1</v>
      </c>
      <c r="DA45" s="12"/>
      <c r="DB45" s="12"/>
      <c r="DC45" s="12"/>
      <c r="DD45" s="12"/>
      <c r="DE45" s="12"/>
      <c r="DF45" s="12"/>
      <c r="DG45" s="12"/>
      <c r="DH45" s="12"/>
      <c r="DI45" s="12"/>
      <c r="DJ45" s="12"/>
      <c r="DK45" s="12"/>
      <c r="DL45" s="12"/>
      <c r="DM45" s="12"/>
      <c r="DN45" s="12"/>
      <c r="DO45" s="12"/>
      <c r="DP45" s="12"/>
      <c r="DQ45" s="12"/>
      <c r="DR45" s="12"/>
      <c r="DS45" s="12"/>
      <c r="DT45" s="12"/>
      <c r="DU45" s="12"/>
      <c r="DV45" s="12"/>
      <c r="DW45" s="12"/>
    </row>
    <row r="46" spans="3:127" hidden="1" x14ac:dyDescent="0.25">
      <c r="C46" s="1025" t="s">
        <v>276</v>
      </c>
      <c r="D46" s="1025"/>
      <c r="E46" s="1025"/>
      <c r="F46" s="1025"/>
      <c r="G46" s="1025"/>
      <c r="H46" s="1025"/>
      <c r="I46" s="1025"/>
      <c r="J46" s="1025"/>
      <c r="K46" s="1025"/>
      <c r="L46" s="1025"/>
      <c r="M46" s="1025"/>
      <c r="N46" s="1025"/>
      <c r="O46" s="1025"/>
      <c r="P46" s="1025"/>
      <c r="Q46" s="1025"/>
      <c r="R46" s="1025"/>
      <c r="S46" s="1025"/>
      <c r="T46" s="1025"/>
      <c r="U46" s="1025"/>
      <c r="V46" s="1025"/>
      <c r="W46" s="1025"/>
      <c r="X46" s="1025"/>
      <c r="Y46" s="1025"/>
      <c r="Z46" s="1025"/>
      <c r="AA46" s="1025"/>
      <c r="AB46" s="1025"/>
      <c r="AC46" s="1026"/>
      <c r="AD46" s="1026"/>
      <c r="AE46" s="1026"/>
      <c r="AF46" s="1026"/>
      <c r="AG46" s="1026"/>
      <c r="AH46" s="1026"/>
      <c r="AI46" s="1026"/>
      <c r="AJ46" s="1026"/>
      <c r="AK46" s="1026"/>
      <c r="AL46" s="1026"/>
      <c r="AM46" s="1026"/>
      <c r="AN46" s="1026"/>
      <c r="AO46" s="1026"/>
      <c r="AP46" s="1026"/>
      <c r="AQ46" s="1026"/>
      <c r="AR46" s="1026"/>
      <c r="AS46" s="1026"/>
      <c r="AT46" s="1026"/>
      <c r="AU46" s="1026"/>
      <c r="AV46" s="1026"/>
      <c r="AW46" s="1026"/>
      <c r="AX46" s="1026"/>
      <c r="AY46" s="1026"/>
      <c r="AZ46" s="1026"/>
      <c r="BC46" s="12"/>
      <c r="BD46" s="12"/>
      <c r="BE46" s="12"/>
      <c r="BF46" s="12"/>
      <c r="BG46" s="12"/>
      <c r="BH46" s="12"/>
      <c r="BI46" s="12"/>
      <c r="BJ46" s="12"/>
      <c r="BK46" s="12"/>
      <c r="BL46" s="12"/>
      <c r="BM46" s="12"/>
      <c r="BN46" s="12"/>
      <c r="BO46" s="12"/>
      <c r="BP46" s="12"/>
      <c r="BQ46" s="12"/>
      <c r="BR46" s="12"/>
      <c r="BS46" s="12"/>
      <c r="BT46" s="12"/>
      <c r="BU46" s="12"/>
      <c r="BV46" s="12"/>
      <c r="BW46" s="12"/>
      <c r="BX46" s="12"/>
      <c r="BY46" s="12"/>
      <c r="BZ46" s="12"/>
      <c r="CA46" s="12"/>
      <c r="CB46" s="12"/>
      <c r="CC46" s="12"/>
      <c r="CD46" s="12"/>
      <c r="CE46" s="12"/>
      <c r="CF46" s="12"/>
      <c r="CG46" s="12"/>
      <c r="CH46" s="12"/>
      <c r="CI46" s="12"/>
      <c r="CJ46" s="12"/>
      <c r="CK46" s="12"/>
      <c r="CL46" s="12"/>
      <c r="CM46" s="12"/>
      <c r="CN46" s="12"/>
      <c r="CO46" s="12"/>
      <c r="CP46" s="12"/>
      <c r="CQ46" s="12"/>
      <c r="CR46" s="12"/>
      <c r="CS46" s="12"/>
      <c r="CT46" s="12"/>
      <c r="CU46" s="12"/>
      <c r="CV46" s="12"/>
      <c r="CW46" s="12"/>
      <c r="CX46" s="12"/>
      <c r="CY46" s="12"/>
      <c r="CZ46" s="179">
        <f>IF($CU$4&gt;1,IF(APPG!$G$88=1,0,1),1)</f>
        <v>1</v>
      </c>
      <c r="DA46" s="12"/>
      <c r="DB46" s="12"/>
      <c r="DC46" s="12"/>
      <c r="DD46" s="12"/>
      <c r="DE46" s="12"/>
      <c r="DF46" s="12"/>
      <c r="DG46" s="12"/>
      <c r="DH46" s="12"/>
      <c r="DI46" s="12"/>
      <c r="DJ46" s="12"/>
      <c r="DK46" s="12"/>
      <c r="DL46" s="12"/>
      <c r="DM46" s="12"/>
      <c r="DN46" s="12"/>
      <c r="DO46" s="12"/>
      <c r="DP46" s="12"/>
      <c r="DQ46" s="12"/>
      <c r="DR46" s="12"/>
      <c r="DS46" s="12"/>
      <c r="DT46" s="12"/>
      <c r="DU46" s="12"/>
      <c r="DV46" s="12"/>
      <c r="DW46" s="12"/>
    </row>
    <row r="47" spans="3:127" hidden="1" x14ac:dyDescent="0.25">
      <c r="C47" s="1025" t="s">
        <v>279</v>
      </c>
      <c r="D47" s="1025"/>
      <c r="E47" s="1025"/>
      <c r="F47" s="1025"/>
      <c r="G47" s="1025"/>
      <c r="H47" s="1025"/>
      <c r="I47" s="1025"/>
      <c r="J47" s="1025"/>
      <c r="K47" s="1025"/>
      <c r="L47" s="1025"/>
      <c r="M47" s="1025"/>
      <c r="N47" s="1025"/>
      <c r="O47" s="1025"/>
      <c r="P47" s="1025"/>
      <c r="Q47" s="1025"/>
      <c r="R47" s="1025"/>
      <c r="S47" s="1025"/>
      <c r="T47" s="1025"/>
      <c r="U47" s="1025"/>
      <c r="V47" s="1025"/>
      <c r="W47" s="1025"/>
      <c r="X47" s="1025"/>
      <c r="Y47" s="1025"/>
      <c r="Z47" s="1025"/>
      <c r="AA47" s="1025"/>
      <c r="AB47" s="1025"/>
      <c r="AC47" s="1026"/>
      <c r="AD47" s="1026"/>
      <c r="AE47" s="1026"/>
      <c r="AF47" s="1026"/>
      <c r="AG47" s="1026"/>
      <c r="AH47" s="1026"/>
      <c r="AI47" s="1026"/>
      <c r="AJ47" s="1026"/>
      <c r="AK47" s="1026"/>
      <c r="AL47" s="1026"/>
      <c r="AM47" s="1026"/>
      <c r="AN47" s="1026"/>
      <c r="AO47" s="1026"/>
      <c r="AP47" s="1026"/>
      <c r="AQ47" s="1026"/>
      <c r="AR47" s="1026"/>
      <c r="AS47" s="1026"/>
      <c r="AT47" s="1026"/>
      <c r="AU47" s="1026"/>
      <c r="AV47" s="1026"/>
      <c r="AW47" s="1026"/>
      <c r="AX47" s="1026"/>
      <c r="AY47" s="1026"/>
      <c r="AZ47" s="1026"/>
      <c r="BC47" s="12"/>
      <c r="BD47" s="12"/>
      <c r="BE47" s="12"/>
      <c r="BF47" s="12"/>
      <c r="BG47" s="12"/>
      <c r="BH47" s="12"/>
      <c r="BI47" s="12"/>
      <c r="BJ47" s="12"/>
      <c r="BK47" s="12"/>
      <c r="BL47" s="12"/>
      <c r="BM47" s="12"/>
      <c r="BN47" s="12"/>
      <c r="BO47" s="12"/>
      <c r="BP47" s="12"/>
      <c r="BQ47" s="12"/>
      <c r="BR47" s="12"/>
      <c r="BS47" s="12"/>
      <c r="BT47" s="12"/>
      <c r="BU47" s="12"/>
      <c r="BV47" s="12"/>
      <c r="BW47" s="12"/>
      <c r="BX47" s="12"/>
      <c r="BY47" s="12"/>
      <c r="BZ47" s="12"/>
      <c r="CA47" s="12"/>
      <c r="CB47" s="12"/>
      <c r="CC47" s="12"/>
      <c r="CD47" s="12"/>
      <c r="CE47" s="12"/>
      <c r="CF47" s="12"/>
      <c r="CG47" s="12"/>
      <c r="CH47" s="12"/>
      <c r="CI47" s="12"/>
      <c r="CJ47" s="12"/>
      <c r="CK47" s="12"/>
      <c r="CL47" s="12"/>
      <c r="CM47" s="12"/>
      <c r="CN47" s="12"/>
      <c r="CO47" s="12"/>
      <c r="CP47" s="12"/>
      <c r="CQ47" s="12"/>
      <c r="CR47" s="12"/>
      <c r="CS47" s="12"/>
      <c r="CT47" s="12"/>
      <c r="CU47" s="12"/>
      <c r="CV47" s="12"/>
      <c r="CW47" s="12"/>
      <c r="CX47" s="12"/>
      <c r="CY47" s="12"/>
      <c r="CZ47" s="179">
        <f>IF($CU$4&gt;1,IF(APPG!$G$88=1,0,1),1)</f>
        <v>1</v>
      </c>
      <c r="DA47" s="12"/>
      <c r="DB47" s="12"/>
      <c r="DC47" s="12"/>
      <c r="DD47" s="12"/>
      <c r="DE47" s="12"/>
      <c r="DF47" s="12"/>
      <c r="DG47" s="12"/>
      <c r="DH47" s="12"/>
      <c r="DI47" s="12"/>
      <c r="DJ47" s="12"/>
      <c r="DK47" s="12"/>
      <c r="DL47" s="12"/>
      <c r="DM47" s="12"/>
      <c r="DN47" s="12"/>
      <c r="DO47" s="12"/>
      <c r="DP47" s="12"/>
      <c r="DQ47" s="12"/>
      <c r="DR47" s="12"/>
      <c r="DS47" s="12"/>
      <c r="DT47" s="12"/>
      <c r="DU47" s="12"/>
      <c r="DV47" s="12"/>
      <c r="DW47" s="12"/>
    </row>
    <row r="48" spans="3:127" hidden="1" x14ac:dyDescent="0.25">
      <c r="C48" s="1025" t="s">
        <v>280</v>
      </c>
      <c r="D48" s="1025"/>
      <c r="E48" s="1025"/>
      <c r="F48" s="1025"/>
      <c r="G48" s="1025"/>
      <c r="H48" s="1025"/>
      <c r="I48" s="1025"/>
      <c r="J48" s="1025"/>
      <c r="K48" s="1025"/>
      <c r="L48" s="1025"/>
      <c r="M48" s="1025"/>
      <c r="N48" s="1025"/>
      <c r="O48" s="1025"/>
      <c r="P48" s="1025"/>
      <c r="Q48" s="1025"/>
      <c r="R48" s="1025"/>
      <c r="S48" s="1025"/>
      <c r="T48" s="1025"/>
      <c r="U48" s="1025"/>
      <c r="V48" s="1025"/>
      <c r="W48" s="1025"/>
      <c r="X48" s="1025"/>
      <c r="Y48" s="1025"/>
      <c r="Z48" s="1025"/>
      <c r="AA48" s="1025"/>
      <c r="AB48" s="1025"/>
      <c r="AC48" s="1026"/>
      <c r="AD48" s="1026"/>
      <c r="AE48" s="1026"/>
      <c r="AF48" s="1026"/>
      <c r="AG48" s="1026"/>
      <c r="AH48" s="1026"/>
      <c r="AI48" s="1026"/>
      <c r="AJ48" s="1026"/>
      <c r="AK48" s="1026"/>
      <c r="AL48" s="1026"/>
      <c r="AM48" s="1026"/>
      <c r="AN48" s="1026"/>
      <c r="AO48" s="1026"/>
      <c r="AP48" s="1026"/>
      <c r="AQ48" s="1026"/>
      <c r="AR48" s="1026"/>
      <c r="AS48" s="1026"/>
      <c r="AT48" s="1026"/>
      <c r="AU48" s="1026"/>
      <c r="AV48" s="1026"/>
      <c r="AW48" s="1026"/>
      <c r="AX48" s="1026"/>
      <c r="AY48" s="1026"/>
      <c r="AZ48" s="1026"/>
      <c r="BC48" s="12"/>
      <c r="BD48" s="12"/>
      <c r="BE48" s="12"/>
      <c r="BF48" s="12"/>
      <c r="BG48" s="12"/>
      <c r="BH48" s="12"/>
      <c r="BI48" s="12"/>
      <c r="BJ48" s="12"/>
      <c r="BK48" s="12"/>
      <c r="BL48" s="12"/>
      <c r="BM48" s="12"/>
      <c r="BN48" s="12"/>
      <c r="BO48" s="12"/>
      <c r="BP48" s="12"/>
      <c r="BQ48" s="12"/>
      <c r="BR48" s="12"/>
      <c r="BS48" s="12"/>
      <c r="BT48" s="12"/>
      <c r="BU48" s="12"/>
      <c r="BV48" s="12"/>
      <c r="BW48" s="12"/>
      <c r="BX48" s="12"/>
      <c r="BY48" s="12"/>
      <c r="BZ48" s="12"/>
      <c r="CA48" s="12"/>
      <c r="CB48" s="12"/>
      <c r="CC48" s="12"/>
      <c r="CD48" s="12"/>
      <c r="CE48" s="12"/>
      <c r="CF48" s="12"/>
      <c r="CG48" s="12"/>
      <c r="CH48" s="12"/>
      <c r="CI48" s="12"/>
      <c r="CJ48" s="12"/>
      <c r="CK48" s="12"/>
      <c r="CL48" s="12"/>
      <c r="CM48" s="12"/>
      <c r="CN48" s="12"/>
      <c r="CO48" s="12"/>
      <c r="CP48" s="12"/>
      <c r="CQ48" s="12"/>
      <c r="CR48" s="12"/>
      <c r="CS48" s="12"/>
      <c r="CT48" s="12"/>
      <c r="CU48" s="12"/>
      <c r="CV48" s="12"/>
      <c r="CW48" s="12"/>
      <c r="CX48" s="12"/>
      <c r="CY48" s="12"/>
      <c r="CZ48" s="179">
        <f>IF($CU$4&gt;1,IF(APPG!$G$88=1,0,1),1)</f>
        <v>1</v>
      </c>
      <c r="DA48" s="12"/>
      <c r="DB48" s="12"/>
      <c r="DC48" s="12"/>
      <c r="DD48" s="12"/>
      <c r="DE48" s="12"/>
      <c r="DF48" s="12"/>
      <c r="DG48" s="12"/>
      <c r="DH48" s="12"/>
      <c r="DI48" s="12"/>
      <c r="DJ48" s="12"/>
      <c r="DK48" s="12"/>
      <c r="DL48" s="12"/>
      <c r="DM48" s="12"/>
      <c r="DN48" s="12"/>
      <c r="DO48" s="12"/>
      <c r="DP48" s="12"/>
      <c r="DQ48" s="12"/>
      <c r="DR48" s="12"/>
      <c r="DS48" s="12"/>
      <c r="DT48" s="12"/>
      <c r="DU48" s="12"/>
      <c r="DV48" s="12"/>
      <c r="DW48" s="12"/>
    </row>
    <row r="49" spans="3:127" hidden="1" x14ac:dyDescent="0.25">
      <c r="C49" s="1025" t="s">
        <v>281</v>
      </c>
      <c r="D49" s="1025"/>
      <c r="E49" s="1025"/>
      <c r="F49" s="1025"/>
      <c r="G49" s="1025"/>
      <c r="H49" s="1025"/>
      <c r="I49" s="1025"/>
      <c r="J49" s="1025"/>
      <c r="K49" s="1025"/>
      <c r="L49" s="1025"/>
      <c r="M49" s="1025"/>
      <c r="N49" s="1025"/>
      <c r="O49" s="1025"/>
      <c r="P49" s="1025"/>
      <c r="Q49" s="1025"/>
      <c r="R49" s="1025"/>
      <c r="S49" s="1025"/>
      <c r="T49" s="1025"/>
      <c r="U49" s="1025"/>
      <c r="V49" s="1025"/>
      <c r="W49" s="1025"/>
      <c r="X49" s="1025"/>
      <c r="Y49" s="1025"/>
      <c r="Z49" s="1025"/>
      <c r="AA49" s="1025"/>
      <c r="AB49" s="1025"/>
      <c r="AC49" s="1026"/>
      <c r="AD49" s="1026"/>
      <c r="AE49" s="1026"/>
      <c r="AF49" s="1026"/>
      <c r="AG49" s="1026"/>
      <c r="AH49" s="1026"/>
      <c r="AI49" s="1026"/>
      <c r="AJ49" s="1026"/>
      <c r="AK49" s="1026"/>
      <c r="AL49" s="1026"/>
      <c r="AM49" s="1026"/>
      <c r="AN49" s="1026"/>
      <c r="AO49" s="1026"/>
      <c r="AP49" s="1026"/>
      <c r="AQ49" s="1026"/>
      <c r="AR49" s="1026"/>
      <c r="AS49" s="1026"/>
      <c r="AT49" s="1026"/>
      <c r="AU49" s="1026"/>
      <c r="AV49" s="1026"/>
      <c r="AW49" s="1026"/>
      <c r="AX49" s="1026"/>
      <c r="AY49" s="1026"/>
      <c r="AZ49" s="1026"/>
      <c r="BC49" s="12"/>
      <c r="BD49" s="12"/>
      <c r="BE49" s="12"/>
      <c r="BF49" s="12"/>
      <c r="BG49" s="12"/>
      <c r="BH49" s="12"/>
      <c r="BI49" s="12"/>
      <c r="BJ49" s="12"/>
      <c r="BK49" s="12"/>
      <c r="BL49" s="12"/>
      <c r="BM49" s="12"/>
      <c r="BN49" s="12"/>
      <c r="BO49" s="12"/>
      <c r="BP49" s="12"/>
      <c r="BQ49" s="12"/>
      <c r="BR49" s="12"/>
      <c r="BS49" s="12"/>
      <c r="BT49" s="12"/>
      <c r="BU49" s="12"/>
      <c r="BV49" s="12"/>
      <c r="BW49" s="12"/>
      <c r="BX49" s="12"/>
      <c r="BY49" s="12"/>
      <c r="BZ49" s="12"/>
      <c r="CA49" s="12"/>
      <c r="CB49" s="12"/>
      <c r="CC49" s="12"/>
      <c r="CD49" s="12"/>
      <c r="CE49" s="12"/>
      <c r="CF49" s="12"/>
      <c r="CG49" s="12"/>
      <c r="CH49" s="12"/>
      <c r="CI49" s="12"/>
      <c r="CJ49" s="12"/>
      <c r="CK49" s="12"/>
      <c r="CL49" s="12"/>
      <c r="CM49" s="12"/>
      <c r="CN49" s="12"/>
      <c r="CO49" s="12"/>
      <c r="CP49" s="12"/>
      <c r="CQ49" s="12"/>
      <c r="CR49" s="12"/>
      <c r="CS49" s="12"/>
      <c r="CT49" s="12"/>
      <c r="CU49" s="12"/>
      <c r="CV49" s="12"/>
      <c r="CW49" s="12"/>
      <c r="CX49" s="12"/>
      <c r="CY49" s="12"/>
      <c r="CZ49" s="179">
        <f>IF($CU$4&gt;1,IF(APPG!$G$88=1,0,1),1)</f>
        <v>1</v>
      </c>
      <c r="DA49" s="12"/>
      <c r="DB49" s="12"/>
      <c r="DC49" s="12"/>
      <c r="DD49" s="12"/>
      <c r="DE49" s="12"/>
      <c r="DF49" s="12"/>
      <c r="DG49" s="12"/>
      <c r="DH49" s="12"/>
      <c r="DI49" s="12"/>
      <c r="DJ49" s="12"/>
      <c r="DK49" s="12"/>
      <c r="DL49" s="12"/>
      <c r="DM49" s="12"/>
      <c r="DN49" s="12"/>
      <c r="DO49" s="12"/>
      <c r="DP49" s="12"/>
      <c r="DQ49" s="12"/>
      <c r="DR49" s="12"/>
      <c r="DS49" s="12"/>
      <c r="DT49" s="12"/>
      <c r="DU49" s="12"/>
      <c r="DV49" s="12"/>
      <c r="DW49" s="12"/>
    </row>
    <row r="50" spans="3:127" hidden="1" x14ac:dyDescent="0.25">
      <c r="C50" s="1025" t="s">
        <v>283</v>
      </c>
      <c r="D50" s="1025"/>
      <c r="E50" s="1025"/>
      <c r="F50" s="1025"/>
      <c r="G50" s="1025"/>
      <c r="H50" s="1025"/>
      <c r="I50" s="1025"/>
      <c r="J50" s="1025"/>
      <c r="K50" s="1025"/>
      <c r="L50" s="1025"/>
      <c r="M50" s="1025"/>
      <c r="N50" s="1025"/>
      <c r="O50" s="1025"/>
      <c r="P50" s="1025"/>
      <c r="Q50" s="1025"/>
      <c r="R50" s="1025"/>
      <c r="S50" s="1025"/>
      <c r="T50" s="1025"/>
      <c r="U50" s="1025"/>
      <c r="V50" s="1025"/>
      <c r="W50" s="1025"/>
      <c r="X50" s="1025"/>
      <c r="Y50" s="1025"/>
      <c r="Z50" s="1025"/>
      <c r="AA50" s="1025"/>
      <c r="AB50" s="1025"/>
      <c r="AC50" s="1026"/>
      <c r="AD50" s="1026"/>
      <c r="AE50" s="1026"/>
      <c r="AF50" s="1026"/>
      <c r="AG50" s="1026"/>
      <c r="AH50" s="1026"/>
      <c r="AI50" s="1026"/>
      <c r="AJ50" s="1026"/>
      <c r="AK50" s="1026"/>
      <c r="AL50" s="1026"/>
      <c r="AM50" s="1026"/>
      <c r="AN50" s="1026"/>
      <c r="AO50" s="1026"/>
      <c r="AP50" s="1026"/>
      <c r="AQ50" s="1026"/>
      <c r="AR50" s="1026"/>
      <c r="AS50" s="1026"/>
      <c r="AT50" s="1026"/>
      <c r="AU50" s="1026"/>
      <c r="AV50" s="1026"/>
      <c r="AW50" s="1026"/>
      <c r="AX50" s="1026"/>
      <c r="AY50" s="1026"/>
      <c r="AZ50" s="1026"/>
      <c r="BC50" s="12"/>
      <c r="BD50" s="12"/>
      <c r="BE50" s="12"/>
      <c r="BF50" s="12"/>
      <c r="BG50" s="12"/>
      <c r="BH50" s="12"/>
      <c r="BI50" s="12"/>
      <c r="BJ50" s="12"/>
      <c r="BK50" s="12"/>
      <c r="BL50" s="12"/>
      <c r="BM50" s="12"/>
      <c r="BN50" s="12"/>
      <c r="BO50" s="12"/>
      <c r="BP50" s="12"/>
      <c r="BQ50" s="12"/>
      <c r="BR50" s="12"/>
      <c r="BS50" s="12"/>
      <c r="BT50" s="12"/>
      <c r="BU50" s="12"/>
      <c r="BV50" s="12"/>
      <c r="BW50" s="12"/>
      <c r="BX50" s="12"/>
      <c r="BY50" s="12"/>
      <c r="BZ50" s="12"/>
      <c r="CA50" s="12"/>
      <c r="CB50" s="12"/>
      <c r="CC50" s="12"/>
      <c r="CD50" s="12"/>
      <c r="CE50" s="12"/>
      <c r="CF50" s="12"/>
      <c r="CG50" s="12"/>
      <c r="CH50" s="12"/>
      <c r="CI50" s="12"/>
      <c r="CJ50" s="12"/>
      <c r="CK50" s="12"/>
      <c r="CL50" s="12"/>
      <c r="CM50" s="12"/>
      <c r="CN50" s="12"/>
      <c r="CO50" s="12"/>
      <c r="CP50" s="12"/>
      <c r="CQ50" s="12"/>
      <c r="CR50" s="12"/>
      <c r="CS50" s="12"/>
      <c r="CT50" s="12"/>
      <c r="CU50" s="12"/>
      <c r="CV50" s="12"/>
      <c r="CW50" s="12"/>
      <c r="CX50" s="12"/>
      <c r="CY50" s="12"/>
      <c r="CZ50" s="179">
        <f>IF($CU$4&gt;1,IF(APPG!$G$88=1,0,1),1)</f>
        <v>1</v>
      </c>
      <c r="DA50" s="12"/>
      <c r="DB50" s="12"/>
      <c r="DC50" s="12"/>
      <c r="DD50" s="12"/>
      <c r="DE50" s="12"/>
      <c r="DF50" s="12"/>
      <c r="DG50" s="12"/>
      <c r="DH50" s="12"/>
      <c r="DI50" s="12"/>
      <c r="DJ50" s="12"/>
      <c r="DK50" s="12"/>
      <c r="DL50" s="12"/>
      <c r="DM50" s="12"/>
      <c r="DN50" s="12"/>
      <c r="DO50" s="12"/>
      <c r="DP50" s="12"/>
      <c r="DQ50" s="12"/>
      <c r="DR50" s="12"/>
      <c r="DS50" s="12"/>
      <c r="DT50" s="12"/>
      <c r="DU50" s="12"/>
      <c r="DV50" s="12"/>
      <c r="DW50" s="12"/>
    </row>
    <row r="51" spans="3:127" hidden="1" x14ac:dyDescent="0.25">
      <c r="C51" s="1025" t="s">
        <v>282</v>
      </c>
      <c r="D51" s="1025"/>
      <c r="E51" s="1025"/>
      <c r="F51" s="1025"/>
      <c r="G51" s="1025"/>
      <c r="H51" s="1025"/>
      <c r="I51" s="1025"/>
      <c r="J51" s="1025"/>
      <c r="K51" s="1025"/>
      <c r="L51" s="1025"/>
      <c r="M51" s="1025"/>
      <c r="N51" s="1025"/>
      <c r="O51" s="1025"/>
      <c r="P51" s="1025"/>
      <c r="Q51" s="1025"/>
      <c r="R51" s="1025"/>
      <c r="S51" s="1025"/>
      <c r="T51" s="1025"/>
      <c r="U51" s="1025"/>
      <c r="V51" s="1025"/>
      <c r="W51" s="1025"/>
      <c r="X51" s="1025"/>
      <c r="Y51" s="1025"/>
      <c r="Z51" s="1025"/>
      <c r="AA51" s="1025"/>
      <c r="AB51" s="1025"/>
      <c r="AC51" s="1026"/>
      <c r="AD51" s="1026"/>
      <c r="AE51" s="1026"/>
      <c r="AF51" s="1026"/>
      <c r="AG51" s="1026"/>
      <c r="AH51" s="1026"/>
      <c r="AI51" s="1026"/>
      <c r="AJ51" s="1026"/>
      <c r="AK51" s="1026"/>
      <c r="AL51" s="1026"/>
      <c r="AM51" s="1026"/>
      <c r="AN51" s="1026"/>
      <c r="AO51" s="1026"/>
      <c r="AP51" s="1026"/>
      <c r="AQ51" s="1026"/>
      <c r="AR51" s="1026"/>
      <c r="AS51" s="1026"/>
      <c r="AT51" s="1026"/>
      <c r="AU51" s="1026"/>
      <c r="AV51" s="1026"/>
      <c r="AW51" s="1026"/>
      <c r="AX51" s="1026"/>
      <c r="AY51" s="1026"/>
      <c r="AZ51" s="1026"/>
      <c r="BC51" s="12"/>
      <c r="BD51" s="12"/>
      <c r="BE51" s="12"/>
      <c r="BF51" s="12"/>
      <c r="BG51" s="12"/>
      <c r="BH51" s="12"/>
      <c r="BI51" s="12"/>
      <c r="BJ51" s="12"/>
      <c r="BK51" s="12"/>
      <c r="BL51" s="12"/>
      <c r="BM51" s="12"/>
      <c r="BN51" s="12"/>
      <c r="BO51" s="12"/>
      <c r="BP51" s="12"/>
      <c r="BQ51" s="12"/>
      <c r="BR51" s="12"/>
      <c r="BS51" s="12"/>
      <c r="BT51" s="12"/>
      <c r="BU51" s="12"/>
      <c r="BV51" s="12"/>
      <c r="BW51" s="12"/>
      <c r="BX51" s="12"/>
      <c r="BY51" s="12"/>
      <c r="BZ51" s="12"/>
      <c r="CA51" s="12"/>
      <c r="CB51" s="12"/>
      <c r="CC51" s="12"/>
      <c r="CD51" s="12"/>
      <c r="CE51" s="12"/>
      <c r="CF51" s="12"/>
      <c r="CG51" s="12"/>
      <c r="CH51" s="12"/>
      <c r="CI51" s="12"/>
      <c r="CJ51" s="12"/>
      <c r="CK51" s="12"/>
      <c r="CL51" s="12"/>
      <c r="CM51" s="12"/>
      <c r="CN51" s="12"/>
      <c r="CO51" s="12"/>
      <c r="CP51" s="12"/>
      <c r="CQ51" s="12"/>
      <c r="CR51" s="12"/>
      <c r="CS51" s="12"/>
      <c r="CT51" s="12"/>
      <c r="CU51" s="12"/>
      <c r="CV51" s="12"/>
      <c r="CW51" s="12"/>
      <c r="CX51" s="12"/>
      <c r="CY51" s="12"/>
      <c r="CZ51" s="179">
        <f>IF($CU$4&gt;1,IF(APPG!$G$88=1,0,1),1)</f>
        <v>1</v>
      </c>
      <c r="DA51" s="12"/>
      <c r="DB51" s="12"/>
      <c r="DC51" s="12"/>
      <c r="DD51" s="12"/>
      <c r="DE51" s="12"/>
      <c r="DF51" s="12"/>
      <c r="DG51" s="12"/>
      <c r="DH51" s="12"/>
      <c r="DI51" s="12"/>
      <c r="DJ51" s="12"/>
      <c r="DK51" s="12"/>
      <c r="DL51" s="12"/>
      <c r="DM51" s="12"/>
      <c r="DN51" s="12"/>
      <c r="DO51" s="12"/>
      <c r="DP51" s="12"/>
      <c r="DQ51" s="12"/>
      <c r="DR51" s="12"/>
      <c r="DS51" s="12"/>
      <c r="DT51" s="12"/>
      <c r="DU51" s="12"/>
      <c r="DV51" s="12"/>
      <c r="DW51" s="12"/>
    </row>
    <row r="52" spans="3:127" hidden="1" x14ac:dyDescent="0.25">
      <c r="C52" s="1025" t="s">
        <v>278</v>
      </c>
      <c r="D52" s="1025"/>
      <c r="E52" s="1025"/>
      <c r="F52" s="1025"/>
      <c r="G52" s="1025"/>
      <c r="H52" s="1025"/>
      <c r="I52" s="1025"/>
      <c r="J52" s="1025"/>
      <c r="K52" s="1025"/>
      <c r="L52" s="1025"/>
      <c r="M52" s="1025"/>
      <c r="N52" s="1025"/>
      <c r="O52" s="1025"/>
      <c r="P52" s="1025"/>
      <c r="Q52" s="1025"/>
      <c r="R52" s="1025"/>
      <c r="S52" s="1025"/>
      <c r="T52" s="1025"/>
      <c r="U52" s="1025"/>
      <c r="V52" s="1025"/>
      <c r="W52" s="1025"/>
      <c r="X52" s="1025"/>
      <c r="Y52" s="1025"/>
      <c r="Z52" s="1025"/>
      <c r="AA52" s="1025"/>
      <c r="AB52" s="1025"/>
      <c r="AC52" s="1026"/>
      <c r="AD52" s="1026"/>
      <c r="AE52" s="1026"/>
      <c r="AF52" s="1026"/>
      <c r="AG52" s="1026"/>
      <c r="AH52" s="1026"/>
      <c r="AI52" s="1026"/>
      <c r="AJ52" s="1026"/>
      <c r="AK52" s="1026"/>
      <c r="AL52" s="1026"/>
      <c r="AM52" s="1026"/>
      <c r="AN52" s="1026"/>
      <c r="AO52" s="1026"/>
      <c r="AP52" s="1026"/>
      <c r="AQ52" s="1026"/>
      <c r="AR52" s="1026"/>
      <c r="AS52" s="1026"/>
      <c r="AT52" s="1026"/>
      <c r="AU52" s="1026"/>
      <c r="AV52" s="1026"/>
      <c r="AW52" s="1026"/>
      <c r="AX52" s="1026"/>
      <c r="AY52" s="1026"/>
      <c r="AZ52" s="1026"/>
      <c r="BC52" s="12"/>
      <c r="BD52" s="12"/>
      <c r="BE52" s="12"/>
      <c r="BF52" s="12"/>
      <c r="BG52" s="12"/>
      <c r="BH52" s="12"/>
      <c r="BI52" s="12"/>
      <c r="BJ52" s="12"/>
      <c r="BK52" s="12"/>
      <c r="BL52" s="12"/>
      <c r="BM52" s="12"/>
      <c r="BN52" s="12"/>
      <c r="BO52" s="12"/>
      <c r="BP52" s="12"/>
      <c r="BQ52" s="12"/>
      <c r="BR52" s="12"/>
      <c r="BS52" s="12"/>
      <c r="BT52" s="12"/>
      <c r="BU52" s="12"/>
      <c r="BV52" s="12"/>
      <c r="BW52" s="12"/>
      <c r="BX52" s="12"/>
      <c r="BY52" s="12"/>
      <c r="BZ52" s="12"/>
      <c r="CA52" s="12"/>
      <c r="CB52" s="12"/>
      <c r="CC52" s="12"/>
      <c r="CD52" s="12"/>
      <c r="CE52" s="12"/>
      <c r="CF52" s="12"/>
      <c r="CG52" s="12"/>
      <c r="CH52" s="12"/>
      <c r="CI52" s="12"/>
      <c r="CJ52" s="12"/>
      <c r="CK52" s="12"/>
      <c r="CL52" s="12"/>
      <c r="CM52" s="12"/>
      <c r="CN52" s="12"/>
      <c r="CO52" s="12"/>
      <c r="CP52" s="12"/>
      <c r="CQ52" s="12"/>
      <c r="CR52" s="12"/>
      <c r="CS52" s="12"/>
      <c r="CT52" s="12"/>
      <c r="CU52" s="12"/>
      <c r="CV52" s="12"/>
      <c r="CW52" s="12"/>
      <c r="CX52" s="12"/>
      <c r="CY52" s="12"/>
      <c r="CZ52" s="179">
        <f>IF($CU$4&gt;1,IF(APPG!$G$88=1,0,1),1)</f>
        <v>1</v>
      </c>
      <c r="DA52" s="12"/>
      <c r="DB52" s="12"/>
      <c r="DC52" s="12"/>
      <c r="DD52" s="12"/>
      <c r="DE52" s="12"/>
      <c r="DF52" s="12"/>
      <c r="DG52" s="12"/>
      <c r="DH52" s="12"/>
      <c r="DI52" s="12"/>
      <c r="DJ52" s="12"/>
      <c r="DK52" s="12"/>
      <c r="DL52" s="12"/>
      <c r="DM52" s="12"/>
      <c r="DN52" s="12"/>
      <c r="DO52" s="12"/>
      <c r="DP52" s="12"/>
      <c r="DQ52" s="12"/>
      <c r="DR52" s="12"/>
      <c r="DS52" s="12"/>
      <c r="DT52" s="12"/>
      <c r="DU52" s="12"/>
      <c r="DV52" s="12"/>
      <c r="DW52" s="12"/>
    </row>
    <row r="53" spans="3:127" hidden="1" x14ac:dyDescent="0.25">
      <c r="C53" s="1025" t="s">
        <v>284</v>
      </c>
      <c r="D53" s="1025"/>
      <c r="E53" s="1025"/>
      <c r="F53" s="1025"/>
      <c r="G53" s="1025"/>
      <c r="H53" s="1025"/>
      <c r="I53" s="1025"/>
      <c r="J53" s="1025"/>
      <c r="K53" s="1025"/>
      <c r="L53" s="1025"/>
      <c r="M53" s="1025"/>
      <c r="N53" s="1025"/>
      <c r="O53" s="1025"/>
      <c r="P53" s="1025"/>
      <c r="Q53" s="1025"/>
      <c r="R53" s="1025"/>
      <c r="S53" s="1025"/>
      <c r="T53" s="1025"/>
      <c r="U53" s="1025"/>
      <c r="V53" s="1025"/>
      <c r="W53" s="1025"/>
      <c r="X53" s="1025"/>
      <c r="Y53" s="1025"/>
      <c r="Z53" s="1025"/>
      <c r="AA53" s="1025"/>
      <c r="AB53" s="1025"/>
      <c r="AC53" s="1026"/>
      <c r="AD53" s="1026"/>
      <c r="AE53" s="1026"/>
      <c r="AF53" s="1026"/>
      <c r="AG53" s="1026"/>
      <c r="AH53" s="1026"/>
      <c r="AI53" s="1026"/>
      <c r="AJ53" s="1026"/>
      <c r="AK53" s="1026"/>
      <c r="AL53" s="1026"/>
      <c r="AM53" s="1026"/>
      <c r="AN53" s="1026"/>
      <c r="AO53" s="1026"/>
      <c r="AP53" s="1026"/>
      <c r="AQ53" s="1026"/>
      <c r="AR53" s="1026"/>
      <c r="AS53" s="1026"/>
      <c r="AT53" s="1026"/>
      <c r="AU53" s="1026"/>
      <c r="AV53" s="1026"/>
      <c r="AW53" s="1026"/>
      <c r="AX53" s="1026"/>
      <c r="AY53" s="1026"/>
      <c r="AZ53" s="1026"/>
      <c r="BC53" s="12"/>
      <c r="BD53" s="12"/>
      <c r="BE53" s="12"/>
      <c r="BF53" s="12"/>
      <c r="BG53" s="12"/>
      <c r="BH53" s="12"/>
      <c r="BI53" s="12"/>
      <c r="BJ53" s="12"/>
      <c r="BK53" s="12"/>
      <c r="BL53" s="12"/>
      <c r="BM53" s="12"/>
      <c r="BN53" s="12"/>
      <c r="BO53" s="12"/>
      <c r="BP53" s="12"/>
      <c r="BQ53" s="12"/>
      <c r="BR53" s="12"/>
      <c r="BS53" s="12"/>
      <c r="BT53" s="12"/>
      <c r="BU53" s="12"/>
      <c r="BV53" s="12"/>
      <c r="BW53" s="12"/>
      <c r="BX53" s="12"/>
      <c r="BY53" s="12"/>
      <c r="BZ53" s="12"/>
      <c r="CA53" s="12"/>
      <c r="CB53" s="12"/>
      <c r="CC53" s="12"/>
      <c r="CD53" s="12"/>
      <c r="CE53" s="12"/>
      <c r="CF53" s="12"/>
      <c r="CG53" s="12"/>
      <c r="CH53" s="12"/>
      <c r="CI53" s="12"/>
      <c r="CJ53" s="12"/>
      <c r="CK53" s="12"/>
      <c r="CL53" s="12"/>
      <c r="CM53" s="12"/>
      <c r="CN53" s="12"/>
      <c r="CO53" s="12"/>
      <c r="CP53" s="12"/>
      <c r="CQ53" s="12"/>
      <c r="CR53" s="12"/>
      <c r="CS53" s="12"/>
      <c r="CT53" s="12"/>
      <c r="CU53" s="12"/>
      <c r="CV53" s="12"/>
      <c r="CW53" s="12"/>
      <c r="CX53" s="12"/>
      <c r="CY53" s="12"/>
      <c r="CZ53" s="179">
        <f>IF($CU$4&gt;1,IF(APPG!$G$88=1,0,1),1)</f>
        <v>1</v>
      </c>
      <c r="DA53" s="12"/>
      <c r="DB53" s="12"/>
      <c r="DC53" s="12"/>
      <c r="DD53" s="12"/>
      <c r="DE53" s="12"/>
      <c r="DF53" s="12"/>
      <c r="DG53" s="12"/>
      <c r="DH53" s="12"/>
      <c r="DI53" s="12"/>
      <c r="DJ53" s="12"/>
      <c r="DK53" s="12"/>
      <c r="DL53" s="12"/>
      <c r="DM53" s="12"/>
      <c r="DN53" s="12"/>
      <c r="DO53" s="12"/>
      <c r="DP53" s="12"/>
      <c r="DQ53" s="12"/>
      <c r="DR53" s="12"/>
      <c r="DS53" s="12"/>
      <c r="DT53" s="12"/>
      <c r="DU53" s="12"/>
      <c r="DV53" s="12"/>
      <c r="DW53" s="12"/>
    </row>
    <row r="54" spans="3:127" hidden="1" x14ac:dyDescent="0.25">
      <c r="C54" s="1025" t="s">
        <v>285</v>
      </c>
      <c r="D54" s="1025"/>
      <c r="E54" s="1025"/>
      <c r="F54" s="1025"/>
      <c r="G54" s="1025"/>
      <c r="H54" s="1025"/>
      <c r="I54" s="1025"/>
      <c r="J54" s="1025"/>
      <c r="K54" s="1025"/>
      <c r="L54" s="1025"/>
      <c r="M54" s="1025"/>
      <c r="N54" s="1025"/>
      <c r="O54" s="1025"/>
      <c r="P54" s="1025"/>
      <c r="Q54" s="1025"/>
      <c r="R54" s="1025"/>
      <c r="S54" s="1025"/>
      <c r="T54" s="1025"/>
      <c r="U54" s="1025"/>
      <c r="V54" s="1025"/>
      <c r="W54" s="1025"/>
      <c r="X54" s="1025"/>
      <c r="Y54" s="1025"/>
      <c r="Z54" s="1025"/>
      <c r="AA54" s="1025"/>
      <c r="AB54" s="1025"/>
      <c r="AC54" s="1026"/>
      <c r="AD54" s="1026"/>
      <c r="AE54" s="1026"/>
      <c r="AF54" s="1026"/>
      <c r="AG54" s="1026"/>
      <c r="AH54" s="1026"/>
      <c r="AI54" s="1026"/>
      <c r="AJ54" s="1026"/>
      <c r="AK54" s="1026"/>
      <c r="AL54" s="1026"/>
      <c r="AM54" s="1026"/>
      <c r="AN54" s="1026"/>
      <c r="AO54" s="1026"/>
      <c r="AP54" s="1026"/>
      <c r="AQ54" s="1026"/>
      <c r="AR54" s="1026"/>
      <c r="AS54" s="1026"/>
      <c r="AT54" s="1026"/>
      <c r="AU54" s="1026"/>
      <c r="AV54" s="1026"/>
      <c r="AW54" s="1026"/>
      <c r="AX54" s="1026"/>
      <c r="AY54" s="1026"/>
      <c r="AZ54" s="1026"/>
      <c r="BC54" s="12"/>
      <c r="BD54" s="12"/>
      <c r="BE54" s="12"/>
      <c r="BF54" s="12"/>
      <c r="BG54" s="12"/>
      <c r="BH54" s="12"/>
      <c r="BI54" s="12"/>
      <c r="BJ54" s="12"/>
      <c r="BK54" s="12"/>
      <c r="BL54" s="12"/>
      <c r="BM54" s="12"/>
      <c r="BN54" s="12"/>
      <c r="BO54" s="12"/>
      <c r="BP54" s="12"/>
      <c r="BQ54" s="12"/>
      <c r="BR54" s="12"/>
      <c r="BS54" s="12"/>
      <c r="BT54" s="12"/>
      <c r="BU54" s="12"/>
      <c r="BV54" s="12"/>
      <c r="BW54" s="12"/>
      <c r="BX54" s="12"/>
      <c r="BY54" s="12"/>
      <c r="BZ54" s="12"/>
      <c r="CA54" s="12"/>
      <c r="CB54" s="12"/>
      <c r="CC54" s="12"/>
      <c r="CD54" s="12"/>
      <c r="CE54" s="12"/>
      <c r="CF54" s="12"/>
      <c r="CG54" s="12"/>
      <c r="CH54" s="12"/>
      <c r="CI54" s="12"/>
      <c r="CJ54" s="12"/>
      <c r="CK54" s="12"/>
      <c r="CL54" s="12"/>
      <c r="CM54" s="12"/>
      <c r="CN54" s="12"/>
      <c r="CO54" s="12"/>
      <c r="CP54" s="12"/>
      <c r="CQ54" s="12"/>
      <c r="CR54" s="12"/>
      <c r="CS54" s="12"/>
      <c r="CT54" s="12"/>
      <c r="CU54" s="12"/>
      <c r="CV54" s="12"/>
      <c r="CW54" s="12"/>
      <c r="CX54" s="12"/>
      <c r="CY54" s="12"/>
      <c r="CZ54" s="179">
        <f>IF($CU$4&gt;1,IF(APPG!$G$88=1,0,1),1)</f>
        <v>1</v>
      </c>
      <c r="DA54" s="12"/>
      <c r="DB54" s="12"/>
      <c r="DC54" s="12"/>
      <c r="DD54" s="12"/>
      <c r="DE54" s="12"/>
      <c r="DF54" s="12"/>
      <c r="DG54" s="12"/>
      <c r="DH54" s="12"/>
      <c r="DI54" s="12"/>
      <c r="DJ54" s="12"/>
      <c r="DK54" s="12"/>
      <c r="DL54" s="12"/>
      <c r="DM54" s="12"/>
      <c r="DN54" s="12"/>
      <c r="DO54" s="12"/>
      <c r="DP54" s="12"/>
      <c r="DQ54" s="12"/>
      <c r="DR54" s="12"/>
      <c r="DS54" s="12"/>
      <c r="DT54" s="12"/>
      <c r="DU54" s="12"/>
      <c r="DV54" s="12"/>
      <c r="DW54" s="12"/>
    </row>
    <row r="55" spans="3:127" hidden="1" x14ac:dyDescent="0.25">
      <c r="C55" s="1038" t="s">
        <v>33</v>
      </c>
      <c r="D55" s="1039"/>
      <c r="E55" s="1039"/>
      <c r="F55" s="1039"/>
      <c r="G55" s="1039"/>
      <c r="H55" s="1039"/>
      <c r="I55" s="1039"/>
      <c r="J55" s="1039"/>
      <c r="K55" s="1039"/>
      <c r="L55" s="1039"/>
      <c r="M55" s="1039"/>
      <c r="N55" s="1039"/>
      <c r="O55" s="1039"/>
      <c r="P55" s="1039"/>
      <c r="Q55" s="1039"/>
      <c r="R55" s="1039"/>
      <c r="S55" s="1039"/>
      <c r="T55" s="1039"/>
      <c r="U55" s="1039"/>
      <c r="V55" s="1039"/>
      <c r="W55" s="1039"/>
      <c r="X55" s="1039"/>
      <c r="Y55" s="1039"/>
      <c r="Z55" s="1039"/>
      <c r="AA55" s="1039"/>
      <c r="AB55" s="1039"/>
      <c r="AC55" s="1040"/>
      <c r="AD55" s="1040"/>
      <c r="AE55" s="1040"/>
      <c r="AF55" s="1040"/>
      <c r="AG55" s="1040"/>
      <c r="AH55" s="1040"/>
      <c r="AI55" s="1040"/>
      <c r="AJ55" s="1040"/>
      <c r="AK55" s="1040"/>
      <c r="AL55" s="1040"/>
      <c r="AM55" s="1040"/>
      <c r="AN55" s="1040"/>
      <c r="AO55" s="1040"/>
      <c r="AP55" s="1040"/>
      <c r="AQ55" s="1040"/>
      <c r="AR55" s="1040"/>
      <c r="AS55" s="1040"/>
      <c r="AT55" s="1040"/>
      <c r="AU55" s="1040"/>
      <c r="AV55" s="1040"/>
      <c r="AW55" s="1040"/>
      <c r="AX55" s="1040"/>
      <c r="AY55" s="1040"/>
      <c r="AZ55" s="1040"/>
      <c r="BC55" s="12"/>
      <c r="BD55" s="12"/>
      <c r="BE55" s="12"/>
      <c r="BF55" s="12"/>
      <c r="BG55" s="12"/>
      <c r="BH55" s="12"/>
      <c r="BI55" s="12"/>
      <c r="BJ55" s="12"/>
      <c r="BK55" s="12"/>
      <c r="BL55" s="12"/>
      <c r="BM55" s="12"/>
      <c r="BN55" s="12"/>
      <c r="BO55" s="12"/>
      <c r="BP55" s="12"/>
      <c r="BQ55" s="12"/>
      <c r="BR55" s="12"/>
      <c r="BS55" s="12"/>
      <c r="BT55" s="12"/>
      <c r="BU55" s="12"/>
      <c r="BV55" s="12"/>
      <c r="BW55" s="12"/>
      <c r="BX55" s="12"/>
      <c r="BY55" s="12"/>
      <c r="BZ55" s="12"/>
      <c r="CA55" s="12"/>
      <c r="CB55" s="12"/>
      <c r="CC55" s="12"/>
      <c r="CD55" s="12"/>
      <c r="CE55" s="12"/>
      <c r="CF55" s="12"/>
      <c r="CG55" s="12"/>
      <c r="CH55" s="12"/>
      <c r="CI55" s="12"/>
      <c r="CJ55" s="12"/>
      <c r="CK55" s="12"/>
      <c r="CL55" s="12"/>
      <c r="CM55" s="12"/>
      <c r="CN55" s="12"/>
      <c r="CO55" s="12"/>
      <c r="CP55" s="12"/>
      <c r="CQ55" s="12"/>
      <c r="CR55" s="12"/>
      <c r="CS55" s="12"/>
      <c r="CT55" s="12"/>
      <c r="CU55" s="12"/>
      <c r="CV55" s="12"/>
      <c r="CW55" s="12"/>
      <c r="CX55" s="12"/>
      <c r="CY55" s="12"/>
      <c r="CZ55" s="179">
        <f>IF($CU$4&gt;1,IF(APPG!$G$90=1,0,1),1)</f>
        <v>1</v>
      </c>
      <c r="DA55" s="12"/>
      <c r="DB55" s="12"/>
      <c r="DC55" s="12"/>
      <c r="DD55" s="12"/>
      <c r="DE55" s="12"/>
      <c r="DF55" s="12"/>
      <c r="DG55" s="12"/>
      <c r="DH55" s="12"/>
      <c r="DI55" s="12"/>
      <c r="DJ55" s="12"/>
      <c r="DK55" s="12"/>
      <c r="DL55" s="12"/>
      <c r="DM55" s="12"/>
      <c r="DN55" s="12"/>
      <c r="DO55" s="12"/>
      <c r="DP55" s="12"/>
      <c r="DQ55" s="12"/>
      <c r="DR55" s="12"/>
      <c r="DS55" s="12"/>
      <c r="DT55" s="12"/>
      <c r="DU55" s="12"/>
      <c r="DV55" s="12"/>
      <c r="DW55" s="12"/>
    </row>
    <row r="56" spans="3:127" hidden="1" x14ac:dyDescent="0.25">
      <c r="C56" s="1025" t="s">
        <v>277</v>
      </c>
      <c r="D56" s="1025"/>
      <c r="E56" s="1025"/>
      <c r="F56" s="1025"/>
      <c r="G56" s="1025"/>
      <c r="H56" s="1025"/>
      <c r="I56" s="1025"/>
      <c r="J56" s="1025"/>
      <c r="K56" s="1025"/>
      <c r="L56" s="1025"/>
      <c r="M56" s="1025"/>
      <c r="N56" s="1025"/>
      <c r="O56" s="1025"/>
      <c r="P56" s="1025"/>
      <c r="Q56" s="1025"/>
      <c r="R56" s="1025"/>
      <c r="S56" s="1025"/>
      <c r="T56" s="1025"/>
      <c r="U56" s="1025"/>
      <c r="V56" s="1025"/>
      <c r="W56" s="1025"/>
      <c r="X56" s="1025"/>
      <c r="Y56" s="1025"/>
      <c r="Z56" s="1025"/>
      <c r="AA56" s="1025"/>
      <c r="AB56" s="1025"/>
      <c r="AC56" s="1026"/>
      <c r="AD56" s="1026"/>
      <c r="AE56" s="1026"/>
      <c r="AF56" s="1026"/>
      <c r="AG56" s="1026"/>
      <c r="AH56" s="1026"/>
      <c r="AI56" s="1026"/>
      <c r="AJ56" s="1026"/>
      <c r="AK56" s="1026"/>
      <c r="AL56" s="1026"/>
      <c r="AM56" s="1026"/>
      <c r="AN56" s="1026"/>
      <c r="AO56" s="1026"/>
      <c r="AP56" s="1026"/>
      <c r="AQ56" s="1026"/>
      <c r="AR56" s="1026"/>
      <c r="AS56" s="1026"/>
      <c r="AT56" s="1026"/>
      <c r="AU56" s="1026"/>
      <c r="AV56" s="1026"/>
      <c r="AW56" s="1026"/>
      <c r="AX56" s="1026"/>
      <c r="AY56" s="1026"/>
      <c r="AZ56" s="1026"/>
      <c r="BC56" s="12"/>
      <c r="BD56" s="12"/>
      <c r="BE56" s="12"/>
      <c r="BF56" s="12"/>
      <c r="BG56" s="12"/>
      <c r="BH56" s="12"/>
      <c r="BI56" s="12"/>
      <c r="BJ56" s="12"/>
      <c r="BK56" s="12"/>
      <c r="BL56" s="12"/>
      <c r="BM56" s="12"/>
      <c r="BN56" s="12"/>
      <c r="BO56" s="12"/>
      <c r="BP56" s="12"/>
      <c r="BQ56" s="12"/>
      <c r="BR56" s="12"/>
      <c r="BS56" s="12"/>
      <c r="BT56" s="12"/>
      <c r="BU56" s="12"/>
      <c r="BV56" s="12"/>
      <c r="BW56" s="12"/>
      <c r="BX56" s="12"/>
      <c r="BY56" s="12"/>
      <c r="BZ56" s="12"/>
      <c r="CA56" s="12"/>
      <c r="CB56" s="12"/>
      <c r="CC56" s="12"/>
      <c r="CD56" s="12"/>
      <c r="CE56" s="12"/>
      <c r="CF56" s="12"/>
      <c r="CG56" s="12"/>
      <c r="CH56" s="12"/>
      <c r="CI56" s="12"/>
      <c r="CJ56" s="12"/>
      <c r="CK56" s="12"/>
      <c r="CL56" s="12"/>
      <c r="CM56" s="12"/>
      <c r="CN56" s="12"/>
      <c r="CO56" s="12"/>
      <c r="CP56" s="12"/>
      <c r="CQ56" s="12"/>
      <c r="CR56" s="12"/>
      <c r="CS56" s="12"/>
      <c r="CT56" s="12"/>
      <c r="CU56" s="12"/>
      <c r="CV56" s="12"/>
      <c r="CW56" s="12"/>
      <c r="CX56" s="12"/>
      <c r="CY56" s="12"/>
      <c r="CZ56" s="179">
        <f>IF($CU$4&gt;1,IF(APPG!$G$90=1,0,1),1)</f>
        <v>1</v>
      </c>
      <c r="DA56" s="12"/>
      <c r="DB56" s="12"/>
      <c r="DC56" s="12"/>
      <c r="DD56" s="12"/>
      <c r="DE56" s="12"/>
      <c r="DF56" s="12"/>
      <c r="DG56" s="12"/>
      <c r="DH56" s="12"/>
      <c r="DI56" s="12"/>
      <c r="DJ56" s="12"/>
      <c r="DK56" s="12"/>
      <c r="DL56" s="12"/>
      <c r="DM56" s="12"/>
      <c r="DN56" s="12"/>
      <c r="DO56" s="12"/>
      <c r="DP56" s="12"/>
      <c r="DQ56" s="12"/>
      <c r="DR56" s="12"/>
      <c r="DS56" s="12"/>
      <c r="DT56" s="12"/>
      <c r="DU56" s="12"/>
      <c r="DV56" s="12"/>
      <c r="DW56" s="12"/>
    </row>
    <row r="57" spans="3:127" hidden="1" x14ac:dyDescent="0.25">
      <c r="C57" s="1025" t="s">
        <v>276</v>
      </c>
      <c r="D57" s="1025"/>
      <c r="E57" s="1025"/>
      <c r="F57" s="1025"/>
      <c r="G57" s="1025"/>
      <c r="H57" s="1025"/>
      <c r="I57" s="1025"/>
      <c r="J57" s="1025"/>
      <c r="K57" s="1025"/>
      <c r="L57" s="1025"/>
      <c r="M57" s="1025"/>
      <c r="N57" s="1025"/>
      <c r="O57" s="1025"/>
      <c r="P57" s="1025"/>
      <c r="Q57" s="1025"/>
      <c r="R57" s="1025"/>
      <c r="S57" s="1025"/>
      <c r="T57" s="1025"/>
      <c r="U57" s="1025"/>
      <c r="V57" s="1025"/>
      <c r="W57" s="1025"/>
      <c r="X57" s="1025"/>
      <c r="Y57" s="1025"/>
      <c r="Z57" s="1025"/>
      <c r="AA57" s="1025"/>
      <c r="AB57" s="1025"/>
      <c r="AC57" s="1026"/>
      <c r="AD57" s="1026"/>
      <c r="AE57" s="1026"/>
      <c r="AF57" s="1026"/>
      <c r="AG57" s="1026"/>
      <c r="AH57" s="1026"/>
      <c r="AI57" s="1026"/>
      <c r="AJ57" s="1026"/>
      <c r="AK57" s="1026"/>
      <c r="AL57" s="1026"/>
      <c r="AM57" s="1026"/>
      <c r="AN57" s="1026"/>
      <c r="AO57" s="1026"/>
      <c r="AP57" s="1026"/>
      <c r="AQ57" s="1026"/>
      <c r="AR57" s="1026"/>
      <c r="AS57" s="1026"/>
      <c r="AT57" s="1026"/>
      <c r="AU57" s="1026"/>
      <c r="AV57" s="1026"/>
      <c r="AW57" s="1026"/>
      <c r="AX57" s="1026"/>
      <c r="AY57" s="1026"/>
      <c r="AZ57" s="1026"/>
      <c r="BC57" s="12"/>
      <c r="BD57" s="12"/>
      <c r="BE57" s="12"/>
      <c r="BF57" s="12"/>
      <c r="BG57" s="12"/>
      <c r="BH57" s="12"/>
      <c r="BI57" s="12"/>
      <c r="BJ57" s="12"/>
      <c r="BK57" s="12"/>
      <c r="BL57" s="12"/>
      <c r="BM57" s="12"/>
      <c r="BN57" s="12"/>
      <c r="BO57" s="12"/>
      <c r="BP57" s="12"/>
      <c r="BQ57" s="12"/>
      <c r="BR57" s="12"/>
      <c r="BS57" s="12"/>
      <c r="BT57" s="12"/>
      <c r="BU57" s="12"/>
      <c r="BV57" s="12"/>
      <c r="BW57" s="12"/>
      <c r="BX57" s="12"/>
      <c r="BY57" s="12"/>
      <c r="BZ57" s="12"/>
      <c r="CA57" s="12"/>
      <c r="CB57" s="12"/>
      <c r="CC57" s="12"/>
      <c r="CD57" s="12"/>
      <c r="CE57" s="12"/>
      <c r="CF57" s="12"/>
      <c r="CG57" s="12"/>
      <c r="CH57" s="12"/>
      <c r="CI57" s="12"/>
      <c r="CJ57" s="12"/>
      <c r="CK57" s="12"/>
      <c r="CL57" s="12"/>
      <c r="CM57" s="12"/>
      <c r="CN57" s="12"/>
      <c r="CO57" s="12"/>
      <c r="CP57" s="12"/>
      <c r="CQ57" s="12"/>
      <c r="CR57" s="12"/>
      <c r="CS57" s="12"/>
      <c r="CT57" s="12"/>
      <c r="CU57" s="12"/>
      <c r="CV57" s="12"/>
      <c r="CW57" s="12"/>
      <c r="CX57" s="12"/>
      <c r="CY57" s="12"/>
      <c r="CZ57" s="179">
        <f>IF($CU$4&gt;1,IF(APPG!$G$90=1,0,1),1)</f>
        <v>1</v>
      </c>
      <c r="DA57" s="12"/>
      <c r="DB57" s="12"/>
      <c r="DC57" s="12"/>
      <c r="DD57" s="12"/>
      <c r="DE57" s="12"/>
      <c r="DF57" s="12"/>
      <c r="DG57" s="12"/>
      <c r="DH57" s="12"/>
      <c r="DI57" s="12"/>
      <c r="DJ57" s="12"/>
      <c r="DK57" s="12"/>
      <c r="DL57" s="12"/>
      <c r="DM57" s="12"/>
      <c r="DN57" s="12"/>
      <c r="DO57" s="12"/>
      <c r="DP57" s="12"/>
      <c r="DQ57" s="12"/>
      <c r="DR57" s="12"/>
      <c r="DS57" s="12"/>
      <c r="DT57" s="12"/>
      <c r="DU57" s="12"/>
      <c r="DV57" s="12"/>
      <c r="DW57" s="12"/>
    </row>
    <row r="58" spans="3:127" hidden="1" x14ac:dyDescent="0.25">
      <c r="C58" s="1025" t="s">
        <v>279</v>
      </c>
      <c r="D58" s="1025"/>
      <c r="E58" s="1025"/>
      <c r="F58" s="1025"/>
      <c r="G58" s="1025"/>
      <c r="H58" s="1025"/>
      <c r="I58" s="1025"/>
      <c r="J58" s="1025"/>
      <c r="K58" s="1025"/>
      <c r="L58" s="1025"/>
      <c r="M58" s="1025"/>
      <c r="N58" s="1025"/>
      <c r="O58" s="1025"/>
      <c r="P58" s="1025"/>
      <c r="Q58" s="1025"/>
      <c r="R58" s="1025"/>
      <c r="S58" s="1025"/>
      <c r="T58" s="1025"/>
      <c r="U58" s="1025"/>
      <c r="V58" s="1025"/>
      <c r="W58" s="1025"/>
      <c r="X58" s="1025"/>
      <c r="Y58" s="1025"/>
      <c r="Z58" s="1025"/>
      <c r="AA58" s="1025"/>
      <c r="AB58" s="1025"/>
      <c r="AC58" s="1026"/>
      <c r="AD58" s="1026"/>
      <c r="AE58" s="1026"/>
      <c r="AF58" s="1026"/>
      <c r="AG58" s="1026"/>
      <c r="AH58" s="1026"/>
      <c r="AI58" s="1026"/>
      <c r="AJ58" s="1026"/>
      <c r="AK58" s="1026"/>
      <c r="AL58" s="1026"/>
      <c r="AM58" s="1026"/>
      <c r="AN58" s="1026"/>
      <c r="AO58" s="1026"/>
      <c r="AP58" s="1026"/>
      <c r="AQ58" s="1026"/>
      <c r="AR58" s="1026"/>
      <c r="AS58" s="1026"/>
      <c r="AT58" s="1026"/>
      <c r="AU58" s="1026"/>
      <c r="AV58" s="1026"/>
      <c r="AW58" s="1026"/>
      <c r="AX58" s="1026"/>
      <c r="AY58" s="1026"/>
      <c r="AZ58" s="1026"/>
      <c r="BC58" s="12"/>
      <c r="BD58" s="12"/>
      <c r="BE58" s="12"/>
      <c r="BF58" s="12"/>
      <c r="BG58" s="12"/>
      <c r="BH58" s="12"/>
      <c r="BI58" s="12"/>
      <c r="BJ58" s="12"/>
      <c r="BK58" s="12"/>
      <c r="BL58" s="12"/>
      <c r="BM58" s="12"/>
      <c r="BN58" s="12"/>
      <c r="BO58" s="12"/>
      <c r="BP58" s="12"/>
      <c r="BQ58" s="12"/>
      <c r="BR58" s="12"/>
      <c r="BS58" s="12"/>
      <c r="BT58" s="12"/>
      <c r="BU58" s="12"/>
      <c r="BV58" s="12"/>
      <c r="BW58" s="12"/>
      <c r="BX58" s="12"/>
      <c r="BY58" s="12"/>
      <c r="BZ58" s="12"/>
      <c r="CA58" s="12"/>
      <c r="CB58" s="12"/>
      <c r="CC58" s="12"/>
      <c r="CD58" s="12"/>
      <c r="CE58" s="12"/>
      <c r="CF58" s="12"/>
      <c r="CG58" s="12"/>
      <c r="CH58" s="12"/>
      <c r="CI58" s="12"/>
      <c r="CJ58" s="12"/>
      <c r="CK58" s="12"/>
      <c r="CL58" s="12"/>
      <c r="CM58" s="12"/>
      <c r="CN58" s="12"/>
      <c r="CO58" s="12"/>
      <c r="CP58" s="12"/>
      <c r="CQ58" s="12"/>
      <c r="CR58" s="12"/>
      <c r="CS58" s="12"/>
      <c r="CT58" s="12"/>
      <c r="CU58" s="12"/>
      <c r="CV58" s="12"/>
      <c r="CW58" s="12"/>
      <c r="CX58" s="12"/>
      <c r="CY58" s="12"/>
      <c r="CZ58" s="179">
        <f>IF($CU$4&gt;1,IF(APPG!$G$90=1,0,1),1)</f>
        <v>1</v>
      </c>
      <c r="DA58" s="12"/>
      <c r="DB58" s="12"/>
      <c r="DC58" s="12"/>
      <c r="DD58" s="12"/>
      <c r="DE58" s="12"/>
      <c r="DF58" s="12"/>
      <c r="DG58" s="12"/>
      <c r="DH58" s="12"/>
      <c r="DI58" s="12"/>
      <c r="DJ58" s="12"/>
      <c r="DK58" s="12"/>
      <c r="DL58" s="12"/>
      <c r="DM58" s="12"/>
      <c r="DN58" s="12"/>
      <c r="DO58" s="12"/>
      <c r="DP58" s="12"/>
      <c r="DQ58" s="12"/>
      <c r="DR58" s="12"/>
      <c r="DS58" s="12"/>
      <c r="DT58" s="12"/>
      <c r="DU58" s="12"/>
      <c r="DV58" s="12"/>
      <c r="DW58" s="12"/>
    </row>
    <row r="59" spans="3:127" hidden="1" x14ac:dyDescent="0.25">
      <c r="C59" s="1025" t="s">
        <v>280</v>
      </c>
      <c r="D59" s="1025"/>
      <c r="E59" s="1025"/>
      <c r="F59" s="1025"/>
      <c r="G59" s="1025"/>
      <c r="H59" s="1025"/>
      <c r="I59" s="1025"/>
      <c r="J59" s="1025"/>
      <c r="K59" s="1025"/>
      <c r="L59" s="1025"/>
      <c r="M59" s="1025"/>
      <c r="N59" s="1025"/>
      <c r="O59" s="1025"/>
      <c r="P59" s="1025"/>
      <c r="Q59" s="1025"/>
      <c r="R59" s="1025"/>
      <c r="S59" s="1025"/>
      <c r="T59" s="1025"/>
      <c r="U59" s="1025"/>
      <c r="V59" s="1025"/>
      <c r="W59" s="1025"/>
      <c r="X59" s="1025"/>
      <c r="Y59" s="1025"/>
      <c r="Z59" s="1025"/>
      <c r="AA59" s="1025"/>
      <c r="AB59" s="1025"/>
      <c r="AC59" s="1026"/>
      <c r="AD59" s="1026"/>
      <c r="AE59" s="1026"/>
      <c r="AF59" s="1026"/>
      <c r="AG59" s="1026"/>
      <c r="AH59" s="1026"/>
      <c r="AI59" s="1026"/>
      <c r="AJ59" s="1026"/>
      <c r="AK59" s="1026"/>
      <c r="AL59" s="1026"/>
      <c r="AM59" s="1026"/>
      <c r="AN59" s="1026"/>
      <c r="AO59" s="1026"/>
      <c r="AP59" s="1026"/>
      <c r="AQ59" s="1026"/>
      <c r="AR59" s="1026"/>
      <c r="AS59" s="1026"/>
      <c r="AT59" s="1026"/>
      <c r="AU59" s="1026"/>
      <c r="AV59" s="1026"/>
      <c r="AW59" s="1026"/>
      <c r="AX59" s="1026"/>
      <c r="AY59" s="1026"/>
      <c r="AZ59" s="1026"/>
      <c r="BC59" s="12"/>
      <c r="BD59" s="12"/>
      <c r="BE59" s="12"/>
      <c r="BF59" s="12"/>
      <c r="BG59" s="12"/>
      <c r="BH59" s="12"/>
      <c r="BI59" s="12"/>
      <c r="BJ59" s="12"/>
      <c r="BK59" s="12"/>
      <c r="BL59" s="12"/>
      <c r="BM59" s="12"/>
      <c r="BN59" s="12"/>
      <c r="BO59" s="12"/>
      <c r="BP59" s="12"/>
      <c r="BQ59" s="12"/>
      <c r="BR59" s="12"/>
      <c r="BS59" s="12"/>
      <c r="BT59" s="12"/>
      <c r="BU59" s="12"/>
      <c r="BV59" s="12"/>
      <c r="BW59" s="12"/>
      <c r="BX59" s="12"/>
      <c r="BY59" s="12"/>
      <c r="BZ59" s="12"/>
      <c r="CA59" s="12"/>
      <c r="CB59" s="12"/>
      <c r="CC59" s="12"/>
      <c r="CD59" s="12"/>
      <c r="CE59" s="12"/>
      <c r="CF59" s="12"/>
      <c r="CG59" s="12"/>
      <c r="CH59" s="12"/>
      <c r="CI59" s="12"/>
      <c r="CJ59" s="12"/>
      <c r="CK59" s="12"/>
      <c r="CL59" s="12"/>
      <c r="CM59" s="12"/>
      <c r="CN59" s="12"/>
      <c r="CO59" s="12"/>
      <c r="CP59" s="12"/>
      <c r="CQ59" s="12"/>
      <c r="CR59" s="12"/>
      <c r="CS59" s="12"/>
      <c r="CT59" s="12"/>
      <c r="CU59" s="12"/>
      <c r="CV59" s="12"/>
      <c r="CW59" s="12"/>
      <c r="CX59" s="12"/>
      <c r="CY59" s="12"/>
      <c r="CZ59" s="179">
        <f>IF($CU$4&gt;1,IF(APPG!$G$90=1,0,1),1)</f>
        <v>1</v>
      </c>
      <c r="DA59" s="12"/>
      <c r="DB59" s="12"/>
      <c r="DC59" s="12"/>
      <c r="DD59" s="12"/>
      <c r="DE59" s="12"/>
      <c r="DF59" s="12"/>
      <c r="DG59" s="12"/>
      <c r="DH59" s="12"/>
      <c r="DI59" s="12"/>
      <c r="DJ59" s="12"/>
      <c r="DK59" s="12"/>
      <c r="DL59" s="12"/>
      <c r="DM59" s="12"/>
      <c r="DN59" s="12"/>
      <c r="DO59" s="12"/>
      <c r="DP59" s="12"/>
      <c r="DQ59" s="12"/>
      <c r="DR59" s="12"/>
      <c r="DS59" s="12"/>
      <c r="DT59" s="12"/>
      <c r="DU59" s="12"/>
      <c r="DV59" s="12"/>
      <c r="DW59" s="12"/>
    </row>
    <row r="60" spans="3:127" hidden="1" x14ac:dyDescent="0.25">
      <c r="C60" s="1025" t="s">
        <v>281</v>
      </c>
      <c r="D60" s="1025"/>
      <c r="E60" s="1025"/>
      <c r="F60" s="1025"/>
      <c r="G60" s="1025"/>
      <c r="H60" s="1025"/>
      <c r="I60" s="1025"/>
      <c r="J60" s="1025"/>
      <c r="K60" s="1025"/>
      <c r="L60" s="1025"/>
      <c r="M60" s="1025"/>
      <c r="N60" s="1025"/>
      <c r="O60" s="1025"/>
      <c r="P60" s="1025"/>
      <c r="Q60" s="1025"/>
      <c r="R60" s="1025"/>
      <c r="S60" s="1025"/>
      <c r="T60" s="1025"/>
      <c r="U60" s="1025"/>
      <c r="V60" s="1025"/>
      <c r="W60" s="1025"/>
      <c r="X60" s="1025"/>
      <c r="Y60" s="1025"/>
      <c r="Z60" s="1025"/>
      <c r="AA60" s="1025"/>
      <c r="AB60" s="1025"/>
      <c r="AC60" s="1026"/>
      <c r="AD60" s="1026"/>
      <c r="AE60" s="1026"/>
      <c r="AF60" s="1026"/>
      <c r="AG60" s="1026"/>
      <c r="AH60" s="1026"/>
      <c r="AI60" s="1026"/>
      <c r="AJ60" s="1026"/>
      <c r="AK60" s="1026"/>
      <c r="AL60" s="1026"/>
      <c r="AM60" s="1026"/>
      <c r="AN60" s="1026"/>
      <c r="AO60" s="1026"/>
      <c r="AP60" s="1026"/>
      <c r="AQ60" s="1026"/>
      <c r="AR60" s="1026"/>
      <c r="AS60" s="1026"/>
      <c r="AT60" s="1026"/>
      <c r="AU60" s="1026"/>
      <c r="AV60" s="1026"/>
      <c r="AW60" s="1026"/>
      <c r="AX60" s="1026"/>
      <c r="AY60" s="1026"/>
      <c r="AZ60" s="1026"/>
      <c r="BC60" s="12"/>
      <c r="BD60" s="12"/>
      <c r="BE60" s="12"/>
      <c r="BF60" s="12"/>
      <c r="BG60" s="12"/>
      <c r="BH60" s="12"/>
      <c r="BI60" s="12"/>
      <c r="BJ60" s="12"/>
      <c r="BK60" s="12"/>
      <c r="BL60" s="12"/>
      <c r="BM60" s="12"/>
      <c r="BN60" s="12"/>
      <c r="BO60" s="12"/>
      <c r="BP60" s="12"/>
      <c r="BQ60" s="12"/>
      <c r="BR60" s="12"/>
      <c r="BS60" s="12"/>
      <c r="BT60" s="12"/>
      <c r="BU60" s="12"/>
      <c r="BV60" s="12"/>
      <c r="BW60" s="12"/>
      <c r="BX60" s="12"/>
      <c r="BY60" s="12"/>
      <c r="BZ60" s="12"/>
      <c r="CA60" s="12"/>
      <c r="CB60" s="12"/>
      <c r="CC60" s="12"/>
      <c r="CD60" s="12"/>
      <c r="CE60" s="12"/>
      <c r="CF60" s="12"/>
      <c r="CG60" s="12"/>
      <c r="CH60" s="12"/>
      <c r="CI60" s="12"/>
      <c r="CJ60" s="12"/>
      <c r="CK60" s="12"/>
      <c r="CL60" s="12"/>
      <c r="CM60" s="12"/>
      <c r="CN60" s="12"/>
      <c r="CO60" s="12"/>
      <c r="CP60" s="12"/>
      <c r="CQ60" s="12"/>
      <c r="CR60" s="12"/>
      <c r="CS60" s="12"/>
      <c r="CT60" s="12"/>
      <c r="CU60" s="12"/>
      <c r="CV60" s="12"/>
      <c r="CW60" s="12"/>
      <c r="CX60" s="12"/>
      <c r="CY60" s="12"/>
      <c r="CZ60" s="179">
        <f>IF($CU$4&gt;1,IF(APPG!$G$90=1,0,1),1)</f>
        <v>1</v>
      </c>
      <c r="DA60" s="12"/>
      <c r="DB60" s="12"/>
      <c r="DC60" s="12"/>
      <c r="DD60" s="12"/>
      <c r="DE60" s="12"/>
      <c r="DF60" s="12"/>
      <c r="DG60" s="12"/>
      <c r="DH60" s="12"/>
      <c r="DI60" s="12"/>
      <c r="DJ60" s="12"/>
      <c r="DK60" s="12"/>
      <c r="DL60" s="12"/>
      <c r="DM60" s="12"/>
      <c r="DN60" s="12"/>
      <c r="DO60" s="12"/>
      <c r="DP60" s="12"/>
      <c r="DQ60" s="12"/>
      <c r="DR60" s="12"/>
      <c r="DS60" s="12"/>
      <c r="DT60" s="12"/>
      <c r="DU60" s="12"/>
      <c r="DV60" s="12"/>
      <c r="DW60" s="12"/>
    </row>
    <row r="61" spans="3:127" hidden="1" x14ac:dyDescent="0.25">
      <c r="C61" s="1025" t="s">
        <v>283</v>
      </c>
      <c r="D61" s="1025"/>
      <c r="E61" s="1025"/>
      <c r="F61" s="1025"/>
      <c r="G61" s="1025"/>
      <c r="H61" s="1025"/>
      <c r="I61" s="1025"/>
      <c r="J61" s="1025"/>
      <c r="K61" s="1025"/>
      <c r="L61" s="1025"/>
      <c r="M61" s="1025"/>
      <c r="N61" s="1025"/>
      <c r="O61" s="1025"/>
      <c r="P61" s="1025"/>
      <c r="Q61" s="1025"/>
      <c r="R61" s="1025"/>
      <c r="S61" s="1025"/>
      <c r="T61" s="1025"/>
      <c r="U61" s="1025"/>
      <c r="V61" s="1025"/>
      <c r="W61" s="1025"/>
      <c r="X61" s="1025"/>
      <c r="Y61" s="1025"/>
      <c r="Z61" s="1025"/>
      <c r="AA61" s="1025"/>
      <c r="AB61" s="1025"/>
      <c r="AC61" s="1026"/>
      <c r="AD61" s="1026"/>
      <c r="AE61" s="1026"/>
      <c r="AF61" s="1026"/>
      <c r="AG61" s="1026"/>
      <c r="AH61" s="1026"/>
      <c r="AI61" s="1026"/>
      <c r="AJ61" s="1026"/>
      <c r="AK61" s="1026"/>
      <c r="AL61" s="1026"/>
      <c r="AM61" s="1026"/>
      <c r="AN61" s="1026"/>
      <c r="AO61" s="1026"/>
      <c r="AP61" s="1026"/>
      <c r="AQ61" s="1026"/>
      <c r="AR61" s="1026"/>
      <c r="AS61" s="1026"/>
      <c r="AT61" s="1026"/>
      <c r="AU61" s="1026"/>
      <c r="AV61" s="1026"/>
      <c r="AW61" s="1026"/>
      <c r="AX61" s="1026"/>
      <c r="AY61" s="1026"/>
      <c r="AZ61" s="1026"/>
      <c r="BC61" s="12"/>
      <c r="BD61" s="12"/>
      <c r="BE61" s="12"/>
      <c r="BF61" s="12"/>
      <c r="BG61" s="12"/>
      <c r="BH61" s="12"/>
      <c r="BI61" s="12"/>
      <c r="BJ61" s="12"/>
      <c r="BK61" s="12"/>
      <c r="BL61" s="12"/>
      <c r="BM61" s="12"/>
      <c r="BN61" s="12"/>
      <c r="BO61" s="12"/>
      <c r="BP61" s="12"/>
      <c r="BQ61" s="12"/>
      <c r="BR61" s="12"/>
      <c r="BS61" s="12"/>
      <c r="BT61" s="12"/>
      <c r="BU61" s="12"/>
      <c r="BV61" s="12"/>
      <c r="BW61" s="12"/>
      <c r="BX61" s="12"/>
      <c r="BY61" s="12"/>
      <c r="BZ61" s="12"/>
      <c r="CA61" s="12"/>
      <c r="CB61" s="12"/>
      <c r="CC61" s="12"/>
      <c r="CD61" s="12"/>
      <c r="CE61" s="12"/>
      <c r="CF61" s="12"/>
      <c r="CG61" s="12"/>
      <c r="CH61" s="12"/>
      <c r="CI61" s="12"/>
      <c r="CJ61" s="12"/>
      <c r="CK61" s="12"/>
      <c r="CL61" s="12"/>
      <c r="CM61" s="12"/>
      <c r="CN61" s="12"/>
      <c r="CO61" s="12"/>
      <c r="CP61" s="12"/>
      <c r="CQ61" s="12"/>
      <c r="CR61" s="12"/>
      <c r="CS61" s="12"/>
      <c r="CT61" s="12"/>
      <c r="CU61" s="12"/>
      <c r="CV61" s="12"/>
      <c r="CW61" s="12"/>
      <c r="CX61" s="12"/>
      <c r="CY61" s="12"/>
      <c r="CZ61" s="179">
        <f>IF($CU$4&gt;1,IF(APPG!$G$90=1,0,1),1)</f>
        <v>1</v>
      </c>
      <c r="DA61" s="12"/>
      <c r="DB61" s="12"/>
      <c r="DC61" s="12"/>
      <c r="DD61" s="12"/>
      <c r="DE61" s="12"/>
      <c r="DF61" s="12"/>
      <c r="DG61" s="12"/>
      <c r="DH61" s="12"/>
      <c r="DI61" s="12"/>
      <c r="DJ61" s="12"/>
      <c r="DK61" s="12"/>
      <c r="DL61" s="12"/>
      <c r="DM61" s="12"/>
      <c r="DN61" s="12"/>
      <c r="DO61" s="12"/>
      <c r="DP61" s="12"/>
      <c r="DQ61" s="12"/>
      <c r="DR61" s="12"/>
      <c r="DS61" s="12"/>
      <c r="DT61" s="12"/>
      <c r="DU61" s="12"/>
      <c r="DV61" s="12"/>
      <c r="DW61" s="12"/>
    </row>
    <row r="62" spans="3:127" hidden="1" x14ac:dyDescent="0.25">
      <c r="C62" s="1025" t="s">
        <v>282</v>
      </c>
      <c r="D62" s="1025"/>
      <c r="E62" s="1025"/>
      <c r="F62" s="1025"/>
      <c r="G62" s="1025"/>
      <c r="H62" s="1025"/>
      <c r="I62" s="1025"/>
      <c r="J62" s="1025"/>
      <c r="K62" s="1025"/>
      <c r="L62" s="1025"/>
      <c r="M62" s="1025"/>
      <c r="N62" s="1025"/>
      <c r="O62" s="1025"/>
      <c r="P62" s="1025"/>
      <c r="Q62" s="1025"/>
      <c r="R62" s="1025"/>
      <c r="S62" s="1025"/>
      <c r="T62" s="1025"/>
      <c r="U62" s="1025"/>
      <c r="V62" s="1025"/>
      <c r="W62" s="1025"/>
      <c r="X62" s="1025"/>
      <c r="Y62" s="1025"/>
      <c r="Z62" s="1025"/>
      <c r="AA62" s="1025"/>
      <c r="AB62" s="1025"/>
      <c r="AC62" s="1026"/>
      <c r="AD62" s="1026"/>
      <c r="AE62" s="1026"/>
      <c r="AF62" s="1026"/>
      <c r="AG62" s="1026"/>
      <c r="AH62" s="1026"/>
      <c r="AI62" s="1026"/>
      <c r="AJ62" s="1026"/>
      <c r="AK62" s="1026"/>
      <c r="AL62" s="1026"/>
      <c r="AM62" s="1026"/>
      <c r="AN62" s="1026"/>
      <c r="AO62" s="1026"/>
      <c r="AP62" s="1026"/>
      <c r="AQ62" s="1026"/>
      <c r="AR62" s="1026"/>
      <c r="AS62" s="1026"/>
      <c r="AT62" s="1026"/>
      <c r="AU62" s="1026"/>
      <c r="AV62" s="1026"/>
      <c r="AW62" s="1026"/>
      <c r="AX62" s="1026"/>
      <c r="AY62" s="1026"/>
      <c r="AZ62" s="1026"/>
      <c r="BC62" s="12"/>
      <c r="BD62" s="12"/>
      <c r="BE62" s="12"/>
      <c r="BF62" s="12"/>
      <c r="BG62" s="12"/>
      <c r="BH62" s="12"/>
      <c r="BI62" s="12"/>
      <c r="BJ62" s="12"/>
      <c r="BK62" s="12"/>
      <c r="BL62" s="12"/>
      <c r="BM62" s="12"/>
      <c r="BN62" s="12"/>
      <c r="BO62" s="12"/>
      <c r="BP62" s="12"/>
      <c r="BQ62" s="12"/>
      <c r="BR62" s="12"/>
      <c r="BS62" s="12"/>
      <c r="BT62" s="12"/>
      <c r="BU62" s="12"/>
      <c r="BV62" s="12"/>
      <c r="BW62" s="12"/>
      <c r="BX62" s="12"/>
      <c r="BY62" s="12"/>
      <c r="BZ62" s="12"/>
      <c r="CA62" s="12"/>
      <c r="CB62" s="12"/>
      <c r="CC62" s="12"/>
      <c r="CD62" s="12"/>
      <c r="CE62" s="12"/>
      <c r="CF62" s="12"/>
      <c r="CG62" s="12"/>
      <c r="CH62" s="12"/>
      <c r="CI62" s="12"/>
      <c r="CJ62" s="12"/>
      <c r="CK62" s="12"/>
      <c r="CL62" s="12"/>
      <c r="CM62" s="12"/>
      <c r="CN62" s="12"/>
      <c r="CO62" s="12"/>
      <c r="CP62" s="12"/>
      <c r="CQ62" s="12"/>
      <c r="CR62" s="12"/>
      <c r="CS62" s="12"/>
      <c r="CT62" s="12"/>
      <c r="CU62" s="12"/>
      <c r="CV62" s="12"/>
      <c r="CW62" s="12"/>
      <c r="CX62" s="12"/>
      <c r="CY62" s="12"/>
      <c r="CZ62" s="179">
        <f>IF($CU$4&gt;1,IF(APPG!$G$90=1,0,1),1)</f>
        <v>1</v>
      </c>
      <c r="DA62" s="12"/>
      <c r="DB62" s="12"/>
      <c r="DC62" s="12"/>
      <c r="DD62" s="12"/>
      <c r="DE62" s="12"/>
      <c r="DF62" s="12"/>
      <c r="DG62" s="12"/>
      <c r="DH62" s="12"/>
      <c r="DI62" s="12"/>
      <c r="DJ62" s="12"/>
      <c r="DK62" s="12"/>
      <c r="DL62" s="12"/>
      <c r="DM62" s="12"/>
      <c r="DN62" s="12"/>
      <c r="DO62" s="12"/>
      <c r="DP62" s="12"/>
      <c r="DQ62" s="12"/>
      <c r="DR62" s="12"/>
      <c r="DS62" s="12"/>
      <c r="DT62" s="12"/>
      <c r="DU62" s="12"/>
      <c r="DV62" s="12"/>
      <c r="DW62" s="12"/>
    </row>
    <row r="63" spans="3:127" hidden="1" x14ac:dyDescent="0.25">
      <c r="C63" s="1025" t="s">
        <v>278</v>
      </c>
      <c r="D63" s="1025"/>
      <c r="E63" s="1025"/>
      <c r="F63" s="1025"/>
      <c r="G63" s="1025"/>
      <c r="H63" s="1025"/>
      <c r="I63" s="1025"/>
      <c r="J63" s="1025"/>
      <c r="K63" s="1025"/>
      <c r="L63" s="1025"/>
      <c r="M63" s="1025"/>
      <c r="N63" s="1025"/>
      <c r="O63" s="1025"/>
      <c r="P63" s="1025"/>
      <c r="Q63" s="1025"/>
      <c r="R63" s="1025"/>
      <c r="S63" s="1025"/>
      <c r="T63" s="1025"/>
      <c r="U63" s="1025"/>
      <c r="V63" s="1025"/>
      <c r="W63" s="1025"/>
      <c r="X63" s="1025"/>
      <c r="Y63" s="1025"/>
      <c r="Z63" s="1025"/>
      <c r="AA63" s="1025"/>
      <c r="AB63" s="1025"/>
      <c r="AC63" s="1026"/>
      <c r="AD63" s="1026"/>
      <c r="AE63" s="1026"/>
      <c r="AF63" s="1026"/>
      <c r="AG63" s="1026"/>
      <c r="AH63" s="1026"/>
      <c r="AI63" s="1026"/>
      <c r="AJ63" s="1026"/>
      <c r="AK63" s="1026"/>
      <c r="AL63" s="1026"/>
      <c r="AM63" s="1026"/>
      <c r="AN63" s="1026"/>
      <c r="AO63" s="1026"/>
      <c r="AP63" s="1026"/>
      <c r="AQ63" s="1026"/>
      <c r="AR63" s="1026"/>
      <c r="AS63" s="1026"/>
      <c r="AT63" s="1026"/>
      <c r="AU63" s="1026"/>
      <c r="AV63" s="1026"/>
      <c r="AW63" s="1026"/>
      <c r="AX63" s="1026"/>
      <c r="AY63" s="1026"/>
      <c r="AZ63" s="1026"/>
      <c r="BC63" s="12"/>
      <c r="BD63" s="12"/>
      <c r="BE63" s="12"/>
      <c r="BF63" s="12"/>
      <c r="BG63" s="12"/>
      <c r="BH63" s="12"/>
      <c r="BI63" s="12"/>
      <c r="BJ63" s="12"/>
      <c r="BK63" s="12"/>
      <c r="BL63" s="12"/>
      <c r="BM63" s="12"/>
      <c r="BN63" s="12"/>
      <c r="BO63" s="12"/>
      <c r="BP63" s="12"/>
      <c r="BQ63" s="12"/>
      <c r="BR63" s="12"/>
      <c r="BS63" s="12"/>
      <c r="BT63" s="12"/>
      <c r="BU63" s="12"/>
      <c r="BV63" s="12"/>
      <c r="BW63" s="12"/>
      <c r="BX63" s="12"/>
      <c r="BY63" s="12"/>
      <c r="BZ63" s="12"/>
      <c r="CA63" s="12"/>
      <c r="CB63" s="12"/>
      <c r="CC63" s="12"/>
      <c r="CD63" s="12"/>
      <c r="CE63" s="12"/>
      <c r="CF63" s="12"/>
      <c r="CG63" s="12"/>
      <c r="CH63" s="12"/>
      <c r="CI63" s="12"/>
      <c r="CJ63" s="12"/>
      <c r="CK63" s="12"/>
      <c r="CL63" s="12"/>
      <c r="CM63" s="12"/>
      <c r="CN63" s="12"/>
      <c r="CO63" s="12"/>
      <c r="CP63" s="12"/>
      <c r="CQ63" s="12"/>
      <c r="CR63" s="12"/>
      <c r="CS63" s="12"/>
      <c r="CT63" s="12"/>
      <c r="CU63" s="12"/>
      <c r="CV63" s="12"/>
      <c r="CW63" s="12"/>
      <c r="CX63" s="12"/>
      <c r="CY63" s="12"/>
      <c r="CZ63" s="179">
        <f>IF($CU$4&gt;1,IF(APPG!$G$90=1,0,1),1)</f>
        <v>1</v>
      </c>
      <c r="DA63" s="12"/>
      <c r="DB63" s="12"/>
      <c r="DC63" s="12"/>
      <c r="DD63" s="12"/>
      <c r="DE63" s="12"/>
      <c r="DF63" s="12"/>
      <c r="DG63" s="12"/>
      <c r="DH63" s="12"/>
      <c r="DI63" s="12"/>
      <c r="DJ63" s="12"/>
      <c r="DK63" s="12"/>
      <c r="DL63" s="12"/>
      <c r="DM63" s="12"/>
      <c r="DN63" s="12"/>
      <c r="DO63" s="12"/>
      <c r="DP63" s="12"/>
      <c r="DQ63" s="12"/>
      <c r="DR63" s="12"/>
      <c r="DS63" s="12"/>
      <c r="DT63" s="12"/>
      <c r="DU63" s="12"/>
      <c r="DV63" s="12"/>
      <c r="DW63" s="12"/>
    </row>
    <row r="64" spans="3:127" hidden="1" x14ac:dyDescent="0.25">
      <c r="C64" s="1025" t="s">
        <v>284</v>
      </c>
      <c r="D64" s="1025"/>
      <c r="E64" s="1025"/>
      <c r="F64" s="1025"/>
      <c r="G64" s="1025"/>
      <c r="H64" s="1025"/>
      <c r="I64" s="1025"/>
      <c r="J64" s="1025"/>
      <c r="K64" s="1025"/>
      <c r="L64" s="1025"/>
      <c r="M64" s="1025"/>
      <c r="N64" s="1025"/>
      <c r="O64" s="1025"/>
      <c r="P64" s="1025"/>
      <c r="Q64" s="1025"/>
      <c r="R64" s="1025"/>
      <c r="S64" s="1025"/>
      <c r="T64" s="1025"/>
      <c r="U64" s="1025"/>
      <c r="V64" s="1025"/>
      <c r="W64" s="1025"/>
      <c r="X64" s="1025"/>
      <c r="Y64" s="1025"/>
      <c r="Z64" s="1025"/>
      <c r="AA64" s="1025"/>
      <c r="AB64" s="1025"/>
      <c r="AC64" s="1026"/>
      <c r="AD64" s="1026"/>
      <c r="AE64" s="1026"/>
      <c r="AF64" s="1026"/>
      <c r="AG64" s="1026"/>
      <c r="AH64" s="1026"/>
      <c r="AI64" s="1026"/>
      <c r="AJ64" s="1026"/>
      <c r="AK64" s="1026"/>
      <c r="AL64" s="1026"/>
      <c r="AM64" s="1026"/>
      <c r="AN64" s="1026"/>
      <c r="AO64" s="1026"/>
      <c r="AP64" s="1026"/>
      <c r="AQ64" s="1026"/>
      <c r="AR64" s="1026"/>
      <c r="AS64" s="1026"/>
      <c r="AT64" s="1026"/>
      <c r="AU64" s="1026"/>
      <c r="AV64" s="1026"/>
      <c r="AW64" s="1026"/>
      <c r="AX64" s="1026"/>
      <c r="AY64" s="1026"/>
      <c r="AZ64" s="1026"/>
      <c r="BC64" s="12"/>
      <c r="BD64" s="12"/>
      <c r="BE64" s="12"/>
      <c r="BF64" s="12"/>
      <c r="BG64" s="12"/>
      <c r="BH64" s="12"/>
      <c r="BI64" s="12"/>
      <c r="BJ64" s="12"/>
      <c r="BK64" s="12"/>
      <c r="BL64" s="12"/>
      <c r="BM64" s="12"/>
      <c r="BN64" s="12"/>
      <c r="BO64" s="12"/>
      <c r="BP64" s="12"/>
      <c r="BQ64" s="12"/>
      <c r="BR64" s="12"/>
      <c r="BS64" s="12"/>
      <c r="BT64" s="12"/>
      <c r="BU64" s="12"/>
      <c r="BV64" s="12"/>
      <c r="BW64" s="12"/>
      <c r="BX64" s="12"/>
      <c r="BY64" s="12"/>
      <c r="BZ64" s="12"/>
      <c r="CA64" s="12"/>
      <c r="CB64" s="12"/>
      <c r="CC64" s="12"/>
      <c r="CD64" s="12"/>
      <c r="CE64" s="12"/>
      <c r="CF64" s="12"/>
      <c r="CG64" s="12"/>
      <c r="CH64" s="12"/>
      <c r="CI64" s="12"/>
      <c r="CJ64" s="12"/>
      <c r="CK64" s="12"/>
      <c r="CL64" s="12"/>
      <c r="CM64" s="12"/>
      <c r="CN64" s="12"/>
      <c r="CO64" s="12"/>
      <c r="CP64" s="12"/>
      <c r="CQ64" s="12"/>
      <c r="CR64" s="12"/>
      <c r="CS64" s="12"/>
      <c r="CT64" s="12"/>
      <c r="CU64" s="12"/>
      <c r="CV64" s="12"/>
      <c r="CW64" s="12"/>
      <c r="CX64" s="12"/>
      <c r="CY64" s="12"/>
      <c r="CZ64" s="179">
        <f>IF($CU$4&gt;1,IF(APPG!$G$90=1,0,1),1)</f>
        <v>1</v>
      </c>
      <c r="DA64" s="12"/>
      <c r="DB64" s="12"/>
      <c r="DC64" s="12"/>
      <c r="DD64" s="12"/>
      <c r="DE64" s="12"/>
      <c r="DF64" s="12"/>
      <c r="DG64" s="12"/>
      <c r="DH64" s="12"/>
      <c r="DI64" s="12"/>
      <c r="DJ64" s="12"/>
      <c r="DK64" s="12"/>
      <c r="DL64" s="12"/>
      <c r="DM64" s="12"/>
      <c r="DN64" s="12"/>
      <c r="DO64" s="12"/>
      <c r="DP64" s="12"/>
      <c r="DQ64" s="12"/>
      <c r="DR64" s="12"/>
      <c r="DS64" s="12"/>
      <c r="DT64" s="12"/>
      <c r="DU64" s="12"/>
      <c r="DV64" s="12"/>
      <c r="DW64" s="12"/>
    </row>
    <row r="65" spans="3:127" hidden="1" x14ac:dyDescent="0.25">
      <c r="C65" s="1025" t="s">
        <v>285</v>
      </c>
      <c r="D65" s="1025"/>
      <c r="E65" s="1025"/>
      <c r="F65" s="1025"/>
      <c r="G65" s="1025"/>
      <c r="H65" s="1025"/>
      <c r="I65" s="1025"/>
      <c r="J65" s="1025"/>
      <c r="K65" s="1025"/>
      <c r="L65" s="1025"/>
      <c r="M65" s="1025"/>
      <c r="N65" s="1025"/>
      <c r="O65" s="1025"/>
      <c r="P65" s="1025"/>
      <c r="Q65" s="1025"/>
      <c r="R65" s="1025"/>
      <c r="S65" s="1025"/>
      <c r="T65" s="1025"/>
      <c r="U65" s="1025"/>
      <c r="V65" s="1025"/>
      <c r="W65" s="1025"/>
      <c r="X65" s="1025"/>
      <c r="Y65" s="1025"/>
      <c r="Z65" s="1025"/>
      <c r="AA65" s="1025"/>
      <c r="AB65" s="1025"/>
      <c r="AC65" s="1026"/>
      <c r="AD65" s="1026"/>
      <c r="AE65" s="1026"/>
      <c r="AF65" s="1026"/>
      <c r="AG65" s="1026"/>
      <c r="AH65" s="1026"/>
      <c r="AI65" s="1026"/>
      <c r="AJ65" s="1026"/>
      <c r="AK65" s="1026"/>
      <c r="AL65" s="1026"/>
      <c r="AM65" s="1026"/>
      <c r="AN65" s="1026"/>
      <c r="AO65" s="1026"/>
      <c r="AP65" s="1026"/>
      <c r="AQ65" s="1026"/>
      <c r="AR65" s="1026"/>
      <c r="AS65" s="1026"/>
      <c r="AT65" s="1026"/>
      <c r="AU65" s="1026"/>
      <c r="AV65" s="1026"/>
      <c r="AW65" s="1026"/>
      <c r="AX65" s="1026"/>
      <c r="AY65" s="1026"/>
      <c r="AZ65" s="1026"/>
      <c r="BC65" s="12"/>
      <c r="BD65" s="12"/>
      <c r="BE65" s="12"/>
      <c r="BF65" s="12"/>
      <c r="BG65" s="12"/>
      <c r="BH65" s="12"/>
      <c r="BI65" s="12"/>
      <c r="BJ65" s="12"/>
      <c r="BK65" s="12"/>
      <c r="BL65" s="12"/>
      <c r="BM65" s="12"/>
      <c r="BN65" s="12"/>
      <c r="BO65" s="12"/>
      <c r="BP65" s="12"/>
      <c r="BQ65" s="12"/>
      <c r="BR65" s="12"/>
      <c r="BS65" s="12"/>
      <c r="BT65" s="12"/>
      <c r="BU65" s="12"/>
      <c r="BV65" s="12"/>
      <c r="BW65" s="12"/>
      <c r="BX65" s="12"/>
      <c r="BY65" s="12"/>
      <c r="BZ65" s="12"/>
      <c r="CA65" s="12"/>
      <c r="CB65" s="12"/>
      <c r="CC65" s="12"/>
      <c r="CD65" s="12"/>
      <c r="CE65" s="12"/>
      <c r="CF65" s="12"/>
      <c r="CG65" s="12"/>
      <c r="CH65" s="12"/>
      <c r="CI65" s="12"/>
      <c r="CJ65" s="12"/>
      <c r="CK65" s="12"/>
      <c r="CL65" s="12"/>
      <c r="CM65" s="12"/>
      <c r="CN65" s="12"/>
      <c r="CO65" s="12"/>
      <c r="CP65" s="12"/>
      <c r="CQ65" s="12"/>
      <c r="CR65" s="12"/>
      <c r="CS65" s="12"/>
      <c r="CT65" s="12"/>
      <c r="CU65" s="12"/>
      <c r="CV65" s="12"/>
      <c r="CW65" s="12"/>
      <c r="CX65" s="12"/>
      <c r="CY65" s="12"/>
      <c r="CZ65" s="179">
        <f>IF($CU$4&gt;1,IF(APPG!$G$90=1,0,1),1)</f>
        <v>1</v>
      </c>
      <c r="DA65" s="12"/>
      <c r="DB65" s="12"/>
      <c r="DC65" s="12"/>
      <c r="DD65" s="12"/>
      <c r="DE65" s="12"/>
      <c r="DF65" s="12"/>
      <c r="DG65" s="12"/>
      <c r="DH65" s="12"/>
      <c r="DI65" s="12"/>
      <c r="DJ65" s="12"/>
      <c r="DK65" s="12"/>
      <c r="DL65" s="12"/>
      <c r="DM65" s="12"/>
      <c r="DN65" s="12"/>
      <c r="DO65" s="12"/>
      <c r="DP65" s="12"/>
      <c r="DQ65" s="12"/>
      <c r="DR65" s="12"/>
      <c r="DS65" s="12"/>
      <c r="DT65" s="12"/>
      <c r="DU65" s="12"/>
      <c r="DV65" s="12"/>
      <c r="DW65" s="12"/>
    </row>
    <row r="66" spans="3:127" hidden="1" x14ac:dyDescent="0.25">
      <c r="C66" s="1092" t="s">
        <v>651</v>
      </c>
      <c r="D66" s="1039"/>
      <c r="E66" s="1039"/>
      <c r="F66" s="1039"/>
      <c r="G66" s="1039"/>
      <c r="H66" s="1039"/>
      <c r="I66" s="1039"/>
      <c r="J66" s="1039"/>
      <c r="K66" s="1039"/>
      <c r="L66" s="1039"/>
      <c r="M66" s="1039"/>
      <c r="N66" s="1039"/>
      <c r="O66" s="1039"/>
      <c r="P66" s="1039"/>
      <c r="Q66" s="1039"/>
      <c r="R66" s="1039"/>
      <c r="S66" s="1039"/>
      <c r="T66" s="1039"/>
      <c r="U66" s="1039"/>
      <c r="V66" s="1039"/>
      <c r="W66" s="1039"/>
      <c r="X66" s="1039"/>
      <c r="Y66" s="1039"/>
      <c r="Z66" s="1039"/>
      <c r="AA66" s="1039"/>
      <c r="AB66" s="1039"/>
      <c r="AC66" s="1040"/>
      <c r="AD66" s="1040"/>
      <c r="AE66" s="1040"/>
      <c r="AF66" s="1040"/>
      <c r="AG66" s="1040"/>
      <c r="AH66" s="1040"/>
      <c r="AI66" s="1040"/>
      <c r="AJ66" s="1040"/>
      <c r="AK66" s="1040"/>
      <c r="AL66" s="1040"/>
      <c r="AM66" s="1040"/>
      <c r="AN66" s="1040"/>
      <c r="AO66" s="1040"/>
      <c r="AP66" s="1040"/>
      <c r="AQ66" s="1040"/>
      <c r="AR66" s="1040"/>
      <c r="AS66" s="1040"/>
      <c r="AT66" s="1040"/>
      <c r="AU66" s="1040"/>
      <c r="AV66" s="1040"/>
      <c r="AW66" s="1040"/>
      <c r="AX66" s="1040"/>
      <c r="AY66" s="1040"/>
      <c r="AZ66" s="1040"/>
      <c r="BC66" s="12"/>
      <c r="BD66" s="12"/>
      <c r="BE66" s="12"/>
      <c r="BF66" s="12"/>
      <c r="BG66" s="12"/>
      <c r="BH66" s="12"/>
      <c r="BI66" s="12"/>
      <c r="BJ66" s="12"/>
      <c r="BK66" s="12"/>
      <c r="BL66" s="12"/>
      <c r="BM66" s="12"/>
      <c r="BN66" s="12"/>
      <c r="BO66" s="12"/>
      <c r="BP66" s="12"/>
      <c r="BQ66" s="12"/>
      <c r="BR66" s="12"/>
      <c r="BS66" s="12"/>
      <c r="BT66" s="12"/>
      <c r="BU66" s="12"/>
      <c r="BV66" s="12"/>
      <c r="BW66" s="12"/>
      <c r="BX66" s="12"/>
      <c r="BY66" s="12"/>
      <c r="BZ66" s="12"/>
      <c r="CA66" s="12"/>
      <c r="CB66" s="12"/>
      <c r="CC66" s="12"/>
      <c r="CD66" s="12"/>
      <c r="CE66" s="12"/>
      <c r="CF66" s="12"/>
      <c r="CG66" s="12"/>
      <c r="CH66" s="12"/>
      <c r="CI66" s="12"/>
      <c r="CJ66" s="12"/>
      <c r="CK66" s="12"/>
      <c r="CL66" s="12"/>
      <c r="CM66" s="12"/>
      <c r="CN66" s="12"/>
      <c r="CO66" s="12"/>
      <c r="CP66" s="12"/>
      <c r="CQ66" s="12"/>
      <c r="CR66" s="12"/>
      <c r="CS66" s="12"/>
      <c r="CT66" s="12"/>
      <c r="CU66" s="12"/>
      <c r="CV66" s="12"/>
      <c r="CW66" s="12"/>
      <c r="CX66" s="12"/>
      <c r="CY66" s="12"/>
      <c r="CZ66" s="179">
        <f>IF($CU$4&gt;1,IF(APPG!$G$91=1,0,1),1)</f>
        <v>1</v>
      </c>
      <c r="DA66" s="12"/>
      <c r="DB66" s="12"/>
      <c r="DC66" s="12"/>
      <c r="DD66" s="12"/>
      <c r="DE66" s="12"/>
      <c r="DF66" s="12"/>
      <c r="DG66" s="12"/>
      <c r="DH66" s="12"/>
      <c r="DI66" s="12"/>
      <c r="DJ66" s="12"/>
      <c r="DK66" s="12"/>
      <c r="DL66" s="12"/>
      <c r="DM66" s="12"/>
      <c r="DN66" s="12"/>
      <c r="DO66" s="12"/>
      <c r="DP66" s="12"/>
      <c r="DQ66" s="12"/>
      <c r="DR66" s="12"/>
      <c r="DS66" s="12"/>
      <c r="DT66" s="12"/>
      <c r="DU66" s="12"/>
      <c r="DV66" s="12"/>
      <c r="DW66" s="12"/>
    </row>
    <row r="67" spans="3:127" hidden="1" x14ac:dyDescent="0.25">
      <c r="C67" s="1025" t="s">
        <v>277</v>
      </c>
      <c r="D67" s="1025"/>
      <c r="E67" s="1025"/>
      <c r="F67" s="1025"/>
      <c r="G67" s="1025"/>
      <c r="H67" s="1025"/>
      <c r="I67" s="1025"/>
      <c r="J67" s="1025"/>
      <c r="K67" s="1025"/>
      <c r="L67" s="1025"/>
      <c r="M67" s="1025"/>
      <c r="N67" s="1025"/>
      <c r="O67" s="1025"/>
      <c r="P67" s="1025"/>
      <c r="Q67" s="1025"/>
      <c r="R67" s="1025"/>
      <c r="S67" s="1025"/>
      <c r="T67" s="1025"/>
      <c r="U67" s="1025"/>
      <c r="V67" s="1025"/>
      <c r="W67" s="1025"/>
      <c r="X67" s="1025"/>
      <c r="Y67" s="1025"/>
      <c r="Z67" s="1025"/>
      <c r="AA67" s="1025"/>
      <c r="AB67" s="1025"/>
      <c r="AC67" s="1026"/>
      <c r="AD67" s="1026"/>
      <c r="AE67" s="1026"/>
      <c r="AF67" s="1026"/>
      <c r="AG67" s="1026"/>
      <c r="AH67" s="1026"/>
      <c r="AI67" s="1026"/>
      <c r="AJ67" s="1026"/>
      <c r="AK67" s="1026"/>
      <c r="AL67" s="1026"/>
      <c r="AM67" s="1026"/>
      <c r="AN67" s="1026"/>
      <c r="AO67" s="1026"/>
      <c r="AP67" s="1026"/>
      <c r="AQ67" s="1026"/>
      <c r="AR67" s="1026"/>
      <c r="AS67" s="1026"/>
      <c r="AT67" s="1026"/>
      <c r="AU67" s="1026"/>
      <c r="AV67" s="1026"/>
      <c r="AW67" s="1026"/>
      <c r="AX67" s="1026"/>
      <c r="AY67" s="1026"/>
      <c r="AZ67" s="1026"/>
      <c r="BC67" s="12"/>
      <c r="BD67" s="12"/>
      <c r="BE67" s="12"/>
      <c r="BF67" s="12"/>
      <c r="BG67" s="12"/>
      <c r="BH67" s="12"/>
      <c r="BI67" s="12"/>
      <c r="BJ67" s="12"/>
      <c r="BK67" s="12"/>
      <c r="BL67" s="12"/>
      <c r="BM67" s="12"/>
      <c r="BN67" s="12"/>
      <c r="BO67" s="12"/>
      <c r="BP67" s="12"/>
      <c r="BQ67" s="12"/>
      <c r="BR67" s="12"/>
      <c r="BS67" s="12"/>
      <c r="BT67" s="12"/>
      <c r="BU67" s="12"/>
      <c r="BV67" s="12"/>
      <c r="BW67" s="12"/>
      <c r="BX67" s="12"/>
      <c r="BY67" s="12"/>
      <c r="BZ67" s="12"/>
      <c r="CA67" s="12"/>
      <c r="CB67" s="12"/>
      <c r="CC67" s="12"/>
      <c r="CD67" s="12"/>
      <c r="CE67" s="12"/>
      <c r="CF67" s="12"/>
      <c r="CG67" s="12"/>
      <c r="CH67" s="12"/>
      <c r="CI67" s="12"/>
      <c r="CJ67" s="12"/>
      <c r="CK67" s="12"/>
      <c r="CL67" s="12"/>
      <c r="CM67" s="12"/>
      <c r="CN67" s="12"/>
      <c r="CO67" s="12"/>
      <c r="CP67" s="12"/>
      <c r="CQ67" s="12"/>
      <c r="CR67" s="12"/>
      <c r="CS67" s="12"/>
      <c r="CT67" s="12"/>
      <c r="CU67" s="12"/>
      <c r="CV67" s="12"/>
      <c r="CW67" s="12"/>
      <c r="CX67" s="12"/>
      <c r="CY67" s="12"/>
      <c r="CZ67" s="179">
        <f>IF($CU$4&gt;1,IF(APPG!$G$91=1,0,1),1)</f>
        <v>1</v>
      </c>
      <c r="DA67" s="12"/>
      <c r="DB67" s="12"/>
      <c r="DC67" s="12"/>
      <c r="DD67" s="12"/>
      <c r="DE67" s="12"/>
      <c r="DF67" s="12"/>
      <c r="DG67" s="12"/>
      <c r="DH67" s="12"/>
      <c r="DI67" s="12"/>
      <c r="DJ67" s="12"/>
      <c r="DK67" s="12"/>
      <c r="DL67" s="12"/>
      <c r="DM67" s="12"/>
      <c r="DN67" s="12"/>
      <c r="DO67" s="12"/>
      <c r="DP67" s="12"/>
      <c r="DQ67" s="12"/>
      <c r="DR67" s="12"/>
      <c r="DS67" s="12"/>
      <c r="DT67" s="12"/>
      <c r="DU67" s="12"/>
      <c r="DV67" s="12"/>
      <c r="DW67" s="12"/>
    </row>
    <row r="68" spans="3:127" hidden="1" x14ac:dyDescent="0.25">
      <c r="C68" s="1025" t="s">
        <v>276</v>
      </c>
      <c r="D68" s="1025"/>
      <c r="E68" s="1025"/>
      <c r="F68" s="1025"/>
      <c r="G68" s="1025"/>
      <c r="H68" s="1025"/>
      <c r="I68" s="1025"/>
      <c r="J68" s="1025"/>
      <c r="K68" s="1025"/>
      <c r="L68" s="1025"/>
      <c r="M68" s="1025"/>
      <c r="N68" s="1025"/>
      <c r="O68" s="1025"/>
      <c r="P68" s="1025"/>
      <c r="Q68" s="1025"/>
      <c r="R68" s="1025"/>
      <c r="S68" s="1025"/>
      <c r="T68" s="1025"/>
      <c r="U68" s="1025"/>
      <c r="V68" s="1025"/>
      <c r="W68" s="1025"/>
      <c r="X68" s="1025"/>
      <c r="Y68" s="1025"/>
      <c r="Z68" s="1025"/>
      <c r="AA68" s="1025"/>
      <c r="AB68" s="1025"/>
      <c r="AC68" s="1026"/>
      <c r="AD68" s="1026"/>
      <c r="AE68" s="1026"/>
      <c r="AF68" s="1026"/>
      <c r="AG68" s="1026"/>
      <c r="AH68" s="1026"/>
      <c r="AI68" s="1026"/>
      <c r="AJ68" s="1026"/>
      <c r="AK68" s="1026"/>
      <c r="AL68" s="1026"/>
      <c r="AM68" s="1026"/>
      <c r="AN68" s="1026"/>
      <c r="AO68" s="1026"/>
      <c r="AP68" s="1026"/>
      <c r="AQ68" s="1026"/>
      <c r="AR68" s="1026"/>
      <c r="AS68" s="1026"/>
      <c r="AT68" s="1026"/>
      <c r="AU68" s="1026"/>
      <c r="AV68" s="1026"/>
      <c r="AW68" s="1026"/>
      <c r="AX68" s="1026"/>
      <c r="AY68" s="1026"/>
      <c r="AZ68" s="1026"/>
      <c r="BC68" s="12"/>
      <c r="BD68" s="12"/>
      <c r="BE68" s="12"/>
      <c r="BF68" s="12"/>
      <c r="BG68" s="12"/>
      <c r="BH68" s="12"/>
      <c r="BI68" s="12"/>
      <c r="BJ68" s="12"/>
      <c r="BK68" s="12"/>
      <c r="BL68" s="12"/>
      <c r="BM68" s="12"/>
      <c r="BN68" s="12"/>
      <c r="BO68" s="12"/>
      <c r="BP68" s="12"/>
      <c r="BQ68" s="12"/>
      <c r="BR68" s="12"/>
      <c r="BS68" s="12"/>
      <c r="BT68" s="12"/>
      <c r="BU68" s="12"/>
      <c r="BV68" s="12"/>
      <c r="BW68" s="12"/>
      <c r="BX68" s="12"/>
      <c r="BY68" s="12"/>
      <c r="BZ68" s="12"/>
      <c r="CA68" s="12"/>
      <c r="CB68" s="12"/>
      <c r="CC68" s="12"/>
      <c r="CD68" s="12"/>
      <c r="CE68" s="12"/>
      <c r="CF68" s="12"/>
      <c r="CG68" s="12"/>
      <c r="CH68" s="12"/>
      <c r="CI68" s="12"/>
      <c r="CJ68" s="12"/>
      <c r="CK68" s="12"/>
      <c r="CL68" s="12"/>
      <c r="CM68" s="12"/>
      <c r="CN68" s="12"/>
      <c r="CO68" s="12"/>
      <c r="CP68" s="12"/>
      <c r="CQ68" s="12"/>
      <c r="CR68" s="12"/>
      <c r="CS68" s="12"/>
      <c r="CT68" s="12"/>
      <c r="CU68" s="12"/>
      <c r="CV68" s="12"/>
      <c r="CW68" s="12"/>
      <c r="CX68" s="12"/>
      <c r="CY68" s="12"/>
      <c r="CZ68" s="179">
        <f>IF($CU$4&gt;1,IF(APPG!$G$91=1,0,1),1)</f>
        <v>1</v>
      </c>
      <c r="DA68" s="12"/>
      <c r="DB68" s="12"/>
      <c r="DC68" s="12"/>
      <c r="DD68" s="12"/>
      <c r="DE68" s="12"/>
      <c r="DF68" s="12"/>
      <c r="DG68" s="12"/>
      <c r="DH68" s="12"/>
      <c r="DI68" s="12"/>
      <c r="DJ68" s="12"/>
      <c r="DK68" s="12"/>
      <c r="DL68" s="12"/>
      <c r="DM68" s="12"/>
      <c r="DN68" s="12"/>
      <c r="DO68" s="12"/>
      <c r="DP68" s="12"/>
      <c r="DQ68" s="12"/>
      <c r="DR68" s="12"/>
      <c r="DS68" s="12"/>
      <c r="DT68" s="12"/>
      <c r="DU68" s="12"/>
      <c r="DV68" s="12"/>
      <c r="DW68" s="12"/>
    </row>
    <row r="69" spans="3:127" hidden="1" x14ac:dyDescent="0.25">
      <c r="C69" s="1025" t="s">
        <v>279</v>
      </c>
      <c r="D69" s="1025"/>
      <c r="E69" s="1025"/>
      <c r="F69" s="1025"/>
      <c r="G69" s="1025"/>
      <c r="H69" s="1025"/>
      <c r="I69" s="1025"/>
      <c r="J69" s="1025"/>
      <c r="K69" s="1025"/>
      <c r="L69" s="1025"/>
      <c r="M69" s="1025"/>
      <c r="N69" s="1025"/>
      <c r="O69" s="1025"/>
      <c r="P69" s="1025"/>
      <c r="Q69" s="1025"/>
      <c r="R69" s="1025"/>
      <c r="S69" s="1025"/>
      <c r="T69" s="1025"/>
      <c r="U69" s="1025"/>
      <c r="V69" s="1025"/>
      <c r="W69" s="1025"/>
      <c r="X69" s="1025"/>
      <c r="Y69" s="1025"/>
      <c r="Z69" s="1025"/>
      <c r="AA69" s="1025"/>
      <c r="AB69" s="1025"/>
      <c r="AC69" s="1026"/>
      <c r="AD69" s="1026"/>
      <c r="AE69" s="1026"/>
      <c r="AF69" s="1026"/>
      <c r="AG69" s="1026"/>
      <c r="AH69" s="1026"/>
      <c r="AI69" s="1026"/>
      <c r="AJ69" s="1026"/>
      <c r="AK69" s="1026"/>
      <c r="AL69" s="1026"/>
      <c r="AM69" s="1026"/>
      <c r="AN69" s="1026"/>
      <c r="AO69" s="1026"/>
      <c r="AP69" s="1026"/>
      <c r="AQ69" s="1026"/>
      <c r="AR69" s="1026"/>
      <c r="AS69" s="1026"/>
      <c r="AT69" s="1026"/>
      <c r="AU69" s="1026"/>
      <c r="AV69" s="1026"/>
      <c r="AW69" s="1026"/>
      <c r="AX69" s="1026"/>
      <c r="AY69" s="1026"/>
      <c r="AZ69" s="1026"/>
      <c r="BC69" s="12"/>
      <c r="BD69" s="12"/>
      <c r="BE69" s="12"/>
      <c r="BF69" s="12"/>
      <c r="BG69" s="12"/>
      <c r="BH69" s="12"/>
      <c r="BI69" s="12"/>
      <c r="BJ69" s="12"/>
      <c r="BK69" s="12"/>
      <c r="BL69" s="12"/>
      <c r="BM69" s="12"/>
      <c r="BN69" s="12"/>
      <c r="BO69" s="12"/>
      <c r="BP69" s="12"/>
      <c r="BQ69" s="12"/>
      <c r="BR69" s="12"/>
      <c r="BS69" s="12"/>
      <c r="BT69" s="12"/>
      <c r="BU69" s="12"/>
      <c r="BV69" s="12"/>
      <c r="BW69" s="12"/>
      <c r="BX69" s="12"/>
      <c r="BY69" s="12"/>
      <c r="BZ69" s="12"/>
      <c r="CA69" s="12"/>
      <c r="CB69" s="12"/>
      <c r="CC69" s="12"/>
      <c r="CD69" s="12"/>
      <c r="CE69" s="12"/>
      <c r="CF69" s="12"/>
      <c r="CG69" s="12"/>
      <c r="CH69" s="12"/>
      <c r="CI69" s="12"/>
      <c r="CJ69" s="12"/>
      <c r="CK69" s="12"/>
      <c r="CL69" s="12"/>
      <c r="CM69" s="12"/>
      <c r="CN69" s="12"/>
      <c r="CO69" s="12"/>
      <c r="CP69" s="12"/>
      <c r="CQ69" s="12"/>
      <c r="CR69" s="12"/>
      <c r="CS69" s="12"/>
      <c r="CT69" s="12"/>
      <c r="CU69" s="12"/>
      <c r="CV69" s="12"/>
      <c r="CW69" s="12"/>
      <c r="CX69" s="12"/>
      <c r="CY69" s="12"/>
      <c r="CZ69" s="179">
        <f>IF($CU$4&gt;1,IF(APPG!$G$91=1,0,1),1)</f>
        <v>1</v>
      </c>
      <c r="DA69" s="12"/>
      <c r="DB69" s="12"/>
      <c r="DC69" s="12"/>
      <c r="DD69" s="12"/>
      <c r="DE69" s="12"/>
      <c r="DF69" s="12"/>
      <c r="DG69" s="12"/>
      <c r="DH69" s="12"/>
      <c r="DI69" s="12"/>
      <c r="DJ69" s="12"/>
      <c r="DK69" s="12"/>
      <c r="DL69" s="12"/>
      <c r="DM69" s="12"/>
      <c r="DN69" s="12"/>
      <c r="DO69" s="12"/>
      <c r="DP69" s="12"/>
      <c r="DQ69" s="12"/>
      <c r="DR69" s="12"/>
      <c r="DS69" s="12"/>
      <c r="DT69" s="12"/>
      <c r="DU69" s="12"/>
      <c r="DV69" s="12"/>
      <c r="DW69" s="12"/>
    </row>
    <row r="70" spans="3:127" hidden="1" x14ac:dyDescent="0.25">
      <c r="C70" s="1025" t="s">
        <v>280</v>
      </c>
      <c r="D70" s="1025"/>
      <c r="E70" s="1025"/>
      <c r="F70" s="1025"/>
      <c r="G70" s="1025"/>
      <c r="H70" s="1025"/>
      <c r="I70" s="1025"/>
      <c r="J70" s="1025"/>
      <c r="K70" s="1025"/>
      <c r="L70" s="1025"/>
      <c r="M70" s="1025"/>
      <c r="N70" s="1025"/>
      <c r="O70" s="1025"/>
      <c r="P70" s="1025"/>
      <c r="Q70" s="1025"/>
      <c r="R70" s="1025"/>
      <c r="S70" s="1025"/>
      <c r="T70" s="1025"/>
      <c r="U70" s="1025"/>
      <c r="V70" s="1025"/>
      <c r="W70" s="1025"/>
      <c r="X70" s="1025"/>
      <c r="Y70" s="1025"/>
      <c r="Z70" s="1025"/>
      <c r="AA70" s="1025"/>
      <c r="AB70" s="1025"/>
      <c r="AC70" s="1026"/>
      <c r="AD70" s="1026"/>
      <c r="AE70" s="1026"/>
      <c r="AF70" s="1026"/>
      <c r="AG70" s="1026"/>
      <c r="AH70" s="1026"/>
      <c r="AI70" s="1026"/>
      <c r="AJ70" s="1026"/>
      <c r="AK70" s="1026"/>
      <c r="AL70" s="1026"/>
      <c r="AM70" s="1026"/>
      <c r="AN70" s="1026"/>
      <c r="AO70" s="1026"/>
      <c r="AP70" s="1026"/>
      <c r="AQ70" s="1026"/>
      <c r="AR70" s="1026"/>
      <c r="AS70" s="1026"/>
      <c r="AT70" s="1026"/>
      <c r="AU70" s="1026"/>
      <c r="AV70" s="1026"/>
      <c r="AW70" s="1026"/>
      <c r="AX70" s="1026"/>
      <c r="AY70" s="1026"/>
      <c r="AZ70" s="1026"/>
      <c r="BC70" s="12"/>
      <c r="BD70" s="12"/>
      <c r="BE70" s="12"/>
      <c r="BF70" s="12"/>
      <c r="BG70" s="12"/>
      <c r="BH70" s="12"/>
      <c r="BI70" s="12"/>
      <c r="BJ70" s="12"/>
      <c r="BK70" s="12"/>
      <c r="BL70" s="12"/>
      <c r="BM70" s="12"/>
      <c r="BN70" s="12"/>
      <c r="BO70" s="12"/>
      <c r="BP70" s="12"/>
      <c r="BQ70" s="12"/>
      <c r="BR70" s="12"/>
      <c r="BS70" s="12"/>
      <c r="BT70" s="12"/>
      <c r="BU70" s="12"/>
      <c r="BV70" s="12"/>
      <c r="BW70" s="12"/>
      <c r="BX70" s="12"/>
      <c r="BY70" s="12"/>
      <c r="BZ70" s="12"/>
      <c r="CA70" s="12"/>
      <c r="CB70" s="12"/>
      <c r="CC70" s="12"/>
      <c r="CD70" s="12"/>
      <c r="CE70" s="12"/>
      <c r="CF70" s="12"/>
      <c r="CG70" s="12"/>
      <c r="CH70" s="12"/>
      <c r="CI70" s="12"/>
      <c r="CJ70" s="12"/>
      <c r="CK70" s="12"/>
      <c r="CL70" s="12"/>
      <c r="CM70" s="12"/>
      <c r="CN70" s="12"/>
      <c r="CO70" s="12"/>
      <c r="CP70" s="12"/>
      <c r="CQ70" s="12"/>
      <c r="CR70" s="12"/>
      <c r="CS70" s="12"/>
      <c r="CT70" s="12"/>
      <c r="CU70" s="12"/>
      <c r="CV70" s="12"/>
      <c r="CW70" s="12"/>
      <c r="CX70" s="12"/>
      <c r="CY70" s="12"/>
      <c r="CZ70" s="179">
        <f>IF($CU$4&gt;1,IF(APPG!$G$91=1,0,1),1)</f>
        <v>1</v>
      </c>
      <c r="DA70" s="12"/>
      <c r="DB70" s="12"/>
      <c r="DC70" s="12"/>
      <c r="DD70" s="12"/>
      <c r="DE70" s="12"/>
      <c r="DF70" s="12"/>
      <c r="DG70" s="12"/>
      <c r="DH70" s="12"/>
      <c r="DI70" s="12"/>
      <c r="DJ70" s="12"/>
      <c r="DK70" s="12"/>
      <c r="DL70" s="12"/>
      <c r="DM70" s="12"/>
      <c r="DN70" s="12"/>
      <c r="DO70" s="12"/>
      <c r="DP70" s="12"/>
      <c r="DQ70" s="12"/>
      <c r="DR70" s="12"/>
      <c r="DS70" s="12"/>
      <c r="DT70" s="12"/>
      <c r="DU70" s="12"/>
      <c r="DV70" s="12"/>
      <c r="DW70" s="12"/>
    </row>
    <row r="71" spans="3:127" hidden="1" x14ac:dyDescent="0.25">
      <c r="C71" s="1025" t="s">
        <v>281</v>
      </c>
      <c r="D71" s="1025"/>
      <c r="E71" s="1025"/>
      <c r="F71" s="1025"/>
      <c r="G71" s="1025"/>
      <c r="H71" s="1025"/>
      <c r="I71" s="1025"/>
      <c r="J71" s="1025"/>
      <c r="K71" s="1025"/>
      <c r="L71" s="1025"/>
      <c r="M71" s="1025"/>
      <c r="N71" s="1025"/>
      <c r="O71" s="1025"/>
      <c r="P71" s="1025"/>
      <c r="Q71" s="1025"/>
      <c r="R71" s="1025"/>
      <c r="S71" s="1025"/>
      <c r="T71" s="1025"/>
      <c r="U71" s="1025"/>
      <c r="V71" s="1025"/>
      <c r="W71" s="1025"/>
      <c r="X71" s="1025"/>
      <c r="Y71" s="1025"/>
      <c r="Z71" s="1025"/>
      <c r="AA71" s="1025"/>
      <c r="AB71" s="1025"/>
      <c r="AC71" s="1026"/>
      <c r="AD71" s="1026"/>
      <c r="AE71" s="1026"/>
      <c r="AF71" s="1026"/>
      <c r="AG71" s="1026"/>
      <c r="AH71" s="1026"/>
      <c r="AI71" s="1026"/>
      <c r="AJ71" s="1026"/>
      <c r="AK71" s="1026"/>
      <c r="AL71" s="1026"/>
      <c r="AM71" s="1026"/>
      <c r="AN71" s="1026"/>
      <c r="AO71" s="1026"/>
      <c r="AP71" s="1026"/>
      <c r="AQ71" s="1026"/>
      <c r="AR71" s="1026"/>
      <c r="AS71" s="1026"/>
      <c r="AT71" s="1026"/>
      <c r="AU71" s="1026"/>
      <c r="AV71" s="1026"/>
      <c r="AW71" s="1026"/>
      <c r="AX71" s="1026"/>
      <c r="AY71" s="1026"/>
      <c r="AZ71" s="1026"/>
      <c r="BC71" s="12"/>
      <c r="BD71" s="12"/>
      <c r="BE71" s="12"/>
      <c r="BF71" s="12"/>
      <c r="BG71" s="12"/>
      <c r="BH71" s="12"/>
      <c r="BI71" s="12"/>
      <c r="BJ71" s="12"/>
      <c r="BK71" s="12"/>
      <c r="BL71" s="12"/>
      <c r="BM71" s="12"/>
      <c r="BN71" s="12"/>
      <c r="BO71" s="12"/>
      <c r="BP71" s="12"/>
      <c r="BQ71" s="12"/>
      <c r="BR71" s="12"/>
      <c r="BS71" s="12"/>
      <c r="BT71" s="12"/>
      <c r="BU71" s="12"/>
      <c r="BV71" s="12"/>
      <c r="BW71" s="12"/>
      <c r="BX71" s="12"/>
      <c r="BY71" s="12"/>
      <c r="BZ71" s="12"/>
      <c r="CA71" s="12"/>
      <c r="CB71" s="12"/>
      <c r="CC71" s="12"/>
      <c r="CD71" s="12"/>
      <c r="CE71" s="12"/>
      <c r="CF71" s="12"/>
      <c r="CG71" s="12"/>
      <c r="CH71" s="12"/>
      <c r="CI71" s="12"/>
      <c r="CJ71" s="12"/>
      <c r="CK71" s="12"/>
      <c r="CL71" s="12"/>
      <c r="CM71" s="12"/>
      <c r="CN71" s="12"/>
      <c r="CO71" s="12"/>
      <c r="CP71" s="12"/>
      <c r="CQ71" s="12"/>
      <c r="CR71" s="12"/>
      <c r="CS71" s="12"/>
      <c r="CT71" s="12"/>
      <c r="CU71" s="12"/>
      <c r="CV71" s="12"/>
      <c r="CW71" s="12"/>
      <c r="CX71" s="12"/>
      <c r="CY71" s="12"/>
      <c r="CZ71" s="179">
        <f>IF($CU$4&gt;1,IF(APPG!$G$91=1,0,1),1)</f>
        <v>1</v>
      </c>
      <c r="DA71" s="12"/>
      <c r="DB71" s="12"/>
      <c r="DC71" s="12"/>
      <c r="DD71" s="12"/>
      <c r="DE71" s="12"/>
      <c r="DF71" s="12"/>
      <c r="DG71" s="12"/>
      <c r="DH71" s="12"/>
      <c r="DI71" s="12"/>
      <c r="DJ71" s="12"/>
      <c r="DK71" s="12"/>
      <c r="DL71" s="12"/>
      <c r="DM71" s="12"/>
      <c r="DN71" s="12"/>
      <c r="DO71" s="12"/>
      <c r="DP71" s="12"/>
      <c r="DQ71" s="12"/>
      <c r="DR71" s="12"/>
      <c r="DS71" s="12"/>
      <c r="DT71" s="12"/>
      <c r="DU71" s="12"/>
      <c r="DV71" s="12"/>
      <c r="DW71" s="12"/>
    </row>
    <row r="72" spans="3:127" hidden="1" x14ac:dyDescent="0.25">
      <c r="C72" s="1025" t="s">
        <v>283</v>
      </c>
      <c r="D72" s="1025"/>
      <c r="E72" s="1025"/>
      <c r="F72" s="1025"/>
      <c r="G72" s="1025"/>
      <c r="H72" s="1025"/>
      <c r="I72" s="1025"/>
      <c r="J72" s="1025"/>
      <c r="K72" s="1025"/>
      <c r="L72" s="1025"/>
      <c r="M72" s="1025"/>
      <c r="N72" s="1025"/>
      <c r="O72" s="1025"/>
      <c r="P72" s="1025"/>
      <c r="Q72" s="1025"/>
      <c r="R72" s="1025"/>
      <c r="S72" s="1025"/>
      <c r="T72" s="1025"/>
      <c r="U72" s="1025"/>
      <c r="V72" s="1025"/>
      <c r="W72" s="1025"/>
      <c r="X72" s="1025"/>
      <c r="Y72" s="1025"/>
      <c r="Z72" s="1025"/>
      <c r="AA72" s="1025"/>
      <c r="AB72" s="1025"/>
      <c r="AC72" s="1026"/>
      <c r="AD72" s="1026"/>
      <c r="AE72" s="1026"/>
      <c r="AF72" s="1026"/>
      <c r="AG72" s="1026"/>
      <c r="AH72" s="1026"/>
      <c r="AI72" s="1026"/>
      <c r="AJ72" s="1026"/>
      <c r="AK72" s="1026"/>
      <c r="AL72" s="1026"/>
      <c r="AM72" s="1026"/>
      <c r="AN72" s="1026"/>
      <c r="AO72" s="1026"/>
      <c r="AP72" s="1026"/>
      <c r="AQ72" s="1026"/>
      <c r="AR72" s="1026"/>
      <c r="AS72" s="1026"/>
      <c r="AT72" s="1026"/>
      <c r="AU72" s="1026"/>
      <c r="AV72" s="1026"/>
      <c r="AW72" s="1026"/>
      <c r="AX72" s="1026"/>
      <c r="AY72" s="1026"/>
      <c r="AZ72" s="1026"/>
      <c r="BC72" s="12"/>
      <c r="BD72" s="12"/>
      <c r="BE72" s="12"/>
      <c r="BF72" s="12"/>
      <c r="BG72" s="12"/>
      <c r="BH72" s="12"/>
      <c r="BI72" s="12"/>
      <c r="BJ72" s="12"/>
      <c r="BK72" s="12"/>
      <c r="BL72" s="12"/>
      <c r="BM72" s="12"/>
      <c r="BN72" s="12"/>
      <c r="BO72" s="12"/>
      <c r="BP72" s="12"/>
      <c r="BQ72" s="12"/>
      <c r="BR72" s="12"/>
      <c r="BS72" s="12"/>
      <c r="BT72" s="12"/>
      <c r="BU72" s="12"/>
      <c r="BV72" s="12"/>
      <c r="BW72" s="12"/>
      <c r="BX72" s="12"/>
      <c r="BY72" s="12"/>
      <c r="BZ72" s="12"/>
      <c r="CA72" s="12"/>
      <c r="CB72" s="12"/>
      <c r="CC72" s="12"/>
      <c r="CD72" s="12"/>
      <c r="CE72" s="12"/>
      <c r="CF72" s="12"/>
      <c r="CG72" s="12"/>
      <c r="CH72" s="12"/>
      <c r="CI72" s="12"/>
      <c r="CJ72" s="12"/>
      <c r="CK72" s="12"/>
      <c r="CL72" s="12"/>
      <c r="CM72" s="12"/>
      <c r="CN72" s="12"/>
      <c r="CO72" s="12"/>
      <c r="CP72" s="12"/>
      <c r="CQ72" s="12"/>
      <c r="CR72" s="12"/>
      <c r="CS72" s="12"/>
      <c r="CT72" s="12"/>
      <c r="CU72" s="12"/>
      <c r="CV72" s="12"/>
      <c r="CW72" s="12"/>
      <c r="CX72" s="12"/>
      <c r="CY72" s="12"/>
      <c r="CZ72" s="179">
        <f>IF($CU$4&gt;1,IF(APPG!$G$91=1,0,1),1)</f>
        <v>1</v>
      </c>
      <c r="DA72" s="12"/>
      <c r="DB72" s="12"/>
      <c r="DC72" s="12"/>
      <c r="DD72" s="12"/>
      <c r="DE72" s="12"/>
      <c r="DF72" s="12"/>
      <c r="DG72" s="12"/>
      <c r="DH72" s="12"/>
      <c r="DI72" s="12"/>
      <c r="DJ72" s="12"/>
      <c r="DK72" s="12"/>
      <c r="DL72" s="12"/>
      <c r="DM72" s="12"/>
      <c r="DN72" s="12"/>
      <c r="DO72" s="12"/>
      <c r="DP72" s="12"/>
      <c r="DQ72" s="12"/>
      <c r="DR72" s="12"/>
      <c r="DS72" s="12"/>
      <c r="DT72" s="12"/>
      <c r="DU72" s="12"/>
      <c r="DV72" s="12"/>
      <c r="DW72" s="12"/>
    </row>
    <row r="73" spans="3:127" hidden="1" x14ac:dyDescent="0.25">
      <c r="C73" s="1025" t="s">
        <v>282</v>
      </c>
      <c r="D73" s="1025"/>
      <c r="E73" s="1025"/>
      <c r="F73" s="1025"/>
      <c r="G73" s="1025"/>
      <c r="H73" s="1025"/>
      <c r="I73" s="1025"/>
      <c r="J73" s="1025"/>
      <c r="K73" s="1025"/>
      <c r="L73" s="1025"/>
      <c r="M73" s="1025"/>
      <c r="N73" s="1025"/>
      <c r="O73" s="1025"/>
      <c r="P73" s="1025"/>
      <c r="Q73" s="1025"/>
      <c r="R73" s="1025"/>
      <c r="S73" s="1025"/>
      <c r="T73" s="1025"/>
      <c r="U73" s="1025"/>
      <c r="V73" s="1025"/>
      <c r="W73" s="1025"/>
      <c r="X73" s="1025"/>
      <c r="Y73" s="1025"/>
      <c r="Z73" s="1025"/>
      <c r="AA73" s="1025"/>
      <c r="AB73" s="1025"/>
      <c r="AC73" s="1026"/>
      <c r="AD73" s="1026"/>
      <c r="AE73" s="1026"/>
      <c r="AF73" s="1026"/>
      <c r="AG73" s="1026"/>
      <c r="AH73" s="1026"/>
      <c r="AI73" s="1026"/>
      <c r="AJ73" s="1026"/>
      <c r="AK73" s="1026"/>
      <c r="AL73" s="1026"/>
      <c r="AM73" s="1026"/>
      <c r="AN73" s="1026"/>
      <c r="AO73" s="1026"/>
      <c r="AP73" s="1026"/>
      <c r="AQ73" s="1026"/>
      <c r="AR73" s="1026"/>
      <c r="AS73" s="1026"/>
      <c r="AT73" s="1026"/>
      <c r="AU73" s="1026"/>
      <c r="AV73" s="1026"/>
      <c r="AW73" s="1026"/>
      <c r="AX73" s="1026"/>
      <c r="AY73" s="1026"/>
      <c r="AZ73" s="1026"/>
      <c r="BC73" s="12"/>
      <c r="BD73" s="12"/>
      <c r="BE73" s="12"/>
      <c r="BF73" s="12"/>
      <c r="BG73" s="12"/>
      <c r="BH73" s="12"/>
      <c r="BI73" s="12"/>
      <c r="BJ73" s="12"/>
      <c r="BK73" s="12"/>
      <c r="BL73" s="12"/>
      <c r="BM73" s="12"/>
      <c r="BN73" s="12"/>
      <c r="BO73" s="12"/>
      <c r="BP73" s="12"/>
      <c r="BQ73" s="12"/>
      <c r="BR73" s="12"/>
      <c r="BS73" s="12"/>
      <c r="BT73" s="12"/>
      <c r="BU73" s="12"/>
      <c r="BV73" s="12"/>
      <c r="BW73" s="12"/>
      <c r="BX73" s="12"/>
      <c r="BY73" s="12"/>
      <c r="BZ73" s="12"/>
      <c r="CA73" s="12"/>
      <c r="CB73" s="12"/>
      <c r="CC73" s="12"/>
      <c r="CD73" s="12"/>
      <c r="CE73" s="12"/>
      <c r="CF73" s="12"/>
      <c r="CG73" s="12"/>
      <c r="CH73" s="12"/>
      <c r="CI73" s="12"/>
      <c r="CJ73" s="12"/>
      <c r="CK73" s="12"/>
      <c r="CL73" s="12"/>
      <c r="CM73" s="12"/>
      <c r="CN73" s="12"/>
      <c r="CO73" s="12"/>
      <c r="CP73" s="12"/>
      <c r="CQ73" s="12"/>
      <c r="CR73" s="12"/>
      <c r="CS73" s="12"/>
      <c r="CT73" s="12"/>
      <c r="CU73" s="12"/>
      <c r="CV73" s="12"/>
      <c r="CW73" s="12"/>
      <c r="CX73" s="12"/>
      <c r="CY73" s="12"/>
      <c r="CZ73" s="179">
        <f>IF($CU$4&gt;1,IF(APPG!$G$91=1,0,1),1)</f>
        <v>1</v>
      </c>
      <c r="DA73" s="12"/>
      <c r="DB73" s="12"/>
      <c r="DC73" s="12"/>
      <c r="DD73" s="12"/>
      <c r="DE73" s="12"/>
      <c r="DF73" s="12"/>
      <c r="DG73" s="12"/>
      <c r="DH73" s="12"/>
      <c r="DI73" s="12"/>
      <c r="DJ73" s="12"/>
      <c r="DK73" s="12"/>
      <c r="DL73" s="12"/>
      <c r="DM73" s="12"/>
      <c r="DN73" s="12"/>
      <c r="DO73" s="12"/>
      <c r="DP73" s="12"/>
      <c r="DQ73" s="12"/>
      <c r="DR73" s="12"/>
      <c r="DS73" s="12"/>
      <c r="DT73" s="12"/>
      <c r="DU73" s="12"/>
      <c r="DV73" s="12"/>
      <c r="DW73" s="12"/>
    </row>
    <row r="74" spans="3:127" hidden="1" x14ac:dyDescent="0.25">
      <c r="C74" s="1025" t="s">
        <v>278</v>
      </c>
      <c r="D74" s="1025"/>
      <c r="E74" s="1025"/>
      <c r="F74" s="1025"/>
      <c r="G74" s="1025"/>
      <c r="H74" s="1025"/>
      <c r="I74" s="1025"/>
      <c r="J74" s="1025"/>
      <c r="K74" s="1025"/>
      <c r="L74" s="1025"/>
      <c r="M74" s="1025"/>
      <c r="N74" s="1025"/>
      <c r="O74" s="1025"/>
      <c r="P74" s="1025"/>
      <c r="Q74" s="1025"/>
      <c r="R74" s="1025"/>
      <c r="S74" s="1025"/>
      <c r="T74" s="1025"/>
      <c r="U74" s="1025"/>
      <c r="V74" s="1025"/>
      <c r="W74" s="1025"/>
      <c r="X74" s="1025"/>
      <c r="Y74" s="1025"/>
      <c r="Z74" s="1025"/>
      <c r="AA74" s="1025"/>
      <c r="AB74" s="1025"/>
      <c r="AC74" s="1026"/>
      <c r="AD74" s="1026"/>
      <c r="AE74" s="1026"/>
      <c r="AF74" s="1026"/>
      <c r="AG74" s="1026"/>
      <c r="AH74" s="1026"/>
      <c r="AI74" s="1026"/>
      <c r="AJ74" s="1026"/>
      <c r="AK74" s="1026"/>
      <c r="AL74" s="1026"/>
      <c r="AM74" s="1026"/>
      <c r="AN74" s="1026"/>
      <c r="AO74" s="1026"/>
      <c r="AP74" s="1026"/>
      <c r="AQ74" s="1026"/>
      <c r="AR74" s="1026"/>
      <c r="AS74" s="1026"/>
      <c r="AT74" s="1026"/>
      <c r="AU74" s="1026"/>
      <c r="AV74" s="1026"/>
      <c r="AW74" s="1026"/>
      <c r="AX74" s="1026"/>
      <c r="AY74" s="1026"/>
      <c r="AZ74" s="1026"/>
      <c r="BC74" s="12"/>
      <c r="BD74" s="12"/>
      <c r="BE74" s="12"/>
      <c r="BF74" s="12"/>
      <c r="BG74" s="12"/>
      <c r="BH74" s="12"/>
      <c r="BI74" s="12"/>
      <c r="BJ74" s="12"/>
      <c r="BK74" s="12"/>
      <c r="BL74" s="12"/>
      <c r="BM74" s="12"/>
      <c r="BN74" s="12"/>
      <c r="BO74" s="12"/>
      <c r="BP74" s="12"/>
      <c r="BQ74" s="12"/>
      <c r="BR74" s="12"/>
      <c r="BS74" s="12"/>
      <c r="BT74" s="12"/>
      <c r="BU74" s="12"/>
      <c r="BV74" s="12"/>
      <c r="BW74" s="12"/>
      <c r="BX74" s="12"/>
      <c r="BY74" s="12"/>
      <c r="BZ74" s="12"/>
      <c r="CA74" s="12"/>
      <c r="CB74" s="12"/>
      <c r="CC74" s="12"/>
      <c r="CD74" s="12"/>
      <c r="CE74" s="12"/>
      <c r="CF74" s="12"/>
      <c r="CG74" s="12"/>
      <c r="CH74" s="12"/>
      <c r="CI74" s="12"/>
      <c r="CJ74" s="12"/>
      <c r="CK74" s="12"/>
      <c r="CL74" s="12"/>
      <c r="CM74" s="12"/>
      <c r="CN74" s="12"/>
      <c r="CO74" s="12"/>
      <c r="CP74" s="12"/>
      <c r="CQ74" s="12"/>
      <c r="CR74" s="12"/>
      <c r="CS74" s="12"/>
      <c r="CT74" s="12"/>
      <c r="CU74" s="12"/>
      <c r="CV74" s="12"/>
      <c r="CW74" s="12"/>
      <c r="CX74" s="12"/>
      <c r="CY74" s="12"/>
      <c r="CZ74" s="179">
        <f>IF($CU$4&gt;1,IF(APPG!$G$91=1,0,1),1)</f>
        <v>1</v>
      </c>
      <c r="DA74" s="12"/>
      <c r="DB74" s="12"/>
      <c r="DC74" s="12"/>
      <c r="DD74" s="12"/>
      <c r="DE74" s="12"/>
      <c r="DF74" s="12"/>
      <c r="DG74" s="12"/>
      <c r="DH74" s="12"/>
      <c r="DI74" s="12"/>
      <c r="DJ74" s="12"/>
      <c r="DK74" s="12"/>
      <c r="DL74" s="12"/>
      <c r="DM74" s="12"/>
      <c r="DN74" s="12"/>
      <c r="DO74" s="12"/>
      <c r="DP74" s="12"/>
      <c r="DQ74" s="12"/>
      <c r="DR74" s="12"/>
      <c r="DS74" s="12"/>
      <c r="DT74" s="12"/>
      <c r="DU74" s="12"/>
      <c r="DV74" s="12"/>
      <c r="DW74" s="12"/>
    </row>
    <row r="75" spans="3:127" hidden="1" x14ac:dyDescent="0.25">
      <c r="C75" s="1025" t="s">
        <v>284</v>
      </c>
      <c r="D75" s="1025"/>
      <c r="E75" s="1025"/>
      <c r="F75" s="1025"/>
      <c r="G75" s="1025"/>
      <c r="H75" s="1025"/>
      <c r="I75" s="1025"/>
      <c r="J75" s="1025"/>
      <c r="K75" s="1025"/>
      <c r="L75" s="1025"/>
      <c r="M75" s="1025"/>
      <c r="N75" s="1025"/>
      <c r="O75" s="1025"/>
      <c r="P75" s="1025"/>
      <c r="Q75" s="1025"/>
      <c r="R75" s="1025"/>
      <c r="S75" s="1025"/>
      <c r="T75" s="1025"/>
      <c r="U75" s="1025"/>
      <c r="V75" s="1025"/>
      <c r="W75" s="1025"/>
      <c r="X75" s="1025"/>
      <c r="Y75" s="1025"/>
      <c r="Z75" s="1025"/>
      <c r="AA75" s="1025"/>
      <c r="AB75" s="1025"/>
      <c r="AC75" s="1026"/>
      <c r="AD75" s="1026"/>
      <c r="AE75" s="1026"/>
      <c r="AF75" s="1026"/>
      <c r="AG75" s="1026"/>
      <c r="AH75" s="1026"/>
      <c r="AI75" s="1026"/>
      <c r="AJ75" s="1026"/>
      <c r="AK75" s="1026"/>
      <c r="AL75" s="1026"/>
      <c r="AM75" s="1026"/>
      <c r="AN75" s="1026"/>
      <c r="AO75" s="1026"/>
      <c r="AP75" s="1026"/>
      <c r="AQ75" s="1026"/>
      <c r="AR75" s="1026"/>
      <c r="AS75" s="1026"/>
      <c r="AT75" s="1026"/>
      <c r="AU75" s="1026"/>
      <c r="AV75" s="1026"/>
      <c r="AW75" s="1026"/>
      <c r="AX75" s="1026"/>
      <c r="AY75" s="1026"/>
      <c r="AZ75" s="1026"/>
      <c r="BC75" s="12"/>
      <c r="BD75" s="12"/>
      <c r="BE75" s="12"/>
      <c r="BF75" s="12"/>
      <c r="BG75" s="12"/>
      <c r="BH75" s="12"/>
      <c r="BI75" s="12"/>
      <c r="BJ75" s="12"/>
      <c r="BK75" s="12"/>
      <c r="BL75" s="12"/>
      <c r="BM75" s="12"/>
      <c r="BN75" s="12"/>
      <c r="BO75" s="12"/>
      <c r="BP75" s="12"/>
      <c r="BQ75" s="12"/>
      <c r="BR75" s="12"/>
      <c r="BS75" s="12"/>
      <c r="BT75" s="12"/>
      <c r="BU75" s="12"/>
      <c r="BV75" s="12"/>
      <c r="BW75" s="12"/>
      <c r="BX75" s="12"/>
      <c r="BY75" s="12"/>
      <c r="BZ75" s="12"/>
      <c r="CA75" s="12"/>
      <c r="CB75" s="12"/>
      <c r="CC75" s="12"/>
      <c r="CD75" s="12"/>
      <c r="CE75" s="12"/>
      <c r="CF75" s="12"/>
      <c r="CG75" s="12"/>
      <c r="CH75" s="12"/>
      <c r="CI75" s="12"/>
      <c r="CJ75" s="12"/>
      <c r="CK75" s="12"/>
      <c r="CL75" s="12"/>
      <c r="CM75" s="12"/>
      <c r="CN75" s="12"/>
      <c r="CO75" s="12"/>
      <c r="CP75" s="12"/>
      <c r="CQ75" s="12"/>
      <c r="CR75" s="12"/>
      <c r="CS75" s="12"/>
      <c r="CT75" s="12"/>
      <c r="CU75" s="12"/>
      <c r="CV75" s="12"/>
      <c r="CW75" s="12"/>
      <c r="CX75" s="12"/>
      <c r="CY75" s="12"/>
      <c r="CZ75" s="179">
        <f>IF($CU$4&gt;1,IF(APPG!$G$91=1,0,1),1)</f>
        <v>1</v>
      </c>
      <c r="DA75" s="12"/>
      <c r="DB75" s="12"/>
      <c r="DC75" s="12"/>
      <c r="DD75" s="12"/>
      <c r="DE75" s="12"/>
      <c r="DF75" s="12"/>
      <c r="DG75" s="12"/>
      <c r="DH75" s="12"/>
      <c r="DI75" s="12"/>
      <c r="DJ75" s="12"/>
      <c r="DK75" s="12"/>
      <c r="DL75" s="12"/>
      <c r="DM75" s="12"/>
      <c r="DN75" s="12"/>
      <c r="DO75" s="12"/>
      <c r="DP75" s="12"/>
      <c r="DQ75" s="12"/>
      <c r="DR75" s="12"/>
      <c r="DS75" s="12"/>
      <c r="DT75" s="12"/>
      <c r="DU75" s="12"/>
      <c r="DV75" s="12"/>
      <c r="DW75" s="12"/>
    </row>
    <row r="76" spans="3:127" hidden="1" x14ac:dyDescent="0.25">
      <c r="C76" s="1025" t="s">
        <v>285</v>
      </c>
      <c r="D76" s="1025"/>
      <c r="E76" s="1025"/>
      <c r="F76" s="1025"/>
      <c r="G76" s="1025"/>
      <c r="H76" s="1025"/>
      <c r="I76" s="1025"/>
      <c r="J76" s="1025"/>
      <c r="K76" s="1025"/>
      <c r="L76" s="1025"/>
      <c r="M76" s="1025"/>
      <c r="N76" s="1025"/>
      <c r="O76" s="1025"/>
      <c r="P76" s="1025"/>
      <c r="Q76" s="1025"/>
      <c r="R76" s="1025"/>
      <c r="S76" s="1025"/>
      <c r="T76" s="1025"/>
      <c r="U76" s="1025"/>
      <c r="V76" s="1025"/>
      <c r="W76" s="1025"/>
      <c r="X76" s="1025"/>
      <c r="Y76" s="1025"/>
      <c r="Z76" s="1025"/>
      <c r="AA76" s="1025"/>
      <c r="AB76" s="1025"/>
      <c r="AC76" s="1026"/>
      <c r="AD76" s="1026"/>
      <c r="AE76" s="1026"/>
      <c r="AF76" s="1026"/>
      <c r="AG76" s="1026"/>
      <c r="AH76" s="1026"/>
      <c r="AI76" s="1026"/>
      <c r="AJ76" s="1026"/>
      <c r="AK76" s="1026"/>
      <c r="AL76" s="1026"/>
      <c r="AM76" s="1026"/>
      <c r="AN76" s="1026"/>
      <c r="AO76" s="1026"/>
      <c r="AP76" s="1026"/>
      <c r="AQ76" s="1026"/>
      <c r="AR76" s="1026"/>
      <c r="AS76" s="1026"/>
      <c r="AT76" s="1026"/>
      <c r="AU76" s="1026"/>
      <c r="AV76" s="1026"/>
      <c r="AW76" s="1026"/>
      <c r="AX76" s="1026"/>
      <c r="AY76" s="1026"/>
      <c r="AZ76" s="1026"/>
      <c r="BC76" s="12"/>
      <c r="BD76" s="12"/>
      <c r="BE76" s="12"/>
      <c r="BF76" s="12"/>
      <c r="BG76" s="12"/>
      <c r="BH76" s="12"/>
      <c r="BI76" s="12"/>
      <c r="BJ76" s="12"/>
      <c r="BK76" s="12"/>
      <c r="BL76" s="12"/>
      <c r="BM76" s="12"/>
      <c r="BN76" s="12"/>
      <c r="BO76" s="12"/>
      <c r="BP76" s="12"/>
      <c r="BQ76" s="12"/>
      <c r="BR76" s="12"/>
      <c r="BS76" s="12"/>
      <c r="BT76" s="12"/>
      <c r="BU76" s="12"/>
      <c r="BV76" s="12"/>
      <c r="BW76" s="12"/>
      <c r="BX76" s="12"/>
      <c r="BY76" s="12"/>
      <c r="BZ76" s="12"/>
      <c r="CA76" s="12"/>
      <c r="CB76" s="12"/>
      <c r="CC76" s="12"/>
      <c r="CD76" s="12"/>
      <c r="CE76" s="12"/>
      <c r="CF76" s="12"/>
      <c r="CG76" s="12"/>
      <c r="CH76" s="12"/>
      <c r="CI76" s="12"/>
      <c r="CJ76" s="12"/>
      <c r="CK76" s="12"/>
      <c r="CL76" s="12"/>
      <c r="CM76" s="12"/>
      <c r="CN76" s="12"/>
      <c r="CO76" s="12"/>
      <c r="CP76" s="12"/>
      <c r="CQ76" s="12"/>
      <c r="CR76" s="12"/>
      <c r="CS76" s="12"/>
      <c r="CT76" s="12"/>
      <c r="CU76" s="12"/>
      <c r="CV76" s="12"/>
      <c r="CW76" s="12"/>
      <c r="CX76" s="12"/>
      <c r="CY76" s="12"/>
      <c r="CZ76" s="179">
        <f>IF($CU$4&gt;1,IF(APPG!$G$91=1,0,1),1)</f>
        <v>1</v>
      </c>
      <c r="DA76" s="12"/>
      <c r="DB76" s="12"/>
      <c r="DC76" s="12"/>
      <c r="DD76" s="12"/>
      <c r="DE76" s="12"/>
      <c r="DF76" s="12"/>
      <c r="DG76" s="12"/>
      <c r="DH76" s="12"/>
      <c r="DI76" s="12"/>
      <c r="DJ76" s="12"/>
      <c r="DK76" s="12"/>
      <c r="DL76" s="12"/>
      <c r="DM76" s="12"/>
      <c r="DN76" s="12"/>
      <c r="DO76" s="12"/>
      <c r="DP76" s="12"/>
      <c r="DQ76" s="12"/>
      <c r="DR76" s="12"/>
      <c r="DS76" s="12"/>
      <c r="DT76" s="12"/>
      <c r="DU76" s="12"/>
      <c r="DV76" s="12"/>
      <c r="DW76" s="12"/>
    </row>
    <row r="77" spans="3:127" x14ac:dyDescent="0.25">
      <c r="C77" s="1093" t="s">
        <v>513</v>
      </c>
      <c r="D77" s="1101"/>
      <c r="E77" s="1101"/>
      <c r="F77" s="1101"/>
      <c r="G77" s="1101"/>
      <c r="H77" s="1101"/>
      <c r="I77" s="1101"/>
      <c r="J77" s="1101"/>
      <c r="K77" s="1101"/>
      <c r="L77" s="1101"/>
      <c r="M77" s="1101"/>
      <c r="N77" s="1101"/>
      <c r="O77" s="1101"/>
      <c r="P77" s="1101"/>
      <c r="Q77" s="1101"/>
      <c r="R77" s="1101"/>
      <c r="S77" s="1101"/>
      <c r="T77" s="1101"/>
      <c r="U77" s="1101"/>
      <c r="V77" s="1101"/>
      <c r="W77" s="1093" t="s">
        <v>467</v>
      </c>
      <c r="X77" s="1094"/>
      <c r="Y77" s="1094"/>
      <c r="Z77" s="1094"/>
      <c r="AA77" s="1094"/>
      <c r="AB77" s="1095"/>
      <c r="AC77" s="1102"/>
      <c r="AD77" s="1102"/>
      <c r="AE77" s="1102"/>
      <c r="AF77" s="1102"/>
      <c r="AG77" s="1102"/>
      <c r="AH77" s="1102"/>
      <c r="AI77" s="1102"/>
      <c r="AJ77" s="1102"/>
      <c r="AK77" s="1102"/>
      <c r="AL77" s="1102"/>
      <c r="AM77" s="1102"/>
      <c r="AN77" s="1102"/>
      <c r="AO77" s="1102"/>
      <c r="AP77" s="1102"/>
      <c r="AQ77" s="1102"/>
      <c r="AR77" s="1102"/>
      <c r="AS77" s="1102"/>
      <c r="AT77" s="1102"/>
      <c r="AU77" s="1102"/>
      <c r="AV77" s="1102"/>
      <c r="AW77" s="1102"/>
      <c r="AX77" s="1102"/>
      <c r="AY77" s="1102"/>
      <c r="AZ77" s="1102"/>
      <c r="BC77" s="12"/>
      <c r="BD77" s="12"/>
      <c r="BE77" s="12"/>
      <c r="BF77" s="12"/>
      <c r="BG77" s="12"/>
      <c r="BH77" s="12"/>
      <c r="BI77" s="12"/>
      <c r="BJ77" s="12"/>
      <c r="BK77" s="12"/>
      <c r="BL77" s="12"/>
      <c r="BM77" s="12"/>
      <c r="BN77" s="12"/>
      <c r="BO77" s="12"/>
      <c r="BP77" s="12"/>
      <c r="BQ77" s="12"/>
      <c r="BR77" s="12"/>
      <c r="BS77" s="12"/>
      <c r="BT77" s="12"/>
      <c r="BU77" s="12"/>
      <c r="BV77" s="12"/>
      <c r="BW77" s="12"/>
      <c r="BX77" s="12"/>
      <c r="BY77" s="12"/>
      <c r="BZ77" s="12"/>
      <c r="CA77" s="12"/>
      <c r="CB77" s="12"/>
      <c r="CC77" s="12"/>
      <c r="CD77" s="12"/>
      <c r="CE77" s="12"/>
      <c r="CF77" s="12"/>
      <c r="CG77" s="12"/>
      <c r="CH77" s="12"/>
      <c r="CI77" s="12"/>
      <c r="CJ77" s="12"/>
      <c r="CK77" s="12"/>
      <c r="CL77" s="12"/>
      <c r="CM77" s="12"/>
      <c r="CN77" s="12"/>
      <c r="CO77" s="12"/>
      <c r="CP77" s="12"/>
      <c r="CQ77" s="12"/>
      <c r="CR77" s="12"/>
      <c r="CS77" s="12"/>
      <c r="CT77" s="12"/>
      <c r="CU77" s="12"/>
      <c r="CV77" s="12"/>
      <c r="CW77" s="12"/>
      <c r="CX77" s="12"/>
      <c r="CY77" s="12"/>
      <c r="CZ77" s="179">
        <v>0</v>
      </c>
      <c r="DA77" s="12"/>
      <c r="DB77" s="12"/>
      <c r="DC77" s="12"/>
      <c r="DD77" s="12"/>
      <c r="DE77" s="12"/>
      <c r="DF77" s="12"/>
      <c r="DG77" s="12"/>
      <c r="DH77" s="12"/>
      <c r="DI77" s="12"/>
      <c r="DJ77" s="12"/>
      <c r="DK77" s="12"/>
      <c r="DL77" s="12"/>
      <c r="DM77" s="12"/>
      <c r="DN77" s="12"/>
      <c r="DO77" s="12"/>
      <c r="DP77" s="12"/>
      <c r="DQ77" s="12"/>
      <c r="DR77" s="12"/>
      <c r="DS77" s="12"/>
      <c r="DT77" s="12"/>
      <c r="DU77" s="12"/>
      <c r="DV77" s="12"/>
      <c r="DW77" s="12"/>
    </row>
    <row r="78" spans="3:127" x14ac:dyDescent="0.25">
      <c r="C78" s="1099"/>
      <c r="D78" s="1100"/>
      <c r="E78" s="1100"/>
      <c r="F78" s="1100"/>
      <c r="G78" s="1100"/>
      <c r="H78" s="1100"/>
      <c r="I78" s="1100"/>
      <c r="J78" s="1100"/>
      <c r="K78" s="1100"/>
      <c r="L78" s="1100"/>
      <c r="M78" s="1100"/>
      <c r="N78" s="1100"/>
      <c r="O78" s="1100"/>
      <c r="P78" s="1100"/>
      <c r="Q78" s="1100"/>
      <c r="R78" s="1100"/>
      <c r="S78" s="1100"/>
      <c r="T78" s="1100"/>
      <c r="U78" s="1100"/>
      <c r="V78" s="1100"/>
      <c r="W78" s="1096"/>
      <c r="X78" s="1097"/>
      <c r="Y78" s="1097"/>
      <c r="Z78" s="1097"/>
      <c r="AA78" s="1097"/>
      <c r="AB78" s="1098"/>
      <c r="AC78" s="1026"/>
      <c r="AD78" s="1026"/>
      <c r="AE78" s="1026"/>
      <c r="AF78" s="1026"/>
      <c r="AG78" s="1026"/>
      <c r="AH78" s="1026"/>
      <c r="AI78" s="1026"/>
      <c r="AJ78" s="1026"/>
      <c r="AK78" s="1026"/>
      <c r="AL78" s="1026"/>
      <c r="AM78" s="1026"/>
      <c r="AN78" s="1026"/>
      <c r="AO78" s="1026"/>
      <c r="AP78" s="1026"/>
      <c r="AQ78" s="1026"/>
      <c r="AR78" s="1026"/>
      <c r="AS78" s="1026"/>
      <c r="AT78" s="1026"/>
      <c r="AU78" s="1026"/>
      <c r="AV78" s="1026"/>
      <c r="AW78" s="1026"/>
      <c r="AX78" s="1026"/>
      <c r="AY78" s="1026"/>
      <c r="AZ78" s="1026"/>
      <c r="BC78" s="12"/>
      <c r="BD78" s="12"/>
      <c r="BE78" s="12"/>
      <c r="BF78" s="12"/>
      <c r="BG78" s="12"/>
      <c r="BH78" s="12"/>
      <c r="BI78" s="12"/>
      <c r="BJ78" s="12"/>
      <c r="BK78" s="12"/>
      <c r="BL78" s="12"/>
      <c r="BM78" s="12"/>
      <c r="BN78" s="12"/>
      <c r="BO78" s="12"/>
      <c r="BP78" s="12"/>
      <c r="BQ78" s="12"/>
      <c r="BR78" s="12"/>
      <c r="BS78" s="12"/>
      <c r="BT78" s="12"/>
      <c r="BU78" s="12"/>
      <c r="BV78" s="12"/>
      <c r="BW78" s="12"/>
      <c r="BX78" s="12"/>
      <c r="BY78" s="12"/>
      <c r="BZ78" s="12"/>
      <c r="CA78" s="12"/>
      <c r="CB78" s="12"/>
      <c r="CC78" s="12"/>
      <c r="CD78" s="12"/>
      <c r="CE78" s="12"/>
      <c r="CF78" s="12"/>
      <c r="CG78" s="12"/>
      <c r="CH78" s="12"/>
      <c r="CI78" s="12"/>
      <c r="CJ78" s="12"/>
      <c r="CK78" s="12"/>
      <c r="CL78" s="12"/>
      <c r="CM78" s="12"/>
      <c r="CN78" s="12"/>
      <c r="CO78" s="12"/>
      <c r="CP78" s="12"/>
      <c r="CQ78" s="12"/>
      <c r="CR78" s="12"/>
      <c r="CS78" s="12"/>
      <c r="CT78" s="12"/>
      <c r="CU78" s="12"/>
      <c r="CV78" s="12"/>
      <c r="CW78" s="12"/>
      <c r="CX78" s="12"/>
      <c r="CY78" s="12"/>
      <c r="CZ78" s="179">
        <v>0</v>
      </c>
      <c r="DA78" s="12"/>
      <c r="DB78" s="12"/>
      <c r="DC78" s="12"/>
      <c r="DD78" s="12"/>
      <c r="DE78" s="12"/>
      <c r="DF78" s="12"/>
      <c r="DG78" s="12"/>
      <c r="DH78" s="12"/>
      <c r="DI78" s="12"/>
      <c r="DJ78" s="12"/>
      <c r="DK78" s="12"/>
      <c r="DL78" s="12"/>
      <c r="DM78" s="12"/>
      <c r="DN78" s="12"/>
      <c r="DO78" s="12"/>
      <c r="DP78" s="12"/>
      <c r="DQ78" s="12"/>
      <c r="DR78" s="12"/>
      <c r="DS78" s="12"/>
      <c r="DT78" s="12"/>
      <c r="DU78" s="12"/>
      <c r="DV78" s="12"/>
      <c r="DW78" s="12"/>
    </row>
    <row r="79" spans="3:127" x14ac:dyDescent="0.25">
      <c r="C79" s="420" t="s">
        <v>92</v>
      </c>
      <c r="D79" s="421"/>
      <c r="E79" s="421"/>
      <c r="F79" s="421"/>
      <c r="G79" s="421"/>
      <c r="H79" s="421"/>
      <c r="I79" s="421"/>
      <c r="J79" s="421"/>
      <c r="K79" s="421"/>
      <c r="L79" s="421"/>
      <c r="M79" s="421"/>
      <c r="N79" s="421"/>
      <c r="O79" s="421"/>
      <c r="P79" s="421"/>
      <c r="Q79" s="421"/>
      <c r="R79" s="421"/>
      <c r="S79" s="421"/>
      <c r="T79" s="421"/>
      <c r="U79" s="421"/>
      <c r="V79" s="421"/>
      <c r="W79" s="421"/>
      <c r="X79" s="421"/>
      <c r="Y79" s="421"/>
      <c r="Z79" s="421"/>
      <c r="AA79" s="421"/>
      <c r="AB79" s="421"/>
      <c r="AC79" s="421"/>
      <c r="AD79" s="421"/>
      <c r="AE79" s="421"/>
      <c r="AF79" s="421"/>
      <c r="AG79" s="421"/>
      <c r="AH79" s="421"/>
      <c r="AI79" s="421"/>
      <c r="AJ79" s="421"/>
      <c r="AK79" s="421"/>
      <c r="AL79" s="421"/>
      <c r="AM79" s="421"/>
      <c r="AN79" s="421"/>
      <c r="AO79" s="421"/>
      <c r="AP79" s="421"/>
      <c r="AQ79" s="421"/>
      <c r="AR79" s="421"/>
      <c r="AS79" s="421"/>
      <c r="AT79" s="421"/>
      <c r="AU79" s="421"/>
      <c r="AV79" s="422"/>
      <c r="AW79" s="330" t="s">
        <v>93</v>
      </c>
      <c r="AX79" s="331"/>
      <c r="AY79" s="330" t="s">
        <v>94</v>
      </c>
      <c r="AZ79" s="331"/>
      <c r="BC79" s="12"/>
      <c r="BD79" s="12"/>
      <c r="BE79" s="12"/>
      <c r="BF79" s="12"/>
      <c r="BG79" s="12"/>
      <c r="BH79" s="12"/>
      <c r="BI79" s="12"/>
      <c r="BJ79" s="12"/>
      <c r="BK79" s="12"/>
      <c r="BL79" s="12"/>
      <c r="BM79" s="12"/>
      <c r="BN79" s="12"/>
      <c r="BO79" s="12"/>
      <c r="BP79" s="12"/>
      <c r="BQ79" s="12"/>
      <c r="BR79" s="12"/>
      <c r="BS79" s="12"/>
      <c r="BT79" s="12"/>
      <c r="BU79" s="12"/>
      <c r="BV79" s="12"/>
      <c r="BW79" s="12"/>
      <c r="BX79" s="12"/>
      <c r="BY79" s="12"/>
      <c r="BZ79" s="12"/>
      <c r="CA79" s="12"/>
      <c r="CB79" s="12"/>
      <c r="CC79" s="12"/>
      <c r="CD79" s="12"/>
      <c r="CE79" s="12"/>
      <c r="CF79" s="12"/>
      <c r="CG79" s="12"/>
      <c r="CH79" s="12"/>
      <c r="CI79" s="12"/>
      <c r="CJ79" s="12"/>
      <c r="CK79" s="12"/>
      <c r="CL79" s="12"/>
      <c r="CM79" s="12"/>
      <c r="CN79" s="12"/>
      <c r="CO79" s="12"/>
      <c r="CP79" s="12"/>
      <c r="CQ79" s="12"/>
      <c r="CR79" s="12"/>
      <c r="CS79" s="12"/>
      <c r="CT79" s="12"/>
      <c r="CU79" s="12"/>
      <c r="CV79" s="12"/>
      <c r="CW79" s="12"/>
      <c r="CX79" s="12"/>
      <c r="CY79" s="12"/>
      <c r="CZ79" s="179">
        <v>1</v>
      </c>
      <c r="DA79" s="12"/>
      <c r="DB79" s="12"/>
      <c r="DC79" s="12"/>
      <c r="DD79" s="12"/>
      <c r="DE79" s="12"/>
      <c r="DF79" s="12"/>
      <c r="DG79" s="12"/>
      <c r="DH79" s="12"/>
      <c r="DI79" s="12"/>
      <c r="DJ79" s="12"/>
      <c r="DK79" s="12"/>
      <c r="DL79" s="12"/>
      <c r="DM79" s="12"/>
      <c r="DN79" s="12"/>
      <c r="DO79" s="12"/>
      <c r="DP79" s="12"/>
      <c r="DQ79" s="12"/>
      <c r="DR79" s="12"/>
      <c r="DS79" s="12"/>
      <c r="DT79" s="12"/>
      <c r="DU79" s="12"/>
      <c r="DV79" s="12"/>
      <c r="DW79" s="12"/>
    </row>
    <row r="80" spans="3:127" x14ac:dyDescent="0.25">
      <c r="C80" s="44"/>
      <c r="D80" s="44"/>
      <c r="E80" s="44"/>
      <c r="F80" s="44"/>
      <c r="G80" s="44"/>
      <c r="H80" s="44"/>
      <c r="I80" s="44"/>
      <c r="J80" s="44"/>
      <c r="K80" s="44"/>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C80" s="12"/>
      <c r="BD80" s="12"/>
      <c r="BE80" s="12"/>
      <c r="BF80" s="12"/>
      <c r="BG80" s="12"/>
      <c r="BH80" s="12"/>
      <c r="BI80" s="12"/>
      <c r="BJ80" s="12"/>
      <c r="BK80" s="12"/>
      <c r="BL80" s="12"/>
      <c r="BM80" s="12"/>
      <c r="BN80" s="12"/>
      <c r="BO80" s="12"/>
      <c r="BP80" s="12"/>
      <c r="BQ80" s="12"/>
      <c r="BR80" s="12"/>
      <c r="BS80" s="12"/>
      <c r="BT80" s="12"/>
      <c r="BU80" s="12"/>
      <c r="BV80" s="12"/>
      <c r="BW80" s="12"/>
      <c r="BX80" s="12"/>
      <c r="BY80" s="12"/>
      <c r="BZ80" s="12"/>
      <c r="CA80" s="12"/>
      <c r="CB80" s="12"/>
      <c r="CC80" s="12"/>
      <c r="CD80" s="12"/>
      <c r="CE80" s="12"/>
      <c r="CF80" s="12"/>
      <c r="CG80" s="12"/>
      <c r="CH80" s="12"/>
      <c r="CI80" s="12"/>
      <c r="CJ80" s="12"/>
      <c r="CK80" s="12"/>
      <c r="CL80" s="12"/>
      <c r="CM80" s="12"/>
      <c r="CN80" s="12"/>
      <c r="CO80" s="12"/>
      <c r="CP80" s="12"/>
      <c r="CQ80" s="12"/>
      <c r="CR80" s="12"/>
      <c r="CS80" s="12"/>
      <c r="CT80" s="12"/>
      <c r="CU80" s="12"/>
      <c r="CV80" s="12"/>
      <c r="CW80" s="12"/>
      <c r="CX80" s="12"/>
      <c r="CY80" s="12"/>
      <c r="CZ80" s="179">
        <v>0</v>
      </c>
      <c r="DA80" s="12"/>
      <c r="DB80" s="12"/>
      <c r="DC80" s="12"/>
      <c r="DD80" s="12"/>
      <c r="DE80" s="12"/>
      <c r="DF80" s="12"/>
      <c r="DG80" s="12"/>
      <c r="DH80" s="12"/>
      <c r="DI80" s="12"/>
      <c r="DJ80" s="12"/>
      <c r="DK80" s="12"/>
      <c r="DL80" s="12"/>
      <c r="DM80" s="12"/>
      <c r="DN80" s="12"/>
      <c r="DO80" s="12"/>
      <c r="DP80" s="12"/>
      <c r="DQ80" s="12"/>
      <c r="DR80" s="12"/>
      <c r="DS80" s="12"/>
      <c r="DT80" s="12"/>
      <c r="DU80" s="12"/>
      <c r="DV80" s="12"/>
      <c r="DW80" s="12"/>
    </row>
    <row r="81" spans="3:127" x14ac:dyDescent="0.25">
      <c r="C81" s="1003" t="s">
        <v>572</v>
      </c>
      <c r="D81" s="815"/>
      <c r="E81" s="815"/>
      <c r="F81" s="815"/>
      <c r="G81" s="815"/>
      <c r="H81" s="815"/>
      <c r="I81" s="815"/>
      <c r="J81" s="815"/>
      <c r="K81" s="815"/>
      <c r="L81" s="815"/>
      <c r="M81" s="815"/>
      <c r="N81" s="815"/>
      <c r="O81" s="815"/>
      <c r="P81" s="815"/>
      <c r="Q81" s="1004"/>
      <c r="R81" s="1004"/>
      <c r="S81" s="1004"/>
      <c r="T81" s="1004"/>
      <c r="U81" s="1004"/>
      <c r="V81" s="1004"/>
      <c r="W81" s="1004"/>
      <c r="X81" s="1004"/>
      <c r="Y81" s="1004"/>
      <c r="Z81" s="1004"/>
      <c r="AA81" s="1004"/>
      <c r="AB81" s="1004"/>
      <c r="AC81" s="1004"/>
      <c r="AD81" s="1004"/>
      <c r="AE81" s="1004"/>
      <c r="AF81" s="1004"/>
      <c r="AG81" s="1004"/>
      <c r="AH81" s="1004"/>
      <c r="AI81" s="1004"/>
      <c r="AJ81" s="1004"/>
      <c r="AK81" s="1004"/>
      <c r="AL81" s="1004"/>
      <c r="AM81" s="1004"/>
      <c r="AN81" s="1004"/>
      <c r="AO81" s="1004"/>
      <c r="AP81" s="1004"/>
      <c r="AQ81" s="1004"/>
      <c r="AR81" s="1004"/>
      <c r="AS81" s="1004"/>
      <c r="AT81" s="1004"/>
      <c r="AU81" s="1004"/>
      <c r="AV81" s="1004"/>
      <c r="AW81" s="1004"/>
      <c r="AX81" s="1004"/>
      <c r="AY81" s="1004"/>
      <c r="AZ81" s="1005"/>
      <c r="BC81" s="12"/>
      <c r="BD81" s="12"/>
      <c r="BE81" s="12"/>
      <c r="BF81" s="12"/>
      <c r="BG81" s="12"/>
      <c r="BH81" s="12"/>
      <c r="BI81" s="12"/>
      <c r="BJ81" s="12"/>
      <c r="BK81" s="12"/>
      <c r="BL81" s="12"/>
      <c r="BM81" s="12"/>
      <c r="BN81" s="12"/>
      <c r="BO81" s="12"/>
      <c r="BP81" s="12"/>
      <c r="BQ81" s="12"/>
      <c r="BR81" s="12"/>
      <c r="BS81" s="12"/>
      <c r="BT81" s="12"/>
      <c r="BU81" s="12"/>
      <c r="BV81" s="12"/>
      <c r="BW81" s="12"/>
      <c r="BX81" s="12"/>
      <c r="BY81" s="12"/>
      <c r="BZ81" s="12"/>
      <c r="CA81" s="12"/>
      <c r="CB81" s="12"/>
      <c r="CC81" s="12"/>
      <c r="CD81" s="12"/>
      <c r="CE81" s="12"/>
      <c r="CF81" s="12"/>
      <c r="CG81" s="12"/>
      <c r="CH81" s="12"/>
      <c r="CI81" s="12"/>
      <c r="CJ81" s="12"/>
      <c r="CK81" s="12"/>
      <c r="CL81" s="12"/>
      <c r="CM81" s="12"/>
      <c r="CN81" s="12"/>
      <c r="CO81" s="12"/>
      <c r="CP81" s="12"/>
      <c r="CQ81" s="12"/>
      <c r="CR81" s="12"/>
      <c r="CS81" s="12"/>
      <c r="CT81" s="12"/>
      <c r="CU81" s="12"/>
      <c r="CV81" s="12"/>
      <c r="CW81" s="12"/>
      <c r="CX81" s="12"/>
      <c r="CY81" s="12"/>
      <c r="CZ81" s="179">
        <v>0</v>
      </c>
      <c r="DA81" s="12"/>
      <c r="DB81" s="12"/>
      <c r="DC81" s="12"/>
      <c r="DD81" s="12"/>
      <c r="DE81" s="12"/>
      <c r="DF81" s="12"/>
      <c r="DG81" s="12"/>
      <c r="DH81" s="12"/>
      <c r="DI81" s="12"/>
      <c r="DJ81" s="12"/>
      <c r="DK81" s="12"/>
      <c r="DL81" s="12"/>
      <c r="DM81" s="12"/>
      <c r="DN81" s="12"/>
      <c r="DO81" s="12"/>
      <c r="DP81" s="12"/>
      <c r="DQ81" s="12"/>
      <c r="DR81" s="12"/>
      <c r="DS81" s="12"/>
      <c r="DT81" s="12"/>
      <c r="DU81" s="12"/>
      <c r="DV81" s="12"/>
      <c r="DW81" s="12"/>
    </row>
    <row r="82" spans="3:127" x14ac:dyDescent="0.25">
      <c r="C82" s="44"/>
      <c r="D82" s="44"/>
      <c r="E82" s="44"/>
      <c r="F82" s="44"/>
      <c r="G82" s="44"/>
      <c r="H82" s="44"/>
      <c r="I82" s="44"/>
      <c r="J82" s="44"/>
      <c r="K82" s="44"/>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C82" s="12"/>
      <c r="BD82" s="12"/>
      <c r="BE82" s="12"/>
      <c r="BF82" s="12"/>
      <c r="BG82" s="12"/>
      <c r="BH82" s="12"/>
      <c r="BI82" s="12"/>
      <c r="BJ82" s="12"/>
      <c r="BK82" s="12"/>
      <c r="BL82" s="12"/>
      <c r="BM82" s="12"/>
      <c r="BN82" s="12"/>
      <c r="BO82" s="12"/>
      <c r="BP82" s="12"/>
      <c r="BQ82" s="12"/>
      <c r="BR82" s="12"/>
      <c r="BS82" s="12"/>
      <c r="BT82" s="12"/>
      <c r="BU82" s="12"/>
      <c r="BV82" s="12"/>
      <c r="BW82" s="12"/>
      <c r="BX82" s="12"/>
      <c r="BY82" s="12"/>
      <c r="BZ82" s="12"/>
      <c r="CA82" s="12"/>
      <c r="CB82" s="12"/>
      <c r="CC82" s="12"/>
      <c r="CD82" s="12"/>
      <c r="CE82" s="12"/>
      <c r="CF82" s="12"/>
      <c r="CG82" s="12"/>
      <c r="CH82" s="12"/>
      <c r="CI82" s="12"/>
      <c r="CJ82" s="12"/>
      <c r="CK82" s="12"/>
      <c r="CL82" s="12"/>
      <c r="CM82" s="12"/>
      <c r="CN82" s="12"/>
      <c r="CO82" s="12"/>
      <c r="CP82" s="12"/>
      <c r="CQ82" s="12"/>
      <c r="CR82" s="12"/>
      <c r="CS82" s="12"/>
      <c r="CT82" s="12"/>
      <c r="CU82" s="12"/>
      <c r="CV82" s="12"/>
      <c r="CW82" s="12"/>
      <c r="CX82" s="12"/>
      <c r="CY82" s="12"/>
      <c r="CZ82" s="179">
        <v>0</v>
      </c>
      <c r="DA82" s="12"/>
      <c r="DB82" s="12"/>
      <c r="DC82" s="12"/>
      <c r="DD82" s="12"/>
      <c r="DE82" s="12"/>
      <c r="DF82" s="12"/>
      <c r="DG82" s="12"/>
      <c r="DH82" s="12"/>
      <c r="DI82" s="12"/>
      <c r="DJ82" s="12"/>
      <c r="DK82" s="12"/>
      <c r="DL82" s="12"/>
      <c r="DM82" s="12"/>
      <c r="DN82" s="12"/>
      <c r="DO82" s="12"/>
      <c r="DP82" s="12"/>
      <c r="DQ82" s="12"/>
      <c r="DR82" s="12"/>
      <c r="DS82" s="12"/>
      <c r="DT82" s="12"/>
      <c r="DU82" s="12"/>
      <c r="DV82" s="12"/>
      <c r="DW82" s="12"/>
    </row>
    <row r="83" spans="3:127" x14ac:dyDescent="0.25">
      <c r="C83" s="44"/>
      <c r="D83" s="44"/>
      <c r="E83" s="44"/>
      <c r="F83" s="44"/>
      <c r="G83" s="44"/>
      <c r="H83" s="44"/>
      <c r="I83" s="44"/>
      <c r="J83" s="44"/>
      <c r="K83" s="44"/>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C83" s="12"/>
      <c r="BD83" s="12"/>
      <c r="BE83" s="12"/>
      <c r="BF83" s="12"/>
      <c r="BG83" s="12"/>
      <c r="BH83" s="12"/>
      <c r="BI83" s="12"/>
      <c r="BJ83" s="12"/>
      <c r="BK83" s="12"/>
      <c r="BL83" s="12"/>
      <c r="BM83" s="12"/>
      <c r="BN83" s="12"/>
      <c r="BO83" s="12"/>
      <c r="BP83" s="12"/>
      <c r="BQ83" s="12"/>
      <c r="BR83" s="12"/>
      <c r="BS83" s="12"/>
      <c r="BT83" s="12"/>
      <c r="BU83" s="12"/>
      <c r="BV83" s="12"/>
      <c r="BW83" s="12"/>
      <c r="BX83" s="12"/>
      <c r="BY83" s="12"/>
      <c r="BZ83" s="12"/>
      <c r="CA83" s="12"/>
      <c r="CB83" s="12"/>
      <c r="CC83" s="12"/>
      <c r="CD83" s="12"/>
      <c r="CE83" s="12"/>
      <c r="CF83" s="12"/>
      <c r="CG83" s="12"/>
      <c r="CH83" s="12"/>
      <c r="CI83" s="12"/>
      <c r="CJ83" s="12"/>
      <c r="CK83" s="12"/>
      <c r="CL83" s="12"/>
      <c r="CM83" s="12"/>
      <c r="CN83" s="12"/>
      <c r="CO83" s="12"/>
      <c r="CP83" s="12"/>
      <c r="CQ83" s="12"/>
      <c r="CR83" s="12"/>
      <c r="CS83" s="12"/>
      <c r="CT83" s="12"/>
      <c r="CU83" s="12"/>
      <c r="CV83" s="12"/>
      <c r="CW83" s="12"/>
      <c r="CX83" s="12"/>
      <c r="CY83" s="12"/>
      <c r="CZ83" s="179">
        <v>0</v>
      </c>
      <c r="DA83" s="12"/>
      <c r="DB83" s="12"/>
      <c r="DC83" s="12"/>
      <c r="DD83" s="12"/>
      <c r="DE83" s="12"/>
      <c r="DF83" s="12"/>
      <c r="DG83" s="12"/>
      <c r="DH83" s="12"/>
      <c r="DI83" s="12"/>
      <c r="DJ83" s="12"/>
      <c r="DK83" s="12"/>
      <c r="DL83" s="12"/>
      <c r="DM83" s="12"/>
      <c r="DN83" s="12"/>
      <c r="DO83" s="12"/>
      <c r="DP83" s="12"/>
      <c r="DQ83" s="12"/>
      <c r="DR83" s="12"/>
      <c r="DS83" s="12"/>
      <c r="DT83" s="12"/>
      <c r="DU83" s="12"/>
      <c r="DV83" s="12"/>
      <c r="DW83" s="12"/>
    </row>
    <row r="84" spans="3:127" x14ac:dyDescent="0.25">
      <c r="C84" s="888" t="s">
        <v>663</v>
      </c>
      <c r="D84" s="889"/>
      <c r="E84" s="889"/>
      <c r="F84" s="889"/>
      <c r="G84" s="889"/>
      <c r="H84" s="889"/>
      <c r="I84" s="889"/>
      <c r="J84" s="889"/>
      <c r="K84" s="889"/>
      <c r="L84" s="889"/>
      <c r="M84" s="889"/>
      <c r="N84" s="889"/>
      <c r="O84" s="889"/>
      <c r="P84" s="890"/>
      <c r="Q84" s="62"/>
      <c r="R84" s="63"/>
      <c r="S84" s="63"/>
      <c r="T84" s="63"/>
      <c r="U84" s="63"/>
      <c r="V84" s="63"/>
      <c r="W84" s="63"/>
      <c r="X84" s="63"/>
      <c r="Y84" s="63"/>
      <c r="Z84" s="63"/>
      <c r="AA84" s="63"/>
      <c r="AB84" s="63"/>
      <c r="AC84" s="63"/>
      <c r="AD84" s="63"/>
      <c r="AE84" s="63"/>
      <c r="AF84" s="63"/>
      <c r="AG84" s="63"/>
      <c r="AH84" s="63"/>
      <c r="AI84" s="63"/>
      <c r="AJ84" s="63"/>
      <c r="AK84" s="63"/>
      <c r="AL84" s="63"/>
      <c r="AM84" s="63"/>
      <c r="AN84" s="63"/>
      <c r="AO84" s="63"/>
      <c r="AP84" s="63"/>
      <c r="AQ84" s="63"/>
      <c r="AR84" s="63"/>
      <c r="AS84" s="63"/>
      <c r="AT84" s="63"/>
      <c r="AU84" s="63"/>
      <c r="AV84" s="63"/>
      <c r="AW84" s="63"/>
      <c r="AX84" s="63"/>
      <c r="AY84" s="63"/>
      <c r="AZ84" s="63"/>
      <c r="BC84" s="12"/>
      <c r="BD84" s="12"/>
      <c r="BE84" s="12"/>
      <c r="BF84" s="12"/>
      <c r="BG84" s="12"/>
      <c r="BH84" s="12"/>
      <c r="BI84" s="12"/>
      <c r="BJ84" s="12"/>
      <c r="BK84" s="12"/>
      <c r="BL84" s="12"/>
      <c r="BM84" s="12"/>
      <c r="BN84" s="12"/>
      <c r="BO84" s="12"/>
      <c r="BP84" s="12"/>
      <c r="BQ84" s="12"/>
      <c r="BR84" s="12"/>
      <c r="BS84" s="12"/>
      <c r="BT84" s="12"/>
      <c r="BU84" s="12"/>
      <c r="BV84" s="12"/>
      <c r="BW84" s="12"/>
      <c r="BX84" s="12"/>
      <c r="BY84" s="12"/>
      <c r="BZ84" s="12"/>
      <c r="CA84" s="12"/>
      <c r="CB84" s="12"/>
      <c r="CC84" s="12"/>
      <c r="CD84" s="12"/>
      <c r="CE84" s="12"/>
      <c r="CF84" s="12"/>
      <c r="CG84" s="12"/>
      <c r="CH84" s="12"/>
      <c r="CI84" s="12"/>
      <c r="CJ84" s="12"/>
      <c r="CK84" s="12"/>
      <c r="CL84" s="12"/>
      <c r="CM84" s="12"/>
      <c r="CN84" s="12"/>
      <c r="CO84" s="12"/>
      <c r="CP84" s="12"/>
      <c r="CQ84" s="12"/>
      <c r="CR84" s="12"/>
      <c r="CS84" s="12"/>
      <c r="CT84" s="12"/>
      <c r="CU84" s="12"/>
      <c r="CV84" s="12"/>
      <c r="CW84" s="12"/>
      <c r="CX84" s="12"/>
      <c r="CY84" s="12"/>
      <c r="CZ84" s="179">
        <v>0</v>
      </c>
      <c r="DA84" s="12"/>
      <c r="DB84" s="12"/>
      <c r="DC84" s="12"/>
      <c r="DD84" s="12"/>
      <c r="DE84" s="12"/>
      <c r="DF84" s="12"/>
      <c r="DG84" s="12"/>
      <c r="DH84" s="12"/>
      <c r="DI84" s="12"/>
      <c r="DJ84" s="12"/>
      <c r="DK84" s="12"/>
      <c r="DL84" s="12"/>
      <c r="DM84" s="12"/>
      <c r="DN84" s="12"/>
      <c r="DO84" s="12"/>
      <c r="DP84" s="12"/>
      <c r="DQ84" s="12"/>
      <c r="DR84" s="12"/>
      <c r="DS84" s="12"/>
      <c r="DT84" s="12"/>
      <c r="DU84" s="12"/>
      <c r="DV84" s="12"/>
      <c r="DW84" s="12"/>
    </row>
    <row r="85" spans="3:127" x14ac:dyDescent="0.25">
      <c r="C85" s="44"/>
      <c r="D85" s="44"/>
      <c r="E85" s="44"/>
      <c r="F85" s="44"/>
      <c r="G85" s="44"/>
      <c r="H85" s="44"/>
      <c r="I85" s="44"/>
      <c r="J85" s="44"/>
      <c r="K85" s="44"/>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C85" s="12"/>
      <c r="BD85" s="12"/>
      <c r="BE85" s="12"/>
      <c r="BF85" s="12"/>
      <c r="BG85" s="12"/>
      <c r="BH85" s="12"/>
      <c r="BI85" s="12"/>
      <c r="BJ85" s="12"/>
      <c r="BK85" s="12"/>
      <c r="BL85" s="12"/>
      <c r="BM85" s="12"/>
      <c r="BN85" s="12"/>
      <c r="BO85" s="12"/>
      <c r="BP85" s="12"/>
      <c r="BQ85" s="12"/>
      <c r="BR85" s="12"/>
      <c r="BS85" s="12"/>
      <c r="BT85" s="12"/>
      <c r="BU85" s="12"/>
      <c r="BV85" s="12"/>
      <c r="BW85" s="12"/>
      <c r="BX85" s="12"/>
      <c r="BY85" s="12"/>
      <c r="BZ85" s="12"/>
      <c r="CA85" s="12"/>
      <c r="CB85" s="12"/>
      <c r="CC85" s="12"/>
      <c r="CD85" s="12"/>
      <c r="CE85" s="12"/>
      <c r="CF85" s="12"/>
      <c r="CG85" s="12"/>
      <c r="CH85" s="12"/>
      <c r="CI85" s="12"/>
      <c r="CJ85" s="12"/>
      <c r="CK85" s="12"/>
      <c r="CL85" s="12"/>
      <c r="CM85" s="12"/>
      <c r="CN85" s="12"/>
      <c r="CO85" s="12"/>
      <c r="CP85" s="12"/>
      <c r="CQ85" s="12"/>
      <c r="CR85" s="12"/>
      <c r="CS85" s="12"/>
      <c r="CT85" s="12"/>
      <c r="CU85" s="12"/>
      <c r="CV85" s="12"/>
      <c r="CW85" s="12"/>
      <c r="CX85" s="12"/>
      <c r="CY85" s="12"/>
      <c r="CZ85" s="179">
        <v>0</v>
      </c>
      <c r="DA85" s="12"/>
      <c r="DB85" s="12"/>
      <c r="DC85" s="12"/>
      <c r="DD85" s="12"/>
      <c r="DE85" s="12"/>
      <c r="DF85" s="12"/>
      <c r="DG85" s="12"/>
      <c r="DH85" s="12"/>
      <c r="DI85" s="12"/>
      <c r="DJ85" s="12"/>
      <c r="DK85" s="12"/>
      <c r="DL85" s="12"/>
      <c r="DM85" s="12"/>
      <c r="DN85" s="12"/>
      <c r="DO85" s="12"/>
      <c r="DP85" s="12"/>
      <c r="DQ85" s="12"/>
      <c r="DR85" s="12"/>
      <c r="DS85" s="12"/>
      <c r="DT85" s="12"/>
      <c r="DU85" s="12"/>
      <c r="DV85" s="12"/>
      <c r="DW85" s="12"/>
    </row>
    <row r="86" spans="3:127" ht="15" customHeight="1" x14ac:dyDescent="0.25">
      <c r="C86" s="997" t="s">
        <v>664</v>
      </c>
      <c r="D86" s="998"/>
      <c r="E86" s="998"/>
      <c r="F86" s="998"/>
      <c r="G86" s="998"/>
      <c r="H86" s="998"/>
      <c r="I86" s="998"/>
      <c r="J86" s="998"/>
      <c r="K86" s="998"/>
      <c r="L86" s="998"/>
      <c r="M86" s="998"/>
      <c r="N86" s="998"/>
      <c r="O86" s="998"/>
      <c r="P86" s="998"/>
      <c r="Q86" s="998"/>
      <c r="R86" s="998"/>
      <c r="S86" s="998"/>
      <c r="T86" s="998"/>
      <c r="U86" s="998"/>
      <c r="V86" s="999"/>
      <c r="W86" s="997" t="s">
        <v>467</v>
      </c>
      <c r="X86" s="998"/>
      <c r="Y86" s="998"/>
      <c r="Z86" s="998"/>
      <c r="AA86" s="998"/>
      <c r="AB86" s="998"/>
      <c r="AC86" s="995" t="s">
        <v>665</v>
      </c>
      <c r="AD86" s="996"/>
      <c r="AE86" s="996"/>
      <c r="AF86" s="996"/>
      <c r="AG86" s="996"/>
      <c r="AH86" s="996"/>
      <c r="AI86" s="996"/>
      <c r="AJ86" s="996"/>
      <c r="AK86" s="996"/>
      <c r="AL86" s="996"/>
      <c r="AM86" s="996"/>
      <c r="AN86" s="996"/>
      <c r="AO86" s="995" t="s">
        <v>666</v>
      </c>
      <c r="AP86" s="996"/>
      <c r="AQ86" s="996"/>
      <c r="AR86" s="996"/>
      <c r="AS86" s="996"/>
      <c r="AT86" s="996"/>
      <c r="AU86" s="996"/>
      <c r="AV86" s="996"/>
      <c r="AW86" s="996"/>
      <c r="AX86" s="996"/>
      <c r="AY86" s="996"/>
      <c r="AZ86" s="996"/>
      <c r="BC86" s="12"/>
      <c r="BD86" s="12"/>
      <c r="BE86" s="12"/>
      <c r="BF86" s="12"/>
      <c r="BG86" s="12"/>
      <c r="BH86" s="12"/>
      <c r="BI86" s="12"/>
      <c r="BJ86" s="12"/>
      <c r="BK86" s="12"/>
      <c r="BL86" s="12"/>
      <c r="BM86" s="12"/>
      <c r="BN86" s="12"/>
      <c r="BO86" s="12"/>
      <c r="BP86" s="12"/>
      <c r="BQ86" s="12"/>
      <c r="BR86" s="12"/>
      <c r="BS86" s="12"/>
      <c r="BT86" s="12"/>
      <c r="BU86" s="12"/>
      <c r="BV86" s="12"/>
      <c r="BW86" s="12"/>
      <c r="BX86" s="12"/>
      <c r="BY86" s="12"/>
      <c r="BZ86" s="12"/>
      <c r="CA86" s="12"/>
      <c r="CB86" s="12"/>
      <c r="CC86" s="12"/>
      <c r="CD86" s="12"/>
      <c r="CE86" s="12"/>
      <c r="CF86" s="12"/>
      <c r="CG86" s="12"/>
      <c r="CH86" s="12"/>
      <c r="CI86" s="12"/>
      <c r="CJ86" s="12"/>
      <c r="CK86" s="12"/>
      <c r="CL86" s="12"/>
      <c r="CM86" s="12"/>
      <c r="CN86" s="12"/>
      <c r="CO86" s="12"/>
      <c r="CP86" s="12"/>
      <c r="CQ86" s="12"/>
      <c r="CR86" s="12"/>
      <c r="CS86" s="12"/>
      <c r="CT86" s="12"/>
      <c r="CU86" s="12"/>
      <c r="CV86" s="12"/>
      <c r="CW86" s="12"/>
      <c r="CX86" s="12"/>
      <c r="CY86" s="12"/>
      <c r="CZ86" s="179">
        <v>0</v>
      </c>
      <c r="DA86" s="12"/>
      <c r="DB86" s="12"/>
      <c r="DC86" s="12"/>
      <c r="DD86" s="12"/>
      <c r="DE86" s="12"/>
      <c r="DF86" s="12"/>
      <c r="DG86" s="12"/>
      <c r="DH86" s="12"/>
      <c r="DI86" s="12"/>
      <c r="DJ86" s="12"/>
      <c r="DK86" s="12"/>
      <c r="DL86" s="12"/>
      <c r="DM86" s="12"/>
      <c r="DN86" s="12"/>
      <c r="DO86" s="12"/>
      <c r="DP86" s="12"/>
      <c r="DQ86" s="12"/>
      <c r="DR86" s="12"/>
      <c r="DS86" s="12"/>
      <c r="DT86" s="12"/>
      <c r="DU86" s="12"/>
      <c r="DV86" s="12"/>
      <c r="DW86" s="12"/>
    </row>
    <row r="87" spans="3:127" x14ac:dyDescent="0.25">
      <c r="C87" s="989" t="s">
        <v>719</v>
      </c>
      <c r="D87" s="989"/>
      <c r="E87" s="989"/>
      <c r="F87" s="989"/>
      <c r="G87" s="989"/>
      <c r="H87" s="989"/>
      <c r="I87" s="989"/>
      <c r="J87" s="989"/>
      <c r="K87" s="989"/>
      <c r="L87" s="989"/>
      <c r="M87" s="989"/>
      <c r="N87" s="989"/>
      <c r="O87" s="989"/>
      <c r="P87" s="989"/>
      <c r="Q87" s="989"/>
      <c r="R87" s="989"/>
      <c r="S87" s="989"/>
      <c r="T87" s="989"/>
      <c r="U87" s="989"/>
      <c r="V87" s="989"/>
      <c r="W87" s="990"/>
      <c r="X87" s="990"/>
      <c r="Y87" s="990"/>
      <c r="Z87" s="990"/>
      <c r="AA87" s="990"/>
      <c r="AB87" s="990"/>
      <c r="AC87" s="991"/>
      <c r="AD87" s="991"/>
      <c r="AE87" s="991"/>
      <c r="AF87" s="991"/>
      <c r="AG87" s="991"/>
      <c r="AH87" s="991"/>
      <c r="AI87" s="991"/>
      <c r="AJ87" s="991"/>
      <c r="AK87" s="991"/>
      <c r="AL87" s="991"/>
      <c r="AM87" s="991"/>
      <c r="AN87" s="991"/>
      <c r="AO87" s="991"/>
      <c r="AP87" s="991"/>
      <c r="AQ87" s="991"/>
      <c r="AR87" s="991"/>
      <c r="AS87" s="991"/>
      <c r="AT87" s="991"/>
      <c r="AU87" s="991"/>
      <c r="AV87" s="991"/>
      <c r="AW87" s="991"/>
      <c r="AX87" s="991"/>
      <c r="AY87" s="991"/>
      <c r="AZ87" s="991"/>
      <c r="BC87" s="12"/>
      <c r="BD87" s="12"/>
      <c r="BE87" s="12"/>
      <c r="BF87" s="12"/>
      <c r="BG87" s="12"/>
      <c r="BH87" s="12"/>
      <c r="BI87" s="12"/>
      <c r="BJ87" s="12"/>
      <c r="BK87" s="12"/>
      <c r="BL87" s="12"/>
      <c r="BM87" s="12"/>
      <c r="BN87" s="12"/>
      <c r="BO87" s="12"/>
      <c r="BP87" s="12"/>
      <c r="BQ87" s="12"/>
      <c r="BR87" s="12"/>
      <c r="BS87" s="12"/>
      <c r="BT87" s="12"/>
      <c r="BU87" s="12"/>
      <c r="BV87" s="12"/>
      <c r="BW87" s="12"/>
      <c r="BX87" s="12"/>
      <c r="BY87" s="12"/>
      <c r="BZ87" s="12"/>
      <c r="CA87" s="12"/>
      <c r="CB87" s="12"/>
      <c r="CC87" s="12"/>
      <c r="CD87" s="12"/>
      <c r="CE87" s="12"/>
      <c r="CF87" s="12"/>
      <c r="CG87" s="12"/>
      <c r="CH87" s="12"/>
      <c r="CI87" s="12"/>
      <c r="CJ87" s="12"/>
      <c r="CK87" s="12"/>
      <c r="CL87" s="12"/>
      <c r="CM87" s="12"/>
      <c r="CN87" s="12"/>
      <c r="CO87" s="12"/>
      <c r="CP87" s="12"/>
      <c r="CQ87" s="12"/>
      <c r="CR87" s="12"/>
      <c r="CS87" s="12"/>
      <c r="CT87" s="12"/>
      <c r="CU87" s="12"/>
      <c r="CV87" s="12"/>
      <c r="CW87" s="12"/>
      <c r="CX87" s="12"/>
      <c r="CY87" s="12"/>
      <c r="CZ87" s="179">
        <v>0</v>
      </c>
      <c r="DA87" s="12"/>
      <c r="DB87" s="12"/>
      <c r="DC87" s="12"/>
      <c r="DD87" s="12"/>
      <c r="DE87" s="12"/>
      <c r="DF87" s="12"/>
      <c r="DG87" s="12"/>
      <c r="DH87" s="12"/>
      <c r="DI87" s="12"/>
      <c r="DJ87" s="12"/>
      <c r="DK87" s="12"/>
      <c r="DL87" s="12"/>
      <c r="DM87" s="12"/>
      <c r="DN87" s="12"/>
      <c r="DO87" s="12"/>
      <c r="DP87" s="12"/>
      <c r="DQ87" s="12"/>
      <c r="DR87" s="12"/>
      <c r="DS87" s="12"/>
      <c r="DT87" s="12"/>
      <c r="DU87" s="12"/>
      <c r="DV87" s="12"/>
      <c r="DW87" s="12"/>
    </row>
    <row r="88" spans="3:127" x14ac:dyDescent="0.25">
      <c r="C88" s="989" t="s">
        <v>339</v>
      </c>
      <c r="D88" s="989"/>
      <c r="E88" s="989"/>
      <c r="F88" s="989"/>
      <c r="G88" s="989"/>
      <c r="H88" s="989"/>
      <c r="I88" s="989"/>
      <c r="J88" s="989"/>
      <c r="K88" s="989"/>
      <c r="L88" s="989"/>
      <c r="M88" s="989"/>
      <c r="N88" s="989"/>
      <c r="O88" s="989"/>
      <c r="P88" s="989"/>
      <c r="Q88" s="989"/>
      <c r="R88" s="989"/>
      <c r="S88" s="989"/>
      <c r="T88" s="989"/>
      <c r="U88" s="989"/>
      <c r="V88" s="989"/>
      <c r="W88" s="990"/>
      <c r="X88" s="990"/>
      <c r="Y88" s="990"/>
      <c r="Z88" s="990"/>
      <c r="AA88" s="990"/>
      <c r="AB88" s="990"/>
      <c r="AC88" s="991"/>
      <c r="AD88" s="991"/>
      <c r="AE88" s="991"/>
      <c r="AF88" s="991"/>
      <c r="AG88" s="991"/>
      <c r="AH88" s="991"/>
      <c r="AI88" s="991"/>
      <c r="AJ88" s="991"/>
      <c r="AK88" s="991"/>
      <c r="AL88" s="991"/>
      <c r="AM88" s="991"/>
      <c r="AN88" s="991"/>
      <c r="AO88" s="991"/>
      <c r="AP88" s="991"/>
      <c r="AQ88" s="991"/>
      <c r="AR88" s="991"/>
      <c r="AS88" s="991"/>
      <c r="AT88" s="991"/>
      <c r="AU88" s="991"/>
      <c r="AV88" s="991"/>
      <c r="AW88" s="991"/>
      <c r="AX88" s="991"/>
      <c r="AY88" s="991"/>
      <c r="AZ88" s="991"/>
      <c r="BC88" s="12"/>
      <c r="BD88" s="12"/>
      <c r="BE88" s="12"/>
      <c r="BF88" s="12"/>
      <c r="BG88" s="12"/>
      <c r="BH88" s="12"/>
      <c r="BI88" s="12"/>
      <c r="BJ88" s="12"/>
      <c r="BK88" s="12"/>
      <c r="BL88" s="12"/>
      <c r="BM88" s="12"/>
      <c r="BN88" s="12"/>
      <c r="BO88" s="12"/>
      <c r="BP88" s="12"/>
      <c r="BQ88" s="12"/>
      <c r="BR88" s="12"/>
      <c r="BS88" s="12"/>
      <c r="BT88" s="12"/>
      <c r="BU88" s="12"/>
      <c r="BV88" s="12"/>
      <c r="BW88" s="12"/>
      <c r="BX88" s="12"/>
      <c r="BY88" s="12"/>
      <c r="BZ88" s="12"/>
      <c r="CA88" s="12"/>
      <c r="CB88" s="12"/>
      <c r="CC88" s="12"/>
      <c r="CD88" s="12"/>
      <c r="CE88" s="12"/>
      <c r="CF88" s="12"/>
      <c r="CG88" s="12"/>
      <c r="CH88" s="12"/>
      <c r="CI88" s="12"/>
      <c r="CJ88" s="12"/>
      <c r="CK88" s="12"/>
      <c r="CL88" s="12"/>
      <c r="CM88" s="12"/>
      <c r="CN88" s="12"/>
      <c r="CO88" s="12"/>
      <c r="CP88" s="12"/>
      <c r="CQ88" s="12"/>
      <c r="CR88" s="12"/>
      <c r="CS88" s="12"/>
      <c r="CT88" s="12"/>
      <c r="CU88" s="12"/>
      <c r="CV88" s="12"/>
      <c r="CW88" s="12"/>
      <c r="CX88" s="12"/>
      <c r="CY88" s="12"/>
      <c r="CZ88" s="179">
        <v>0</v>
      </c>
      <c r="DA88" s="12"/>
      <c r="DB88" s="12"/>
      <c r="DC88" s="12"/>
      <c r="DD88" s="12"/>
      <c r="DE88" s="12"/>
      <c r="DF88" s="12"/>
      <c r="DG88" s="12"/>
      <c r="DH88" s="12"/>
      <c r="DI88" s="12"/>
      <c r="DJ88" s="12"/>
      <c r="DK88" s="12"/>
      <c r="DL88" s="12"/>
      <c r="DM88" s="12"/>
      <c r="DN88" s="12"/>
      <c r="DO88" s="12"/>
      <c r="DP88" s="12"/>
      <c r="DQ88" s="12"/>
      <c r="DR88" s="12"/>
      <c r="DS88" s="12"/>
      <c r="DT88" s="12"/>
      <c r="DU88" s="12"/>
      <c r="DV88" s="12"/>
      <c r="DW88" s="12"/>
    </row>
    <row r="89" spans="3:127" x14ac:dyDescent="0.25">
      <c r="C89" s="989" t="s">
        <v>25</v>
      </c>
      <c r="D89" s="989"/>
      <c r="E89" s="989"/>
      <c r="F89" s="989"/>
      <c r="G89" s="989"/>
      <c r="H89" s="989"/>
      <c r="I89" s="989"/>
      <c r="J89" s="989"/>
      <c r="K89" s="989"/>
      <c r="L89" s="989"/>
      <c r="M89" s="989"/>
      <c r="N89" s="989"/>
      <c r="O89" s="989"/>
      <c r="P89" s="989"/>
      <c r="Q89" s="989"/>
      <c r="R89" s="989"/>
      <c r="S89" s="989"/>
      <c r="T89" s="989"/>
      <c r="U89" s="989"/>
      <c r="V89" s="989"/>
      <c r="W89" s="990"/>
      <c r="X89" s="990"/>
      <c r="Y89" s="990"/>
      <c r="Z89" s="990"/>
      <c r="AA89" s="990"/>
      <c r="AB89" s="990"/>
      <c r="AC89" s="991"/>
      <c r="AD89" s="991"/>
      <c r="AE89" s="991"/>
      <c r="AF89" s="991"/>
      <c r="AG89" s="991"/>
      <c r="AH89" s="991"/>
      <c r="AI89" s="991"/>
      <c r="AJ89" s="991"/>
      <c r="AK89" s="991"/>
      <c r="AL89" s="991"/>
      <c r="AM89" s="991"/>
      <c r="AN89" s="991"/>
      <c r="AO89" s="991"/>
      <c r="AP89" s="991"/>
      <c r="AQ89" s="991"/>
      <c r="AR89" s="991"/>
      <c r="AS89" s="991"/>
      <c r="AT89" s="991"/>
      <c r="AU89" s="991"/>
      <c r="AV89" s="991"/>
      <c r="AW89" s="991"/>
      <c r="AX89" s="991"/>
      <c r="AY89" s="991"/>
      <c r="AZ89" s="991"/>
      <c r="BC89" s="12"/>
      <c r="BD89" s="12"/>
      <c r="BE89" s="12"/>
      <c r="BF89" s="12"/>
      <c r="BG89" s="12"/>
      <c r="BH89" s="12"/>
      <c r="BI89" s="12"/>
      <c r="BJ89" s="12"/>
      <c r="BK89" s="12"/>
      <c r="BL89" s="12"/>
      <c r="BM89" s="12"/>
      <c r="BN89" s="12"/>
      <c r="BO89" s="12"/>
      <c r="BP89" s="12"/>
      <c r="BQ89" s="12"/>
      <c r="BR89" s="12"/>
      <c r="BS89" s="12"/>
      <c r="BT89" s="12"/>
      <c r="BU89" s="12"/>
      <c r="BV89" s="12"/>
      <c r="BW89" s="12"/>
      <c r="BX89" s="12"/>
      <c r="BY89" s="12"/>
      <c r="BZ89" s="12"/>
      <c r="CA89" s="12"/>
      <c r="CB89" s="12"/>
      <c r="CC89" s="12"/>
      <c r="CD89" s="12"/>
      <c r="CE89" s="12"/>
      <c r="CF89" s="12"/>
      <c r="CG89" s="12"/>
      <c r="CH89" s="12"/>
      <c r="CI89" s="12"/>
      <c r="CJ89" s="12"/>
      <c r="CK89" s="12"/>
      <c r="CL89" s="12"/>
      <c r="CM89" s="12"/>
      <c r="CN89" s="12"/>
      <c r="CO89" s="12"/>
      <c r="CP89" s="12"/>
      <c r="CQ89" s="12"/>
      <c r="CR89" s="12"/>
      <c r="CS89" s="12"/>
      <c r="CT89" s="12"/>
      <c r="CU89" s="12"/>
      <c r="CV89" s="12"/>
      <c r="CW89" s="12"/>
      <c r="CX89" s="12"/>
      <c r="CY89" s="12"/>
      <c r="CZ89" s="179">
        <v>0</v>
      </c>
      <c r="DA89" s="12"/>
      <c r="DB89" s="12"/>
      <c r="DC89" s="12"/>
      <c r="DD89" s="12"/>
      <c r="DE89" s="12"/>
      <c r="DF89" s="12"/>
      <c r="DG89" s="12"/>
      <c r="DH89" s="12"/>
      <c r="DI89" s="12"/>
      <c r="DJ89" s="12"/>
      <c r="DK89" s="12"/>
      <c r="DL89" s="12"/>
      <c r="DM89" s="12"/>
      <c r="DN89" s="12"/>
      <c r="DO89" s="12"/>
      <c r="DP89" s="12"/>
      <c r="DQ89" s="12"/>
      <c r="DR89" s="12"/>
      <c r="DS89" s="12"/>
      <c r="DT89" s="12"/>
      <c r="DU89" s="12"/>
      <c r="DV89" s="12"/>
      <c r="DW89" s="12"/>
    </row>
    <row r="90" spans="3:127" x14ac:dyDescent="0.25">
      <c r="C90" s="992" t="s">
        <v>340</v>
      </c>
      <c r="D90" s="992"/>
      <c r="E90" s="992"/>
      <c r="F90" s="992"/>
      <c r="G90" s="992"/>
      <c r="H90" s="992"/>
      <c r="I90" s="992"/>
      <c r="J90" s="992"/>
      <c r="K90" s="992"/>
      <c r="L90" s="992"/>
      <c r="M90" s="992"/>
      <c r="N90" s="992"/>
      <c r="O90" s="992"/>
      <c r="P90" s="992"/>
      <c r="Q90" s="992"/>
      <c r="R90" s="992"/>
      <c r="S90" s="992"/>
      <c r="T90" s="992"/>
      <c r="U90" s="992"/>
      <c r="V90" s="992"/>
      <c r="W90" s="993"/>
      <c r="X90" s="993"/>
      <c r="Y90" s="993"/>
      <c r="Z90" s="993"/>
      <c r="AA90" s="993"/>
      <c r="AB90" s="993"/>
      <c r="AC90" s="994"/>
      <c r="AD90" s="994"/>
      <c r="AE90" s="994"/>
      <c r="AF90" s="994"/>
      <c r="AG90" s="994"/>
      <c r="AH90" s="994"/>
      <c r="AI90" s="994"/>
      <c r="AJ90" s="994"/>
      <c r="AK90" s="994"/>
      <c r="AL90" s="994"/>
      <c r="AM90" s="994"/>
      <c r="AN90" s="994"/>
      <c r="AO90" s="994"/>
      <c r="AP90" s="994"/>
      <c r="AQ90" s="994"/>
      <c r="AR90" s="994"/>
      <c r="AS90" s="994"/>
      <c r="AT90" s="994"/>
      <c r="AU90" s="994"/>
      <c r="AV90" s="994"/>
      <c r="AW90" s="994"/>
      <c r="AX90" s="994"/>
      <c r="AY90" s="994"/>
      <c r="AZ90" s="994"/>
      <c r="BC90" s="12"/>
      <c r="BD90" s="12"/>
      <c r="BE90" s="12"/>
      <c r="BF90" s="12"/>
      <c r="BG90" s="12"/>
      <c r="BH90" s="12"/>
      <c r="BI90" s="12"/>
      <c r="BJ90" s="12"/>
      <c r="BK90" s="12"/>
      <c r="BL90" s="12"/>
      <c r="BM90" s="12"/>
      <c r="BN90" s="12"/>
      <c r="BO90" s="12"/>
      <c r="BP90" s="12"/>
      <c r="BQ90" s="12"/>
      <c r="BR90" s="12"/>
      <c r="BS90" s="12"/>
      <c r="BT90" s="12"/>
      <c r="BU90" s="12"/>
      <c r="BV90" s="12"/>
      <c r="BW90" s="12"/>
      <c r="BX90" s="12"/>
      <c r="BY90" s="12"/>
      <c r="BZ90" s="12"/>
      <c r="CA90" s="12"/>
      <c r="CB90" s="12"/>
      <c r="CC90" s="12"/>
      <c r="CD90" s="12"/>
      <c r="CE90" s="12"/>
      <c r="CF90" s="12"/>
      <c r="CG90" s="12"/>
      <c r="CH90" s="12"/>
      <c r="CI90" s="12"/>
      <c r="CJ90" s="12"/>
      <c r="CK90" s="12"/>
      <c r="CL90" s="12"/>
      <c r="CM90" s="12"/>
      <c r="CN90" s="12"/>
      <c r="CO90" s="12"/>
      <c r="CP90" s="12"/>
      <c r="CQ90" s="12"/>
      <c r="CR90" s="12"/>
      <c r="CS90" s="12"/>
      <c r="CT90" s="12"/>
      <c r="CU90" s="12"/>
      <c r="CV90" s="12"/>
      <c r="CW90" s="12"/>
      <c r="CX90" s="12"/>
      <c r="CY90" s="12"/>
      <c r="CZ90" s="179">
        <v>0</v>
      </c>
      <c r="DA90" s="12"/>
      <c r="DB90" s="12"/>
      <c r="DC90" s="12"/>
      <c r="DD90" s="12"/>
      <c r="DE90" s="12"/>
      <c r="DF90" s="12"/>
      <c r="DG90" s="12"/>
      <c r="DH90" s="12"/>
      <c r="DI90" s="12"/>
      <c r="DJ90" s="12"/>
      <c r="DK90" s="12"/>
      <c r="DL90" s="12"/>
      <c r="DM90" s="12"/>
      <c r="DN90" s="12"/>
      <c r="DO90" s="12"/>
      <c r="DP90" s="12"/>
      <c r="DQ90" s="12"/>
      <c r="DR90" s="12"/>
      <c r="DS90" s="12"/>
      <c r="DT90" s="12"/>
      <c r="DU90" s="12"/>
      <c r="DV90" s="12"/>
      <c r="DW90" s="12"/>
    </row>
    <row r="91" spans="3:127" x14ac:dyDescent="0.25">
      <c r="C91" s="989" t="s">
        <v>720</v>
      </c>
      <c r="D91" s="989"/>
      <c r="E91" s="989"/>
      <c r="F91" s="989"/>
      <c r="G91" s="989"/>
      <c r="H91" s="989"/>
      <c r="I91" s="989"/>
      <c r="J91" s="989"/>
      <c r="K91" s="989"/>
      <c r="L91" s="989"/>
      <c r="M91" s="989"/>
      <c r="N91" s="989"/>
      <c r="O91" s="989"/>
      <c r="P91" s="989"/>
      <c r="Q91" s="989"/>
      <c r="R91" s="989"/>
      <c r="S91" s="989"/>
      <c r="T91" s="989"/>
      <c r="U91" s="989"/>
      <c r="V91" s="989"/>
      <c r="W91" s="990"/>
      <c r="X91" s="990"/>
      <c r="Y91" s="990"/>
      <c r="Z91" s="990"/>
      <c r="AA91" s="990"/>
      <c r="AB91" s="990"/>
      <c r="AC91" s="991"/>
      <c r="AD91" s="991"/>
      <c r="AE91" s="991"/>
      <c r="AF91" s="991"/>
      <c r="AG91" s="991"/>
      <c r="AH91" s="991"/>
      <c r="AI91" s="991"/>
      <c r="AJ91" s="991"/>
      <c r="AK91" s="991"/>
      <c r="AL91" s="991"/>
      <c r="AM91" s="991"/>
      <c r="AN91" s="991"/>
      <c r="AO91" s="991"/>
      <c r="AP91" s="991"/>
      <c r="AQ91" s="991"/>
      <c r="AR91" s="991"/>
      <c r="AS91" s="991"/>
      <c r="AT91" s="991"/>
      <c r="AU91" s="991"/>
      <c r="AV91" s="991"/>
      <c r="AW91" s="991"/>
      <c r="AX91" s="991"/>
      <c r="AY91" s="991"/>
      <c r="AZ91" s="991"/>
      <c r="BC91" s="12"/>
      <c r="BD91" s="12"/>
      <c r="BE91" s="12"/>
      <c r="BF91" s="12"/>
      <c r="BG91" s="12"/>
      <c r="BH91" s="12"/>
      <c r="BI91" s="12"/>
      <c r="BJ91" s="12"/>
      <c r="BK91" s="12"/>
      <c r="BL91" s="12"/>
      <c r="BM91" s="12"/>
      <c r="BN91" s="12"/>
      <c r="BO91" s="12"/>
      <c r="BP91" s="12"/>
      <c r="BQ91" s="12"/>
      <c r="BR91" s="12"/>
      <c r="BS91" s="12"/>
      <c r="BT91" s="12"/>
      <c r="BU91" s="12"/>
      <c r="BV91" s="12"/>
      <c r="BW91" s="12"/>
      <c r="BX91" s="12"/>
      <c r="BY91" s="12"/>
      <c r="BZ91" s="12"/>
      <c r="CA91" s="12"/>
      <c r="CB91" s="12"/>
      <c r="CC91" s="12"/>
      <c r="CD91" s="12"/>
      <c r="CE91" s="12"/>
      <c r="CF91" s="12"/>
      <c r="CG91" s="12"/>
      <c r="CH91" s="12"/>
      <c r="CI91" s="12"/>
      <c r="CJ91" s="12"/>
      <c r="CK91" s="12"/>
      <c r="CL91" s="12"/>
      <c r="CM91" s="12"/>
      <c r="CN91" s="12"/>
      <c r="CO91" s="12"/>
      <c r="CP91" s="12"/>
      <c r="CQ91" s="12"/>
      <c r="CR91" s="12"/>
      <c r="CS91" s="12"/>
      <c r="CT91" s="12"/>
      <c r="CU91" s="12"/>
      <c r="CV91" s="12"/>
      <c r="CW91" s="12"/>
      <c r="CX91" s="12"/>
      <c r="CY91" s="12"/>
      <c r="CZ91" s="179">
        <v>0</v>
      </c>
      <c r="DA91" s="12"/>
      <c r="DB91" s="12"/>
      <c r="DC91" s="12"/>
      <c r="DD91" s="12"/>
      <c r="DE91" s="12"/>
      <c r="DF91" s="12"/>
      <c r="DG91" s="12"/>
      <c r="DH91" s="12"/>
      <c r="DI91" s="12"/>
      <c r="DJ91" s="12"/>
      <c r="DK91" s="12"/>
      <c r="DL91" s="12"/>
      <c r="DM91" s="12"/>
      <c r="DN91" s="12"/>
      <c r="DO91" s="12"/>
      <c r="DP91" s="12"/>
      <c r="DQ91" s="12"/>
      <c r="DR91" s="12"/>
      <c r="DS91" s="12"/>
      <c r="DT91" s="12"/>
      <c r="DU91" s="12"/>
      <c r="DV91" s="12"/>
      <c r="DW91" s="12"/>
    </row>
    <row r="92" spans="3:127" x14ac:dyDescent="0.25">
      <c r="C92" s="989" t="s">
        <v>667</v>
      </c>
      <c r="D92" s="989"/>
      <c r="E92" s="989"/>
      <c r="F92" s="989"/>
      <c r="G92" s="989"/>
      <c r="H92" s="989"/>
      <c r="I92" s="989"/>
      <c r="J92" s="989"/>
      <c r="K92" s="989"/>
      <c r="L92" s="989"/>
      <c r="M92" s="989"/>
      <c r="N92" s="989"/>
      <c r="O92" s="989"/>
      <c r="P92" s="989"/>
      <c r="Q92" s="989"/>
      <c r="R92" s="989"/>
      <c r="S92" s="989"/>
      <c r="T92" s="989"/>
      <c r="U92" s="989"/>
      <c r="V92" s="989"/>
      <c r="W92" s="990"/>
      <c r="X92" s="990"/>
      <c r="Y92" s="990"/>
      <c r="Z92" s="990"/>
      <c r="AA92" s="990"/>
      <c r="AB92" s="990"/>
      <c r="AC92" s="991"/>
      <c r="AD92" s="991"/>
      <c r="AE92" s="991"/>
      <c r="AF92" s="991"/>
      <c r="AG92" s="991"/>
      <c r="AH92" s="991"/>
      <c r="AI92" s="991"/>
      <c r="AJ92" s="991"/>
      <c r="AK92" s="991"/>
      <c r="AL92" s="991"/>
      <c r="AM92" s="991"/>
      <c r="AN92" s="991"/>
      <c r="AO92" s="991"/>
      <c r="AP92" s="991"/>
      <c r="AQ92" s="991"/>
      <c r="AR92" s="991"/>
      <c r="AS92" s="991"/>
      <c r="AT92" s="991"/>
      <c r="AU92" s="991"/>
      <c r="AV92" s="991"/>
      <c r="AW92" s="991"/>
      <c r="AX92" s="991"/>
      <c r="AY92" s="991"/>
      <c r="AZ92" s="991"/>
      <c r="BC92" s="12"/>
      <c r="BD92" s="12"/>
      <c r="BE92" s="12"/>
      <c r="BF92" s="12"/>
      <c r="BG92" s="12"/>
      <c r="BH92" s="12"/>
      <c r="BI92" s="12"/>
      <c r="BJ92" s="12"/>
      <c r="BK92" s="12"/>
      <c r="BL92" s="12"/>
      <c r="BM92" s="12"/>
      <c r="BN92" s="12"/>
      <c r="BO92" s="12"/>
      <c r="BP92" s="12"/>
      <c r="BQ92" s="12"/>
      <c r="BR92" s="12"/>
      <c r="BS92" s="12"/>
      <c r="BT92" s="12"/>
      <c r="BU92" s="12"/>
      <c r="BV92" s="12"/>
      <c r="BW92" s="12"/>
      <c r="BX92" s="12"/>
      <c r="BY92" s="12"/>
      <c r="BZ92" s="12"/>
      <c r="CA92" s="12"/>
      <c r="CB92" s="12"/>
      <c r="CC92" s="12"/>
      <c r="CD92" s="12"/>
      <c r="CE92" s="12"/>
      <c r="CF92" s="12"/>
      <c r="CG92" s="12"/>
      <c r="CH92" s="12"/>
      <c r="CI92" s="12"/>
      <c r="CJ92" s="12"/>
      <c r="CK92" s="12"/>
      <c r="CL92" s="12"/>
      <c r="CM92" s="12"/>
      <c r="CN92" s="12"/>
      <c r="CO92" s="12"/>
      <c r="CP92" s="12"/>
      <c r="CQ92" s="12"/>
      <c r="CR92" s="12"/>
      <c r="CS92" s="12"/>
      <c r="CT92" s="12"/>
      <c r="CU92" s="12"/>
      <c r="CV92" s="12"/>
      <c r="CW92" s="12"/>
      <c r="CX92" s="12"/>
      <c r="CY92" s="12"/>
      <c r="CZ92" s="179">
        <v>0</v>
      </c>
      <c r="DA92" s="12"/>
      <c r="DB92" s="12"/>
      <c r="DC92" s="12"/>
      <c r="DD92" s="12"/>
      <c r="DE92" s="12"/>
      <c r="DF92" s="12"/>
      <c r="DG92" s="12"/>
      <c r="DH92" s="12"/>
      <c r="DI92" s="12"/>
      <c r="DJ92" s="12"/>
      <c r="DK92" s="12"/>
      <c r="DL92" s="12"/>
      <c r="DM92" s="12"/>
      <c r="DN92" s="12"/>
      <c r="DO92" s="12"/>
      <c r="DP92" s="12"/>
      <c r="DQ92" s="12"/>
      <c r="DR92" s="12"/>
      <c r="DS92" s="12"/>
      <c r="DT92" s="12"/>
      <c r="DU92" s="12"/>
      <c r="DV92" s="12"/>
      <c r="DW92" s="12"/>
    </row>
    <row r="93" spans="3:127" x14ac:dyDescent="0.25">
      <c r="C93" s="420" t="s">
        <v>92</v>
      </c>
      <c r="D93" s="421"/>
      <c r="E93" s="421"/>
      <c r="F93" s="421"/>
      <c r="G93" s="421"/>
      <c r="H93" s="421"/>
      <c r="I93" s="421"/>
      <c r="J93" s="421"/>
      <c r="K93" s="421"/>
      <c r="L93" s="421"/>
      <c r="M93" s="421"/>
      <c r="N93" s="421"/>
      <c r="O93" s="421"/>
      <c r="P93" s="421"/>
      <c r="Q93" s="421"/>
      <c r="R93" s="421"/>
      <c r="S93" s="421"/>
      <c r="T93" s="421"/>
      <c r="U93" s="421"/>
      <c r="V93" s="421"/>
      <c r="W93" s="421"/>
      <c r="X93" s="421"/>
      <c r="Y93" s="421"/>
      <c r="Z93" s="421"/>
      <c r="AA93" s="421"/>
      <c r="AB93" s="421"/>
      <c r="AC93" s="421"/>
      <c r="AD93" s="421"/>
      <c r="AE93" s="421"/>
      <c r="AF93" s="421"/>
      <c r="AG93" s="421"/>
      <c r="AH93" s="421"/>
      <c r="AI93" s="421"/>
      <c r="AJ93" s="421"/>
      <c r="AK93" s="421"/>
      <c r="AL93" s="421"/>
      <c r="AM93" s="421"/>
      <c r="AN93" s="421"/>
      <c r="AO93" s="421"/>
      <c r="AP93" s="421"/>
      <c r="AQ93" s="421"/>
      <c r="AR93" s="421"/>
      <c r="AS93" s="421"/>
      <c r="AT93" s="421"/>
      <c r="AU93" s="421"/>
      <c r="AV93" s="422"/>
      <c r="AW93" s="330" t="s">
        <v>93</v>
      </c>
      <c r="AX93" s="331"/>
      <c r="AY93" s="330" t="s">
        <v>94</v>
      </c>
      <c r="AZ93" s="331"/>
      <c r="BC93" s="12"/>
      <c r="BD93" s="12"/>
      <c r="BE93" s="12"/>
      <c r="BF93" s="12"/>
      <c r="BG93" s="12"/>
      <c r="BH93" s="12"/>
      <c r="BI93" s="12"/>
      <c r="BJ93" s="12"/>
      <c r="BK93" s="12"/>
      <c r="BL93" s="12"/>
      <c r="BM93" s="12"/>
      <c r="BN93" s="12"/>
      <c r="BO93" s="12"/>
      <c r="BP93" s="12"/>
      <c r="BQ93" s="12"/>
      <c r="BR93" s="12"/>
      <c r="BS93" s="12"/>
      <c r="BT93" s="12"/>
      <c r="BU93" s="12"/>
      <c r="BV93" s="12"/>
      <c r="BW93" s="12"/>
      <c r="BX93" s="12"/>
      <c r="BY93" s="12"/>
      <c r="BZ93" s="12"/>
      <c r="CA93" s="12"/>
      <c r="CB93" s="12"/>
      <c r="CC93" s="12"/>
      <c r="CD93" s="12"/>
      <c r="CE93" s="12"/>
      <c r="CF93" s="12"/>
      <c r="CG93" s="12"/>
      <c r="CH93" s="12"/>
      <c r="CI93" s="12"/>
      <c r="CJ93" s="12"/>
      <c r="CK93" s="12"/>
      <c r="CL93" s="12"/>
      <c r="CM93" s="12"/>
      <c r="CN93" s="12"/>
      <c r="CO93" s="12"/>
      <c r="CP93" s="12"/>
      <c r="CQ93" s="12"/>
      <c r="CR93" s="12"/>
      <c r="CS93" s="12"/>
      <c r="CT93" s="12"/>
      <c r="CU93" s="12"/>
      <c r="CV93" s="12"/>
      <c r="CW93" s="12"/>
      <c r="CX93" s="12"/>
      <c r="CY93" s="12"/>
      <c r="CZ93" s="179">
        <v>0</v>
      </c>
      <c r="DA93" s="12"/>
      <c r="DB93" s="12"/>
      <c r="DC93" s="12"/>
      <c r="DD93" s="12"/>
      <c r="DE93" s="12"/>
      <c r="DF93" s="12"/>
      <c r="DG93" s="12"/>
      <c r="DH93" s="12"/>
      <c r="DI93" s="12"/>
      <c r="DJ93" s="12"/>
      <c r="DK93" s="12"/>
      <c r="DL93" s="12"/>
      <c r="DM93" s="12"/>
      <c r="DN93" s="12"/>
      <c r="DO93" s="12"/>
      <c r="DP93" s="12"/>
      <c r="DQ93" s="12"/>
      <c r="DR93" s="12"/>
      <c r="DS93" s="12"/>
      <c r="DT93" s="12"/>
      <c r="DU93" s="12"/>
      <c r="DV93" s="12"/>
      <c r="DW93" s="12"/>
    </row>
    <row r="94" spans="3:127" x14ac:dyDescent="0.25">
      <c r="C94" s="44"/>
      <c r="D94" s="44"/>
      <c r="E94" s="44"/>
      <c r="F94" s="44"/>
      <c r="G94" s="44"/>
      <c r="H94" s="44"/>
      <c r="I94" s="44"/>
      <c r="J94" s="44"/>
      <c r="K94" s="44"/>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C94" s="12"/>
      <c r="BD94" s="12"/>
      <c r="BE94" s="12"/>
      <c r="BF94" s="12"/>
      <c r="BG94" s="12"/>
      <c r="BH94" s="12"/>
      <c r="BI94" s="12"/>
      <c r="BJ94" s="12"/>
      <c r="BK94" s="12"/>
      <c r="BL94" s="12"/>
      <c r="BM94" s="12"/>
      <c r="BN94" s="12"/>
      <c r="BO94" s="12"/>
      <c r="BP94" s="12"/>
      <c r="BQ94" s="12"/>
      <c r="BR94" s="12"/>
      <c r="BS94" s="12"/>
      <c r="BT94" s="12"/>
      <c r="BU94" s="12"/>
      <c r="BV94" s="12"/>
      <c r="BW94" s="12"/>
      <c r="BX94" s="12"/>
      <c r="BY94" s="12"/>
      <c r="BZ94" s="12"/>
      <c r="CA94" s="12"/>
      <c r="CB94" s="12"/>
      <c r="CC94" s="12"/>
      <c r="CD94" s="12"/>
      <c r="CE94" s="12"/>
      <c r="CF94" s="12"/>
      <c r="CG94" s="12"/>
      <c r="CH94" s="12"/>
      <c r="CI94" s="12"/>
      <c r="CJ94" s="12"/>
      <c r="CK94" s="12"/>
      <c r="CL94" s="12"/>
      <c r="CM94" s="12"/>
      <c r="CN94" s="12"/>
      <c r="CO94" s="12"/>
      <c r="CP94" s="12"/>
      <c r="CQ94" s="12"/>
      <c r="CR94" s="12"/>
      <c r="CS94" s="12"/>
      <c r="CT94" s="12"/>
      <c r="CU94" s="12"/>
      <c r="CV94" s="12"/>
      <c r="CW94" s="12"/>
      <c r="CX94" s="12"/>
      <c r="CY94" s="12"/>
      <c r="CZ94" s="179">
        <v>0</v>
      </c>
      <c r="DA94" s="12"/>
      <c r="DB94" s="12"/>
      <c r="DC94" s="12"/>
      <c r="DD94" s="12"/>
      <c r="DE94" s="12"/>
      <c r="DF94" s="12"/>
      <c r="DG94" s="12"/>
      <c r="DH94" s="12"/>
      <c r="DI94" s="12"/>
      <c r="DJ94" s="12"/>
      <c r="DK94" s="12"/>
      <c r="DL94" s="12"/>
      <c r="DM94" s="12"/>
      <c r="DN94" s="12"/>
      <c r="DO94" s="12"/>
      <c r="DP94" s="12"/>
      <c r="DQ94" s="12"/>
      <c r="DR94" s="12"/>
      <c r="DS94" s="12"/>
      <c r="DT94" s="12"/>
      <c r="DU94" s="12"/>
      <c r="DV94" s="12"/>
      <c r="DW94" s="12"/>
    </row>
    <row r="95" spans="3:127" x14ac:dyDescent="0.25">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C95" s="12"/>
      <c r="BD95" s="12"/>
      <c r="BE95" s="12"/>
      <c r="BF95" s="12"/>
      <c r="BG95" s="12"/>
      <c r="BH95" s="12"/>
      <c r="BI95" s="12"/>
      <c r="BJ95" s="12"/>
      <c r="BK95" s="12"/>
      <c r="BL95" s="12"/>
      <c r="BM95" s="12"/>
      <c r="BN95" s="12"/>
      <c r="BO95" s="12"/>
      <c r="BP95" s="12"/>
      <c r="BQ95" s="12"/>
      <c r="BR95" s="12"/>
      <c r="BS95" s="12"/>
      <c r="BT95" s="12"/>
      <c r="BU95" s="12"/>
      <c r="BV95" s="12"/>
      <c r="BW95" s="12"/>
      <c r="BX95" s="12"/>
      <c r="BY95" s="12"/>
      <c r="BZ95" s="12"/>
      <c r="CA95" s="12"/>
      <c r="CB95" s="12"/>
      <c r="CC95" s="12"/>
      <c r="CD95" s="12"/>
      <c r="CE95" s="12"/>
      <c r="CF95" s="12"/>
      <c r="CG95" s="12"/>
      <c r="CH95" s="12"/>
      <c r="CI95" s="12"/>
      <c r="CJ95" s="12"/>
      <c r="CK95" s="12"/>
      <c r="CL95" s="12"/>
      <c r="CM95" s="12"/>
      <c r="CN95" s="12"/>
      <c r="CO95" s="12"/>
      <c r="CP95" s="12"/>
      <c r="CQ95" s="12"/>
      <c r="CR95" s="12"/>
      <c r="CS95" s="12"/>
      <c r="CT95" s="12"/>
      <c r="CU95" s="12"/>
      <c r="CV95" s="12"/>
      <c r="CW95" s="12"/>
      <c r="CX95" s="12"/>
      <c r="CY95" s="12"/>
      <c r="CZ95" s="179">
        <v>0</v>
      </c>
      <c r="DA95" s="12"/>
      <c r="DB95" s="12"/>
      <c r="DC95" s="12"/>
      <c r="DD95" s="12"/>
      <c r="DE95" s="12"/>
      <c r="DF95" s="12"/>
      <c r="DG95" s="12"/>
      <c r="DH95" s="12"/>
      <c r="DI95" s="12"/>
      <c r="DJ95" s="12"/>
      <c r="DK95" s="12"/>
      <c r="DL95" s="12"/>
      <c r="DM95" s="12"/>
      <c r="DN95" s="12"/>
      <c r="DO95" s="12"/>
      <c r="DP95" s="12"/>
      <c r="DQ95" s="12"/>
      <c r="DR95" s="12"/>
      <c r="DS95" s="12"/>
      <c r="DT95" s="12"/>
      <c r="DU95" s="12"/>
      <c r="DV95" s="12"/>
      <c r="DW95" s="12"/>
    </row>
    <row r="96" spans="3:127" x14ac:dyDescent="0.25">
      <c r="C96" s="1052" t="s">
        <v>502</v>
      </c>
      <c r="D96" s="889"/>
      <c r="E96" s="889"/>
      <c r="F96" s="889"/>
      <c r="G96" s="889"/>
      <c r="H96" s="889"/>
      <c r="I96" s="889"/>
      <c r="J96" s="889"/>
      <c r="K96" s="889"/>
      <c r="L96" s="889"/>
      <c r="M96" s="889"/>
      <c r="N96" s="889"/>
      <c r="O96" s="889"/>
      <c r="P96" s="890"/>
      <c r="Q96" s="62"/>
      <c r="R96" s="63"/>
      <c r="S96" s="63"/>
      <c r="T96" s="63"/>
      <c r="U96" s="63"/>
      <c r="V96" s="63"/>
      <c r="W96" s="63"/>
      <c r="X96" s="63"/>
      <c r="Y96" s="63"/>
      <c r="Z96" s="63"/>
      <c r="AA96" s="63"/>
      <c r="AB96" s="63"/>
      <c r="AC96" s="63"/>
      <c r="AD96" s="63"/>
      <c r="AE96" s="63"/>
      <c r="AF96" s="63"/>
      <c r="AG96" s="63"/>
      <c r="AH96" s="63"/>
      <c r="AI96" s="63"/>
      <c r="AJ96" s="63"/>
      <c r="AK96" s="63"/>
      <c r="AL96" s="63"/>
      <c r="AM96" s="63"/>
      <c r="AN96" s="63"/>
      <c r="AO96" s="63"/>
      <c r="AP96" s="63"/>
      <c r="AQ96" s="63"/>
      <c r="AR96" s="63"/>
      <c r="AS96" s="63"/>
      <c r="AT96" s="63"/>
      <c r="AU96" s="63"/>
      <c r="AV96" s="63"/>
      <c r="AW96" s="63"/>
      <c r="AX96" s="63"/>
      <c r="AY96" s="63"/>
      <c r="AZ96" s="63"/>
      <c r="BC96" s="12"/>
      <c r="BD96" s="12"/>
      <c r="BE96" s="12"/>
      <c r="BF96" s="12"/>
      <c r="BG96" s="12"/>
      <c r="BH96" s="12"/>
      <c r="BI96" s="12"/>
      <c r="BJ96" s="12"/>
      <c r="BK96" s="12"/>
      <c r="BL96" s="12"/>
      <c r="BM96" s="12"/>
      <c r="BN96" s="12"/>
      <c r="BO96" s="12"/>
      <c r="BP96" s="12"/>
      <c r="BQ96" s="12"/>
      <c r="BR96" s="12"/>
      <c r="BS96" s="12"/>
      <c r="BT96" s="12"/>
      <c r="BU96" s="12"/>
      <c r="BV96" s="12"/>
      <c r="BW96" s="12"/>
      <c r="BX96" s="12"/>
      <c r="BY96" s="12"/>
      <c r="BZ96" s="12"/>
      <c r="CA96" s="12"/>
      <c r="CB96" s="12"/>
      <c r="CC96" s="12"/>
      <c r="CD96" s="12"/>
      <c r="CE96" s="12"/>
      <c r="CF96" s="12"/>
      <c r="CG96" s="12"/>
      <c r="CH96" s="12"/>
      <c r="CI96" s="12"/>
      <c r="CJ96" s="12"/>
      <c r="CK96" s="12"/>
      <c r="CL96" s="12"/>
      <c r="CM96" s="12"/>
      <c r="CN96" s="12"/>
      <c r="CO96" s="12"/>
      <c r="CP96" s="12"/>
      <c r="CQ96" s="12"/>
      <c r="CR96" s="12"/>
      <c r="CS96" s="12"/>
      <c r="CT96" s="12"/>
      <c r="CU96" s="12"/>
      <c r="CV96" s="12"/>
      <c r="CW96" s="12"/>
      <c r="CX96" s="12"/>
      <c r="CY96" s="12"/>
      <c r="CZ96" s="179">
        <v>0</v>
      </c>
      <c r="DA96" s="12"/>
      <c r="DB96" s="12"/>
      <c r="DC96" s="12"/>
      <c r="DD96" s="12"/>
      <c r="DE96" s="12"/>
      <c r="DF96" s="12"/>
      <c r="DG96" s="12"/>
      <c r="DH96" s="12"/>
      <c r="DI96" s="12"/>
      <c r="DJ96" s="12"/>
      <c r="DK96" s="12"/>
      <c r="DL96" s="12"/>
      <c r="DM96" s="12"/>
      <c r="DN96" s="12"/>
      <c r="DO96" s="12"/>
      <c r="DP96" s="12"/>
      <c r="DQ96" s="12"/>
      <c r="DR96" s="12"/>
      <c r="DS96" s="12"/>
      <c r="DT96" s="12"/>
      <c r="DU96" s="12"/>
      <c r="DV96" s="12"/>
      <c r="DW96" s="12"/>
    </row>
    <row r="97" spans="3:127" x14ac:dyDescent="0.25">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C97" s="12"/>
      <c r="BD97" s="12"/>
      <c r="BE97" s="12"/>
      <c r="BF97" s="12"/>
      <c r="BG97" s="12"/>
      <c r="BH97" s="12"/>
      <c r="BI97" s="12"/>
      <c r="BJ97" s="12"/>
      <c r="BK97" s="12"/>
      <c r="BL97" s="12"/>
      <c r="BM97" s="12"/>
      <c r="BN97" s="12"/>
      <c r="BO97" s="12"/>
      <c r="BP97" s="12"/>
      <c r="BQ97" s="12"/>
      <c r="BR97" s="12"/>
      <c r="BS97" s="12"/>
      <c r="BT97" s="12"/>
      <c r="BU97" s="12"/>
      <c r="BV97" s="12"/>
      <c r="BW97" s="12"/>
      <c r="BX97" s="12"/>
      <c r="BY97" s="12"/>
      <c r="BZ97" s="12"/>
      <c r="CA97" s="12"/>
      <c r="CB97" s="12"/>
      <c r="CC97" s="12"/>
      <c r="CD97" s="12"/>
      <c r="CE97" s="12"/>
      <c r="CF97" s="12"/>
      <c r="CG97" s="12"/>
      <c r="CH97" s="12"/>
      <c r="CI97" s="12"/>
      <c r="CJ97" s="12"/>
      <c r="CK97" s="12"/>
      <c r="CL97" s="12"/>
      <c r="CM97" s="12"/>
      <c r="CN97" s="12"/>
      <c r="CO97" s="12"/>
      <c r="CP97" s="12"/>
      <c r="CQ97" s="12"/>
      <c r="CR97" s="12"/>
      <c r="CS97" s="12"/>
      <c r="CT97" s="12"/>
      <c r="CU97" s="12"/>
      <c r="CV97" s="12"/>
      <c r="CW97" s="12"/>
      <c r="CX97" s="12"/>
      <c r="CY97" s="12"/>
      <c r="CZ97" s="179">
        <v>0</v>
      </c>
      <c r="DA97" s="12"/>
      <c r="DB97" s="12"/>
      <c r="DC97" s="12"/>
      <c r="DD97" s="12"/>
      <c r="DE97" s="12"/>
      <c r="DF97" s="12"/>
      <c r="DG97" s="12"/>
      <c r="DH97" s="12"/>
      <c r="DI97" s="12"/>
      <c r="DJ97" s="12"/>
      <c r="DK97" s="12"/>
      <c r="DL97" s="12"/>
      <c r="DM97" s="12"/>
      <c r="DN97" s="12"/>
      <c r="DO97" s="12"/>
      <c r="DP97" s="12"/>
      <c r="DQ97" s="12"/>
      <c r="DR97" s="12"/>
      <c r="DS97" s="12"/>
      <c r="DT97" s="12"/>
      <c r="DU97" s="12"/>
      <c r="DV97" s="12"/>
      <c r="DW97" s="12"/>
    </row>
    <row r="98" spans="3:127" ht="15" customHeight="1" x14ac:dyDescent="0.25">
      <c r="C98" s="1041" t="s">
        <v>489</v>
      </c>
      <c r="D98" s="1042"/>
      <c r="E98" s="1042"/>
      <c r="F98" s="1042"/>
      <c r="G98" s="1042"/>
      <c r="H98" s="1042"/>
      <c r="I98" s="1042"/>
      <c r="J98" s="1042"/>
      <c r="K98" s="1042"/>
      <c r="L98" s="1042"/>
      <c r="M98" s="1042"/>
      <c r="N98" s="1042"/>
      <c r="O98" s="1042"/>
      <c r="P98" s="1042"/>
      <c r="Q98" s="1042"/>
      <c r="R98" s="1042"/>
      <c r="S98" s="1042"/>
      <c r="T98" s="1042"/>
      <c r="U98" s="1042"/>
      <c r="V98" s="1042"/>
      <c r="W98" s="1042"/>
      <c r="X98" s="1042"/>
      <c r="Y98" s="1043"/>
      <c r="Z98" s="1050" t="s">
        <v>503</v>
      </c>
      <c r="AA98" s="746"/>
      <c r="AB98" s="746"/>
      <c r="AC98" s="746"/>
      <c r="AD98" s="746"/>
      <c r="AE98" s="746"/>
      <c r="AF98" s="746"/>
      <c r="AG98" s="746"/>
      <c r="AH98" s="746"/>
      <c r="AI98" s="746"/>
      <c r="AJ98" s="746"/>
      <c r="AK98" s="746"/>
      <c r="AL98" s="746"/>
      <c r="AM98" s="746"/>
      <c r="AN98" s="746"/>
      <c r="AO98" s="746"/>
      <c r="AP98" s="746"/>
      <c r="AQ98" s="746"/>
      <c r="AR98" s="746"/>
      <c r="AS98" s="746"/>
      <c r="AT98" s="746"/>
      <c r="AU98" s="746"/>
      <c r="AV98" s="746"/>
      <c r="AW98" s="746"/>
      <c r="AX98" s="746"/>
      <c r="AY98" s="746"/>
      <c r="AZ98" s="746"/>
      <c r="BC98" s="12"/>
      <c r="BD98" s="12"/>
      <c r="BE98" s="12"/>
      <c r="BF98" s="12"/>
      <c r="BG98" s="12"/>
      <c r="BH98" s="12"/>
      <c r="BI98" s="12"/>
      <c r="BJ98" s="12"/>
      <c r="BK98" s="12"/>
      <c r="BL98" s="12"/>
      <c r="BM98" s="12"/>
      <c r="BN98" s="12"/>
      <c r="BO98" s="12"/>
      <c r="BP98" s="12"/>
      <c r="BQ98" s="12"/>
      <c r="BR98" s="12"/>
      <c r="BS98" s="12"/>
      <c r="BT98" s="12"/>
      <c r="BU98" s="12"/>
      <c r="BV98" s="12"/>
      <c r="BW98" s="12"/>
      <c r="BX98" s="12"/>
      <c r="BY98" s="12"/>
      <c r="BZ98" s="12"/>
      <c r="CA98" s="12"/>
      <c r="CB98" s="12"/>
      <c r="CC98" s="12"/>
      <c r="CD98" s="12"/>
      <c r="CE98" s="12"/>
      <c r="CF98" s="12"/>
      <c r="CG98" s="12"/>
      <c r="CH98" s="12"/>
      <c r="CI98" s="12"/>
      <c r="CJ98" s="12"/>
      <c r="CK98" s="12"/>
      <c r="CL98" s="12"/>
      <c r="CM98" s="12"/>
      <c r="CN98" s="12"/>
      <c r="CO98" s="12"/>
      <c r="CP98" s="12"/>
      <c r="CQ98" s="12"/>
      <c r="CR98" s="12"/>
      <c r="CS98" s="12"/>
      <c r="CT98" s="12"/>
      <c r="CU98" s="12"/>
      <c r="CV98" s="12"/>
      <c r="CW98" s="12"/>
      <c r="CX98" s="12"/>
      <c r="CY98" s="12"/>
      <c r="CZ98" s="179">
        <v>0</v>
      </c>
      <c r="DA98" s="12"/>
      <c r="DB98" s="12"/>
      <c r="DC98" s="12"/>
      <c r="DD98" s="12"/>
      <c r="DE98" s="12"/>
      <c r="DF98" s="12"/>
      <c r="DG98" s="12"/>
      <c r="DH98" s="12"/>
      <c r="DI98" s="12"/>
      <c r="DJ98" s="12"/>
      <c r="DK98" s="12"/>
      <c r="DL98" s="12"/>
      <c r="DM98" s="12"/>
      <c r="DN98" s="12"/>
      <c r="DO98" s="12"/>
      <c r="DP98" s="12"/>
      <c r="DQ98" s="12"/>
      <c r="DR98" s="12"/>
      <c r="DS98" s="12"/>
      <c r="DT98" s="12"/>
      <c r="DU98" s="12"/>
      <c r="DV98" s="12"/>
      <c r="DW98" s="12"/>
    </row>
    <row r="99" spans="3:127" ht="15" customHeight="1" x14ac:dyDescent="0.25">
      <c r="C99" s="1044"/>
      <c r="D99" s="1045"/>
      <c r="E99" s="1045"/>
      <c r="F99" s="1045"/>
      <c r="G99" s="1045"/>
      <c r="H99" s="1045"/>
      <c r="I99" s="1045"/>
      <c r="J99" s="1045"/>
      <c r="K99" s="1045"/>
      <c r="L99" s="1045"/>
      <c r="M99" s="1045"/>
      <c r="N99" s="1045"/>
      <c r="O99" s="1045"/>
      <c r="P99" s="1045"/>
      <c r="Q99" s="1045"/>
      <c r="R99" s="1045"/>
      <c r="S99" s="1045"/>
      <c r="T99" s="1045"/>
      <c r="U99" s="1045"/>
      <c r="V99" s="1045"/>
      <c r="W99" s="1045"/>
      <c r="X99" s="1045"/>
      <c r="Y99" s="1046"/>
      <c r="Z99" s="746" t="s">
        <v>286</v>
      </c>
      <c r="AA99" s="746"/>
      <c r="AB99" s="746"/>
      <c r="AC99" s="746"/>
      <c r="AD99" s="746"/>
      <c r="AE99" s="746"/>
      <c r="AF99" s="746" t="s">
        <v>287</v>
      </c>
      <c r="AG99" s="746"/>
      <c r="AH99" s="746"/>
      <c r="AI99" s="746"/>
      <c r="AJ99" s="746"/>
      <c r="AK99" s="746"/>
      <c r="AL99" s="746"/>
      <c r="AM99" s="746" t="s">
        <v>288</v>
      </c>
      <c r="AN99" s="746"/>
      <c r="AO99" s="746"/>
      <c r="AP99" s="746"/>
      <c r="AQ99" s="746"/>
      <c r="AR99" s="746"/>
      <c r="AS99" s="746"/>
      <c r="AT99" s="746" t="s">
        <v>289</v>
      </c>
      <c r="AU99" s="746"/>
      <c r="AV99" s="746"/>
      <c r="AW99" s="746"/>
      <c r="AX99" s="746"/>
      <c r="AY99" s="746"/>
      <c r="AZ99" s="746"/>
      <c r="BC99" s="12"/>
      <c r="BD99" s="12"/>
      <c r="BE99" s="12"/>
      <c r="BF99" s="12"/>
      <c r="BG99" s="12"/>
      <c r="BH99" s="12"/>
      <c r="BI99" s="12"/>
      <c r="BJ99" s="12"/>
      <c r="BK99" s="12"/>
      <c r="BL99" s="12"/>
      <c r="BM99" s="12"/>
      <c r="BN99" s="12"/>
      <c r="BO99" s="12"/>
      <c r="BP99" s="12"/>
      <c r="BQ99" s="12"/>
      <c r="BR99" s="12"/>
      <c r="BS99" s="12"/>
      <c r="BT99" s="12"/>
      <c r="BU99" s="12"/>
      <c r="BV99" s="12"/>
      <c r="BW99" s="12"/>
      <c r="BX99" s="12"/>
      <c r="BY99" s="12"/>
      <c r="BZ99" s="12"/>
      <c r="CA99" s="12"/>
      <c r="CB99" s="12"/>
      <c r="CC99" s="12"/>
      <c r="CD99" s="12"/>
      <c r="CE99" s="12"/>
      <c r="CF99" s="12"/>
      <c r="CG99" s="12"/>
      <c r="CH99" s="12"/>
      <c r="CI99" s="12"/>
      <c r="CJ99" s="12"/>
      <c r="CK99" s="12"/>
      <c r="CL99" s="12"/>
      <c r="CM99" s="12"/>
      <c r="CN99" s="12"/>
      <c r="CO99" s="12"/>
      <c r="CP99" s="12"/>
      <c r="CQ99" s="12"/>
      <c r="CR99" s="12"/>
      <c r="CS99" s="12"/>
      <c r="CT99" s="12"/>
      <c r="CU99" s="12"/>
      <c r="CV99" s="12"/>
      <c r="CW99" s="12"/>
      <c r="CX99" s="12"/>
      <c r="CY99" s="12"/>
      <c r="CZ99" s="179">
        <v>0</v>
      </c>
      <c r="DA99" s="12"/>
      <c r="DB99" s="12"/>
      <c r="DC99" s="12"/>
      <c r="DD99" s="12"/>
      <c r="DE99" s="12"/>
      <c r="DF99" s="12"/>
      <c r="DG99" s="12"/>
      <c r="DH99" s="12"/>
      <c r="DI99" s="12"/>
      <c r="DJ99" s="12"/>
      <c r="DK99" s="12"/>
      <c r="DL99" s="12"/>
      <c r="DM99" s="12"/>
      <c r="DN99" s="12"/>
      <c r="DO99" s="12"/>
      <c r="DP99" s="12"/>
      <c r="DQ99" s="12"/>
      <c r="DR99" s="12"/>
      <c r="DS99" s="12"/>
      <c r="DT99" s="12"/>
      <c r="DU99" s="12"/>
      <c r="DV99" s="12"/>
      <c r="DW99" s="12"/>
    </row>
    <row r="100" spans="3:127" ht="15" hidden="1" customHeight="1" x14ac:dyDescent="0.25">
      <c r="C100" s="1002" t="s">
        <v>156</v>
      </c>
      <c r="D100" s="379"/>
      <c r="E100" s="379"/>
      <c r="F100" s="379"/>
      <c r="G100" s="379"/>
      <c r="H100" s="379"/>
      <c r="I100" s="379"/>
      <c r="J100" s="379"/>
      <c r="K100" s="379"/>
      <c r="L100" s="379"/>
      <c r="M100" s="379"/>
      <c r="N100" s="379"/>
      <c r="O100" s="379"/>
      <c r="P100" s="379"/>
      <c r="Q100" s="379"/>
      <c r="R100" s="379"/>
      <c r="S100" s="379"/>
      <c r="T100" s="379"/>
      <c r="U100" s="379"/>
      <c r="V100" s="379"/>
      <c r="W100" s="379"/>
      <c r="X100" s="379"/>
      <c r="Y100" s="705"/>
      <c r="Z100" s="324"/>
      <c r="AA100" s="324"/>
      <c r="AB100" s="324"/>
      <c r="AC100" s="324"/>
      <c r="AD100" s="324"/>
      <c r="AE100" s="324"/>
      <c r="AF100" s="1027"/>
      <c r="AG100" s="1027"/>
      <c r="AH100" s="1027"/>
      <c r="AI100" s="1027"/>
      <c r="AJ100" s="1027"/>
      <c r="AK100" s="1027"/>
      <c r="AL100" s="1027"/>
      <c r="AM100" s="1027"/>
      <c r="AN100" s="1027"/>
      <c r="AO100" s="1027"/>
      <c r="AP100" s="1027"/>
      <c r="AQ100" s="1027"/>
      <c r="AR100" s="1027"/>
      <c r="AS100" s="1027"/>
      <c r="AT100" s="1027"/>
      <c r="AU100" s="1027"/>
      <c r="AV100" s="1027"/>
      <c r="AW100" s="1027"/>
      <c r="AX100" s="1027"/>
      <c r="AY100" s="1027"/>
      <c r="AZ100" s="1027"/>
      <c r="BC100" s="12"/>
      <c r="BD100" s="12"/>
      <c r="BE100" s="12"/>
      <c r="BF100" s="12"/>
      <c r="BG100" s="12"/>
      <c r="BH100" s="12"/>
      <c r="BI100" s="12"/>
      <c r="BJ100" s="12"/>
      <c r="BK100" s="12"/>
      <c r="BL100" s="12"/>
      <c r="BM100" s="12"/>
      <c r="BN100" s="12"/>
      <c r="BO100" s="12"/>
      <c r="BP100" s="12"/>
      <c r="BQ100" s="12"/>
      <c r="BR100" s="12"/>
      <c r="BS100" s="12"/>
      <c r="BT100" s="12"/>
      <c r="BU100" s="12"/>
      <c r="BV100" s="12"/>
      <c r="BW100" s="12"/>
      <c r="BX100" s="12"/>
      <c r="BY100" s="12"/>
      <c r="BZ100" s="12"/>
      <c r="CA100" s="12"/>
      <c r="CB100" s="12"/>
      <c r="CC100" s="12"/>
      <c r="CD100" s="12"/>
      <c r="CE100" s="12"/>
      <c r="CF100" s="12"/>
      <c r="CG100" s="12"/>
      <c r="CH100" s="12"/>
      <c r="CI100" s="12"/>
      <c r="CJ100" s="12"/>
      <c r="CK100" s="12"/>
      <c r="CL100" s="12"/>
      <c r="CM100" s="12"/>
      <c r="CN100" s="12"/>
      <c r="CO100" s="12"/>
      <c r="CP100" s="12"/>
      <c r="CQ100" s="12"/>
      <c r="CR100" s="12"/>
      <c r="CS100" s="12"/>
      <c r="CT100" s="12"/>
      <c r="CU100" s="12"/>
      <c r="CV100" s="12"/>
      <c r="CW100" s="12"/>
      <c r="CX100" s="12"/>
      <c r="CY100" s="12"/>
      <c r="CZ100" s="179">
        <v>1</v>
      </c>
      <c r="DA100" s="12"/>
      <c r="DB100" s="12"/>
      <c r="DC100" s="12"/>
      <c r="DD100" s="12"/>
      <c r="DE100" s="12"/>
      <c r="DF100" s="12"/>
      <c r="DG100" s="12"/>
      <c r="DH100" s="12"/>
      <c r="DI100" s="12"/>
      <c r="DJ100" s="12"/>
      <c r="DK100" s="12"/>
      <c r="DL100" s="12"/>
      <c r="DM100" s="12"/>
      <c r="DN100" s="12"/>
      <c r="DO100" s="12"/>
      <c r="DP100" s="12"/>
      <c r="DQ100" s="12"/>
      <c r="DR100" s="12"/>
      <c r="DS100" s="12"/>
      <c r="DT100" s="12"/>
      <c r="DU100" s="12"/>
      <c r="DV100" s="12"/>
      <c r="DW100" s="12"/>
    </row>
    <row r="101" spans="3:127" hidden="1" x14ac:dyDescent="0.25">
      <c r="C101" s="378" t="s">
        <v>11</v>
      </c>
      <c r="D101" s="379"/>
      <c r="E101" s="379"/>
      <c r="F101" s="379"/>
      <c r="G101" s="379"/>
      <c r="H101" s="379"/>
      <c r="I101" s="379"/>
      <c r="J101" s="379"/>
      <c r="K101" s="379"/>
      <c r="L101" s="379"/>
      <c r="M101" s="379"/>
      <c r="N101" s="379"/>
      <c r="O101" s="379"/>
      <c r="P101" s="379"/>
      <c r="Q101" s="379"/>
      <c r="R101" s="379"/>
      <c r="S101" s="379"/>
      <c r="T101" s="379"/>
      <c r="U101" s="379"/>
      <c r="V101" s="379"/>
      <c r="W101" s="379"/>
      <c r="X101" s="379"/>
      <c r="Y101" s="705"/>
      <c r="Z101" s="324"/>
      <c r="AA101" s="324"/>
      <c r="AB101" s="324"/>
      <c r="AC101" s="324"/>
      <c r="AD101" s="324"/>
      <c r="AE101" s="324"/>
      <c r="AF101" s="1027"/>
      <c r="AG101" s="1027"/>
      <c r="AH101" s="1027"/>
      <c r="AI101" s="1027"/>
      <c r="AJ101" s="1027"/>
      <c r="AK101" s="1027"/>
      <c r="AL101" s="1027"/>
      <c r="AM101" s="1027"/>
      <c r="AN101" s="1027"/>
      <c r="AO101" s="1027"/>
      <c r="AP101" s="1027"/>
      <c r="AQ101" s="1027"/>
      <c r="AR101" s="1027"/>
      <c r="AS101" s="1027"/>
      <c r="AT101" s="1027"/>
      <c r="AU101" s="1027"/>
      <c r="AV101" s="1027"/>
      <c r="AW101" s="1027"/>
      <c r="AX101" s="1027"/>
      <c r="AY101" s="1027"/>
      <c r="AZ101" s="1027"/>
      <c r="BC101" s="12"/>
      <c r="BD101" s="12"/>
      <c r="BE101" s="12"/>
      <c r="BF101" s="12"/>
      <c r="BG101" s="12"/>
      <c r="BH101" s="12"/>
      <c r="BI101" s="12"/>
      <c r="BJ101" s="12"/>
      <c r="BK101" s="12"/>
      <c r="BL101" s="12"/>
      <c r="BM101" s="12"/>
      <c r="BN101" s="12"/>
      <c r="BO101" s="12"/>
      <c r="BP101" s="12"/>
      <c r="BQ101" s="12"/>
      <c r="BR101" s="12"/>
      <c r="BS101" s="12"/>
      <c r="BT101" s="12"/>
      <c r="BU101" s="12"/>
      <c r="BV101" s="12"/>
      <c r="BW101" s="12"/>
      <c r="BX101" s="12"/>
      <c r="BY101" s="12"/>
      <c r="BZ101" s="12"/>
      <c r="CA101" s="12"/>
      <c r="CB101" s="12"/>
      <c r="CC101" s="12"/>
      <c r="CD101" s="12"/>
      <c r="CE101" s="12"/>
      <c r="CF101" s="12"/>
      <c r="CG101" s="12"/>
      <c r="CH101" s="12"/>
      <c r="CI101" s="12"/>
      <c r="CJ101" s="12"/>
      <c r="CK101" s="12"/>
      <c r="CL101" s="12"/>
      <c r="CM101" s="12"/>
      <c r="CN101" s="12"/>
      <c r="CO101" s="12"/>
      <c r="CP101" s="12"/>
      <c r="CQ101" s="12"/>
      <c r="CR101" s="12"/>
      <c r="CS101" s="12"/>
      <c r="CT101" s="12"/>
      <c r="CU101" s="12"/>
      <c r="CV101" s="12"/>
      <c r="CW101" s="12"/>
      <c r="CX101" s="12"/>
      <c r="CY101" s="12"/>
      <c r="CZ101" s="179">
        <v>1</v>
      </c>
      <c r="DA101" s="12"/>
      <c r="DB101" s="12"/>
      <c r="DC101" s="12"/>
      <c r="DD101" s="12"/>
      <c r="DE101" s="12"/>
      <c r="DF101" s="12"/>
      <c r="DG101" s="12"/>
      <c r="DH101" s="12"/>
      <c r="DI101" s="12"/>
      <c r="DJ101" s="12"/>
      <c r="DK101" s="12"/>
      <c r="DL101" s="12"/>
      <c r="DM101" s="12"/>
      <c r="DN101" s="12"/>
      <c r="DO101" s="12"/>
      <c r="DP101" s="12"/>
      <c r="DQ101" s="12"/>
      <c r="DR101" s="12"/>
      <c r="DS101" s="12"/>
      <c r="DT101" s="12"/>
      <c r="DU101" s="12"/>
      <c r="DV101" s="12"/>
      <c r="DW101" s="12"/>
    </row>
    <row r="102" spans="3:127" hidden="1" x14ac:dyDescent="0.25">
      <c r="C102" s="378" t="s">
        <v>19</v>
      </c>
      <c r="D102" s="379"/>
      <c r="E102" s="379"/>
      <c r="F102" s="379"/>
      <c r="G102" s="379"/>
      <c r="H102" s="379"/>
      <c r="I102" s="379"/>
      <c r="J102" s="379"/>
      <c r="K102" s="379"/>
      <c r="L102" s="379"/>
      <c r="M102" s="379"/>
      <c r="N102" s="379"/>
      <c r="O102" s="379"/>
      <c r="P102" s="379"/>
      <c r="Q102" s="379"/>
      <c r="R102" s="379"/>
      <c r="S102" s="379"/>
      <c r="T102" s="379"/>
      <c r="U102" s="379"/>
      <c r="V102" s="379"/>
      <c r="W102" s="379"/>
      <c r="X102" s="379"/>
      <c r="Y102" s="705"/>
      <c r="Z102" s="324"/>
      <c r="AA102" s="324"/>
      <c r="AB102" s="324"/>
      <c r="AC102" s="324"/>
      <c r="AD102" s="324"/>
      <c r="AE102" s="324"/>
      <c r="AF102" s="1027"/>
      <c r="AG102" s="1027"/>
      <c r="AH102" s="1027"/>
      <c r="AI102" s="1027"/>
      <c r="AJ102" s="1027"/>
      <c r="AK102" s="1027"/>
      <c r="AL102" s="1027"/>
      <c r="AM102" s="1027"/>
      <c r="AN102" s="1027"/>
      <c r="AO102" s="1027"/>
      <c r="AP102" s="1027"/>
      <c r="AQ102" s="1027"/>
      <c r="AR102" s="1027"/>
      <c r="AS102" s="1027"/>
      <c r="AT102" s="1027"/>
      <c r="AU102" s="1027"/>
      <c r="AV102" s="1027"/>
      <c r="AW102" s="1027"/>
      <c r="AX102" s="1027"/>
      <c r="AY102" s="1027"/>
      <c r="AZ102" s="1027"/>
      <c r="BC102" s="12"/>
      <c r="BD102" s="12"/>
      <c r="BE102" s="12"/>
      <c r="BF102" s="12"/>
      <c r="BG102" s="12"/>
      <c r="BH102" s="12"/>
      <c r="BI102" s="12"/>
      <c r="BJ102" s="12"/>
      <c r="BK102" s="12"/>
      <c r="BL102" s="12"/>
      <c r="BM102" s="12"/>
      <c r="BN102" s="12"/>
      <c r="BO102" s="12"/>
      <c r="BP102" s="12"/>
      <c r="BQ102" s="12"/>
      <c r="BR102" s="12"/>
      <c r="BS102" s="12"/>
      <c r="BT102" s="12"/>
      <c r="BU102" s="12"/>
      <c r="BV102" s="12"/>
      <c r="BW102" s="12"/>
      <c r="BX102" s="12"/>
      <c r="BY102" s="12"/>
      <c r="BZ102" s="12"/>
      <c r="CA102" s="12"/>
      <c r="CB102" s="12"/>
      <c r="CC102" s="12"/>
      <c r="CD102" s="12"/>
      <c r="CE102" s="12"/>
      <c r="CF102" s="12"/>
      <c r="CG102" s="12"/>
      <c r="CH102" s="12"/>
      <c r="CI102" s="12"/>
      <c r="CJ102" s="12"/>
      <c r="CK102" s="12"/>
      <c r="CL102" s="12"/>
      <c r="CM102" s="12"/>
      <c r="CN102" s="12"/>
      <c r="CO102" s="12"/>
      <c r="CP102" s="12"/>
      <c r="CQ102" s="12"/>
      <c r="CR102" s="12"/>
      <c r="CS102" s="12"/>
      <c r="CT102" s="12"/>
      <c r="CU102" s="12"/>
      <c r="CV102" s="12"/>
      <c r="CW102" s="12"/>
      <c r="CX102" s="12"/>
      <c r="CY102" s="12"/>
      <c r="CZ102" s="179">
        <v>1</v>
      </c>
      <c r="DA102" s="12"/>
      <c r="DB102" s="12"/>
      <c r="DC102" s="12"/>
      <c r="DD102" s="12"/>
      <c r="DE102" s="12"/>
      <c r="DF102" s="12"/>
      <c r="DG102" s="12"/>
      <c r="DH102" s="12"/>
      <c r="DI102" s="12"/>
      <c r="DJ102" s="12"/>
      <c r="DK102" s="12"/>
      <c r="DL102" s="12"/>
      <c r="DM102" s="12"/>
      <c r="DN102" s="12"/>
      <c r="DO102" s="12"/>
      <c r="DP102" s="12"/>
      <c r="DQ102" s="12"/>
      <c r="DR102" s="12"/>
      <c r="DS102" s="12"/>
      <c r="DT102" s="12"/>
      <c r="DU102" s="12"/>
      <c r="DV102" s="12"/>
      <c r="DW102" s="12"/>
    </row>
    <row r="103" spans="3:127" hidden="1" x14ac:dyDescent="0.25">
      <c r="C103" s="378" t="s">
        <v>29</v>
      </c>
      <c r="D103" s="379"/>
      <c r="E103" s="379"/>
      <c r="F103" s="379"/>
      <c r="G103" s="379"/>
      <c r="H103" s="379"/>
      <c r="I103" s="379"/>
      <c r="J103" s="379"/>
      <c r="K103" s="379"/>
      <c r="L103" s="379"/>
      <c r="M103" s="379"/>
      <c r="N103" s="379"/>
      <c r="O103" s="379"/>
      <c r="P103" s="379"/>
      <c r="Q103" s="379"/>
      <c r="R103" s="379"/>
      <c r="S103" s="379"/>
      <c r="T103" s="379"/>
      <c r="U103" s="379"/>
      <c r="V103" s="379"/>
      <c r="W103" s="379"/>
      <c r="X103" s="379"/>
      <c r="Y103" s="705"/>
      <c r="Z103" s="324"/>
      <c r="AA103" s="324"/>
      <c r="AB103" s="324"/>
      <c r="AC103" s="324"/>
      <c r="AD103" s="324"/>
      <c r="AE103" s="324"/>
      <c r="AF103" s="1027"/>
      <c r="AG103" s="1027"/>
      <c r="AH103" s="1027"/>
      <c r="AI103" s="1027"/>
      <c r="AJ103" s="1027"/>
      <c r="AK103" s="1027"/>
      <c r="AL103" s="1027"/>
      <c r="AM103" s="1027"/>
      <c r="AN103" s="1027"/>
      <c r="AO103" s="1027"/>
      <c r="AP103" s="1027"/>
      <c r="AQ103" s="1027"/>
      <c r="AR103" s="1027"/>
      <c r="AS103" s="1027"/>
      <c r="AT103" s="1027"/>
      <c r="AU103" s="1027"/>
      <c r="AV103" s="1027"/>
      <c r="AW103" s="1027"/>
      <c r="AX103" s="1027"/>
      <c r="AY103" s="1027"/>
      <c r="AZ103" s="1027"/>
      <c r="BC103" s="12"/>
      <c r="BD103" s="12"/>
      <c r="BE103" s="12"/>
      <c r="BF103" s="12"/>
      <c r="BG103" s="12"/>
      <c r="BH103" s="12"/>
      <c r="BI103" s="12"/>
      <c r="BJ103" s="12"/>
      <c r="BK103" s="12"/>
      <c r="BL103" s="12"/>
      <c r="BM103" s="12"/>
      <c r="BN103" s="12"/>
      <c r="BO103" s="12"/>
      <c r="BP103" s="12"/>
      <c r="BQ103" s="12"/>
      <c r="BR103" s="12"/>
      <c r="BS103" s="12"/>
      <c r="BT103" s="12"/>
      <c r="BU103" s="12"/>
      <c r="BV103" s="12"/>
      <c r="BW103" s="12"/>
      <c r="BX103" s="12"/>
      <c r="BY103" s="12"/>
      <c r="BZ103" s="12"/>
      <c r="CA103" s="12"/>
      <c r="CB103" s="12"/>
      <c r="CC103" s="12"/>
      <c r="CD103" s="12"/>
      <c r="CE103" s="12"/>
      <c r="CF103" s="12"/>
      <c r="CG103" s="12"/>
      <c r="CH103" s="12"/>
      <c r="CI103" s="12"/>
      <c r="CJ103" s="12"/>
      <c r="CK103" s="12"/>
      <c r="CL103" s="12"/>
      <c r="CM103" s="12"/>
      <c r="CN103" s="12"/>
      <c r="CO103" s="12"/>
      <c r="CP103" s="12"/>
      <c r="CQ103" s="12"/>
      <c r="CR103" s="12"/>
      <c r="CS103" s="12"/>
      <c r="CT103" s="12"/>
      <c r="CU103" s="12"/>
      <c r="CV103" s="12"/>
      <c r="CW103" s="12"/>
      <c r="CX103" s="12"/>
      <c r="CY103" s="12"/>
      <c r="CZ103" s="179">
        <v>1</v>
      </c>
      <c r="DA103" s="12"/>
      <c r="DB103" s="12"/>
      <c r="DC103" s="12"/>
      <c r="DD103" s="12"/>
      <c r="DE103" s="12"/>
      <c r="DF103" s="12"/>
      <c r="DG103" s="12"/>
      <c r="DH103" s="12"/>
      <c r="DI103" s="12"/>
      <c r="DJ103" s="12"/>
      <c r="DK103" s="12"/>
      <c r="DL103" s="12"/>
      <c r="DM103" s="12"/>
      <c r="DN103" s="12"/>
      <c r="DO103" s="12"/>
      <c r="DP103" s="12"/>
      <c r="DQ103" s="12"/>
      <c r="DR103" s="12"/>
      <c r="DS103" s="12"/>
      <c r="DT103" s="12"/>
      <c r="DU103" s="12"/>
      <c r="DV103" s="12"/>
      <c r="DW103" s="12"/>
    </row>
    <row r="104" spans="3:127" hidden="1" x14ac:dyDescent="0.25">
      <c r="C104" s="378" t="s">
        <v>33</v>
      </c>
      <c r="D104" s="379"/>
      <c r="E104" s="379"/>
      <c r="F104" s="379"/>
      <c r="G104" s="379"/>
      <c r="H104" s="379"/>
      <c r="I104" s="379"/>
      <c r="J104" s="379"/>
      <c r="K104" s="379"/>
      <c r="L104" s="379"/>
      <c r="M104" s="379"/>
      <c r="N104" s="379"/>
      <c r="O104" s="379"/>
      <c r="P104" s="379"/>
      <c r="Q104" s="379"/>
      <c r="R104" s="379"/>
      <c r="S104" s="379"/>
      <c r="T104" s="379"/>
      <c r="U104" s="379"/>
      <c r="V104" s="379"/>
      <c r="W104" s="379"/>
      <c r="X104" s="379"/>
      <c r="Y104" s="705"/>
      <c r="Z104" s="324"/>
      <c r="AA104" s="324"/>
      <c r="AB104" s="324"/>
      <c r="AC104" s="324"/>
      <c r="AD104" s="324"/>
      <c r="AE104" s="324"/>
      <c r="AF104" s="1027"/>
      <c r="AG104" s="1027"/>
      <c r="AH104" s="1027"/>
      <c r="AI104" s="1027"/>
      <c r="AJ104" s="1027"/>
      <c r="AK104" s="1027"/>
      <c r="AL104" s="1027"/>
      <c r="AM104" s="1027"/>
      <c r="AN104" s="1027"/>
      <c r="AO104" s="1027"/>
      <c r="AP104" s="1027"/>
      <c r="AQ104" s="1027"/>
      <c r="AR104" s="1027"/>
      <c r="AS104" s="1027"/>
      <c r="AT104" s="1027"/>
      <c r="AU104" s="1027"/>
      <c r="AV104" s="1027"/>
      <c r="AW104" s="1027"/>
      <c r="AX104" s="1027"/>
      <c r="AY104" s="1027"/>
      <c r="AZ104" s="1027"/>
      <c r="BC104" s="12"/>
      <c r="BD104" s="12"/>
      <c r="BE104" s="12"/>
      <c r="BF104" s="12"/>
      <c r="BG104" s="12"/>
      <c r="BH104" s="12"/>
      <c r="BI104" s="12"/>
      <c r="BJ104" s="12"/>
      <c r="BK104" s="12"/>
      <c r="BL104" s="12"/>
      <c r="BM104" s="12"/>
      <c r="BN104" s="12"/>
      <c r="BO104" s="12"/>
      <c r="BP104" s="12"/>
      <c r="BQ104" s="12"/>
      <c r="BR104" s="12"/>
      <c r="BS104" s="12"/>
      <c r="BT104" s="12"/>
      <c r="BU104" s="12"/>
      <c r="BV104" s="12"/>
      <c r="BW104" s="12"/>
      <c r="BX104" s="12"/>
      <c r="BY104" s="12"/>
      <c r="BZ104" s="12"/>
      <c r="CA104" s="12"/>
      <c r="CB104" s="12"/>
      <c r="CC104" s="12"/>
      <c r="CD104" s="12"/>
      <c r="CE104" s="12"/>
      <c r="CF104" s="12"/>
      <c r="CG104" s="12"/>
      <c r="CH104" s="12"/>
      <c r="CI104" s="12"/>
      <c r="CJ104" s="12"/>
      <c r="CK104" s="12"/>
      <c r="CL104" s="12"/>
      <c r="CM104" s="12"/>
      <c r="CN104" s="12"/>
      <c r="CO104" s="12"/>
      <c r="CP104" s="12"/>
      <c r="CQ104" s="12"/>
      <c r="CR104" s="12"/>
      <c r="CS104" s="12"/>
      <c r="CT104" s="12"/>
      <c r="CU104" s="12"/>
      <c r="CV104" s="12"/>
      <c r="CW104" s="12"/>
      <c r="CX104" s="12"/>
      <c r="CY104" s="12"/>
      <c r="CZ104" s="179">
        <v>1</v>
      </c>
      <c r="DA104" s="12"/>
      <c r="DB104" s="12"/>
      <c r="DC104" s="12"/>
      <c r="DD104" s="12"/>
      <c r="DE104" s="12"/>
      <c r="DF104" s="12"/>
      <c r="DG104" s="12"/>
      <c r="DH104" s="12"/>
      <c r="DI104" s="12"/>
      <c r="DJ104" s="12"/>
      <c r="DK104" s="12"/>
      <c r="DL104" s="12"/>
      <c r="DM104" s="12"/>
      <c r="DN104" s="12"/>
      <c r="DO104" s="12"/>
      <c r="DP104" s="12"/>
      <c r="DQ104" s="12"/>
      <c r="DR104" s="12"/>
      <c r="DS104" s="12"/>
      <c r="DT104" s="12"/>
      <c r="DU104" s="12"/>
      <c r="DV104" s="12"/>
      <c r="DW104" s="12"/>
    </row>
    <row r="105" spans="3:127" hidden="1" x14ac:dyDescent="0.25">
      <c r="C105" s="1012" t="s">
        <v>651</v>
      </c>
      <c r="D105" s="379"/>
      <c r="E105" s="379"/>
      <c r="F105" s="379"/>
      <c r="G105" s="379"/>
      <c r="H105" s="379"/>
      <c r="I105" s="379"/>
      <c r="J105" s="379"/>
      <c r="K105" s="379"/>
      <c r="L105" s="379"/>
      <c r="M105" s="379"/>
      <c r="N105" s="379"/>
      <c r="O105" s="379"/>
      <c r="P105" s="379"/>
      <c r="Q105" s="379"/>
      <c r="R105" s="379"/>
      <c r="S105" s="379"/>
      <c r="T105" s="379"/>
      <c r="U105" s="379"/>
      <c r="V105" s="379"/>
      <c r="W105" s="379"/>
      <c r="X105" s="379"/>
      <c r="Y105" s="705"/>
      <c r="Z105" s="1006"/>
      <c r="AA105" s="1007"/>
      <c r="AB105" s="1007"/>
      <c r="AC105" s="1007"/>
      <c r="AD105" s="1007"/>
      <c r="AE105" s="1008"/>
      <c r="AF105" s="1009"/>
      <c r="AG105" s="1010"/>
      <c r="AH105" s="1010"/>
      <c r="AI105" s="1010"/>
      <c r="AJ105" s="1010"/>
      <c r="AK105" s="1010"/>
      <c r="AL105" s="1011"/>
      <c r="AM105" s="1009"/>
      <c r="AN105" s="1010"/>
      <c r="AO105" s="1010"/>
      <c r="AP105" s="1010"/>
      <c r="AQ105" s="1010"/>
      <c r="AR105" s="1010"/>
      <c r="AS105" s="1011"/>
      <c r="AT105" s="1009"/>
      <c r="AU105" s="1010"/>
      <c r="AV105" s="1010"/>
      <c r="AW105" s="1010"/>
      <c r="AX105" s="1010"/>
      <c r="AY105" s="1010"/>
      <c r="AZ105" s="1011"/>
      <c r="BC105" s="12"/>
      <c r="BD105" s="12"/>
      <c r="BE105" s="12"/>
      <c r="BF105" s="12"/>
      <c r="BG105" s="12"/>
      <c r="BH105" s="12"/>
      <c r="BI105" s="12"/>
      <c r="BJ105" s="12"/>
      <c r="BK105" s="12"/>
      <c r="BL105" s="12"/>
      <c r="BM105" s="12"/>
      <c r="BN105" s="12"/>
      <c r="BO105" s="12"/>
      <c r="BP105" s="12"/>
      <c r="BQ105" s="12"/>
      <c r="BR105" s="12"/>
      <c r="BS105" s="12"/>
      <c r="BT105" s="12"/>
      <c r="BU105" s="12"/>
      <c r="BV105" s="12"/>
      <c r="BW105" s="12"/>
      <c r="BX105" s="12"/>
      <c r="BY105" s="12"/>
      <c r="BZ105" s="12"/>
      <c r="CA105" s="12"/>
      <c r="CB105" s="12"/>
      <c r="CC105" s="12"/>
      <c r="CD105" s="12"/>
      <c r="CE105" s="12"/>
      <c r="CF105" s="12"/>
      <c r="CG105" s="12"/>
      <c r="CH105" s="12"/>
      <c r="CI105" s="12"/>
      <c r="CJ105" s="12"/>
      <c r="CK105" s="12"/>
      <c r="CL105" s="12"/>
      <c r="CM105" s="12"/>
      <c r="CN105" s="12"/>
      <c r="CO105" s="12"/>
      <c r="CP105" s="12"/>
      <c r="CQ105" s="12"/>
      <c r="CR105" s="12"/>
      <c r="CS105" s="12"/>
      <c r="CT105" s="12"/>
      <c r="CU105" s="12"/>
      <c r="CV105" s="12"/>
      <c r="CW105" s="12"/>
      <c r="CX105" s="12"/>
      <c r="CY105" s="12"/>
      <c r="CZ105" s="179">
        <v>1</v>
      </c>
      <c r="DA105" s="12"/>
      <c r="DB105" s="12"/>
      <c r="DC105" s="12"/>
      <c r="DD105" s="12"/>
      <c r="DE105" s="12"/>
      <c r="DF105" s="12"/>
      <c r="DG105" s="12"/>
      <c r="DH105" s="12"/>
      <c r="DI105" s="12"/>
      <c r="DJ105" s="12"/>
      <c r="DK105" s="12"/>
      <c r="DL105" s="12"/>
      <c r="DM105" s="12"/>
      <c r="DN105" s="12"/>
      <c r="DO105" s="12"/>
      <c r="DP105" s="12"/>
      <c r="DQ105" s="12"/>
      <c r="DR105" s="12"/>
      <c r="DS105" s="12"/>
      <c r="DT105" s="12"/>
      <c r="DU105" s="12"/>
      <c r="DV105" s="12"/>
      <c r="DW105" s="12"/>
    </row>
    <row r="106" spans="3:127" x14ac:dyDescent="0.25">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177"/>
      <c r="AC106" s="177"/>
      <c r="AD106" s="177"/>
      <c r="AE106" s="177"/>
      <c r="AF106" s="177"/>
      <c r="AG106" s="44"/>
      <c r="AH106" s="44"/>
      <c r="AI106" s="44"/>
      <c r="AJ106" s="44"/>
      <c r="AK106" s="44"/>
      <c r="AL106" s="44"/>
      <c r="AM106" s="44"/>
      <c r="AN106" s="44"/>
      <c r="AO106" s="44"/>
      <c r="AP106" s="44"/>
      <c r="AQ106" s="44"/>
      <c r="AR106" s="44"/>
      <c r="AS106" s="44"/>
      <c r="AT106" s="44"/>
      <c r="AU106" s="44"/>
      <c r="AV106" s="44"/>
      <c r="AW106" s="44"/>
      <c r="AX106" s="44"/>
      <c r="AY106" s="44"/>
      <c r="AZ106" s="44"/>
      <c r="BC106" s="12"/>
      <c r="BD106" s="12"/>
      <c r="BE106" s="12"/>
      <c r="BF106" s="12"/>
      <c r="BG106" s="12"/>
      <c r="BH106" s="12"/>
      <c r="BI106" s="12"/>
      <c r="BJ106" s="12"/>
      <c r="BK106" s="12"/>
      <c r="BL106" s="12"/>
      <c r="BM106" s="12"/>
      <c r="BN106" s="12"/>
      <c r="BO106" s="12"/>
      <c r="BP106" s="12"/>
      <c r="BQ106" s="12"/>
      <c r="BR106" s="12"/>
      <c r="BS106" s="12"/>
      <c r="BT106" s="12"/>
      <c r="BU106" s="12"/>
      <c r="BV106" s="12"/>
      <c r="BW106" s="12"/>
      <c r="BX106" s="12"/>
      <c r="BY106" s="12"/>
      <c r="BZ106" s="12"/>
      <c r="CA106" s="12"/>
      <c r="CB106" s="12"/>
      <c r="CC106" s="12"/>
      <c r="CD106" s="12"/>
      <c r="CE106" s="12"/>
      <c r="CF106" s="12"/>
      <c r="CG106" s="12"/>
      <c r="CH106" s="12"/>
      <c r="CI106" s="12"/>
      <c r="CJ106" s="12"/>
      <c r="CK106" s="12"/>
      <c r="CL106" s="12"/>
      <c r="CM106" s="12"/>
      <c r="CN106" s="12"/>
      <c r="CO106" s="12"/>
      <c r="CP106" s="12"/>
      <c r="CQ106" s="12"/>
      <c r="CR106" s="12"/>
      <c r="CS106" s="12"/>
      <c r="CT106" s="12"/>
      <c r="CU106" s="12"/>
      <c r="CV106" s="12"/>
      <c r="CW106" s="12"/>
      <c r="CX106" s="12"/>
      <c r="CY106" s="12"/>
      <c r="CZ106" s="179">
        <v>0</v>
      </c>
      <c r="DA106" s="12"/>
      <c r="DB106" s="12"/>
      <c r="DC106" s="12"/>
      <c r="DD106" s="12"/>
      <c r="DE106" s="12"/>
      <c r="DF106" s="12"/>
      <c r="DG106" s="12"/>
      <c r="DH106" s="12"/>
      <c r="DI106" s="12"/>
      <c r="DJ106" s="12"/>
      <c r="DK106" s="12"/>
      <c r="DL106" s="12"/>
      <c r="DM106" s="12"/>
      <c r="DN106" s="12"/>
      <c r="DO106" s="12"/>
      <c r="DP106" s="12"/>
      <c r="DQ106" s="12"/>
      <c r="DR106" s="12"/>
      <c r="DS106" s="12"/>
      <c r="DT106" s="12"/>
      <c r="DU106" s="12"/>
      <c r="DV106" s="12"/>
      <c r="DW106" s="12"/>
    </row>
    <row r="107" spans="3:127" x14ac:dyDescent="0.25">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64"/>
      <c r="AC107" s="64"/>
      <c r="AD107" s="64"/>
      <c r="AE107" s="64"/>
      <c r="AF107" s="64"/>
      <c r="AG107" s="44"/>
      <c r="AH107" s="44"/>
      <c r="AI107" s="44"/>
      <c r="AJ107" s="44"/>
      <c r="AK107" s="44"/>
      <c r="AL107" s="44"/>
      <c r="AM107" s="44"/>
      <c r="AN107" s="44"/>
      <c r="AO107" s="44"/>
      <c r="AP107" s="44"/>
      <c r="AQ107" s="44"/>
      <c r="AR107" s="44"/>
      <c r="AS107" s="44"/>
      <c r="AT107" s="44"/>
      <c r="AU107" s="44"/>
      <c r="AV107" s="44"/>
      <c r="AW107" s="44"/>
      <c r="AX107" s="44"/>
      <c r="AY107" s="44"/>
      <c r="AZ107" s="44"/>
      <c r="BC107" s="12"/>
      <c r="BD107" s="12"/>
      <c r="BE107" s="12"/>
      <c r="BF107" s="12"/>
      <c r="BG107" s="12"/>
      <c r="BH107" s="12"/>
      <c r="BI107" s="12"/>
      <c r="BJ107" s="12"/>
      <c r="BK107" s="12"/>
      <c r="BL107" s="12"/>
      <c r="BM107" s="12"/>
      <c r="BN107" s="12"/>
      <c r="BO107" s="12"/>
      <c r="BP107" s="12"/>
      <c r="BQ107" s="12"/>
      <c r="BR107" s="12"/>
      <c r="BS107" s="12"/>
      <c r="BT107" s="12"/>
      <c r="BU107" s="12"/>
      <c r="BV107" s="12"/>
      <c r="BW107" s="12"/>
      <c r="BX107" s="12"/>
      <c r="BY107" s="12"/>
      <c r="BZ107" s="12"/>
      <c r="CA107" s="12"/>
      <c r="CB107" s="12"/>
      <c r="CC107" s="12"/>
      <c r="CD107" s="12"/>
      <c r="CE107" s="12"/>
      <c r="CF107" s="12"/>
      <c r="CG107" s="12"/>
      <c r="CH107" s="12"/>
      <c r="CI107" s="12"/>
      <c r="CJ107" s="12"/>
      <c r="CK107" s="12"/>
      <c r="CL107" s="12"/>
      <c r="CM107" s="12"/>
      <c r="CN107" s="12"/>
      <c r="CO107" s="12"/>
      <c r="CP107" s="12"/>
      <c r="CQ107" s="12"/>
      <c r="CR107" s="12"/>
      <c r="CS107" s="12"/>
      <c r="CT107" s="12"/>
      <c r="CU107" s="12"/>
      <c r="CV107" s="12"/>
      <c r="CW107" s="12"/>
      <c r="CX107" s="12"/>
      <c r="CY107" s="12"/>
      <c r="CZ107" s="179">
        <v>0</v>
      </c>
      <c r="DA107" s="12"/>
      <c r="DB107" s="12"/>
      <c r="DC107" s="12"/>
      <c r="DD107" s="12"/>
      <c r="DE107" s="12"/>
      <c r="DF107" s="12"/>
      <c r="DG107" s="12"/>
      <c r="DH107" s="12"/>
      <c r="DI107" s="12"/>
      <c r="DJ107" s="12"/>
      <c r="DK107" s="12"/>
      <c r="DL107" s="12"/>
      <c r="DM107" s="12"/>
      <c r="DN107" s="12"/>
      <c r="DO107" s="12"/>
      <c r="DP107" s="12"/>
      <c r="DQ107" s="12"/>
      <c r="DR107" s="12"/>
      <c r="DS107" s="12"/>
      <c r="DT107" s="12"/>
      <c r="DU107" s="12"/>
      <c r="DV107" s="12"/>
      <c r="DW107" s="12"/>
    </row>
    <row r="108" spans="3:127" x14ac:dyDescent="0.25">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64"/>
      <c r="AC108" s="64"/>
      <c r="AD108" s="64"/>
      <c r="AE108" s="64"/>
      <c r="AF108" s="64"/>
      <c r="AG108" s="44"/>
      <c r="AH108" s="44"/>
      <c r="AI108" s="44"/>
      <c r="AJ108" s="44"/>
      <c r="AK108" s="44"/>
      <c r="AL108" s="44"/>
      <c r="AM108" s="44"/>
      <c r="AN108" s="44"/>
      <c r="AO108" s="44"/>
      <c r="AP108" s="44"/>
      <c r="AQ108" s="44"/>
      <c r="AR108" s="44"/>
      <c r="AS108" s="44"/>
      <c r="AT108" s="44"/>
      <c r="AU108" s="44"/>
      <c r="AV108" s="44"/>
      <c r="AW108" s="44"/>
      <c r="AX108" s="44"/>
      <c r="AY108" s="44"/>
      <c r="AZ108" s="44"/>
      <c r="BC108" s="12"/>
      <c r="BD108" s="12"/>
      <c r="BE108" s="12"/>
      <c r="BF108" s="12"/>
      <c r="BG108" s="12"/>
      <c r="BH108" s="12"/>
      <c r="BI108" s="12"/>
      <c r="BJ108" s="12"/>
      <c r="BK108" s="12"/>
      <c r="BL108" s="12"/>
      <c r="BM108" s="12"/>
      <c r="BN108" s="12"/>
      <c r="BO108" s="12"/>
      <c r="BP108" s="12"/>
      <c r="BQ108" s="12"/>
      <c r="BR108" s="12"/>
      <c r="BS108" s="12"/>
      <c r="BT108" s="12"/>
      <c r="BU108" s="12"/>
      <c r="BV108" s="12"/>
      <c r="BW108" s="12"/>
      <c r="BX108" s="12"/>
      <c r="BY108" s="12"/>
      <c r="BZ108" s="12"/>
      <c r="CA108" s="12"/>
      <c r="CB108" s="12"/>
      <c r="CC108" s="12"/>
      <c r="CD108" s="12"/>
      <c r="CE108" s="12"/>
      <c r="CF108" s="12"/>
      <c r="CG108" s="12"/>
      <c r="CH108" s="12"/>
      <c r="CI108" s="12"/>
      <c r="CJ108" s="12"/>
      <c r="CK108" s="12"/>
      <c r="CL108" s="12"/>
      <c r="CM108" s="12"/>
      <c r="CN108" s="12"/>
      <c r="CO108" s="12"/>
      <c r="CP108" s="12"/>
      <c r="CQ108" s="12"/>
      <c r="CR108" s="12"/>
      <c r="CS108" s="12"/>
      <c r="CT108" s="12"/>
      <c r="CU108" s="12"/>
      <c r="CV108" s="12"/>
      <c r="CW108" s="12"/>
      <c r="CX108" s="12"/>
      <c r="CY108" s="12"/>
      <c r="CZ108" s="179">
        <v>0</v>
      </c>
      <c r="DA108" s="12"/>
      <c r="DB108" s="12"/>
      <c r="DC108" s="12"/>
      <c r="DD108" s="12"/>
      <c r="DE108" s="12"/>
      <c r="DF108" s="12"/>
      <c r="DG108" s="12"/>
      <c r="DH108" s="12"/>
      <c r="DI108" s="12"/>
      <c r="DJ108" s="12"/>
      <c r="DK108" s="12"/>
      <c r="DL108" s="12"/>
      <c r="DM108" s="12"/>
      <c r="DN108" s="12"/>
      <c r="DO108" s="12"/>
      <c r="DP108" s="12"/>
      <c r="DQ108" s="12"/>
      <c r="DR108" s="12"/>
      <c r="DS108" s="12"/>
      <c r="DT108" s="12"/>
      <c r="DU108" s="12"/>
      <c r="DV108" s="12"/>
      <c r="DW108" s="12"/>
    </row>
    <row r="109" spans="3:127" x14ac:dyDescent="0.25">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64"/>
      <c r="AC109" s="64"/>
      <c r="AD109" s="64"/>
      <c r="AE109" s="64"/>
      <c r="AF109" s="64"/>
      <c r="AG109" s="44"/>
      <c r="AH109" s="44"/>
      <c r="AI109" s="44"/>
      <c r="AJ109" s="44"/>
      <c r="AK109" s="44"/>
      <c r="AL109" s="44"/>
      <c r="AM109" s="44"/>
      <c r="AN109" s="44"/>
      <c r="AO109" s="44"/>
      <c r="AP109" s="44"/>
      <c r="AQ109" s="44"/>
      <c r="AR109" s="44"/>
      <c r="AS109" s="44"/>
      <c r="AT109" s="44"/>
      <c r="AU109" s="44"/>
      <c r="AV109" s="44"/>
      <c r="AW109" s="44"/>
      <c r="AX109" s="44"/>
      <c r="AY109" s="44"/>
      <c r="AZ109" s="44"/>
      <c r="BC109" s="12"/>
      <c r="BD109" s="12"/>
      <c r="BE109" s="12"/>
      <c r="BF109" s="12"/>
      <c r="BG109" s="12"/>
      <c r="BH109" s="12"/>
      <c r="BI109" s="12"/>
      <c r="BJ109" s="12"/>
      <c r="BK109" s="12"/>
      <c r="BL109" s="12"/>
      <c r="BM109" s="12"/>
      <c r="BN109" s="12"/>
      <c r="BO109" s="12"/>
      <c r="BP109" s="12"/>
      <c r="BQ109" s="12"/>
      <c r="BR109" s="12"/>
      <c r="BS109" s="12"/>
      <c r="BT109" s="12"/>
      <c r="BU109" s="12"/>
      <c r="BV109" s="12"/>
      <c r="BW109" s="12"/>
      <c r="BX109" s="12"/>
      <c r="BY109" s="12"/>
      <c r="BZ109" s="12"/>
      <c r="CA109" s="12"/>
      <c r="CB109" s="12"/>
      <c r="CC109" s="12"/>
      <c r="CD109" s="12"/>
      <c r="CE109" s="12"/>
      <c r="CF109" s="12"/>
      <c r="CG109" s="12"/>
      <c r="CH109" s="12"/>
      <c r="CI109" s="12"/>
      <c r="CJ109" s="12"/>
      <c r="CK109" s="12"/>
      <c r="CL109" s="12"/>
      <c r="CM109" s="12"/>
      <c r="CN109" s="12"/>
      <c r="CO109" s="12"/>
      <c r="CP109" s="12"/>
      <c r="CQ109" s="12"/>
      <c r="CR109" s="12"/>
      <c r="CS109" s="12"/>
      <c r="CT109" s="12"/>
      <c r="CU109" s="12"/>
      <c r="CV109" s="12"/>
      <c r="CW109" s="12"/>
      <c r="CX109" s="12"/>
      <c r="CY109" s="12"/>
      <c r="CZ109" s="179">
        <v>0</v>
      </c>
      <c r="DA109" s="12"/>
      <c r="DB109" s="12"/>
      <c r="DC109" s="12"/>
      <c r="DD109" s="12"/>
      <c r="DE109" s="12"/>
      <c r="DF109" s="12"/>
      <c r="DG109" s="12"/>
      <c r="DH109" s="12"/>
      <c r="DI109" s="12"/>
      <c r="DJ109" s="12"/>
      <c r="DK109" s="12"/>
      <c r="DL109" s="12"/>
      <c r="DM109" s="12"/>
      <c r="DN109" s="12"/>
      <c r="DO109" s="12"/>
      <c r="DP109" s="12"/>
      <c r="DQ109" s="12"/>
      <c r="DR109" s="12"/>
      <c r="DS109" s="12"/>
      <c r="DT109" s="12"/>
      <c r="DU109" s="12"/>
      <c r="DV109" s="12"/>
      <c r="DW109" s="12"/>
    </row>
    <row r="110" spans="3:127" x14ac:dyDescent="0.25">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64"/>
      <c r="AC110" s="64"/>
      <c r="AD110" s="64"/>
      <c r="AE110" s="64"/>
      <c r="AF110" s="64"/>
      <c r="AG110" s="44"/>
      <c r="AH110" s="44"/>
      <c r="AI110" s="44"/>
      <c r="AJ110" s="44"/>
      <c r="AK110" s="44"/>
      <c r="AL110" s="44"/>
      <c r="AM110" s="44"/>
      <c r="AN110" s="44"/>
      <c r="AO110" s="44"/>
      <c r="AP110" s="44"/>
      <c r="AQ110" s="44"/>
      <c r="AR110" s="44"/>
      <c r="AS110" s="44"/>
      <c r="AT110" s="44"/>
      <c r="AU110" s="44"/>
      <c r="AV110" s="44"/>
      <c r="AW110" s="44"/>
      <c r="AX110" s="44"/>
      <c r="AY110" s="44"/>
      <c r="AZ110" s="44"/>
      <c r="BC110" s="12"/>
      <c r="BD110" s="12"/>
      <c r="BE110" s="12"/>
      <c r="BF110" s="12"/>
      <c r="BG110" s="12"/>
      <c r="BH110" s="12"/>
      <c r="BI110" s="12"/>
      <c r="BJ110" s="12"/>
      <c r="BK110" s="12"/>
      <c r="BL110" s="12"/>
      <c r="BM110" s="12"/>
      <c r="BN110" s="12"/>
      <c r="BO110" s="12"/>
      <c r="BP110" s="12"/>
      <c r="BQ110" s="12"/>
      <c r="BR110" s="12"/>
      <c r="BS110" s="12"/>
      <c r="BT110" s="12"/>
      <c r="BU110" s="12"/>
      <c r="BV110" s="12"/>
      <c r="BW110" s="12"/>
      <c r="BX110" s="12"/>
      <c r="BY110" s="12"/>
      <c r="BZ110" s="12"/>
      <c r="CA110" s="12"/>
      <c r="CB110" s="12"/>
      <c r="CC110" s="12"/>
      <c r="CD110" s="12"/>
      <c r="CE110" s="12"/>
      <c r="CF110" s="12"/>
      <c r="CG110" s="12"/>
      <c r="CH110" s="12"/>
      <c r="CI110" s="12"/>
      <c r="CJ110" s="12"/>
      <c r="CK110" s="12"/>
      <c r="CL110" s="12"/>
      <c r="CM110" s="12"/>
      <c r="CN110" s="12"/>
      <c r="CO110" s="12"/>
      <c r="CP110" s="12"/>
      <c r="CQ110" s="12"/>
      <c r="CR110" s="12"/>
      <c r="CS110" s="12"/>
      <c r="CT110" s="12"/>
      <c r="CU110" s="12"/>
      <c r="CV110" s="12"/>
      <c r="CW110" s="12"/>
      <c r="CX110" s="12"/>
      <c r="CY110" s="12"/>
      <c r="CZ110" s="179">
        <v>0</v>
      </c>
      <c r="DA110" s="12"/>
      <c r="DB110" s="12"/>
      <c r="DC110" s="12"/>
      <c r="DD110" s="12"/>
      <c r="DE110" s="12"/>
      <c r="DF110" s="12"/>
      <c r="DG110" s="12"/>
      <c r="DH110" s="12"/>
      <c r="DI110" s="12"/>
      <c r="DJ110" s="12"/>
      <c r="DK110" s="12"/>
      <c r="DL110" s="12"/>
      <c r="DM110" s="12"/>
      <c r="DN110" s="12"/>
      <c r="DO110" s="12"/>
      <c r="DP110" s="12"/>
      <c r="DQ110" s="12"/>
      <c r="DR110" s="12"/>
      <c r="DS110" s="12"/>
      <c r="DT110" s="12"/>
      <c r="DU110" s="12"/>
      <c r="DV110" s="12"/>
      <c r="DW110" s="12"/>
    </row>
    <row r="111" spans="3:127" x14ac:dyDescent="0.25">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64"/>
      <c r="AC111" s="64"/>
      <c r="AD111" s="64"/>
      <c r="AE111" s="64"/>
      <c r="AF111" s="64"/>
      <c r="AG111" s="44"/>
      <c r="AH111" s="44"/>
      <c r="AI111" s="44"/>
      <c r="AJ111" s="44"/>
      <c r="AK111" s="44"/>
      <c r="AL111" s="44"/>
      <c r="AM111" s="44"/>
      <c r="AN111" s="44"/>
      <c r="AO111" s="44"/>
      <c r="AP111" s="44"/>
      <c r="AQ111" s="44"/>
      <c r="AR111" s="44"/>
      <c r="AS111" s="44"/>
      <c r="AT111" s="44"/>
      <c r="AU111" s="44"/>
      <c r="AV111" s="44"/>
      <c r="AW111" s="44"/>
      <c r="AX111" s="44"/>
      <c r="AY111" s="44"/>
      <c r="AZ111" s="44"/>
      <c r="BC111" s="12"/>
      <c r="BD111" s="12"/>
      <c r="BE111" s="12"/>
      <c r="BF111" s="12"/>
      <c r="BG111" s="12"/>
      <c r="BH111" s="12"/>
      <c r="BI111" s="12"/>
      <c r="BJ111" s="12"/>
      <c r="BK111" s="12"/>
      <c r="BL111" s="12"/>
      <c r="BM111" s="12"/>
      <c r="BN111" s="12"/>
      <c r="BO111" s="12"/>
      <c r="BP111" s="12"/>
      <c r="BQ111" s="12"/>
      <c r="BR111" s="12"/>
      <c r="BS111" s="12"/>
      <c r="BT111" s="12"/>
      <c r="BU111" s="12"/>
      <c r="BV111" s="12"/>
      <c r="BW111" s="12"/>
      <c r="BX111" s="12"/>
      <c r="BY111" s="12"/>
      <c r="BZ111" s="12"/>
      <c r="CA111" s="12"/>
      <c r="CB111" s="12"/>
      <c r="CC111" s="12"/>
      <c r="CD111" s="12"/>
      <c r="CE111" s="12"/>
      <c r="CF111" s="12"/>
      <c r="CG111" s="12"/>
      <c r="CH111" s="12"/>
      <c r="CI111" s="12"/>
      <c r="CJ111" s="12"/>
      <c r="CK111" s="12"/>
      <c r="CL111" s="12"/>
      <c r="CM111" s="12"/>
      <c r="CN111" s="12"/>
      <c r="CO111" s="12"/>
      <c r="CP111" s="12"/>
      <c r="CQ111" s="12"/>
      <c r="CR111" s="12"/>
      <c r="CS111" s="12"/>
      <c r="CT111" s="12"/>
      <c r="CU111" s="12"/>
      <c r="CV111" s="12"/>
      <c r="CW111" s="12"/>
      <c r="CX111" s="12"/>
      <c r="CY111" s="12"/>
      <c r="CZ111" s="179">
        <v>0</v>
      </c>
      <c r="DA111" s="12"/>
      <c r="DB111" s="12"/>
      <c r="DC111" s="12"/>
      <c r="DD111" s="12"/>
      <c r="DE111" s="12"/>
      <c r="DF111" s="12"/>
      <c r="DG111" s="12"/>
      <c r="DH111" s="12"/>
      <c r="DI111" s="12"/>
      <c r="DJ111" s="12"/>
      <c r="DK111" s="12"/>
      <c r="DL111" s="12"/>
      <c r="DM111" s="12"/>
      <c r="DN111" s="12"/>
      <c r="DO111" s="12"/>
      <c r="DP111" s="12"/>
      <c r="DQ111" s="12"/>
      <c r="DR111" s="12"/>
      <c r="DS111" s="12"/>
      <c r="DT111" s="12"/>
      <c r="DU111" s="12"/>
      <c r="DV111" s="12"/>
      <c r="DW111" s="12"/>
    </row>
    <row r="112" spans="3:127" x14ac:dyDescent="0.25">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64"/>
      <c r="AC112" s="64"/>
      <c r="AD112" s="64"/>
      <c r="AE112" s="64"/>
      <c r="AF112" s="64"/>
      <c r="AG112" s="44"/>
      <c r="AH112" s="44"/>
      <c r="AI112" s="44"/>
      <c r="AJ112" s="44"/>
      <c r="AK112" s="44"/>
      <c r="AL112" s="44"/>
      <c r="AM112" s="44"/>
      <c r="AN112" s="44"/>
      <c r="AO112" s="44"/>
      <c r="AP112" s="44"/>
      <c r="AQ112" s="44"/>
      <c r="AR112" s="44"/>
      <c r="AS112" s="44"/>
      <c r="AT112" s="44"/>
      <c r="AU112" s="44"/>
      <c r="AV112" s="44"/>
      <c r="AW112" s="44"/>
      <c r="AX112" s="44"/>
      <c r="AY112" s="44"/>
      <c r="AZ112" s="44"/>
      <c r="BC112" s="12"/>
      <c r="BD112" s="12"/>
      <c r="BE112" s="12"/>
      <c r="BF112" s="12"/>
      <c r="BG112" s="12"/>
      <c r="BH112" s="12"/>
      <c r="BI112" s="12"/>
      <c r="BJ112" s="12"/>
      <c r="BK112" s="12"/>
      <c r="BL112" s="12"/>
      <c r="BM112" s="12"/>
      <c r="BN112" s="12"/>
      <c r="BO112" s="12"/>
      <c r="BP112" s="12"/>
      <c r="BQ112" s="12"/>
      <c r="BR112" s="12"/>
      <c r="BS112" s="12"/>
      <c r="BT112" s="12"/>
      <c r="BU112" s="12"/>
      <c r="BV112" s="12"/>
      <c r="BW112" s="12"/>
      <c r="BX112" s="12"/>
      <c r="BY112" s="12"/>
      <c r="BZ112" s="12"/>
      <c r="CA112" s="12"/>
      <c r="CB112" s="12"/>
      <c r="CC112" s="12"/>
      <c r="CD112" s="12"/>
      <c r="CE112" s="12"/>
      <c r="CF112" s="12"/>
      <c r="CG112" s="12"/>
      <c r="CH112" s="12"/>
      <c r="CI112" s="12"/>
      <c r="CJ112" s="12"/>
      <c r="CK112" s="12"/>
      <c r="CL112" s="12"/>
      <c r="CM112" s="12"/>
      <c r="CN112" s="12"/>
      <c r="CO112" s="12"/>
      <c r="CP112" s="12"/>
      <c r="CQ112" s="12"/>
      <c r="CR112" s="12"/>
      <c r="CS112" s="12"/>
      <c r="CT112" s="12"/>
      <c r="CU112" s="12"/>
      <c r="CV112" s="12"/>
      <c r="CW112" s="12"/>
      <c r="CX112" s="12"/>
      <c r="CY112" s="12"/>
      <c r="CZ112" s="179">
        <v>0</v>
      </c>
      <c r="DA112" s="12"/>
      <c r="DB112" s="12"/>
      <c r="DC112" s="12"/>
      <c r="DD112" s="12"/>
      <c r="DE112" s="12"/>
      <c r="DF112" s="12"/>
      <c r="DG112" s="12"/>
      <c r="DH112" s="12"/>
      <c r="DI112" s="12"/>
      <c r="DJ112" s="12"/>
      <c r="DK112" s="12"/>
      <c r="DL112" s="12"/>
      <c r="DM112" s="12"/>
      <c r="DN112" s="12"/>
      <c r="DO112" s="12"/>
      <c r="DP112" s="12"/>
      <c r="DQ112" s="12"/>
      <c r="DR112" s="12"/>
      <c r="DS112" s="12"/>
      <c r="DT112" s="12"/>
      <c r="DU112" s="12"/>
      <c r="DV112" s="12"/>
      <c r="DW112" s="12"/>
    </row>
    <row r="113" spans="3:127" x14ac:dyDescent="0.25">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C113" s="12"/>
      <c r="BD113" s="12"/>
      <c r="BE113" s="12"/>
      <c r="BF113" s="12"/>
      <c r="BG113" s="12"/>
      <c r="BH113" s="12"/>
      <c r="BI113" s="12"/>
      <c r="BJ113" s="12"/>
      <c r="BK113" s="12"/>
      <c r="BL113" s="12"/>
      <c r="BM113" s="12"/>
      <c r="BN113" s="12"/>
      <c r="BO113" s="12"/>
      <c r="BP113" s="12"/>
      <c r="BQ113" s="12"/>
      <c r="BR113" s="12"/>
      <c r="BS113" s="12"/>
      <c r="BT113" s="12"/>
      <c r="BU113" s="12"/>
      <c r="BV113" s="12"/>
      <c r="BW113" s="12"/>
      <c r="BX113" s="12"/>
      <c r="BY113" s="12"/>
      <c r="BZ113" s="12"/>
      <c r="CA113" s="12"/>
      <c r="CB113" s="12"/>
      <c r="CC113" s="12"/>
      <c r="CD113" s="12"/>
      <c r="CE113" s="12"/>
      <c r="CF113" s="12"/>
      <c r="CG113" s="12"/>
      <c r="CH113" s="12"/>
      <c r="CI113" s="12"/>
      <c r="CJ113" s="12"/>
      <c r="CK113" s="12"/>
      <c r="CL113" s="12"/>
      <c r="CM113" s="12"/>
      <c r="CN113" s="12"/>
      <c r="CO113" s="12"/>
      <c r="CP113" s="12"/>
      <c r="CQ113" s="12"/>
      <c r="CR113" s="12"/>
      <c r="CS113" s="12"/>
      <c r="CT113" s="12"/>
      <c r="CU113" s="12"/>
      <c r="CV113" s="12"/>
      <c r="CW113" s="12"/>
      <c r="CX113" s="12"/>
      <c r="CY113" s="12"/>
      <c r="CZ113" s="179">
        <v>0</v>
      </c>
      <c r="DA113" s="12"/>
      <c r="DB113" s="12"/>
      <c r="DC113" s="12"/>
      <c r="DD113" s="12"/>
      <c r="DE113" s="12"/>
      <c r="DF113" s="12"/>
      <c r="DG113" s="12"/>
      <c r="DH113" s="12"/>
      <c r="DI113" s="12"/>
      <c r="DJ113" s="12"/>
      <c r="DK113" s="12"/>
      <c r="DL113" s="12"/>
      <c r="DM113" s="12"/>
      <c r="DN113" s="12"/>
      <c r="DO113" s="12"/>
      <c r="DP113" s="12"/>
      <c r="DQ113" s="12"/>
      <c r="DR113" s="12"/>
      <c r="DS113" s="12"/>
      <c r="DT113" s="12"/>
      <c r="DU113" s="12"/>
      <c r="DV113" s="12"/>
      <c r="DW113" s="12"/>
    </row>
    <row r="114" spans="3:127" x14ac:dyDescent="0.25">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C114" s="12"/>
      <c r="BD114" s="12"/>
      <c r="BE114" s="12"/>
      <c r="BF114" s="12"/>
      <c r="BG114" s="12"/>
      <c r="BH114" s="12"/>
      <c r="BI114" s="12"/>
      <c r="BJ114" s="12"/>
      <c r="BK114" s="12"/>
      <c r="BL114" s="12"/>
      <c r="BM114" s="12"/>
      <c r="BN114" s="12"/>
      <c r="BO114" s="12"/>
      <c r="BP114" s="12"/>
      <c r="BQ114" s="12"/>
      <c r="BR114" s="12"/>
      <c r="BS114" s="12"/>
      <c r="BT114" s="12"/>
      <c r="BU114" s="12"/>
      <c r="BV114" s="12"/>
      <c r="BW114" s="12"/>
      <c r="BX114" s="12"/>
      <c r="BY114" s="12"/>
      <c r="BZ114" s="12"/>
      <c r="CA114" s="12"/>
      <c r="CB114" s="12"/>
      <c r="CC114" s="12"/>
      <c r="CD114" s="12"/>
      <c r="CE114" s="12"/>
      <c r="CF114" s="12"/>
      <c r="CG114" s="12"/>
      <c r="CH114" s="12"/>
      <c r="CI114" s="12"/>
      <c r="CJ114" s="12"/>
      <c r="CK114" s="12"/>
      <c r="CL114" s="12"/>
      <c r="CM114" s="12"/>
      <c r="CN114" s="12"/>
      <c r="CO114" s="12"/>
      <c r="CP114" s="12"/>
      <c r="CQ114" s="12"/>
      <c r="CR114" s="12"/>
      <c r="CS114" s="12"/>
      <c r="CT114" s="12"/>
      <c r="CU114" s="12"/>
      <c r="CV114" s="12"/>
      <c r="CW114" s="12"/>
      <c r="CX114" s="12"/>
      <c r="CY114" s="12"/>
      <c r="CZ114" s="179">
        <v>0</v>
      </c>
      <c r="DA114" s="12"/>
      <c r="DB114" s="12"/>
      <c r="DC114" s="12"/>
      <c r="DD114" s="12"/>
      <c r="DE114" s="12"/>
      <c r="DF114" s="12"/>
      <c r="DG114" s="12"/>
      <c r="DH114" s="12"/>
      <c r="DI114" s="12"/>
      <c r="DJ114" s="12"/>
      <c r="DK114" s="12"/>
      <c r="DL114" s="12"/>
      <c r="DM114" s="12"/>
      <c r="DN114" s="12"/>
      <c r="DO114" s="12"/>
      <c r="DP114" s="12"/>
      <c r="DQ114" s="12"/>
      <c r="DR114" s="12"/>
      <c r="DS114" s="12"/>
      <c r="DT114" s="12"/>
      <c r="DU114" s="12"/>
      <c r="DV114" s="12"/>
      <c r="DW114" s="12"/>
    </row>
    <row r="115" spans="3:127" x14ac:dyDescent="0.25">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C115" s="12"/>
      <c r="BD115" s="12"/>
      <c r="BE115" s="12"/>
      <c r="BF115" s="12"/>
      <c r="BG115" s="12"/>
      <c r="BH115" s="12"/>
      <c r="BI115" s="12"/>
      <c r="BJ115" s="12"/>
      <c r="BK115" s="12"/>
      <c r="BL115" s="12"/>
      <c r="BM115" s="12"/>
      <c r="BN115" s="12"/>
      <c r="BO115" s="12"/>
      <c r="BP115" s="12"/>
      <c r="BQ115" s="12"/>
      <c r="BR115" s="12"/>
      <c r="BS115" s="12"/>
      <c r="BT115" s="12"/>
      <c r="BU115" s="12"/>
      <c r="BV115" s="12"/>
      <c r="BW115" s="12"/>
      <c r="BX115" s="12"/>
      <c r="BY115" s="12"/>
      <c r="BZ115" s="12"/>
      <c r="CA115" s="12"/>
      <c r="CB115" s="12"/>
      <c r="CC115" s="12"/>
      <c r="CD115" s="12"/>
      <c r="CE115" s="12"/>
      <c r="CF115" s="12"/>
      <c r="CG115" s="12"/>
      <c r="CH115" s="12"/>
      <c r="CI115" s="12"/>
      <c r="CJ115" s="12"/>
      <c r="CK115" s="12"/>
      <c r="CL115" s="12"/>
      <c r="CM115" s="12"/>
      <c r="CN115" s="12"/>
      <c r="CO115" s="12"/>
      <c r="CP115" s="12"/>
      <c r="CQ115" s="12"/>
      <c r="CR115" s="12"/>
      <c r="CS115" s="12"/>
      <c r="CT115" s="12"/>
      <c r="CU115" s="12"/>
      <c r="CV115" s="12"/>
      <c r="CW115" s="12"/>
      <c r="CX115" s="12"/>
      <c r="CY115" s="12"/>
      <c r="CZ115" s="179">
        <v>0</v>
      </c>
      <c r="DA115" s="12"/>
      <c r="DB115" s="12"/>
      <c r="DC115" s="12"/>
      <c r="DD115" s="12"/>
      <c r="DE115" s="12"/>
      <c r="DF115" s="12"/>
      <c r="DG115" s="12"/>
      <c r="DH115" s="12"/>
      <c r="DI115" s="12"/>
      <c r="DJ115" s="12"/>
      <c r="DK115" s="12"/>
      <c r="DL115" s="12"/>
      <c r="DM115" s="12"/>
      <c r="DN115" s="12"/>
      <c r="DO115" s="12"/>
      <c r="DP115" s="12"/>
      <c r="DQ115" s="12"/>
      <c r="DR115" s="12"/>
      <c r="DS115" s="12"/>
      <c r="DT115" s="12"/>
      <c r="DU115" s="12"/>
      <c r="DV115" s="12"/>
      <c r="DW115" s="12"/>
    </row>
    <row r="116" spans="3:127" x14ac:dyDescent="0.25">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C116" s="12"/>
      <c r="BD116" s="12"/>
      <c r="BE116" s="12"/>
      <c r="BF116" s="12"/>
      <c r="BG116" s="12"/>
      <c r="BH116" s="12"/>
      <c r="BI116" s="12"/>
      <c r="BJ116" s="12"/>
      <c r="BK116" s="12"/>
      <c r="BL116" s="12"/>
      <c r="BM116" s="12"/>
      <c r="BN116" s="12"/>
      <c r="BO116" s="12"/>
      <c r="BP116" s="12"/>
      <c r="BQ116" s="12"/>
      <c r="BR116" s="12"/>
      <c r="BS116" s="12"/>
      <c r="BT116" s="12"/>
      <c r="BU116" s="12"/>
      <c r="BV116" s="12"/>
      <c r="BW116" s="12"/>
      <c r="BX116" s="12"/>
      <c r="BY116" s="12"/>
      <c r="BZ116" s="12"/>
      <c r="CA116" s="12"/>
      <c r="CB116" s="12"/>
      <c r="CC116" s="12"/>
      <c r="CD116" s="12"/>
      <c r="CE116" s="12"/>
      <c r="CF116" s="12"/>
      <c r="CG116" s="12"/>
      <c r="CH116" s="12"/>
      <c r="CI116" s="12"/>
      <c r="CJ116" s="12"/>
      <c r="CK116" s="12"/>
      <c r="CL116" s="12"/>
      <c r="CM116" s="12"/>
      <c r="CN116" s="12"/>
      <c r="CO116" s="12"/>
      <c r="CP116" s="12"/>
      <c r="CQ116" s="12"/>
      <c r="CR116" s="12"/>
      <c r="CS116" s="12"/>
      <c r="CT116" s="12"/>
      <c r="CU116" s="12"/>
      <c r="CV116" s="12"/>
      <c r="CW116" s="12"/>
      <c r="CX116" s="12"/>
      <c r="CY116" s="12"/>
      <c r="CZ116" s="179">
        <v>0</v>
      </c>
      <c r="DA116" s="12"/>
      <c r="DB116" s="12"/>
      <c r="DC116" s="12"/>
      <c r="DD116" s="12"/>
      <c r="DE116" s="12"/>
      <c r="DF116" s="12"/>
      <c r="DG116" s="12"/>
      <c r="DH116" s="12"/>
      <c r="DI116" s="12"/>
      <c r="DJ116" s="12"/>
      <c r="DK116" s="12"/>
      <c r="DL116" s="12"/>
      <c r="DM116" s="12"/>
      <c r="DN116" s="12"/>
      <c r="DO116" s="12"/>
      <c r="DP116" s="12"/>
      <c r="DQ116" s="12"/>
      <c r="DR116" s="12"/>
      <c r="DS116" s="12"/>
      <c r="DT116" s="12"/>
      <c r="DU116" s="12"/>
      <c r="DV116" s="12"/>
      <c r="DW116" s="12"/>
    </row>
    <row r="117" spans="3:127" x14ac:dyDescent="0.25">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C117" s="12"/>
      <c r="BD117" s="12"/>
      <c r="BE117" s="12"/>
      <c r="BF117" s="12"/>
      <c r="BG117" s="12"/>
      <c r="BH117" s="12"/>
      <c r="BI117" s="12"/>
      <c r="BJ117" s="12"/>
      <c r="BK117" s="12"/>
      <c r="BL117" s="12"/>
      <c r="BM117" s="12"/>
      <c r="BN117" s="12"/>
      <c r="BO117" s="12"/>
      <c r="BP117" s="12"/>
      <c r="BQ117" s="12"/>
      <c r="BR117" s="12"/>
      <c r="BS117" s="12"/>
      <c r="BT117" s="12"/>
      <c r="BU117" s="12"/>
      <c r="BV117" s="12"/>
      <c r="BW117" s="12"/>
      <c r="BX117" s="12"/>
      <c r="BY117" s="12"/>
      <c r="BZ117" s="12"/>
      <c r="CA117" s="12"/>
      <c r="CB117" s="12"/>
      <c r="CC117" s="12"/>
      <c r="CD117" s="12"/>
      <c r="CE117" s="12"/>
      <c r="CF117" s="12"/>
      <c r="CG117" s="12"/>
      <c r="CH117" s="12"/>
      <c r="CI117" s="12"/>
      <c r="CJ117" s="12"/>
      <c r="CK117" s="12"/>
      <c r="CL117" s="12"/>
      <c r="CM117" s="12"/>
      <c r="CN117" s="12"/>
      <c r="CO117" s="12"/>
      <c r="CP117" s="12"/>
      <c r="CQ117" s="12"/>
      <c r="CR117" s="12"/>
      <c r="CS117" s="12"/>
      <c r="CT117" s="12"/>
      <c r="CU117" s="12"/>
      <c r="CV117" s="12"/>
      <c r="CW117" s="12"/>
      <c r="CX117" s="12"/>
      <c r="CY117" s="12"/>
      <c r="CZ117" s="179">
        <v>0</v>
      </c>
      <c r="DA117" s="12"/>
      <c r="DB117" s="12"/>
      <c r="DC117" s="12"/>
      <c r="DD117" s="12"/>
      <c r="DE117" s="12"/>
      <c r="DF117" s="12"/>
      <c r="DG117" s="12"/>
      <c r="DH117" s="12"/>
      <c r="DI117" s="12"/>
      <c r="DJ117" s="12"/>
      <c r="DK117" s="12"/>
      <c r="DL117" s="12"/>
      <c r="DM117" s="12"/>
      <c r="DN117" s="12"/>
      <c r="DO117" s="12"/>
      <c r="DP117" s="12"/>
      <c r="DQ117" s="12"/>
      <c r="DR117" s="12"/>
      <c r="DS117" s="12"/>
      <c r="DT117" s="12"/>
      <c r="DU117" s="12"/>
      <c r="DV117" s="12"/>
      <c r="DW117" s="12"/>
    </row>
    <row r="118" spans="3:127" x14ac:dyDescent="0.25">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C118" s="12"/>
      <c r="BD118" s="12"/>
      <c r="BE118" s="12"/>
      <c r="BF118" s="12"/>
      <c r="BG118" s="12"/>
      <c r="BH118" s="12"/>
      <c r="BI118" s="12"/>
      <c r="BJ118" s="12"/>
      <c r="BK118" s="12"/>
      <c r="BL118" s="12"/>
      <c r="BM118" s="12"/>
      <c r="BN118" s="12"/>
      <c r="BO118" s="12"/>
      <c r="BP118" s="12"/>
      <c r="BQ118" s="12"/>
      <c r="BR118" s="12"/>
      <c r="BS118" s="12"/>
      <c r="BT118" s="12"/>
      <c r="BU118" s="12"/>
      <c r="BV118" s="12"/>
      <c r="BW118" s="12"/>
      <c r="BX118" s="12"/>
      <c r="BY118" s="12"/>
      <c r="BZ118" s="12"/>
      <c r="CA118" s="12"/>
      <c r="CB118" s="12"/>
      <c r="CC118" s="12"/>
      <c r="CD118" s="12"/>
      <c r="CE118" s="12"/>
      <c r="CF118" s="12"/>
      <c r="CG118" s="12"/>
      <c r="CH118" s="12"/>
      <c r="CI118" s="12"/>
      <c r="CJ118" s="12"/>
      <c r="CK118" s="12"/>
      <c r="CL118" s="12"/>
      <c r="CM118" s="12"/>
      <c r="CN118" s="12"/>
      <c r="CO118" s="12"/>
      <c r="CP118" s="12"/>
      <c r="CQ118" s="12"/>
      <c r="CR118" s="12"/>
      <c r="CS118" s="12"/>
      <c r="CT118" s="12"/>
      <c r="CU118" s="12"/>
      <c r="CV118" s="12"/>
      <c r="CW118" s="12"/>
      <c r="CX118" s="12"/>
      <c r="CY118" s="12"/>
      <c r="CZ118" s="179">
        <v>0</v>
      </c>
      <c r="DA118" s="12"/>
      <c r="DB118" s="12"/>
      <c r="DC118" s="12"/>
      <c r="DD118" s="12"/>
      <c r="DE118" s="12"/>
      <c r="DF118" s="12"/>
      <c r="DG118" s="12"/>
      <c r="DH118" s="12"/>
      <c r="DI118" s="12"/>
      <c r="DJ118" s="12"/>
      <c r="DK118" s="12"/>
      <c r="DL118" s="12"/>
      <c r="DM118" s="12"/>
      <c r="DN118" s="12"/>
      <c r="DO118" s="12"/>
      <c r="DP118" s="12"/>
      <c r="DQ118" s="12"/>
      <c r="DR118" s="12"/>
      <c r="DS118" s="12"/>
      <c r="DT118" s="12"/>
      <c r="DU118" s="12"/>
      <c r="DV118" s="12"/>
      <c r="DW118" s="12"/>
    </row>
    <row r="119" spans="3:127" x14ac:dyDescent="0.25">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C119" s="12"/>
      <c r="BD119" s="12"/>
      <c r="BE119" s="12"/>
      <c r="BF119" s="12"/>
      <c r="BG119" s="12"/>
      <c r="BH119" s="12"/>
      <c r="BI119" s="12"/>
      <c r="BJ119" s="12"/>
      <c r="BK119" s="12"/>
      <c r="BL119" s="12"/>
      <c r="BM119" s="12"/>
      <c r="BN119" s="12"/>
      <c r="BO119" s="12"/>
      <c r="BP119" s="12"/>
      <c r="BQ119" s="12"/>
      <c r="BR119" s="12"/>
      <c r="BS119" s="12"/>
      <c r="BT119" s="12"/>
      <c r="BU119" s="12"/>
      <c r="BV119" s="12"/>
      <c r="BW119" s="12"/>
      <c r="BX119" s="12"/>
      <c r="BY119" s="12"/>
      <c r="BZ119" s="12"/>
      <c r="CA119" s="12"/>
      <c r="CB119" s="12"/>
      <c r="CC119" s="12"/>
      <c r="CD119" s="12"/>
      <c r="CE119" s="12"/>
      <c r="CF119" s="12"/>
      <c r="CG119" s="12"/>
      <c r="CH119" s="12"/>
      <c r="CI119" s="12"/>
      <c r="CJ119" s="12"/>
      <c r="CK119" s="12"/>
      <c r="CL119" s="12"/>
      <c r="CM119" s="12"/>
      <c r="CN119" s="12"/>
      <c r="CO119" s="12"/>
      <c r="CP119" s="12"/>
      <c r="CQ119" s="12"/>
      <c r="CR119" s="12"/>
      <c r="CS119" s="12"/>
      <c r="CT119" s="12"/>
      <c r="CU119" s="12"/>
      <c r="CV119" s="12"/>
      <c r="CW119" s="12"/>
      <c r="CX119" s="12"/>
      <c r="CY119" s="12"/>
      <c r="CZ119" s="179">
        <v>0</v>
      </c>
      <c r="DA119" s="12"/>
      <c r="DB119" s="12"/>
      <c r="DC119" s="12"/>
      <c r="DD119" s="12"/>
      <c r="DE119" s="12"/>
      <c r="DF119" s="12"/>
      <c r="DG119" s="12"/>
      <c r="DH119" s="12"/>
      <c r="DI119" s="12"/>
      <c r="DJ119" s="12"/>
      <c r="DK119" s="12"/>
      <c r="DL119" s="12"/>
      <c r="DM119" s="12"/>
      <c r="DN119" s="12"/>
      <c r="DO119" s="12"/>
      <c r="DP119" s="12"/>
      <c r="DQ119" s="12"/>
      <c r="DR119" s="12"/>
      <c r="DS119" s="12"/>
      <c r="DT119" s="12"/>
      <c r="DU119" s="12"/>
      <c r="DV119" s="12"/>
      <c r="DW119" s="12"/>
    </row>
    <row r="120" spans="3:127" x14ac:dyDescent="0.25">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C120" s="12"/>
      <c r="BD120" s="12"/>
      <c r="BE120" s="12"/>
      <c r="BF120" s="12"/>
      <c r="BG120" s="12"/>
      <c r="BH120" s="12"/>
      <c r="BI120" s="12"/>
      <c r="BJ120" s="12"/>
      <c r="BK120" s="12"/>
      <c r="BL120" s="12"/>
      <c r="BM120" s="12"/>
      <c r="BN120" s="12"/>
      <c r="BO120" s="12"/>
      <c r="BP120" s="12"/>
      <c r="BQ120" s="12"/>
      <c r="BR120" s="12"/>
      <c r="BS120" s="12"/>
      <c r="BT120" s="12"/>
      <c r="BU120" s="12"/>
      <c r="BV120" s="12"/>
      <c r="BW120" s="12"/>
      <c r="BX120" s="12"/>
      <c r="BY120" s="12"/>
      <c r="BZ120" s="12"/>
      <c r="CA120" s="12"/>
      <c r="CB120" s="12"/>
      <c r="CC120" s="12"/>
      <c r="CD120" s="12"/>
      <c r="CE120" s="12"/>
      <c r="CF120" s="12"/>
      <c r="CG120" s="12"/>
      <c r="CH120" s="12"/>
      <c r="CI120" s="12"/>
      <c r="CJ120" s="12"/>
      <c r="CK120" s="12"/>
      <c r="CL120" s="12"/>
      <c r="CM120" s="12"/>
      <c r="CN120" s="12"/>
      <c r="CO120" s="12"/>
      <c r="CP120" s="12"/>
      <c r="CQ120" s="12"/>
      <c r="CR120" s="12"/>
      <c r="CS120" s="12"/>
      <c r="CT120" s="12"/>
      <c r="CU120" s="12"/>
      <c r="CV120" s="12"/>
      <c r="CW120" s="12"/>
      <c r="CX120" s="12"/>
      <c r="CY120" s="12"/>
      <c r="CZ120" s="179">
        <v>0</v>
      </c>
      <c r="DA120" s="12"/>
      <c r="DB120" s="12"/>
      <c r="DC120" s="12"/>
      <c r="DD120" s="12"/>
      <c r="DE120" s="12"/>
      <c r="DF120" s="12"/>
      <c r="DG120" s="12"/>
      <c r="DH120" s="12"/>
      <c r="DI120" s="12"/>
      <c r="DJ120" s="12"/>
      <c r="DK120" s="12"/>
      <c r="DL120" s="12"/>
      <c r="DM120" s="12"/>
      <c r="DN120" s="12"/>
      <c r="DO120" s="12"/>
      <c r="DP120" s="12"/>
      <c r="DQ120" s="12"/>
      <c r="DR120" s="12"/>
      <c r="DS120" s="12"/>
      <c r="DT120" s="12"/>
      <c r="DU120" s="12"/>
      <c r="DV120" s="12"/>
      <c r="DW120" s="12"/>
    </row>
    <row r="121" spans="3:127" x14ac:dyDescent="0.25">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C121" s="12"/>
      <c r="BD121" s="12"/>
      <c r="BE121" s="12"/>
      <c r="BF121" s="12"/>
      <c r="BG121" s="12"/>
      <c r="BH121" s="12"/>
      <c r="BI121" s="12"/>
      <c r="BJ121" s="12"/>
      <c r="BK121" s="12"/>
      <c r="BL121" s="12"/>
      <c r="BM121" s="12"/>
      <c r="BN121" s="12"/>
      <c r="BO121" s="12"/>
      <c r="BP121" s="12"/>
      <c r="BQ121" s="12"/>
      <c r="BR121" s="12"/>
      <c r="BS121" s="12"/>
      <c r="BT121" s="12"/>
      <c r="BU121" s="12"/>
      <c r="BV121" s="12"/>
      <c r="BW121" s="12"/>
      <c r="BX121" s="12"/>
      <c r="BY121" s="12"/>
      <c r="BZ121" s="12"/>
      <c r="CA121" s="12"/>
      <c r="CB121" s="12"/>
      <c r="CC121" s="12"/>
      <c r="CD121" s="12"/>
      <c r="CE121" s="12"/>
      <c r="CF121" s="12"/>
      <c r="CG121" s="12"/>
      <c r="CH121" s="12"/>
      <c r="CI121" s="12"/>
      <c r="CJ121" s="12"/>
      <c r="CK121" s="12"/>
      <c r="CL121" s="12"/>
      <c r="CM121" s="12"/>
      <c r="CN121" s="12"/>
      <c r="CO121" s="12"/>
      <c r="CP121" s="12"/>
      <c r="CQ121" s="12"/>
      <c r="CR121" s="12"/>
      <c r="CS121" s="12"/>
      <c r="CT121" s="12"/>
      <c r="CU121" s="12"/>
      <c r="CV121" s="12"/>
      <c r="CW121" s="12"/>
      <c r="CX121" s="12"/>
      <c r="CY121" s="12"/>
      <c r="CZ121" s="179">
        <v>0</v>
      </c>
      <c r="DA121" s="12"/>
      <c r="DB121" s="12"/>
      <c r="DC121" s="12"/>
      <c r="DD121" s="12"/>
      <c r="DE121" s="12"/>
      <c r="DF121" s="12"/>
      <c r="DG121" s="12"/>
      <c r="DH121" s="12"/>
      <c r="DI121" s="12"/>
      <c r="DJ121" s="12"/>
      <c r="DK121" s="12"/>
      <c r="DL121" s="12"/>
      <c r="DM121" s="12"/>
      <c r="DN121" s="12"/>
      <c r="DO121" s="12"/>
      <c r="DP121" s="12"/>
      <c r="DQ121" s="12"/>
      <c r="DR121" s="12"/>
      <c r="DS121" s="12"/>
      <c r="DT121" s="12"/>
      <c r="DU121" s="12"/>
      <c r="DV121" s="12"/>
      <c r="DW121" s="12"/>
    </row>
    <row r="122" spans="3:127" x14ac:dyDescent="0.25">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C122" s="12"/>
      <c r="BD122" s="12"/>
      <c r="BE122" s="12"/>
      <c r="BF122" s="12"/>
      <c r="BG122" s="12"/>
      <c r="BH122" s="12"/>
      <c r="BI122" s="12"/>
      <c r="BJ122" s="12"/>
      <c r="BK122" s="12"/>
      <c r="BL122" s="12"/>
      <c r="BM122" s="12"/>
      <c r="BN122" s="12"/>
      <c r="BO122" s="12"/>
      <c r="BP122" s="12"/>
      <c r="BQ122" s="12"/>
      <c r="BR122" s="12"/>
      <c r="BS122" s="12"/>
      <c r="BT122" s="12"/>
      <c r="BU122" s="12"/>
      <c r="BV122" s="12"/>
      <c r="BW122" s="12"/>
      <c r="BX122" s="12"/>
      <c r="BY122" s="12"/>
      <c r="BZ122" s="12"/>
      <c r="CA122" s="12"/>
      <c r="CB122" s="12"/>
      <c r="CC122" s="12"/>
      <c r="CD122" s="12"/>
      <c r="CE122" s="12"/>
      <c r="CF122" s="12"/>
      <c r="CG122" s="12"/>
      <c r="CH122" s="12"/>
      <c r="CI122" s="12"/>
      <c r="CJ122" s="12"/>
      <c r="CK122" s="12"/>
      <c r="CL122" s="12"/>
      <c r="CM122" s="12"/>
      <c r="CN122" s="12"/>
      <c r="CO122" s="12"/>
      <c r="CP122" s="12"/>
      <c r="CQ122" s="12"/>
      <c r="CR122" s="12"/>
      <c r="CS122" s="12"/>
      <c r="CT122" s="12"/>
      <c r="CU122" s="12"/>
      <c r="CV122" s="12"/>
      <c r="CW122" s="12"/>
      <c r="CX122" s="12"/>
      <c r="CY122" s="12"/>
      <c r="CZ122" s="179">
        <v>0</v>
      </c>
      <c r="DA122" s="12"/>
      <c r="DB122" s="12"/>
      <c r="DC122" s="12"/>
      <c r="DD122" s="12"/>
      <c r="DE122" s="12"/>
      <c r="DF122" s="12"/>
      <c r="DG122" s="12"/>
      <c r="DH122" s="12"/>
      <c r="DI122" s="12"/>
      <c r="DJ122" s="12"/>
      <c r="DK122" s="12"/>
      <c r="DL122" s="12"/>
      <c r="DM122" s="12"/>
      <c r="DN122" s="12"/>
      <c r="DO122" s="12"/>
      <c r="DP122" s="12"/>
      <c r="DQ122" s="12"/>
      <c r="DR122" s="12"/>
      <c r="DS122" s="12"/>
      <c r="DT122" s="12"/>
      <c r="DU122" s="12"/>
      <c r="DV122" s="12"/>
      <c r="DW122" s="12"/>
    </row>
    <row r="123" spans="3:127" x14ac:dyDescent="0.25">
      <c r="C123" s="1003" t="s">
        <v>572</v>
      </c>
      <c r="D123" s="815"/>
      <c r="E123" s="815"/>
      <c r="F123" s="815"/>
      <c r="G123" s="815"/>
      <c r="H123" s="815"/>
      <c r="I123" s="815"/>
      <c r="J123" s="815"/>
      <c r="K123" s="815"/>
      <c r="L123" s="815"/>
      <c r="M123" s="815"/>
      <c r="N123" s="815"/>
      <c r="O123" s="815"/>
      <c r="P123" s="815"/>
      <c r="Q123" s="1004"/>
      <c r="R123" s="1004"/>
      <c r="S123" s="1004"/>
      <c r="T123" s="1004"/>
      <c r="U123" s="1004"/>
      <c r="V123" s="1004"/>
      <c r="W123" s="1004"/>
      <c r="X123" s="1004"/>
      <c r="Y123" s="1004"/>
      <c r="Z123" s="1004"/>
      <c r="AA123" s="1004"/>
      <c r="AB123" s="1004"/>
      <c r="AC123" s="1004"/>
      <c r="AD123" s="1004"/>
      <c r="AE123" s="1004"/>
      <c r="AF123" s="1004"/>
      <c r="AG123" s="1004"/>
      <c r="AH123" s="1004"/>
      <c r="AI123" s="1004"/>
      <c r="AJ123" s="1004"/>
      <c r="AK123" s="1004"/>
      <c r="AL123" s="1004"/>
      <c r="AM123" s="1004"/>
      <c r="AN123" s="1004"/>
      <c r="AO123" s="1004"/>
      <c r="AP123" s="1004"/>
      <c r="AQ123" s="1004"/>
      <c r="AR123" s="1004"/>
      <c r="AS123" s="1004"/>
      <c r="AT123" s="1004"/>
      <c r="AU123" s="1004"/>
      <c r="AV123" s="1004"/>
      <c r="AW123" s="1004"/>
      <c r="AX123" s="1004"/>
      <c r="AY123" s="1004"/>
      <c r="AZ123" s="1005"/>
      <c r="BC123" s="12"/>
      <c r="BD123" s="12"/>
      <c r="BE123" s="12"/>
      <c r="BF123" s="12"/>
      <c r="BG123" s="12"/>
      <c r="BH123" s="12"/>
      <c r="BI123" s="12"/>
      <c r="BJ123" s="12"/>
      <c r="BK123" s="12"/>
      <c r="BL123" s="12"/>
      <c r="BM123" s="12"/>
      <c r="BN123" s="12"/>
      <c r="BO123" s="12"/>
      <c r="BP123" s="12"/>
      <c r="BQ123" s="12"/>
      <c r="BR123" s="12"/>
      <c r="BS123" s="12"/>
      <c r="BT123" s="12"/>
      <c r="BU123" s="12"/>
      <c r="BV123" s="12"/>
      <c r="BW123" s="12"/>
      <c r="BX123" s="12"/>
      <c r="BY123" s="12"/>
      <c r="BZ123" s="12"/>
      <c r="CA123" s="12"/>
      <c r="CB123" s="12"/>
      <c r="CC123" s="12"/>
      <c r="CD123" s="12"/>
      <c r="CE123" s="12"/>
      <c r="CF123" s="12"/>
      <c r="CG123" s="12"/>
      <c r="CH123" s="12"/>
      <c r="CI123" s="12"/>
      <c r="CJ123" s="12"/>
      <c r="CK123" s="12"/>
      <c r="CL123" s="12"/>
      <c r="CM123" s="12"/>
      <c r="CN123" s="12"/>
      <c r="CO123" s="12"/>
      <c r="CP123" s="12"/>
      <c r="CQ123" s="12"/>
      <c r="CR123" s="12"/>
      <c r="CS123" s="12"/>
      <c r="CT123" s="12"/>
      <c r="CU123" s="12"/>
      <c r="CV123" s="12"/>
      <c r="CW123" s="12"/>
      <c r="CX123" s="12"/>
      <c r="CY123" s="12"/>
      <c r="CZ123" s="179">
        <v>0</v>
      </c>
      <c r="DA123" s="12"/>
      <c r="DB123" s="12"/>
      <c r="DC123" s="12"/>
      <c r="DD123" s="12"/>
      <c r="DE123" s="12"/>
      <c r="DF123" s="12"/>
      <c r="DG123" s="12"/>
      <c r="DH123" s="12"/>
      <c r="DI123" s="12"/>
      <c r="DJ123" s="12"/>
      <c r="DK123" s="12"/>
      <c r="DL123" s="12"/>
      <c r="DM123" s="12"/>
      <c r="DN123" s="12"/>
      <c r="DO123" s="12"/>
      <c r="DP123" s="12"/>
      <c r="DQ123" s="12"/>
      <c r="DR123" s="12"/>
      <c r="DS123" s="12"/>
      <c r="DT123" s="12"/>
      <c r="DU123" s="12"/>
      <c r="DV123" s="12"/>
      <c r="DW123" s="12"/>
    </row>
    <row r="124" spans="3:127" x14ac:dyDescent="0.25">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C124" s="12"/>
      <c r="BD124" s="12"/>
      <c r="BE124" s="12"/>
      <c r="BF124" s="12"/>
      <c r="BG124" s="12"/>
      <c r="BH124" s="12"/>
      <c r="BI124" s="12"/>
      <c r="BJ124" s="12"/>
      <c r="BK124" s="12"/>
      <c r="BL124" s="12"/>
      <c r="BM124" s="12"/>
      <c r="BN124" s="12"/>
      <c r="BO124" s="12"/>
      <c r="BP124" s="12"/>
      <c r="BQ124" s="12"/>
      <c r="BR124" s="12"/>
      <c r="BS124" s="12"/>
      <c r="BT124" s="12"/>
      <c r="BU124" s="12"/>
      <c r="BV124" s="12"/>
      <c r="BW124" s="12"/>
      <c r="BX124" s="12"/>
      <c r="BY124" s="12"/>
      <c r="BZ124" s="12"/>
      <c r="CA124" s="12"/>
      <c r="CB124" s="12"/>
      <c r="CC124" s="12"/>
      <c r="CD124" s="12"/>
      <c r="CE124" s="12"/>
      <c r="CF124" s="12"/>
      <c r="CG124" s="12"/>
      <c r="CH124" s="12"/>
      <c r="CI124" s="12"/>
      <c r="CJ124" s="12"/>
      <c r="CK124" s="12"/>
      <c r="CL124" s="12"/>
      <c r="CM124" s="12"/>
      <c r="CN124" s="12"/>
      <c r="CO124" s="12"/>
      <c r="CP124" s="12"/>
      <c r="CQ124" s="12"/>
      <c r="CR124" s="12"/>
      <c r="CS124" s="12"/>
      <c r="CT124" s="12"/>
      <c r="CU124" s="12"/>
      <c r="CV124" s="12"/>
      <c r="CW124" s="12"/>
      <c r="CX124" s="12"/>
      <c r="CY124" s="12"/>
      <c r="CZ124" s="179">
        <v>0</v>
      </c>
      <c r="DA124" s="12"/>
      <c r="DB124" s="12"/>
      <c r="DC124" s="12"/>
      <c r="DD124" s="12"/>
      <c r="DE124" s="12"/>
      <c r="DF124" s="12"/>
      <c r="DG124" s="12"/>
      <c r="DH124" s="12"/>
      <c r="DI124" s="12"/>
      <c r="DJ124" s="12"/>
      <c r="DK124" s="12"/>
      <c r="DL124" s="12"/>
      <c r="DM124" s="12"/>
      <c r="DN124" s="12"/>
      <c r="DO124" s="12"/>
      <c r="DP124" s="12"/>
      <c r="DQ124" s="12"/>
      <c r="DR124" s="12"/>
      <c r="DS124" s="12"/>
      <c r="DT124" s="12"/>
      <c r="DU124" s="12"/>
      <c r="DV124" s="12"/>
      <c r="DW124" s="12"/>
    </row>
    <row r="125" spans="3:127" x14ac:dyDescent="0.25">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C125" s="12"/>
      <c r="BD125" s="12"/>
      <c r="BE125" s="12"/>
      <c r="BF125" s="12"/>
      <c r="BG125" s="12"/>
      <c r="BH125" s="12"/>
      <c r="BI125" s="12"/>
      <c r="BJ125" s="12"/>
      <c r="BK125" s="12"/>
      <c r="BL125" s="12"/>
      <c r="BM125" s="12"/>
      <c r="BN125" s="12"/>
      <c r="BO125" s="12"/>
      <c r="BP125" s="12"/>
      <c r="BQ125" s="12"/>
      <c r="BR125" s="12"/>
      <c r="BS125" s="12"/>
      <c r="BT125" s="12"/>
      <c r="BU125" s="12"/>
      <c r="BV125" s="12"/>
      <c r="BW125" s="12"/>
      <c r="BX125" s="12"/>
      <c r="BY125" s="12"/>
      <c r="BZ125" s="12"/>
      <c r="CA125" s="12"/>
      <c r="CB125" s="12"/>
      <c r="CC125" s="12"/>
      <c r="CD125" s="12"/>
      <c r="CE125" s="12"/>
      <c r="CF125" s="12"/>
      <c r="CG125" s="12"/>
      <c r="CH125" s="12"/>
      <c r="CI125" s="12"/>
      <c r="CJ125" s="12"/>
      <c r="CK125" s="12"/>
      <c r="CL125" s="12"/>
      <c r="CM125" s="12"/>
      <c r="CN125" s="12"/>
      <c r="CO125" s="12"/>
      <c r="CP125" s="12"/>
      <c r="CQ125" s="12"/>
      <c r="CR125" s="12"/>
      <c r="CS125" s="12"/>
      <c r="CT125" s="12"/>
      <c r="CU125" s="12"/>
      <c r="CV125" s="12"/>
      <c r="CW125" s="12"/>
      <c r="CX125" s="12"/>
      <c r="CY125" s="12"/>
      <c r="CZ125" s="179">
        <v>0</v>
      </c>
      <c r="DA125" s="12"/>
      <c r="DB125" s="12"/>
      <c r="DC125" s="12"/>
      <c r="DD125" s="12"/>
      <c r="DE125" s="12"/>
      <c r="DF125" s="12"/>
      <c r="DG125" s="12"/>
      <c r="DH125" s="12"/>
      <c r="DI125" s="12"/>
      <c r="DJ125" s="12"/>
      <c r="DK125" s="12"/>
      <c r="DL125" s="12"/>
      <c r="DM125" s="12"/>
      <c r="DN125" s="12"/>
      <c r="DO125" s="12"/>
      <c r="DP125" s="12"/>
      <c r="DQ125" s="12"/>
      <c r="DR125" s="12"/>
      <c r="DS125" s="12"/>
      <c r="DT125" s="12"/>
      <c r="DU125" s="12"/>
      <c r="DV125" s="12"/>
      <c r="DW125" s="12"/>
    </row>
    <row r="126" spans="3:127" x14ac:dyDescent="0.25">
      <c r="C126" s="1051" t="s">
        <v>573</v>
      </c>
      <c r="D126" s="889"/>
      <c r="E126" s="889"/>
      <c r="F126" s="889"/>
      <c r="G126" s="889"/>
      <c r="H126" s="889"/>
      <c r="I126" s="889"/>
      <c r="J126" s="889"/>
      <c r="K126" s="889"/>
      <c r="L126" s="889"/>
      <c r="M126" s="889"/>
      <c r="N126" s="889"/>
      <c r="O126" s="889"/>
      <c r="P126" s="890"/>
      <c r="Q126" s="62"/>
      <c r="R126" s="63"/>
      <c r="S126" s="63"/>
      <c r="T126" s="63"/>
      <c r="U126" s="63"/>
      <c r="V126" s="63"/>
      <c r="W126" s="63"/>
      <c r="X126" s="63"/>
      <c r="Y126" s="63"/>
      <c r="Z126" s="63"/>
      <c r="AA126" s="63"/>
      <c r="AB126" s="63"/>
      <c r="AC126" s="63"/>
      <c r="AD126" s="63"/>
      <c r="AE126" s="63"/>
      <c r="AF126" s="63"/>
      <c r="AG126" s="63"/>
      <c r="AH126" s="63"/>
      <c r="AI126" s="63"/>
      <c r="AJ126" s="63"/>
      <c r="AK126" s="63"/>
      <c r="AL126" s="63"/>
      <c r="AM126" s="63"/>
      <c r="AN126" s="63"/>
      <c r="AO126" s="63"/>
      <c r="AP126" s="63"/>
      <c r="AQ126" s="63"/>
      <c r="AR126" s="63"/>
      <c r="AS126" s="63"/>
      <c r="AT126" s="63"/>
      <c r="AU126" s="63"/>
      <c r="AV126" s="63"/>
      <c r="AW126" s="63"/>
      <c r="AX126" s="63"/>
      <c r="AY126" s="63"/>
      <c r="AZ126" s="63"/>
      <c r="BC126" s="12"/>
      <c r="BD126" s="12"/>
      <c r="BE126" s="12"/>
      <c r="BF126" s="12"/>
      <c r="BG126" s="12"/>
      <c r="BH126" s="12"/>
      <c r="BI126" s="12"/>
      <c r="BJ126" s="12"/>
      <c r="BK126" s="12"/>
      <c r="BL126" s="12"/>
      <c r="BM126" s="12"/>
      <c r="BN126" s="12"/>
      <c r="BO126" s="12"/>
      <c r="BP126" s="12"/>
      <c r="BQ126" s="12"/>
      <c r="BR126" s="12"/>
      <c r="BS126" s="12"/>
      <c r="BT126" s="12"/>
      <c r="BU126" s="12"/>
      <c r="BV126" s="12"/>
      <c r="BW126" s="12"/>
      <c r="BX126" s="12"/>
      <c r="BY126" s="12"/>
      <c r="BZ126" s="12"/>
      <c r="CA126" s="12"/>
      <c r="CB126" s="12"/>
      <c r="CC126" s="12"/>
      <c r="CD126" s="12"/>
      <c r="CE126" s="12"/>
      <c r="CF126" s="12"/>
      <c r="CG126" s="12"/>
      <c r="CH126" s="12"/>
      <c r="CI126" s="12"/>
      <c r="CJ126" s="12"/>
      <c r="CK126" s="12"/>
      <c r="CL126" s="12"/>
      <c r="CM126" s="12"/>
      <c r="CN126" s="12"/>
      <c r="CO126" s="12"/>
      <c r="CP126" s="12"/>
      <c r="CQ126" s="12"/>
      <c r="CR126" s="12"/>
      <c r="CS126" s="12"/>
      <c r="CT126" s="12"/>
      <c r="CU126" s="12"/>
      <c r="CV126" s="12"/>
      <c r="CW126" s="12"/>
      <c r="CX126" s="12"/>
      <c r="CY126" s="12"/>
      <c r="CZ126" s="179">
        <v>0</v>
      </c>
      <c r="DA126" s="12"/>
      <c r="DB126" s="12"/>
      <c r="DC126" s="12"/>
      <c r="DD126" s="12"/>
      <c r="DE126" s="12"/>
      <c r="DF126" s="12"/>
      <c r="DG126" s="12"/>
      <c r="DH126" s="12"/>
      <c r="DI126" s="12"/>
      <c r="DJ126" s="12"/>
      <c r="DK126" s="12"/>
      <c r="DL126" s="12"/>
      <c r="DM126" s="12"/>
      <c r="DN126" s="12"/>
      <c r="DO126" s="12"/>
      <c r="DP126" s="12"/>
      <c r="DQ126" s="12"/>
      <c r="DR126" s="12"/>
      <c r="DS126" s="12"/>
      <c r="DT126" s="12"/>
      <c r="DU126" s="12"/>
      <c r="DV126" s="12"/>
      <c r="DW126" s="12"/>
    </row>
    <row r="127" spans="3:127" x14ac:dyDescent="0.25">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C127" s="12"/>
      <c r="BD127" s="12"/>
      <c r="BE127" s="12"/>
      <c r="BF127" s="12"/>
      <c r="BG127" s="12"/>
      <c r="BH127" s="12"/>
      <c r="BI127" s="12"/>
      <c r="BJ127" s="12"/>
      <c r="BK127" s="12"/>
      <c r="BL127" s="12"/>
      <c r="BM127" s="12"/>
      <c r="BN127" s="12"/>
      <c r="BO127" s="12"/>
      <c r="BP127" s="12"/>
      <c r="BQ127" s="12"/>
      <c r="BR127" s="12"/>
      <c r="BS127" s="12"/>
      <c r="BT127" s="12"/>
      <c r="BU127" s="12"/>
      <c r="BV127" s="12"/>
      <c r="BW127" s="12"/>
      <c r="BX127" s="12"/>
      <c r="BY127" s="12"/>
      <c r="BZ127" s="12"/>
      <c r="CA127" s="12"/>
      <c r="CB127" s="12"/>
      <c r="CC127" s="12"/>
      <c r="CD127" s="12"/>
      <c r="CE127" s="12"/>
      <c r="CF127" s="12"/>
      <c r="CG127" s="12"/>
      <c r="CH127" s="12"/>
      <c r="CI127" s="12"/>
      <c r="CJ127" s="12"/>
      <c r="CK127" s="12"/>
      <c r="CL127" s="12"/>
      <c r="CM127" s="12"/>
      <c r="CN127" s="12"/>
      <c r="CO127" s="12"/>
      <c r="CP127" s="12"/>
      <c r="CQ127" s="12"/>
      <c r="CR127" s="12"/>
      <c r="CS127" s="12"/>
      <c r="CT127" s="12"/>
      <c r="CU127" s="12"/>
      <c r="CV127" s="12"/>
      <c r="CW127" s="12"/>
      <c r="CX127" s="12"/>
      <c r="CY127" s="12"/>
      <c r="CZ127" s="179">
        <v>0</v>
      </c>
      <c r="DA127" s="12"/>
      <c r="DB127" s="12"/>
      <c r="DC127" s="12"/>
      <c r="DD127" s="12"/>
      <c r="DE127" s="12"/>
      <c r="DF127" s="12"/>
      <c r="DG127" s="12"/>
      <c r="DH127" s="12"/>
      <c r="DI127" s="12"/>
      <c r="DJ127" s="12"/>
      <c r="DK127" s="12"/>
      <c r="DL127" s="12"/>
      <c r="DM127" s="12"/>
      <c r="DN127" s="12"/>
      <c r="DO127" s="12"/>
      <c r="DP127" s="12"/>
      <c r="DQ127" s="12"/>
      <c r="DR127" s="12"/>
      <c r="DS127" s="12"/>
      <c r="DT127" s="12"/>
      <c r="DU127" s="12"/>
      <c r="DV127" s="12"/>
      <c r="DW127" s="12"/>
    </row>
    <row r="128" spans="3:127" ht="15" customHeight="1" x14ac:dyDescent="0.25">
      <c r="C128" s="1041" t="s">
        <v>489</v>
      </c>
      <c r="D128" s="1042"/>
      <c r="E128" s="1042"/>
      <c r="F128" s="1042"/>
      <c r="G128" s="1042"/>
      <c r="H128" s="1042"/>
      <c r="I128" s="1042"/>
      <c r="J128" s="1042"/>
      <c r="K128" s="1042"/>
      <c r="L128" s="1042"/>
      <c r="M128" s="1042"/>
      <c r="N128" s="1042"/>
      <c r="O128" s="1042"/>
      <c r="P128" s="1042"/>
      <c r="Q128" s="1042"/>
      <c r="R128" s="1042"/>
      <c r="S128" s="1042"/>
      <c r="T128" s="1042"/>
      <c r="U128" s="1042"/>
      <c r="V128" s="1042"/>
      <c r="W128" s="1042"/>
      <c r="X128" s="1042"/>
      <c r="Y128" s="1043"/>
      <c r="Z128" s="1032" t="s">
        <v>574</v>
      </c>
      <c r="AA128" s="1013"/>
      <c r="AB128" s="1013"/>
      <c r="AC128" s="1013"/>
      <c r="AD128" s="1013"/>
      <c r="AE128" s="1013"/>
      <c r="AF128" s="1013"/>
      <c r="AG128" s="1013"/>
      <c r="AH128" s="1013"/>
      <c r="AI128" s="1013"/>
      <c r="AJ128" s="1013"/>
      <c r="AK128" s="1013"/>
      <c r="AL128" s="1013"/>
      <c r="AM128" s="1013"/>
      <c r="AN128" s="1013"/>
      <c r="AO128" s="1013"/>
      <c r="AP128" s="1013"/>
      <c r="AQ128" s="1013"/>
      <c r="AR128" s="1013"/>
      <c r="AS128" s="1013"/>
      <c r="AT128" s="1013"/>
      <c r="AU128" s="1013"/>
      <c r="AV128" s="1013"/>
      <c r="AW128" s="1013"/>
      <c r="AX128" s="1013"/>
      <c r="AY128" s="1013"/>
      <c r="AZ128" s="1013"/>
      <c r="BC128" s="12"/>
      <c r="BD128" s="12"/>
      <c r="BE128" s="12"/>
      <c r="BF128" s="12"/>
      <c r="BG128" s="12"/>
      <c r="BH128" s="12"/>
      <c r="BI128" s="12"/>
      <c r="BJ128" s="12"/>
      <c r="BK128" s="12"/>
      <c r="BL128" s="12"/>
      <c r="BM128" s="12"/>
      <c r="BN128" s="12"/>
      <c r="BO128" s="12"/>
      <c r="BP128" s="12"/>
      <c r="BQ128" s="12"/>
      <c r="BR128" s="12"/>
      <c r="BS128" s="12"/>
      <c r="BT128" s="12"/>
      <c r="BU128" s="12"/>
      <c r="BV128" s="12"/>
      <c r="BW128" s="12"/>
      <c r="BX128" s="12"/>
      <c r="BY128" s="12"/>
      <c r="BZ128" s="12"/>
      <c r="CA128" s="12"/>
      <c r="CB128" s="12"/>
      <c r="CC128" s="12"/>
      <c r="CD128" s="12"/>
      <c r="CE128" s="12"/>
      <c r="CF128" s="12"/>
      <c r="CG128" s="12"/>
      <c r="CH128" s="12"/>
      <c r="CI128" s="12"/>
      <c r="CJ128" s="12"/>
      <c r="CK128" s="12"/>
      <c r="CL128" s="12"/>
      <c r="CM128" s="12"/>
      <c r="CN128" s="12"/>
      <c r="CO128" s="12"/>
      <c r="CP128" s="12"/>
      <c r="CQ128" s="12"/>
      <c r="CR128" s="12"/>
      <c r="CS128" s="12"/>
      <c r="CT128" s="12"/>
      <c r="CU128" s="12"/>
      <c r="CV128" s="12"/>
      <c r="CW128" s="12"/>
      <c r="CX128" s="12"/>
      <c r="CY128" s="12"/>
      <c r="CZ128" s="179">
        <v>0</v>
      </c>
      <c r="DA128" s="12"/>
      <c r="DB128" s="12"/>
      <c r="DC128" s="12"/>
      <c r="DD128" s="12"/>
      <c r="DE128" s="12"/>
      <c r="DF128" s="12"/>
      <c r="DG128" s="12"/>
      <c r="DH128" s="12"/>
      <c r="DI128" s="12"/>
      <c r="DJ128" s="12"/>
      <c r="DK128" s="12"/>
      <c r="DL128" s="12"/>
      <c r="DM128" s="12"/>
      <c r="DN128" s="12"/>
      <c r="DO128" s="12"/>
      <c r="DP128" s="12"/>
      <c r="DQ128" s="12"/>
      <c r="DR128" s="12"/>
      <c r="DS128" s="12"/>
      <c r="DT128" s="12"/>
      <c r="DU128" s="12"/>
      <c r="DV128" s="12"/>
      <c r="DW128" s="12"/>
    </row>
    <row r="129" spans="3:127" ht="15" customHeight="1" x14ac:dyDescent="0.25">
      <c r="C129" s="1044"/>
      <c r="D129" s="1045"/>
      <c r="E129" s="1045"/>
      <c r="F129" s="1045"/>
      <c r="G129" s="1045"/>
      <c r="H129" s="1045"/>
      <c r="I129" s="1045"/>
      <c r="J129" s="1045"/>
      <c r="K129" s="1045"/>
      <c r="L129" s="1045"/>
      <c r="M129" s="1045"/>
      <c r="N129" s="1045"/>
      <c r="O129" s="1045"/>
      <c r="P129" s="1045"/>
      <c r="Q129" s="1045"/>
      <c r="R129" s="1045"/>
      <c r="S129" s="1045"/>
      <c r="T129" s="1045"/>
      <c r="U129" s="1045"/>
      <c r="V129" s="1045"/>
      <c r="W129" s="1045"/>
      <c r="X129" s="1045"/>
      <c r="Y129" s="1046"/>
      <c r="Z129" s="1013" t="s">
        <v>497</v>
      </c>
      <c r="AA129" s="746"/>
      <c r="AB129" s="746"/>
      <c r="AC129" s="746"/>
      <c r="AD129" s="746"/>
      <c r="AE129" s="746"/>
      <c r="AF129" s="1013" t="s">
        <v>498</v>
      </c>
      <c r="AG129" s="746"/>
      <c r="AH129" s="746"/>
      <c r="AI129" s="746"/>
      <c r="AJ129" s="746"/>
      <c r="AK129" s="746"/>
      <c r="AL129" s="746"/>
      <c r="AM129" s="1013" t="s">
        <v>499</v>
      </c>
      <c r="AN129" s="746"/>
      <c r="AO129" s="746"/>
      <c r="AP129" s="746"/>
      <c r="AQ129" s="746"/>
      <c r="AR129" s="746"/>
      <c r="AS129" s="746"/>
      <c r="AT129" s="1013" t="s">
        <v>353</v>
      </c>
      <c r="AU129" s="746"/>
      <c r="AV129" s="746"/>
      <c r="AW129" s="746"/>
      <c r="AX129" s="746"/>
      <c r="AY129" s="746"/>
      <c r="AZ129" s="746"/>
      <c r="BC129" s="12"/>
      <c r="BD129" s="12"/>
      <c r="BE129" s="12"/>
      <c r="BF129" s="12"/>
      <c r="BG129" s="12"/>
      <c r="BH129" s="12"/>
      <c r="BI129" s="12"/>
      <c r="BJ129" s="12"/>
      <c r="BK129" s="12"/>
      <c r="BL129" s="12"/>
      <c r="BM129" s="12"/>
      <c r="BN129" s="12"/>
      <c r="BO129" s="12"/>
      <c r="BP129" s="12"/>
      <c r="BQ129" s="12"/>
      <c r="BR129" s="12"/>
      <c r="BS129" s="12"/>
      <c r="BT129" s="12"/>
      <c r="BU129" s="12"/>
      <c r="BV129" s="12"/>
      <c r="BW129" s="12"/>
      <c r="BX129" s="12"/>
      <c r="BY129" s="12"/>
      <c r="BZ129" s="12"/>
      <c r="CA129" s="12"/>
      <c r="CB129" s="12"/>
      <c r="CC129" s="12"/>
      <c r="CD129" s="12"/>
      <c r="CE129" s="12"/>
      <c r="CF129" s="12"/>
      <c r="CG129" s="12"/>
      <c r="CH129" s="12"/>
      <c r="CI129" s="12"/>
      <c r="CJ129" s="12"/>
      <c r="CK129" s="12"/>
      <c r="CL129" s="12"/>
      <c r="CM129" s="12"/>
      <c r="CN129" s="12"/>
      <c r="CO129" s="12"/>
      <c r="CP129" s="12"/>
      <c r="CQ129" s="12"/>
      <c r="CR129" s="12"/>
      <c r="CS129" s="12"/>
      <c r="CT129" s="12"/>
      <c r="CU129" s="12"/>
      <c r="CV129" s="12"/>
      <c r="CW129" s="12"/>
      <c r="CX129" s="12"/>
      <c r="CY129" s="12"/>
      <c r="CZ129" s="179">
        <v>0</v>
      </c>
      <c r="DA129" s="12"/>
      <c r="DB129" s="12"/>
      <c r="DC129" s="12"/>
      <c r="DD129" s="12"/>
      <c r="DE129" s="12"/>
      <c r="DF129" s="12"/>
      <c r="DG129" s="12"/>
      <c r="DH129" s="12"/>
      <c r="DI129" s="12"/>
      <c r="DJ129" s="12"/>
      <c r="DK129" s="12"/>
      <c r="DL129" s="12"/>
      <c r="DM129" s="12"/>
      <c r="DN129" s="12"/>
      <c r="DO129" s="12"/>
      <c r="DP129" s="12"/>
      <c r="DQ129" s="12"/>
      <c r="DR129" s="12"/>
      <c r="DS129" s="12"/>
      <c r="DT129" s="12"/>
      <c r="DU129" s="12"/>
      <c r="DV129" s="12"/>
      <c r="DW129" s="12"/>
    </row>
    <row r="130" spans="3:127" ht="15" hidden="1" customHeight="1" x14ac:dyDescent="0.25">
      <c r="C130" s="1002" t="s">
        <v>156</v>
      </c>
      <c r="D130" s="379"/>
      <c r="E130" s="379"/>
      <c r="F130" s="379"/>
      <c r="G130" s="379"/>
      <c r="H130" s="379"/>
      <c r="I130" s="379"/>
      <c r="J130" s="379"/>
      <c r="K130" s="379"/>
      <c r="L130" s="379"/>
      <c r="M130" s="379"/>
      <c r="N130" s="379"/>
      <c r="O130" s="379"/>
      <c r="P130" s="379"/>
      <c r="Q130" s="379"/>
      <c r="R130" s="379"/>
      <c r="S130" s="379"/>
      <c r="T130" s="379"/>
      <c r="U130" s="379"/>
      <c r="V130" s="379"/>
      <c r="W130" s="379"/>
      <c r="X130" s="379"/>
      <c r="Y130" s="705"/>
      <c r="Z130" s="324"/>
      <c r="AA130" s="324"/>
      <c r="AB130" s="324"/>
      <c r="AC130" s="324"/>
      <c r="AD130" s="324"/>
      <c r="AE130" s="324"/>
      <c r="AF130" s="1027"/>
      <c r="AG130" s="1027"/>
      <c r="AH130" s="1027"/>
      <c r="AI130" s="1027"/>
      <c r="AJ130" s="1027"/>
      <c r="AK130" s="1027"/>
      <c r="AL130" s="1027"/>
      <c r="AM130" s="1027"/>
      <c r="AN130" s="1027"/>
      <c r="AO130" s="1027"/>
      <c r="AP130" s="1027"/>
      <c r="AQ130" s="1027"/>
      <c r="AR130" s="1027"/>
      <c r="AS130" s="1027"/>
      <c r="AT130" s="1027"/>
      <c r="AU130" s="1027"/>
      <c r="AV130" s="1027"/>
      <c r="AW130" s="1027"/>
      <c r="AX130" s="1027"/>
      <c r="AY130" s="1027"/>
      <c r="AZ130" s="1027"/>
      <c r="BC130" s="12"/>
      <c r="BD130" s="12"/>
      <c r="BE130" s="12"/>
      <c r="BF130" s="12"/>
      <c r="BG130" s="12"/>
      <c r="BH130" s="12"/>
      <c r="BI130" s="12"/>
      <c r="BJ130" s="12"/>
      <c r="BK130" s="12"/>
      <c r="BL130" s="12"/>
      <c r="BM130" s="12"/>
      <c r="BN130" s="12"/>
      <c r="BO130" s="12"/>
      <c r="BP130" s="12"/>
      <c r="BQ130" s="12"/>
      <c r="BR130" s="12"/>
      <c r="BS130" s="12"/>
      <c r="BT130" s="12"/>
      <c r="BU130" s="12"/>
      <c r="BV130" s="12"/>
      <c r="BW130" s="12"/>
      <c r="BX130" s="12"/>
      <c r="BY130" s="12"/>
      <c r="BZ130" s="12"/>
      <c r="CA130" s="12"/>
      <c r="CB130" s="12"/>
      <c r="CC130" s="12"/>
      <c r="CD130" s="12"/>
      <c r="CE130" s="12"/>
      <c r="CF130" s="12"/>
      <c r="CG130" s="12"/>
      <c r="CH130" s="12"/>
      <c r="CI130" s="12"/>
      <c r="CJ130" s="12"/>
      <c r="CK130" s="12"/>
      <c r="CL130" s="12"/>
      <c r="CM130" s="12"/>
      <c r="CN130" s="12"/>
      <c r="CO130" s="12"/>
      <c r="CP130" s="12"/>
      <c r="CQ130" s="12"/>
      <c r="CR130" s="12"/>
      <c r="CS130" s="12"/>
      <c r="CT130" s="12"/>
      <c r="CU130" s="12"/>
      <c r="CV130" s="12"/>
      <c r="CW130" s="12"/>
      <c r="CX130" s="12"/>
      <c r="CY130" s="12"/>
      <c r="CZ130" s="179">
        <v>1</v>
      </c>
      <c r="DA130" s="12"/>
      <c r="DB130" s="12"/>
      <c r="DC130" s="12"/>
      <c r="DD130" s="12"/>
      <c r="DE130" s="12"/>
      <c r="DF130" s="12"/>
      <c r="DG130" s="12"/>
      <c r="DH130" s="12"/>
      <c r="DI130" s="12"/>
      <c r="DJ130" s="12"/>
      <c r="DK130" s="12"/>
      <c r="DL130" s="12"/>
      <c r="DM130" s="12"/>
      <c r="DN130" s="12"/>
      <c r="DO130" s="12"/>
      <c r="DP130" s="12"/>
      <c r="DQ130" s="12"/>
      <c r="DR130" s="12"/>
      <c r="DS130" s="12"/>
      <c r="DT130" s="12"/>
      <c r="DU130" s="12"/>
      <c r="DV130" s="12"/>
      <c r="DW130" s="12"/>
    </row>
    <row r="131" spans="3:127" hidden="1" x14ac:dyDescent="0.25">
      <c r="C131" s="378" t="s">
        <v>11</v>
      </c>
      <c r="D131" s="379"/>
      <c r="E131" s="379"/>
      <c r="F131" s="379"/>
      <c r="G131" s="379"/>
      <c r="H131" s="379"/>
      <c r="I131" s="379"/>
      <c r="J131" s="379"/>
      <c r="K131" s="379"/>
      <c r="L131" s="379"/>
      <c r="M131" s="379"/>
      <c r="N131" s="379"/>
      <c r="O131" s="379"/>
      <c r="P131" s="379"/>
      <c r="Q131" s="379"/>
      <c r="R131" s="379"/>
      <c r="S131" s="379"/>
      <c r="T131" s="379"/>
      <c r="U131" s="379"/>
      <c r="V131" s="379"/>
      <c r="W131" s="379"/>
      <c r="X131" s="379"/>
      <c r="Y131" s="705"/>
      <c r="Z131" s="324"/>
      <c r="AA131" s="324"/>
      <c r="AB131" s="324"/>
      <c r="AC131" s="324"/>
      <c r="AD131" s="324"/>
      <c r="AE131" s="324"/>
      <c r="AF131" s="1027"/>
      <c r="AG131" s="1027"/>
      <c r="AH131" s="1027"/>
      <c r="AI131" s="1027"/>
      <c r="AJ131" s="1027"/>
      <c r="AK131" s="1027"/>
      <c r="AL131" s="1027"/>
      <c r="AM131" s="1027"/>
      <c r="AN131" s="1027"/>
      <c r="AO131" s="1027"/>
      <c r="AP131" s="1027"/>
      <c r="AQ131" s="1027"/>
      <c r="AR131" s="1027"/>
      <c r="AS131" s="1027"/>
      <c r="AT131" s="1027"/>
      <c r="AU131" s="1027"/>
      <c r="AV131" s="1027"/>
      <c r="AW131" s="1027"/>
      <c r="AX131" s="1027"/>
      <c r="AY131" s="1027"/>
      <c r="AZ131" s="1027"/>
      <c r="BC131" s="12"/>
      <c r="BD131" s="12"/>
      <c r="BE131" s="12"/>
      <c r="BF131" s="12"/>
      <c r="BG131" s="12"/>
      <c r="BH131" s="12"/>
      <c r="BI131" s="12"/>
      <c r="BJ131" s="12"/>
      <c r="BK131" s="12"/>
      <c r="BL131" s="12"/>
      <c r="BM131" s="12"/>
      <c r="BN131" s="12"/>
      <c r="BO131" s="12"/>
      <c r="BP131" s="12"/>
      <c r="BQ131" s="12"/>
      <c r="BR131" s="12"/>
      <c r="BS131" s="12"/>
      <c r="BT131" s="12"/>
      <c r="BU131" s="12"/>
      <c r="BV131" s="12"/>
      <c r="BW131" s="12"/>
      <c r="BX131" s="12"/>
      <c r="BY131" s="12"/>
      <c r="BZ131" s="12"/>
      <c r="CA131" s="12"/>
      <c r="CB131" s="12"/>
      <c r="CC131" s="12"/>
      <c r="CD131" s="12"/>
      <c r="CE131" s="12"/>
      <c r="CF131" s="12"/>
      <c r="CG131" s="12"/>
      <c r="CH131" s="12"/>
      <c r="CI131" s="12"/>
      <c r="CJ131" s="12"/>
      <c r="CK131" s="12"/>
      <c r="CL131" s="12"/>
      <c r="CM131" s="12"/>
      <c r="CN131" s="12"/>
      <c r="CO131" s="12"/>
      <c r="CP131" s="12"/>
      <c r="CQ131" s="12"/>
      <c r="CR131" s="12"/>
      <c r="CS131" s="12"/>
      <c r="CT131" s="12"/>
      <c r="CU131" s="12"/>
      <c r="CV131" s="12"/>
      <c r="CW131" s="12"/>
      <c r="CX131" s="12"/>
      <c r="CY131" s="12"/>
      <c r="CZ131" s="179">
        <v>1</v>
      </c>
      <c r="DA131" s="12"/>
      <c r="DB131" s="12"/>
      <c r="DC131" s="12"/>
      <c r="DD131" s="12"/>
      <c r="DE131" s="12"/>
      <c r="DF131" s="12"/>
      <c r="DG131" s="12"/>
      <c r="DH131" s="12"/>
      <c r="DI131" s="12"/>
      <c r="DJ131" s="12"/>
      <c r="DK131" s="12"/>
      <c r="DL131" s="12"/>
      <c r="DM131" s="12"/>
      <c r="DN131" s="12"/>
      <c r="DO131" s="12"/>
      <c r="DP131" s="12"/>
      <c r="DQ131" s="12"/>
      <c r="DR131" s="12"/>
      <c r="DS131" s="12"/>
      <c r="DT131" s="12"/>
      <c r="DU131" s="12"/>
      <c r="DV131" s="12"/>
      <c r="DW131" s="12"/>
    </row>
    <row r="132" spans="3:127" hidden="1" x14ac:dyDescent="0.25">
      <c r="C132" s="378" t="s">
        <v>19</v>
      </c>
      <c r="D132" s="379"/>
      <c r="E132" s="379"/>
      <c r="F132" s="379"/>
      <c r="G132" s="379"/>
      <c r="H132" s="379"/>
      <c r="I132" s="379"/>
      <c r="J132" s="379"/>
      <c r="K132" s="379"/>
      <c r="L132" s="379"/>
      <c r="M132" s="379"/>
      <c r="N132" s="379"/>
      <c r="O132" s="379"/>
      <c r="P132" s="379"/>
      <c r="Q132" s="379"/>
      <c r="R132" s="379"/>
      <c r="S132" s="379"/>
      <c r="T132" s="379"/>
      <c r="U132" s="379"/>
      <c r="V132" s="379"/>
      <c r="W132" s="379"/>
      <c r="X132" s="379"/>
      <c r="Y132" s="705"/>
      <c r="Z132" s="324"/>
      <c r="AA132" s="324"/>
      <c r="AB132" s="324"/>
      <c r="AC132" s="324"/>
      <c r="AD132" s="324"/>
      <c r="AE132" s="324"/>
      <c r="AF132" s="1027"/>
      <c r="AG132" s="1027"/>
      <c r="AH132" s="1027"/>
      <c r="AI132" s="1027"/>
      <c r="AJ132" s="1027"/>
      <c r="AK132" s="1027"/>
      <c r="AL132" s="1027"/>
      <c r="AM132" s="1027"/>
      <c r="AN132" s="1027"/>
      <c r="AO132" s="1027"/>
      <c r="AP132" s="1027"/>
      <c r="AQ132" s="1027"/>
      <c r="AR132" s="1027"/>
      <c r="AS132" s="1027"/>
      <c r="AT132" s="1027"/>
      <c r="AU132" s="1027"/>
      <c r="AV132" s="1027"/>
      <c r="AW132" s="1027"/>
      <c r="AX132" s="1027"/>
      <c r="AY132" s="1027"/>
      <c r="AZ132" s="1027"/>
      <c r="BC132" s="12"/>
      <c r="BD132" s="12"/>
      <c r="BE132" s="12"/>
      <c r="BF132" s="12"/>
      <c r="BG132" s="12"/>
      <c r="BH132" s="12"/>
      <c r="BI132" s="12"/>
      <c r="BJ132" s="12"/>
      <c r="BK132" s="12"/>
      <c r="BL132" s="12"/>
      <c r="BM132" s="12"/>
      <c r="BN132" s="12"/>
      <c r="BO132" s="12"/>
      <c r="BP132" s="12"/>
      <c r="BQ132" s="12"/>
      <c r="BR132" s="12"/>
      <c r="BS132" s="12"/>
      <c r="BT132" s="12"/>
      <c r="BU132" s="12"/>
      <c r="BV132" s="12"/>
      <c r="BW132" s="12"/>
      <c r="BX132" s="12"/>
      <c r="BY132" s="12"/>
      <c r="BZ132" s="12"/>
      <c r="CA132" s="12"/>
      <c r="CB132" s="12"/>
      <c r="CC132" s="12"/>
      <c r="CD132" s="12"/>
      <c r="CE132" s="12"/>
      <c r="CF132" s="12"/>
      <c r="CG132" s="12"/>
      <c r="CH132" s="12"/>
      <c r="CI132" s="12"/>
      <c r="CJ132" s="12"/>
      <c r="CK132" s="12"/>
      <c r="CL132" s="12"/>
      <c r="CM132" s="12"/>
      <c r="CN132" s="12"/>
      <c r="CO132" s="12"/>
      <c r="CP132" s="12"/>
      <c r="CQ132" s="12"/>
      <c r="CR132" s="12"/>
      <c r="CS132" s="12"/>
      <c r="CT132" s="12"/>
      <c r="CU132" s="12"/>
      <c r="CV132" s="12"/>
      <c r="CW132" s="12"/>
      <c r="CX132" s="12"/>
      <c r="CY132" s="12"/>
      <c r="CZ132" s="179">
        <v>1</v>
      </c>
      <c r="DA132" s="12"/>
      <c r="DB132" s="12"/>
      <c r="DC132" s="12"/>
      <c r="DD132" s="12"/>
      <c r="DE132" s="12"/>
      <c r="DF132" s="12"/>
      <c r="DG132" s="12"/>
      <c r="DH132" s="12"/>
      <c r="DI132" s="12"/>
      <c r="DJ132" s="12"/>
      <c r="DK132" s="12"/>
      <c r="DL132" s="12"/>
      <c r="DM132" s="12"/>
      <c r="DN132" s="12"/>
      <c r="DO132" s="12"/>
      <c r="DP132" s="12"/>
      <c r="DQ132" s="12"/>
      <c r="DR132" s="12"/>
      <c r="DS132" s="12"/>
      <c r="DT132" s="12"/>
      <c r="DU132" s="12"/>
      <c r="DV132" s="12"/>
      <c r="DW132" s="12"/>
    </row>
    <row r="133" spans="3:127" hidden="1" x14ac:dyDescent="0.25">
      <c r="C133" s="378" t="s">
        <v>29</v>
      </c>
      <c r="D133" s="379"/>
      <c r="E133" s="379"/>
      <c r="F133" s="379"/>
      <c r="G133" s="379"/>
      <c r="H133" s="379"/>
      <c r="I133" s="379"/>
      <c r="J133" s="379"/>
      <c r="K133" s="379"/>
      <c r="L133" s="379"/>
      <c r="M133" s="379"/>
      <c r="N133" s="379"/>
      <c r="O133" s="379"/>
      <c r="P133" s="379"/>
      <c r="Q133" s="379"/>
      <c r="R133" s="379"/>
      <c r="S133" s="379"/>
      <c r="T133" s="379"/>
      <c r="U133" s="379"/>
      <c r="V133" s="379"/>
      <c r="W133" s="379"/>
      <c r="X133" s="379"/>
      <c r="Y133" s="705"/>
      <c r="Z133" s="324"/>
      <c r="AA133" s="324"/>
      <c r="AB133" s="324"/>
      <c r="AC133" s="324"/>
      <c r="AD133" s="324"/>
      <c r="AE133" s="324"/>
      <c r="AF133" s="1027"/>
      <c r="AG133" s="1027"/>
      <c r="AH133" s="1027"/>
      <c r="AI133" s="1027"/>
      <c r="AJ133" s="1027"/>
      <c r="AK133" s="1027"/>
      <c r="AL133" s="1027"/>
      <c r="AM133" s="1027"/>
      <c r="AN133" s="1027"/>
      <c r="AO133" s="1027"/>
      <c r="AP133" s="1027"/>
      <c r="AQ133" s="1027"/>
      <c r="AR133" s="1027"/>
      <c r="AS133" s="1027"/>
      <c r="AT133" s="1027"/>
      <c r="AU133" s="1027"/>
      <c r="AV133" s="1027"/>
      <c r="AW133" s="1027"/>
      <c r="AX133" s="1027"/>
      <c r="AY133" s="1027"/>
      <c r="AZ133" s="1027"/>
      <c r="BC133" s="12"/>
      <c r="BD133" s="12"/>
      <c r="BE133" s="12"/>
      <c r="BF133" s="12"/>
      <c r="BG133" s="12"/>
      <c r="BH133" s="12"/>
      <c r="BI133" s="12"/>
      <c r="BJ133" s="12"/>
      <c r="BK133" s="12"/>
      <c r="BL133" s="12"/>
      <c r="BM133" s="12"/>
      <c r="BN133" s="12"/>
      <c r="BO133" s="12"/>
      <c r="BP133" s="12"/>
      <c r="BQ133" s="12"/>
      <c r="BR133" s="12"/>
      <c r="BS133" s="12"/>
      <c r="BT133" s="12"/>
      <c r="BU133" s="12"/>
      <c r="BV133" s="12"/>
      <c r="BW133" s="12"/>
      <c r="BX133" s="12"/>
      <c r="BY133" s="12"/>
      <c r="BZ133" s="12"/>
      <c r="CA133" s="12"/>
      <c r="CB133" s="12"/>
      <c r="CC133" s="12"/>
      <c r="CD133" s="12"/>
      <c r="CE133" s="12"/>
      <c r="CF133" s="12"/>
      <c r="CG133" s="12"/>
      <c r="CH133" s="12"/>
      <c r="CI133" s="12"/>
      <c r="CJ133" s="12"/>
      <c r="CK133" s="12"/>
      <c r="CL133" s="12"/>
      <c r="CM133" s="12"/>
      <c r="CN133" s="12"/>
      <c r="CO133" s="12"/>
      <c r="CP133" s="12"/>
      <c r="CQ133" s="12"/>
      <c r="CR133" s="12"/>
      <c r="CS133" s="12"/>
      <c r="CT133" s="12"/>
      <c r="CU133" s="12"/>
      <c r="CV133" s="12"/>
      <c r="CW133" s="12"/>
      <c r="CX133" s="12"/>
      <c r="CY133" s="12"/>
      <c r="CZ133" s="179">
        <v>1</v>
      </c>
      <c r="DA133" s="12"/>
      <c r="DB133" s="12"/>
      <c r="DC133" s="12"/>
      <c r="DD133" s="12"/>
      <c r="DE133" s="12"/>
      <c r="DF133" s="12"/>
      <c r="DG133" s="12"/>
      <c r="DH133" s="12"/>
      <c r="DI133" s="12"/>
      <c r="DJ133" s="12"/>
      <c r="DK133" s="12"/>
      <c r="DL133" s="12"/>
      <c r="DM133" s="12"/>
      <c r="DN133" s="12"/>
      <c r="DO133" s="12"/>
      <c r="DP133" s="12"/>
      <c r="DQ133" s="12"/>
      <c r="DR133" s="12"/>
      <c r="DS133" s="12"/>
      <c r="DT133" s="12"/>
      <c r="DU133" s="12"/>
      <c r="DV133" s="12"/>
      <c r="DW133" s="12"/>
    </row>
    <row r="134" spans="3:127" hidden="1" x14ac:dyDescent="0.25">
      <c r="C134" s="378" t="s">
        <v>33</v>
      </c>
      <c r="D134" s="379"/>
      <c r="E134" s="379"/>
      <c r="F134" s="379"/>
      <c r="G134" s="379"/>
      <c r="H134" s="379"/>
      <c r="I134" s="379"/>
      <c r="J134" s="379"/>
      <c r="K134" s="379"/>
      <c r="L134" s="379"/>
      <c r="M134" s="379"/>
      <c r="N134" s="379"/>
      <c r="O134" s="379"/>
      <c r="P134" s="379"/>
      <c r="Q134" s="379"/>
      <c r="R134" s="379"/>
      <c r="S134" s="379"/>
      <c r="T134" s="379"/>
      <c r="U134" s="379"/>
      <c r="V134" s="379"/>
      <c r="W134" s="379"/>
      <c r="X134" s="379"/>
      <c r="Y134" s="705"/>
      <c r="Z134" s="324"/>
      <c r="AA134" s="324"/>
      <c r="AB134" s="324"/>
      <c r="AC134" s="324"/>
      <c r="AD134" s="324"/>
      <c r="AE134" s="324"/>
      <c r="AF134" s="1027"/>
      <c r="AG134" s="1027"/>
      <c r="AH134" s="1027"/>
      <c r="AI134" s="1027"/>
      <c r="AJ134" s="1027"/>
      <c r="AK134" s="1027"/>
      <c r="AL134" s="1027"/>
      <c r="AM134" s="1027"/>
      <c r="AN134" s="1027"/>
      <c r="AO134" s="1027"/>
      <c r="AP134" s="1027"/>
      <c r="AQ134" s="1027"/>
      <c r="AR134" s="1027"/>
      <c r="AS134" s="1027"/>
      <c r="AT134" s="1027"/>
      <c r="AU134" s="1027"/>
      <c r="AV134" s="1027"/>
      <c r="AW134" s="1027"/>
      <c r="AX134" s="1027"/>
      <c r="AY134" s="1027"/>
      <c r="AZ134" s="1027"/>
      <c r="BC134" s="12"/>
      <c r="BD134" s="12"/>
      <c r="BE134" s="12"/>
      <c r="BF134" s="12"/>
      <c r="BG134" s="12"/>
      <c r="BH134" s="12"/>
      <c r="BI134" s="12"/>
      <c r="BJ134" s="12"/>
      <c r="BK134" s="12"/>
      <c r="BL134" s="12"/>
      <c r="BM134" s="12"/>
      <c r="BN134" s="12"/>
      <c r="BO134" s="12"/>
      <c r="BP134" s="12"/>
      <c r="BQ134" s="12"/>
      <c r="BR134" s="12"/>
      <c r="BS134" s="12"/>
      <c r="BT134" s="12"/>
      <c r="BU134" s="12"/>
      <c r="BV134" s="12"/>
      <c r="BW134" s="12"/>
      <c r="BX134" s="12"/>
      <c r="BY134" s="12"/>
      <c r="BZ134" s="12"/>
      <c r="CA134" s="12"/>
      <c r="CB134" s="12"/>
      <c r="CC134" s="12"/>
      <c r="CD134" s="12"/>
      <c r="CE134" s="12"/>
      <c r="CF134" s="12"/>
      <c r="CG134" s="12"/>
      <c r="CH134" s="12"/>
      <c r="CI134" s="12"/>
      <c r="CJ134" s="12"/>
      <c r="CK134" s="12"/>
      <c r="CL134" s="12"/>
      <c r="CM134" s="12"/>
      <c r="CN134" s="12"/>
      <c r="CO134" s="12"/>
      <c r="CP134" s="12"/>
      <c r="CQ134" s="12"/>
      <c r="CR134" s="12"/>
      <c r="CS134" s="12"/>
      <c r="CT134" s="12"/>
      <c r="CU134" s="12"/>
      <c r="CV134" s="12"/>
      <c r="CW134" s="12"/>
      <c r="CX134" s="12"/>
      <c r="CY134" s="12"/>
      <c r="CZ134" s="179">
        <v>1</v>
      </c>
      <c r="DA134" s="12"/>
      <c r="DB134" s="12"/>
      <c r="DC134" s="12"/>
      <c r="DD134" s="12"/>
      <c r="DE134" s="12"/>
      <c r="DF134" s="12"/>
      <c r="DG134" s="12"/>
      <c r="DH134" s="12"/>
      <c r="DI134" s="12"/>
      <c r="DJ134" s="12"/>
      <c r="DK134" s="12"/>
      <c r="DL134" s="12"/>
      <c r="DM134" s="12"/>
      <c r="DN134" s="12"/>
      <c r="DO134" s="12"/>
      <c r="DP134" s="12"/>
      <c r="DQ134" s="12"/>
      <c r="DR134" s="12"/>
      <c r="DS134" s="12"/>
      <c r="DT134" s="12"/>
      <c r="DU134" s="12"/>
      <c r="DV134" s="12"/>
      <c r="DW134" s="12"/>
    </row>
    <row r="135" spans="3:127" hidden="1" x14ac:dyDescent="0.25">
      <c r="C135" s="1012" t="s">
        <v>651</v>
      </c>
      <c r="D135" s="379"/>
      <c r="E135" s="379"/>
      <c r="F135" s="379"/>
      <c r="G135" s="379"/>
      <c r="H135" s="379"/>
      <c r="I135" s="379"/>
      <c r="J135" s="379"/>
      <c r="K135" s="379"/>
      <c r="L135" s="379"/>
      <c r="M135" s="379"/>
      <c r="N135" s="379"/>
      <c r="O135" s="379"/>
      <c r="P135" s="379"/>
      <c r="Q135" s="379"/>
      <c r="R135" s="379"/>
      <c r="S135" s="379"/>
      <c r="T135" s="379"/>
      <c r="U135" s="379"/>
      <c r="V135" s="379"/>
      <c r="W135" s="379"/>
      <c r="X135" s="379"/>
      <c r="Y135" s="705"/>
      <c r="Z135" s="324"/>
      <c r="AA135" s="324"/>
      <c r="AB135" s="324"/>
      <c r="AC135" s="324"/>
      <c r="AD135" s="324"/>
      <c r="AE135" s="324"/>
      <c r="AF135" s="1027"/>
      <c r="AG135" s="1027"/>
      <c r="AH135" s="1027"/>
      <c r="AI135" s="1027"/>
      <c r="AJ135" s="1027"/>
      <c r="AK135" s="1027"/>
      <c r="AL135" s="1027"/>
      <c r="AM135" s="1027"/>
      <c r="AN135" s="1027"/>
      <c r="AO135" s="1027"/>
      <c r="AP135" s="1027"/>
      <c r="AQ135" s="1027"/>
      <c r="AR135" s="1027"/>
      <c r="AS135" s="1027"/>
      <c r="AT135" s="1027"/>
      <c r="AU135" s="1027"/>
      <c r="AV135" s="1027"/>
      <c r="AW135" s="1027"/>
      <c r="AX135" s="1027"/>
      <c r="AY135" s="1027"/>
      <c r="AZ135" s="1027"/>
      <c r="BC135" s="12"/>
      <c r="BD135" s="12"/>
      <c r="BE135" s="12"/>
      <c r="BF135" s="12"/>
      <c r="BG135" s="12"/>
      <c r="BH135" s="12"/>
      <c r="BI135" s="12"/>
      <c r="BJ135" s="12"/>
      <c r="BK135" s="12"/>
      <c r="BL135" s="12"/>
      <c r="BM135" s="12"/>
      <c r="BN135" s="12"/>
      <c r="BO135" s="12"/>
      <c r="BP135" s="12"/>
      <c r="BQ135" s="12"/>
      <c r="BR135" s="12"/>
      <c r="BS135" s="12"/>
      <c r="BT135" s="12"/>
      <c r="BU135" s="12"/>
      <c r="BV135" s="12"/>
      <c r="BW135" s="12"/>
      <c r="BX135" s="12"/>
      <c r="BY135" s="12"/>
      <c r="BZ135" s="12"/>
      <c r="CA135" s="12"/>
      <c r="CB135" s="12"/>
      <c r="CC135" s="12"/>
      <c r="CD135" s="12"/>
      <c r="CE135" s="12"/>
      <c r="CF135" s="12"/>
      <c r="CG135" s="12"/>
      <c r="CH135" s="12"/>
      <c r="CI135" s="12"/>
      <c r="CJ135" s="12"/>
      <c r="CK135" s="12"/>
      <c r="CL135" s="12"/>
      <c r="CM135" s="12"/>
      <c r="CN135" s="12"/>
      <c r="CO135" s="12"/>
      <c r="CP135" s="12"/>
      <c r="CQ135" s="12"/>
      <c r="CR135" s="12"/>
      <c r="CS135" s="12"/>
      <c r="CT135" s="12"/>
      <c r="CU135" s="12"/>
      <c r="CV135" s="12"/>
      <c r="CW135" s="12"/>
      <c r="CX135" s="12"/>
      <c r="CY135" s="12"/>
      <c r="CZ135" s="179">
        <v>1</v>
      </c>
      <c r="DA135" s="12"/>
      <c r="DB135" s="12"/>
      <c r="DC135" s="12"/>
      <c r="DD135" s="12"/>
      <c r="DE135" s="12"/>
      <c r="DF135" s="12"/>
      <c r="DG135" s="12"/>
      <c r="DH135" s="12"/>
      <c r="DI135" s="12"/>
      <c r="DJ135" s="12"/>
      <c r="DK135" s="12"/>
      <c r="DL135" s="12"/>
      <c r="DM135" s="12"/>
      <c r="DN135" s="12"/>
      <c r="DO135" s="12"/>
      <c r="DP135" s="12"/>
      <c r="DQ135" s="12"/>
      <c r="DR135" s="12"/>
      <c r="DS135" s="12"/>
      <c r="DT135" s="12"/>
      <c r="DU135" s="12"/>
      <c r="DV135" s="12"/>
      <c r="DW135" s="12"/>
    </row>
    <row r="136" spans="3:127" x14ac:dyDescent="0.25">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C136" s="12"/>
      <c r="BD136" s="12"/>
      <c r="BE136" s="12"/>
      <c r="BF136" s="12"/>
      <c r="BG136" s="12"/>
      <c r="BH136" s="12"/>
      <c r="BI136" s="12"/>
      <c r="BJ136" s="12"/>
      <c r="BK136" s="12"/>
      <c r="BL136" s="12"/>
      <c r="BM136" s="12"/>
      <c r="BN136" s="12"/>
      <c r="BO136" s="12"/>
      <c r="BP136" s="12"/>
      <c r="BQ136" s="12"/>
      <c r="BR136" s="12"/>
      <c r="BS136" s="12"/>
      <c r="BT136" s="12"/>
      <c r="BU136" s="12"/>
      <c r="BV136" s="12"/>
      <c r="BW136" s="12"/>
      <c r="BX136" s="12"/>
      <c r="BY136" s="12"/>
      <c r="BZ136" s="12"/>
      <c r="CA136" s="12"/>
      <c r="CB136" s="12"/>
      <c r="CC136" s="12"/>
      <c r="CD136" s="12"/>
      <c r="CE136" s="12"/>
      <c r="CF136" s="12"/>
      <c r="CG136" s="12"/>
      <c r="CH136" s="12"/>
      <c r="CI136" s="12"/>
      <c r="CJ136" s="12"/>
      <c r="CK136" s="12"/>
      <c r="CL136" s="12"/>
      <c r="CM136" s="12"/>
      <c r="CN136" s="12"/>
      <c r="CO136" s="12"/>
      <c r="CP136" s="12"/>
      <c r="CQ136" s="12"/>
      <c r="CR136" s="12"/>
      <c r="CS136" s="12"/>
      <c r="CT136" s="12"/>
      <c r="CU136" s="12"/>
      <c r="CV136" s="12"/>
      <c r="CW136" s="12"/>
      <c r="CX136" s="12"/>
      <c r="CY136" s="12"/>
      <c r="CZ136" s="179">
        <v>0</v>
      </c>
      <c r="DA136" s="12"/>
      <c r="DB136" s="12"/>
      <c r="DC136" s="12"/>
      <c r="DD136" s="12"/>
      <c r="DE136" s="12"/>
      <c r="DF136" s="12"/>
      <c r="DG136" s="12"/>
      <c r="DH136" s="12"/>
      <c r="DI136" s="12"/>
      <c r="DJ136" s="12"/>
      <c r="DK136" s="12"/>
      <c r="DL136" s="12"/>
      <c r="DM136" s="12"/>
      <c r="DN136" s="12"/>
      <c r="DO136" s="12"/>
      <c r="DP136" s="12"/>
      <c r="DQ136" s="12"/>
      <c r="DR136" s="12"/>
      <c r="DS136" s="12"/>
      <c r="DT136" s="12"/>
      <c r="DU136" s="12"/>
      <c r="DV136" s="12"/>
      <c r="DW136" s="12"/>
    </row>
    <row r="137" spans="3:127" x14ac:dyDescent="0.25">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C137" s="12"/>
      <c r="BD137" s="12"/>
      <c r="BE137" s="12"/>
      <c r="BF137" s="12"/>
      <c r="BG137" s="12"/>
      <c r="BH137" s="12"/>
      <c r="BI137" s="12"/>
      <c r="BJ137" s="12"/>
      <c r="BK137" s="12"/>
      <c r="BL137" s="12"/>
      <c r="BM137" s="12"/>
      <c r="BN137" s="12"/>
      <c r="BO137" s="12"/>
      <c r="BP137" s="12"/>
      <c r="BQ137" s="12"/>
      <c r="BR137" s="12"/>
      <c r="BS137" s="12"/>
      <c r="BT137" s="12"/>
      <c r="BU137" s="12"/>
      <c r="BV137" s="12"/>
      <c r="BW137" s="12"/>
      <c r="BX137" s="12"/>
      <c r="BY137" s="12"/>
      <c r="BZ137" s="12"/>
      <c r="CA137" s="12"/>
      <c r="CB137" s="12"/>
      <c r="CC137" s="12"/>
      <c r="CD137" s="12"/>
      <c r="CE137" s="12"/>
      <c r="CF137" s="12"/>
      <c r="CG137" s="12"/>
      <c r="CH137" s="12"/>
      <c r="CI137" s="12"/>
      <c r="CJ137" s="12"/>
      <c r="CK137" s="12"/>
      <c r="CL137" s="12"/>
      <c r="CM137" s="12"/>
      <c r="CN137" s="12"/>
      <c r="CO137" s="12"/>
      <c r="CP137" s="12"/>
      <c r="CQ137" s="12"/>
      <c r="CR137" s="12"/>
      <c r="CS137" s="12"/>
      <c r="CT137" s="12"/>
      <c r="CU137" s="12"/>
      <c r="CV137" s="12"/>
      <c r="CW137" s="12"/>
      <c r="CX137" s="12"/>
      <c r="CY137" s="12"/>
      <c r="CZ137" s="179">
        <v>0</v>
      </c>
      <c r="DA137" s="12"/>
      <c r="DB137" s="12"/>
      <c r="DC137" s="12"/>
      <c r="DD137" s="12"/>
      <c r="DE137" s="12"/>
      <c r="DF137" s="12"/>
      <c r="DG137" s="12"/>
      <c r="DH137" s="12"/>
      <c r="DI137" s="12"/>
      <c r="DJ137" s="12"/>
      <c r="DK137" s="12"/>
      <c r="DL137" s="12"/>
      <c r="DM137" s="12"/>
      <c r="DN137" s="12"/>
      <c r="DO137" s="12"/>
      <c r="DP137" s="12"/>
      <c r="DQ137" s="12"/>
      <c r="DR137" s="12"/>
      <c r="DS137" s="12"/>
      <c r="DT137" s="12"/>
      <c r="DU137" s="12"/>
      <c r="DV137" s="12"/>
      <c r="DW137" s="12"/>
    </row>
    <row r="138" spans="3:127" x14ac:dyDescent="0.25">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C138" s="12"/>
      <c r="BD138" s="12"/>
      <c r="BE138" s="12"/>
      <c r="BF138" s="12"/>
      <c r="BG138" s="12"/>
      <c r="BH138" s="12"/>
      <c r="BI138" s="12"/>
      <c r="BJ138" s="12"/>
      <c r="BK138" s="12"/>
      <c r="BL138" s="12"/>
      <c r="BM138" s="12"/>
      <c r="BN138" s="12"/>
      <c r="BO138" s="12"/>
      <c r="BP138" s="12"/>
      <c r="BQ138" s="12"/>
      <c r="BR138" s="12"/>
      <c r="BS138" s="12"/>
      <c r="BT138" s="12"/>
      <c r="BU138" s="12"/>
      <c r="BV138" s="12"/>
      <c r="BW138" s="12"/>
      <c r="BX138" s="12"/>
      <c r="BY138" s="12"/>
      <c r="BZ138" s="12"/>
      <c r="CA138" s="12"/>
      <c r="CB138" s="12"/>
      <c r="CC138" s="12"/>
      <c r="CD138" s="12"/>
      <c r="CE138" s="12"/>
      <c r="CF138" s="12"/>
      <c r="CG138" s="12"/>
      <c r="CH138" s="12"/>
      <c r="CI138" s="12"/>
      <c r="CJ138" s="12"/>
      <c r="CK138" s="12"/>
      <c r="CL138" s="12"/>
      <c r="CM138" s="12"/>
      <c r="CN138" s="12"/>
      <c r="CO138" s="12"/>
      <c r="CP138" s="12"/>
      <c r="CQ138" s="12"/>
      <c r="CR138" s="12"/>
      <c r="CS138" s="12"/>
      <c r="CT138" s="12"/>
      <c r="CU138" s="12"/>
      <c r="CV138" s="12"/>
      <c r="CW138" s="12"/>
      <c r="CX138" s="12"/>
      <c r="CY138" s="12"/>
      <c r="CZ138" s="179">
        <v>0</v>
      </c>
      <c r="DA138" s="12"/>
      <c r="DB138" s="12"/>
      <c r="DC138" s="12"/>
      <c r="DD138" s="12"/>
      <c r="DE138" s="12"/>
      <c r="DF138" s="12"/>
      <c r="DG138" s="12"/>
      <c r="DH138" s="12"/>
      <c r="DI138" s="12"/>
      <c r="DJ138" s="12"/>
      <c r="DK138" s="12"/>
      <c r="DL138" s="12"/>
      <c r="DM138" s="12"/>
      <c r="DN138" s="12"/>
      <c r="DO138" s="12"/>
      <c r="DP138" s="12"/>
      <c r="DQ138" s="12"/>
      <c r="DR138" s="12"/>
      <c r="DS138" s="12"/>
      <c r="DT138" s="12"/>
      <c r="DU138" s="12"/>
      <c r="DV138" s="12"/>
      <c r="DW138" s="12"/>
    </row>
    <row r="139" spans="3:127" x14ac:dyDescent="0.25">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C139" s="12"/>
      <c r="BD139" s="12"/>
      <c r="BE139" s="12"/>
      <c r="BF139" s="12"/>
      <c r="BG139" s="12"/>
      <c r="BH139" s="12"/>
      <c r="BI139" s="12"/>
      <c r="BJ139" s="12"/>
      <c r="BK139" s="12"/>
      <c r="BL139" s="12"/>
      <c r="BM139" s="12"/>
      <c r="BN139" s="12"/>
      <c r="BO139" s="12"/>
      <c r="BP139" s="12"/>
      <c r="BQ139" s="12"/>
      <c r="BR139" s="12"/>
      <c r="BS139" s="12"/>
      <c r="BT139" s="12"/>
      <c r="BU139" s="12"/>
      <c r="BV139" s="12"/>
      <c r="BW139" s="12"/>
      <c r="BX139" s="12"/>
      <c r="BY139" s="12"/>
      <c r="BZ139" s="12"/>
      <c r="CA139" s="12"/>
      <c r="CB139" s="12"/>
      <c r="CC139" s="12"/>
      <c r="CD139" s="12"/>
      <c r="CE139" s="12"/>
      <c r="CF139" s="12"/>
      <c r="CG139" s="12"/>
      <c r="CH139" s="12"/>
      <c r="CI139" s="12"/>
      <c r="CJ139" s="12"/>
      <c r="CK139" s="12"/>
      <c r="CL139" s="12"/>
      <c r="CM139" s="12"/>
      <c r="CN139" s="12"/>
      <c r="CO139" s="12"/>
      <c r="CP139" s="12"/>
      <c r="CQ139" s="12"/>
      <c r="CR139" s="12"/>
      <c r="CS139" s="12"/>
      <c r="CT139" s="12"/>
      <c r="CU139" s="12"/>
      <c r="CV139" s="12"/>
      <c r="CW139" s="12"/>
      <c r="CX139" s="12"/>
      <c r="CY139" s="12"/>
      <c r="CZ139" s="179">
        <v>0</v>
      </c>
      <c r="DA139" s="12"/>
      <c r="DB139" s="12"/>
      <c r="DC139" s="12"/>
      <c r="DD139" s="12"/>
      <c r="DE139" s="12"/>
      <c r="DF139" s="12"/>
      <c r="DG139" s="12"/>
      <c r="DH139" s="12"/>
      <c r="DI139" s="12"/>
      <c r="DJ139" s="12"/>
      <c r="DK139" s="12"/>
      <c r="DL139" s="12"/>
      <c r="DM139" s="12"/>
      <c r="DN139" s="12"/>
      <c r="DO139" s="12"/>
      <c r="DP139" s="12"/>
      <c r="DQ139" s="12"/>
      <c r="DR139" s="12"/>
      <c r="DS139" s="12"/>
      <c r="DT139" s="12"/>
      <c r="DU139" s="12"/>
      <c r="DV139" s="12"/>
      <c r="DW139" s="12"/>
    </row>
    <row r="140" spans="3:127" x14ac:dyDescent="0.25">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C140" s="12"/>
      <c r="BD140" s="12"/>
      <c r="BE140" s="12"/>
      <c r="BF140" s="12"/>
      <c r="BG140" s="12"/>
      <c r="BH140" s="12"/>
      <c r="BI140" s="12"/>
      <c r="BJ140" s="12"/>
      <c r="BK140" s="12"/>
      <c r="BL140" s="12"/>
      <c r="BM140" s="12"/>
      <c r="BN140" s="12"/>
      <c r="BO140" s="12"/>
      <c r="BP140" s="12"/>
      <c r="BQ140" s="12"/>
      <c r="BR140" s="12"/>
      <c r="BS140" s="12"/>
      <c r="BT140" s="12"/>
      <c r="BU140" s="12"/>
      <c r="BV140" s="12"/>
      <c r="BW140" s="12"/>
      <c r="BX140" s="12"/>
      <c r="BY140" s="12"/>
      <c r="BZ140" s="12"/>
      <c r="CA140" s="12"/>
      <c r="CB140" s="12"/>
      <c r="CC140" s="12"/>
      <c r="CD140" s="12"/>
      <c r="CE140" s="12"/>
      <c r="CF140" s="12"/>
      <c r="CG140" s="12"/>
      <c r="CH140" s="12"/>
      <c r="CI140" s="12"/>
      <c r="CJ140" s="12"/>
      <c r="CK140" s="12"/>
      <c r="CL140" s="12"/>
      <c r="CM140" s="12"/>
      <c r="CN140" s="12"/>
      <c r="CO140" s="12"/>
      <c r="CP140" s="12"/>
      <c r="CQ140" s="12"/>
      <c r="CR140" s="12"/>
      <c r="CS140" s="12"/>
      <c r="CT140" s="12"/>
      <c r="CU140" s="12"/>
      <c r="CV140" s="12"/>
      <c r="CW140" s="12"/>
      <c r="CX140" s="12"/>
      <c r="CY140" s="12"/>
      <c r="CZ140" s="179">
        <v>0</v>
      </c>
      <c r="DA140" s="12"/>
      <c r="DB140" s="12"/>
      <c r="DC140" s="12"/>
      <c r="DD140" s="12"/>
      <c r="DE140" s="12"/>
      <c r="DF140" s="12"/>
      <c r="DG140" s="12"/>
      <c r="DH140" s="12"/>
      <c r="DI140" s="12"/>
      <c r="DJ140" s="12"/>
      <c r="DK140" s="12"/>
      <c r="DL140" s="12"/>
      <c r="DM140" s="12"/>
      <c r="DN140" s="12"/>
      <c r="DO140" s="12"/>
      <c r="DP140" s="12"/>
      <c r="DQ140" s="12"/>
      <c r="DR140" s="12"/>
      <c r="DS140" s="12"/>
      <c r="DT140" s="12"/>
      <c r="DU140" s="12"/>
      <c r="DV140" s="12"/>
      <c r="DW140" s="12"/>
    </row>
    <row r="141" spans="3:127" x14ac:dyDescent="0.25">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C141" s="12"/>
      <c r="BD141" s="12"/>
      <c r="BE141" s="12"/>
      <c r="BF141" s="12"/>
      <c r="BG141" s="12"/>
      <c r="BH141" s="12"/>
      <c r="BI141" s="12"/>
      <c r="BJ141" s="12"/>
      <c r="BK141" s="12"/>
      <c r="BL141" s="12"/>
      <c r="BM141" s="12"/>
      <c r="BN141" s="12"/>
      <c r="BO141" s="12"/>
      <c r="BP141" s="12"/>
      <c r="BQ141" s="12"/>
      <c r="BR141" s="12"/>
      <c r="BS141" s="12"/>
      <c r="BT141" s="12"/>
      <c r="BU141" s="12"/>
      <c r="BV141" s="12"/>
      <c r="BW141" s="12"/>
      <c r="BX141" s="12"/>
      <c r="BY141" s="12"/>
      <c r="BZ141" s="12"/>
      <c r="CA141" s="12"/>
      <c r="CB141" s="12"/>
      <c r="CC141" s="12"/>
      <c r="CD141" s="12"/>
      <c r="CE141" s="12"/>
      <c r="CF141" s="12"/>
      <c r="CG141" s="12"/>
      <c r="CH141" s="12"/>
      <c r="CI141" s="12"/>
      <c r="CJ141" s="12"/>
      <c r="CK141" s="12"/>
      <c r="CL141" s="12"/>
      <c r="CM141" s="12"/>
      <c r="CN141" s="12"/>
      <c r="CO141" s="12"/>
      <c r="CP141" s="12"/>
      <c r="CQ141" s="12"/>
      <c r="CR141" s="12"/>
      <c r="CS141" s="12"/>
      <c r="CT141" s="12"/>
      <c r="CU141" s="12"/>
      <c r="CV141" s="12"/>
      <c r="CW141" s="12"/>
      <c r="CX141" s="12"/>
      <c r="CY141" s="12"/>
      <c r="CZ141" s="179">
        <v>0</v>
      </c>
      <c r="DA141" s="12"/>
      <c r="DB141" s="12"/>
      <c r="DC141" s="12"/>
      <c r="DD141" s="12"/>
      <c r="DE141" s="12"/>
      <c r="DF141" s="12"/>
      <c r="DG141" s="12"/>
      <c r="DH141" s="12"/>
      <c r="DI141" s="12"/>
      <c r="DJ141" s="12"/>
      <c r="DK141" s="12"/>
      <c r="DL141" s="12"/>
      <c r="DM141" s="12"/>
      <c r="DN141" s="12"/>
      <c r="DO141" s="12"/>
      <c r="DP141" s="12"/>
      <c r="DQ141" s="12"/>
      <c r="DR141" s="12"/>
      <c r="DS141" s="12"/>
      <c r="DT141" s="12"/>
      <c r="DU141" s="12"/>
      <c r="DV141" s="12"/>
      <c r="DW141" s="12"/>
    </row>
    <row r="142" spans="3:127" x14ac:dyDescent="0.25">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C142" s="12"/>
      <c r="BD142" s="12"/>
      <c r="BE142" s="12"/>
      <c r="BF142" s="12"/>
      <c r="BG142" s="12"/>
      <c r="BH142" s="12"/>
      <c r="BI142" s="12"/>
      <c r="BJ142" s="12"/>
      <c r="BK142" s="12"/>
      <c r="BL142" s="12"/>
      <c r="BM142" s="12"/>
      <c r="BN142" s="12"/>
      <c r="BO142" s="12"/>
      <c r="BP142" s="12"/>
      <c r="BQ142" s="12"/>
      <c r="BR142" s="12"/>
      <c r="BS142" s="12"/>
      <c r="BT142" s="12"/>
      <c r="BU142" s="12"/>
      <c r="BV142" s="12"/>
      <c r="BW142" s="12"/>
      <c r="BX142" s="12"/>
      <c r="BY142" s="12"/>
      <c r="BZ142" s="12"/>
      <c r="CA142" s="12"/>
      <c r="CB142" s="12"/>
      <c r="CC142" s="12"/>
      <c r="CD142" s="12"/>
      <c r="CE142" s="12"/>
      <c r="CF142" s="12"/>
      <c r="CG142" s="12"/>
      <c r="CH142" s="12"/>
      <c r="CI142" s="12"/>
      <c r="CJ142" s="12"/>
      <c r="CK142" s="12"/>
      <c r="CL142" s="12"/>
      <c r="CM142" s="12"/>
      <c r="CN142" s="12"/>
      <c r="CO142" s="12"/>
      <c r="CP142" s="12"/>
      <c r="CQ142" s="12"/>
      <c r="CR142" s="12"/>
      <c r="CS142" s="12"/>
      <c r="CT142" s="12"/>
      <c r="CU142" s="12"/>
      <c r="CV142" s="12"/>
      <c r="CW142" s="12"/>
      <c r="CX142" s="12"/>
      <c r="CY142" s="12"/>
      <c r="CZ142" s="179">
        <v>0</v>
      </c>
      <c r="DA142" s="12"/>
      <c r="DB142" s="12"/>
      <c r="DC142" s="12"/>
      <c r="DD142" s="12"/>
      <c r="DE142" s="12"/>
      <c r="DF142" s="12"/>
      <c r="DG142" s="12"/>
      <c r="DH142" s="12"/>
      <c r="DI142" s="12"/>
      <c r="DJ142" s="12"/>
      <c r="DK142" s="12"/>
      <c r="DL142" s="12"/>
      <c r="DM142" s="12"/>
      <c r="DN142" s="12"/>
      <c r="DO142" s="12"/>
      <c r="DP142" s="12"/>
      <c r="DQ142" s="12"/>
      <c r="DR142" s="12"/>
      <c r="DS142" s="12"/>
      <c r="DT142" s="12"/>
      <c r="DU142" s="12"/>
      <c r="DV142" s="12"/>
      <c r="DW142" s="12"/>
    </row>
    <row r="143" spans="3:127" x14ac:dyDescent="0.25">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C143" s="12"/>
      <c r="BD143" s="12"/>
      <c r="BE143" s="12"/>
      <c r="BF143" s="12"/>
      <c r="BG143" s="12"/>
      <c r="BH143" s="12"/>
      <c r="BI143" s="12"/>
      <c r="BJ143" s="12"/>
      <c r="BK143" s="12"/>
      <c r="BL143" s="12"/>
      <c r="BM143" s="12"/>
      <c r="BN143" s="12"/>
      <c r="BO143" s="12"/>
      <c r="BP143" s="12"/>
      <c r="BQ143" s="12"/>
      <c r="BR143" s="12"/>
      <c r="BS143" s="12"/>
      <c r="BT143" s="12"/>
      <c r="BU143" s="12"/>
      <c r="BV143" s="12"/>
      <c r="BW143" s="12"/>
      <c r="BX143" s="12"/>
      <c r="BY143" s="12"/>
      <c r="BZ143" s="12"/>
      <c r="CA143" s="12"/>
      <c r="CB143" s="12"/>
      <c r="CC143" s="12"/>
      <c r="CD143" s="12"/>
      <c r="CE143" s="12"/>
      <c r="CF143" s="12"/>
      <c r="CG143" s="12"/>
      <c r="CH143" s="12"/>
      <c r="CI143" s="12"/>
      <c r="CJ143" s="12"/>
      <c r="CK143" s="12"/>
      <c r="CL143" s="12"/>
      <c r="CM143" s="12"/>
      <c r="CN143" s="12"/>
      <c r="CO143" s="12"/>
      <c r="CP143" s="12"/>
      <c r="CQ143" s="12"/>
      <c r="CR143" s="12"/>
      <c r="CS143" s="12"/>
      <c r="CT143" s="12"/>
      <c r="CU143" s="12"/>
      <c r="CV143" s="12"/>
      <c r="CW143" s="12"/>
      <c r="CX143" s="12"/>
      <c r="CY143" s="12"/>
      <c r="CZ143" s="179">
        <v>0</v>
      </c>
      <c r="DA143" s="12"/>
      <c r="DB143" s="12"/>
      <c r="DC143" s="12"/>
      <c r="DD143" s="12"/>
      <c r="DE143" s="12"/>
      <c r="DF143" s="12"/>
      <c r="DG143" s="12"/>
      <c r="DH143" s="12"/>
      <c r="DI143" s="12"/>
      <c r="DJ143" s="12"/>
      <c r="DK143" s="12"/>
      <c r="DL143" s="12"/>
      <c r="DM143" s="12"/>
      <c r="DN143" s="12"/>
      <c r="DO143" s="12"/>
      <c r="DP143" s="12"/>
      <c r="DQ143" s="12"/>
      <c r="DR143" s="12"/>
      <c r="DS143" s="12"/>
      <c r="DT143" s="12"/>
      <c r="DU143" s="12"/>
      <c r="DV143" s="12"/>
      <c r="DW143" s="12"/>
    </row>
    <row r="144" spans="3:127" x14ac:dyDescent="0.25">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C144" s="12"/>
      <c r="BD144" s="12"/>
      <c r="BE144" s="12"/>
      <c r="BF144" s="12"/>
      <c r="BG144" s="12"/>
      <c r="BH144" s="12"/>
      <c r="BI144" s="12"/>
      <c r="BJ144" s="12"/>
      <c r="BK144" s="12"/>
      <c r="BL144" s="12"/>
      <c r="BM144" s="12"/>
      <c r="BN144" s="12"/>
      <c r="BO144" s="12"/>
      <c r="BP144" s="12"/>
      <c r="BQ144" s="12"/>
      <c r="BR144" s="12"/>
      <c r="BS144" s="12"/>
      <c r="BT144" s="12"/>
      <c r="BU144" s="12"/>
      <c r="BV144" s="12"/>
      <c r="BW144" s="12"/>
      <c r="BX144" s="12"/>
      <c r="BY144" s="12"/>
      <c r="BZ144" s="12"/>
      <c r="CA144" s="12"/>
      <c r="CB144" s="12"/>
      <c r="CC144" s="12"/>
      <c r="CD144" s="12"/>
      <c r="CE144" s="12"/>
      <c r="CF144" s="12"/>
      <c r="CG144" s="12"/>
      <c r="CH144" s="12"/>
      <c r="CI144" s="12"/>
      <c r="CJ144" s="12"/>
      <c r="CK144" s="12"/>
      <c r="CL144" s="12"/>
      <c r="CM144" s="12"/>
      <c r="CN144" s="12"/>
      <c r="CO144" s="12"/>
      <c r="CP144" s="12"/>
      <c r="CQ144" s="12"/>
      <c r="CR144" s="12"/>
      <c r="CS144" s="12"/>
      <c r="CT144" s="12"/>
      <c r="CU144" s="12"/>
      <c r="CV144" s="12"/>
      <c r="CW144" s="12"/>
      <c r="CX144" s="12"/>
      <c r="CY144" s="12"/>
      <c r="CZ144" s="179">
        <v>0</v>
      </c>
      <c r="DA144" s="12"/>
      <c r="DB144" s="12"/>
      <c r="DC144" s="12"/>
      <c r="DD144" s="12"/>
      <c r="DE144" s="12"/>
      <c r="DF144" s="12"/>
      <c r="DG144" s="12"/>
      <c r="DH144" s="12"/>
      <c r="DI144" s="12"/>
      <c r="DJ144" s="12"/>
      <c r="DK144" s="12"/>
      <c r="DL144" s="12"/>
      <c r="DM144" s="12"/>
      <c r="DN144" s="12"/>
      <c r="DO144" s="12"/>
      <c r="DP144" s="12"/>
      <c r="DQ144" s="12"/>
      <c r="DR144" s="12"/>
      <c r="DS144" s="12"/>
      <c r="DT144" s="12"/>
      <c r="DU144" s="12"/>
      <c r="DV144" s="12"/>
      <c r="DW144" s="12"/>
    </row>
    <row r="145" spans="3:127" x14ac:dyDescent="0.25">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C145" s="12"/>
      <c r="BD145" s="12"/>
      <c r="BE145" s="12"/>
      <c r="BF145" s="12"/>
      <c r="BG145" s="12"/>
      <c r="BH145" s="12"/>
      <c r="BI145" s="12"/>
      <c r="BJ145" s="12"/>
      <c r="BK145" s="12"/>
      <c r="BL145" s="12"/>
      <c r="BM145" s="12"/>
      <c r="BN145" s="12"/>
      <c r="BO145" s="12"/>
      <c r="BP145" s="12"/>
      <c r="BQ145" s="12"/>
      <c r="BR145" s="12"/>
      <c r="BS145" s="12"/>
      <c r="BT145" s="12"/>
      <c r="BU145" s="12"/>
      <c r="BV145" s="12"/>
      <c r="BW145" s="12"/>
      <c r="BX145" s="12"/>
      <c r="BY145" s="12"/>
      <c r="BZ145" s="12"/>
      <c r="CA145" s="12"/>
      <c r="CB145" s="12"/>
      <c r="CC145" s="12"/>
      <c r="CD145" s="12"/>
      <c r="CE145" s="12"/>
      <c r="CF145" s="12"/>
      <c r="CG145" s="12"/>
      <c r="CH145" s="12"/>
      <c r="CI145" s="12"/>
      <c r="CJ145" s="12"/>
      <c r="CK145" s="12"/>
      <c r="CL145" s="12"/>
      <c r="CM145" s="12"/>
      <c r="CN145" s="12"/>
      <c r="CO145" s="12"/>
      <c r="CP145" s="12"/>
      <c r="CQ145" s="12"/>
      <c r="CR145" s="12"/>
      <c r="CS145" s="12"/>
      <c r="CT145" s="12"/>
      <c r="CU145" s="12"/>
      <c r="CV145" s="12"/>
      <c r="CW145" s="12"/>
      <c r="CX145" s="12"/>
      <c r="CY145" s="12"/>
      <c r="CZ145" s="179">
        <v>0</v>
      </c>
      <c r="DA145" s="12"/>
      <c r="DB145" s="12"/>
      <c r="DC145" s="12"/>
      <c r="DD145" s="12"/>
      <c r="DE145" s="12"/>
      <c r="DF145" s="12"/>
      <c r="DG145" s="12"/>
      <c r="DH145" s="12"/>
      <c r="DI145" s="12"/>
      <c r="DJ145" s="12"/>
      <c r="DK145" s="12"/>
      <c r="DL145" s="12"/>
      <c r="DM145" s="12"/>
      <c r="DN145" s="12"/>
      <c r="DO145" s="12"/>
      <c r="DP145" s="12"/>
      <c r="DQ145" s="12"/>
      <c r="DR145" s="12"/>
      <c r="DS145" s="12"/>
      <c r="DT145" s="12"/>
      <c r="DU145" s="12"/>
      <c r="DV145" s="12"/>
      <c r="DW145" s="12"/>
    </row>
    <row r="146" spans="3:127" x14ac:dyDescent="0.25">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C146" s="12"/>
      <c r="BD146" s="12"/>
      <c r="BE146" s="12"/>
      <c r="BF146" s="12"/>
      <c r="BG146" s="12"/>
      <c r="BH146" s="12"/>
      <c r="BI146" s="12"/>
      <c r="BJ146" s="12"/>
      <c r="BK146" s="12"/>
      <c r="BL146" s="12"/>
      <c r="BM146" s="12"/>
      <c r="BN146" s="12"/>
      <c r="BO146" s="12"/>
      <c r="BP146" s="12"/>
      <c r="BQ146" s="12"/>
      <c r="BR146" s="12"/>
      <c r="BS146" s="12"/>
      <c r="BT146" s="12"/>
      <c r="BU146" s="12"/>
      <c r="BV146" s="12"/>
      <c r="BW146" s="12"/>
      <c r="BX146" s="12"/>
      <c r="BY146" s="12"/>
      <c r="BZ146" s="12"/>
      <c r="CA146" s="12"/>
      <c r="CB146" s="12"/>
      <c r="CC146" s="12"/>
      <c r="CD146" s="12"/>
      <c r="CE146" s="12"/>
      <c r="CF146" s="12"/>
      <c r="CG146" s="12"/>
      <c r="CH146" s="12"/>
      <c r="CI146" s="12"/>
      <c r="CJ146" s="12"/>
      <c r="CK146" s="12"/>
      <c r="CL146" s="12"/>
      <c r="CM146" s="12"/>
      <c r="CN146" s="12"/>
      <c r="CO146" s="12"/>
      <c r="CP146" s="12"/>
      <c r="CQ146" s="12"/>
      <c r="CR146" s="12"/>
      <c r="CS146" s="12"/>
      <c r="CT146" s="12"/>
      <c r="CU146" s="12"/>
      <c r="CV146" s="12"/>
      <c r="CW146" s="12"/>
      <c r="CX146" s="12"/>
      <c r="CY146" s="12"/>
      <c r="CZ146" s="179">
        <v>0</v>
      </c>
      <c r="DA146" s="12"/>
      <c r="DB146" s="12"/>
      <c r="DC146" s="12"/>
      <c r="DD146" s="12"/>
      <c r="DE146" s="12"/>
      <c r="DF146" s="12"/>
      <c r="DG146" s="12"/>
      <c r="DH146" s="12"/>
      <c r="DI146" s="12"/>
      <c r="DJ146" s="12"/>
      <c r="DK146" s="12"/>
      <c r="DL146" s="12"/>
      <c r="DM146" s="12"/>
      <c r="DN146" s="12"/>
      <c r="DO146" s="12"/>
      <c r="DP146" s="12"/>
      <c r="DQ146" s="12"/>
      <c r="DR146" s="12"/>
      <c r="DS146" s="12"/>
      <c r="DT146" s="12"/>
      <c r="DU146" s="12"/>
      <c r="DV146" s="12"/>
      <c r="DW146" s="12"/>
    </row>
    <row r="147" spans="3:127" x14ac:dyDescent="0.25">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C147" s="12"/>
      <c r="BD147" s="12"/>
      <c r="BE147" s="12"/>
      <c r="BF147" s="12"/>
      <c r="BG147" s="12"/>
      <c r="BH147" s="12"/>
      <c r="BI147" s="12"/>
      <c r="BJ147" s="12"/>
      <c r="BK147" s="12"/>
      <c r="BL147" s="12"/>
      <c r="BM147" s="12"/>
      <c r="BN147" s="12"/>
      <c r="BO147" s="12"/>
      <c r="BP147" s="12"/>
      <c r="BQ147" s="12"/>
      <c r="BR147" s="12"/>
      <c r="BS147" s="12"/>
      <c r="BT147" s="12"/>
      <c r="BU147" s="12"/>
      <c r="BV147" s="12"/>
      <c r="BW147" s="12"/>
      <c r="BX147" s="12"/>
      <c r="BY147" s="12"/>
      <c r="BZ147" s="12"/>
      <c r="CA147" s="12"/>
      <c r="CB147" s="12"/>
      <c r="CC147" s="12"/>
      <c r="CD147" s="12"/>
      <c r="CE147" s="12"/>
      <c r="CF147" s="12"/>
      <c r="CG147" s="12"/>
      <c r="CH147" s="12"/>
      <c r="CI147" s="12"/>
      <c r="CJ147" s="12"/>
      <c r="CK147" s="12"/>
      <c r="CL147" s="12"/>
      <c r="CM147" s="12"/>
      <c r="CN147" s="12"/>
      <c r="CO147" s="12"/>
      <c r="CP147" s="12"/>
      <c r="CQ147" s="12"/>
      <c r="CR147" s="12"/>
      <c r="CS147" s="12"/>
      <c r="CT147" s="12"/>
      <c r="CU147" s="12"/>
      <c r="CV147" s="12"/>
      <c r="CW147" s="12"/>
      <c r="CX147" s="12"/>
      <c r="CY147" s="12"/>
      <c r="CZ147" s="179">
        <v>0</v>
      </c>
      <c r="DA147" s="12"/>
      <c r="DB147" s="12"/>
      <c r="DC147" s="12"/>
      <c r="DD147" s="12"/>
      <c r="DE147" s="12"/>
      <c r="DF147" s="12"/>
      <c r="DG147" s="12"/>
      <c r="DH147" s="12"/>
      <c r="DI147" s="12"/>
      <c r="DJ147" s="12"/>
      <c r="DK147" s="12"/>
      <c r="DL147" s="12"/>
      <c r="DM147" s="12"/>
      <c r="DN147" s="12"/>
      <c r="DO147" s="12"/>
      <c r="DP147" s="12"/>
      <c r="DQ147" s="12"/>
      <c r="DR147" s="12"/>
      <c r="DS147" s="12"/>
      <c r="DT147" s="12"/>
      <c r="DU147" s="12"/>
      <c r="DV147" s="12"/>
      <c r="DW147" s="12"/>
    </row>
    <row r="148" spans="3:127" x14ac:dyDescent="0.25">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C148" s="12"/>
      <c r="BD148" s="12"/>
      <c r="BE148" s="12"/>
      <c r="BF148" s="12"/>
      <c r="BG148" s="12"/>
      <c r="BH148" s="12"/>
      <c r="BI148" s="12"/>
      <c r="BJ148" s="12"/>
      <c r="BK148" s="12"/>
      <c r="BL148" s="12"/>
      <c r="BM148" s="12"/>
      <c r="BN148" s="12"/>
      <c r="BO148" s="12"/>
      <c r="BP148" s="12"/>
      <c r="BQ148" s="12"/>
      <c r="BR148" s="12"/>
      <c r="BS148" s="12"/>
      <c r="BT148" s="12"/>
      <c r="BU148" s="12"/>
      <c r="BV148" s="12"/>
      <c r="BW148" s="12"/>
      <c r="BX148" s="12"/>
      <c r="BY148" s="12"/>
      <c r="BZ148" s="12"/>
      <c r="CA148" s="12"/>
      <c r="CB148" s="12"/>
      <c r="CC148" s="12"/>
      <c r="CD148" s="12"/>
      <c r="CE148" s="12"/>
      <c r="CF148" s="12"/>
      <c r="CG148" s="12"/>
      <c r="CH148" s="12"/>
      <c r="CI148" s="12"/>
      <c r="CJ148" s="12"/>
      <c r="CK148" s="12"/>
      <c r="CL148" s="12"/>
      <c r="CM148" s="12"/>
      <c r="CN148" s="12"/>
      <c r="CO148" s="12"/>
      <c r="CP148" s="12"/>
      <c r="CQ148" s="12"/>
      <c r="CR148" s="12"/>
      <c r="CS148" s="12"/>
      <c r="CT148" s="12"/>
      <c r="CU148" s="12"/>
      <c r="CV148" s="12"/>
      <c r="CW148" s="12"/>
      <c r="CX148" s="12"/>
      <c r="CY148" s="12"/>
      <c r="CZ148" s="179">
        <v>0</v>
      </c>
      <c r="DA148" s="12"/>
      <c r="DB148" s="12"/>
      <c r="DC148" s="12"/>
      <c r="DD148" s="12"/>
      <c r="DE148" s="12"/>
      <c r="DF148" s="12"/>
      <c r="DG148" s="12"/>
      <c r="DH148" s="12"/>
      <c r="DI148" s="12"/>
      <c r="DJ148" s="12"/>
      <c r="DK148" s="12"/>
      <c r="DL148" s="12"/>
      <c r="DM148" s="12"/>
      <c r="DN148" s="12"/>
      <c r="DO148" s="12"/>
      <c r="DP148" s="12"/>
      <c r="DQ148" s="12"/>
      <c r="DR148" s="12"/>
      <c r="DS148" s="12"/>
      <c r="DT148" s="12"/>
      <c r="DU148" s="12"/>
      <c r="DV148" s="12"/>
      <c r="DW148" s="12"/>
    </row>
    <row r="149" spans="3:127" x14ac:dyDescent="0.25">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C149" s="12"/>
      <c r="BD149" s="12"/>
      <c r="BE149" s="12"/>
      <c r="BF149" s="12"/>
      <c r="BG149" s="12"/>
      <c r="BH149" s="12"/>
      <c r="BI149" s="12"/>
      <c r="BJ149" s="12"/>
      <c r="BK149" s="12"/>
      <c r="BL149" s="12"/>
      <c r="BM149" s="12"/>
      <c r="BN149" s="12"/>
      <c r="BO149" s="12"/>
      <c r="BP149" s="12"/>
      <c r="BQ149" s="12"/>
      <c r="BR149" s="12"/>
      <c r="BS149" s="12"/>
      <c r="BT149" s="12"/>
      <c r="BU149" s="12"/>
      <c r="BV149" s="12"/>
      <c r="BW149" s="12"/>
      <c r="BX149" s="12"/>
      <c r="BY149" s="12"/>
      <c r="BZ149" s="12"/>
      <c r="CA149" s="12"/>
      <c r="CB149" s="12"/>
      <c r="CC149" s="12"/>
      <c r="CD149" s="12"/>
      <c r="CE149" s="12"/>
      <c r="CF149" s="12"/>
      <c r="CG149" s="12"/>
      <c r="CH149" s="12"/>
      <c r="CI149" s="12"/>
      <c r="CJ149" s="12"/>
      <c r="CK149" s="12"/>
      <c r="CL149" s="12"/>
      <c r="CM149" s="12"/>
      <c r="CN149" s="12"/>
      <c r="CO149" s="12"/>
      <c r="CP149" s="12"/>
      <c r="CQ149" s="12"/>
      <c r="CR149" s="12"/>
      <c r="CS149" s="12"/>
      <c r="CT149" s="12"/>
      <c r="CU149" s="12"/>
      <c r="CV149" s="12"/>
      <c r="CW149" s="12"/>
      <c r="CX149" s="12"/>
      <c r="CY149" s="12"/>
      <c r="CZ149" s="179">
        <v>0</v>
      </c>
      <c r="DA149" s="12"/>
      <c r="DB149" s="12"/>
      <c r="DC149" s="12"/>
      <c r="DD149" s="12"/>
      <c r="DE149" s="12"/>
      <c r="DF149" s="12"/>
      <c r="DG149" s="12"/>
      <c r="DH149" s="12"/>
      <c r="DI149" s="12"/>
      <c r="DJ149" s="12"/>
      <c r="DK149" s="12"/>
      <c r="DL149" s="12"/>
      <c r="DM149" s="12"/>
      <c r="DN149" s="12"/>
      <c r="DO149" s="12"/>
      <c r="DP149" s="12"/>
      <c r="DQ149" s="12"/>
      <c r="DR149" s="12"/>
      <c r="DS149" s="12"/>
      <c r="DT149" s="12"/>
      <c r="DU149" s="12"/>
      <c r="DV149" s="12"/>
      <c r="DW149" s="12"/>
    </row>
    <row r="150" spans="3:127" x14ac:dyDescent="0.25">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C150" s="12"/>
      <c r="BD150" s="12"/>
      <c r="BE150" s="12"/>
      <c r="BF150" s="12"/>
      <c r="BG150" s="12"/>
      <c r="BH150" s="12"/>
      <c r="BI150" s="12"/>
      <c r="BJ150" s="12"/>
      <c r="BK150" s="12"/>
      <c r="BL150" s="12"/>
      <c r="BM150" s="12"/>
      <c r="BN150" s="12"/>
      <c r="BO150" s="12"/>
      <c r="BP150" s="12"/>
      <c r="BQ150" s="12"/>
      <c r="BR150" s="12"/>
      <c r="BS150" s="12"/>
      <c r="BT150" s="12"/>
      <c r="BU150" s="12"/>
      <c r="BV150" s="12"/>
      <c r="BW150" s="12"/>
      <c r="BX150" s="12"/>
      <c r="BY150" s="12"/>
      <c r="BZ150" s="12"/>
      <c r="CA150" s="12"/>
      <c r="CB150" s="12"/>
      <c r="CC150" s="12"/>
      <c r="CD150" s="12"/>
      <c r="CE150" s="12"/>
      <c r="CF150" s="12"/>
      <c r="CG150" s="12"/>
      <c r="CH150" s="12"/>
      <c r="CI150" s="12"/>
      <c r="CJ150" s="12"/>
      <c r="CK150" s="12"/>
      <c r="CL150" s="12"/>
      <c r="CM150" s="12"/>
      <c r="CN150" s="12"/>
      <c r="CO150" s="12"/>
      <c r="CP150" s="12"/>
      <c r="CQ150" s="12"/>
      <c r="CR150" s="12"/>
      <c r="CS150" s="12"/>
      <c r="CT150" s="12"/>
      <c r="CU150" s="12"/>
      <c r="CV150" s="12"/>
      <c r="CW150" s="12"/>
      <c r="CX150" s="12"/>
      <c r="CY150" s="12"/>
      <c r="CZ150" s="179">
        <v>0</v>
      </c>
      <c r="DA150" s="12"/>
      <c r="DB150" s="12"/>
      <c r="DC150" s="12"/>
      <c r="DD150" s="12"/>
      <c r="DE150" s="12"/>
      <c r="DF150" s="12"/>
      <c r="DG150" s="12"/>
      <c r="DH150" s="12"/>
      <c r="DI150" s="12"/>
      <c r="DJ150" s="12"/>
      <c r="DK150" s="12"/>
      <c r="DL150" s="12"/>
      <c r="DM150" s="12"/>
      <c r="DN150" s="12"/>
      <c r="DO150" s="12"/>
      <c r="DP150" s="12"/>
      <c r="DQ150" s="12"/>
      <c r="DR150" s="12"/>
      <c r="DS150" s="12"/>
      <c r="DT150" s="12"/>
      <c r="DU150" s="12"/>
      <c r="DV150" s="12"/>
      <c r="DW150" s="12"/>
    </row>
    <row r="151" spans="3:127" x14ac:dyDescent="0.25">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C151" s="12"/>
      <c r="BD151" s="12"/>
      <c r="BE151" s="12"/>
      <c r="BF151" s="12"/>
      <c r="BG151" s="12"/>
      <c r="BH151" s="12"/>
      <c r="BI151" s="12"/>
      <c r="BJ151" s="12"/>
      <c r="BK151" s="12"/>
      <c r="BL151" s="12"/>
      <c r="BM151" s="12"/>
      <c r="BN151" s="12"/>
      <c r="BO151" s="12"/>
      <c r="BP151" s="12"/>
      <c r="BQ151" s="12"/>
      <c r="BR151" s="12"/>
      <c r="BS151" s="12"/>
      <c r="BT151" s="12"/>
      <c r="BU151" s="12"/>
      <c r="BV151" s="12"/>
      <c r="BW151" s="12"/>
      <c r="BX151" s="12"/>
      <c r="BY151" s="12"/>
      <c r="BZ151" s="12"/>
      <c r="CA151" s="12"/>
      <c r="CB151" s="12"/>
      <c r="CC151" s="12"/>
      <c r="CD151" s="12"/>
      <c r="CE151" s="12"/>
      <c r="CF151" s="12"/>
      <c r="CG151" s="12"/>
      <c r="CH151" s="12"/>
      <c r="CI151" s="12"/>
      <c r="CJ151" s="12"/>
      <c r="CK151" s="12"/>
      <c r="CL151" s="12"/>
      <c r="CM151" s="12"/>
      <c r="CN151" s="12"/>
      <c r="CO151" s="12"/>
      <c r="CP151" s="12"/>
      <c r="CQ151" s="12"/>
      <c r="CR151" s="12"/>
      <c r="CS151" s="12"/>
      <c r="CT151" s="12"/>
      <c r="CU151" s="12"/>
      <c r="CV151" s="12"/>
      <c r="CW151" s="12"/>
      <c r="CX151" s="12"/>
      <c r="CY151" s="12"/>
      <c r="CZ151" s="179">
        <v>0</v>
      </c>
      <c r="DA151" s="12"/>
      <c r="DB151" s="12"/>
      <c r="DC151" s="12"/>
      <c r="DD151" s="12"/>
      <c r="DE151" s="12"/>
      <c r="DF151" s="12"/>
      <c r="DG151" s="12"/>
      <c r="DH151" s="12"/>
      <c r="DI151" s="12"/>
      <c r="DJ151" s="12"/>
      <c r="DK151" s="12"/>
      <c r="DL151" s="12"/>
      <c r="DM151" s="12"/>
      <c r="DN151" s="12"/>
      <c r="DO151" s="12"/>
      <c r="DP151" s="12"/>
      <c r="DQ151" s="12"/>
      <c r="DR151" s="12"/>
      <c r="DS151" s="12"/>
      <c r="DT151" s="12"/>
      <c r="DU151" s="12"/>
      <c r="DV151" s="12"/>
      <c r="DW151" s="12"/>
    </row>
    <row r="152" spans="3:127" x14ac:dyDescent="0.25">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C152" s="12"/>
      <c r="BD152" s="12"/>
      <c r="BE152" s="12"/>
      <c r="BF152" s="12"/>
      <c r="BG152" s="12"/>
      <c r="BH152" s="12"/>
      <c r="BI152" s="12"/>
      <c r="BJ152" s="12"/>
      <c r="BK152" s="12"/>
      <c r="BL152" s="12"/>
      <c r="BM152" s="12"/>
      <c r="BN152" s="12"/>
      <c r="BO152" s="12"/>
      <c r="BP152" s="12"/>
      <c r="BQ152" s="12"/>
      <c r="BR152" s="12"/>
      <c r="BS152" s="12"/>
      <c r="BT152" s="12"/>
      <c r="BU152" s="12"/>
      <c r="BV152" s="12"/>
      <c r="BW152" s="12"/>
      <c r="BX152" s="12"/>
      <c r="BY152" s="12"/>
      <c r="BZ152" s="12"/>
      <c r="CA152" s="12"/>
      <c r="CB152" s="12"/>
      <c r="CC152" s="12"/>
      <c r="CD152" s="12"/>
      <c r="CE152" s="12"/>
      <c r="CF152" s="12"/>
      <c r="CG152" s="12"/>
      <c r="CH152" s="12"/>
      <c r="CI152" s="12"/>
      <c r="CJ152" s="12"/>
      <c r="CK152" s="12"/>
      <c r="CL152" s="12"/>
      <c r="CM152" s="12"/>
      <c r="CN152" s="12"/>
      <c r="CO152" s="12"/>
      <c r="CP152" s="12"/>
      <c r="CQ152" s="12"/>
      <c r="CR152" s="12"/>
      <c r="CS152" s="12"/>
      <c r="CT152" s="12"/>
      <c r="CU152" s="12"/>
      <c r="CV152" s="12"/>
      <c r="CW152" s="12"/>
      <c r="CX152" s="12"/>
      <c r="CY152" s="12"/>
      <c r="CZ152" s="179">
        <v>0</v>
      </c>
      <c r="DA152" s="12"/>
      <c r="DB152" s="12"/>
      <c r="DC152" s="12"/>
      <c r="DD152" s="12"/>
      <c r="DE152" s="12"/>
      <c r="DF152" s="12"/>
      <c r="DG152" s="12"/>
      <c r="DH152" s="12"/>
      <c r="DI152" s="12"/>
      <c r="DJ152" s="12"/>
      <c r="DK152" s="12"/>
      <c r="DL152" s="12"/>
      <c r="DM152" s="12"/>
      <c r="DN152" s="12"/>
      <c r="DO152" s="12"/>
      <c r="DP152" s="12"/>
      <c r="DQ152" s="12"/>
      <c r="DR152" s="12"/>
      <c r="DS152" s="12"/>
      <c r="DT152" s="12"/>
      <c r="DU152" s="12"/>
      <c r="DV152" s="12"/>
      <c r="DW152" s="12"/>
    </row>
    <row r="153" spans="3:127" x14ac:dyDescent="0.25">
      <c r="C153" s="1003" t="s">
        <v>572</v>
      </c>
      <c r="D153" s="815"/>
      <c r="E153" s="815"/>
      <c r="F153" s="815"/>
      <c r="G153" s="815"/>
      <c r="H153" s="815"/>
      <c r="I153" s="815"/>
      <c r="J153" s="815"/>
      <c r="K153" s="815"/>
      <c r="L153" s="815"/>
      <c r="M153" s="815"/>
      <c r="N153" s="815"/>
      <c r="O153" s="815"/>
      <c r="P153" s="815"/>
      <c r="Q153" s="1004"/>
      <c r="R153" s="1004"/>
      <c r="S153" s="1004"/>
      <c r="T153" s="1004"/>
      <c r="U153" s="1004"/>
      <c r="V153" s="1004"/>
      <c r="W153" s="1004"/>
      <c r="X153" s="1004"/>
      <c r="Y153" s="1004"/>
      <c r="Z153" s="1004"/>
      <c r="AA153" s="1004"/>
      <c r="AB153" s="1004"/>
      <c r="AC153" s="1004"/>
      <c r="AD153" s="1004"/>
      <c r="AE153" s="1004"/>
      <c r="AF153" s="1004"/>
      <c r="AG153" s="1004"/>
      <c r="AH153" s="1004"/>
      <c r="AI153" s="1004"/>
      <c r="AJ153" s="1004"/>
      <c r="AK153" s="1004"/>
      <c r="AL153" s="1004"/>
      <c r="AM153" s="1004"/>
      <c r="AN153" s="1004"/>
      <c r="AO153" s="1004"/>
      <c r="AP153" s="1004"/>
      <c r="AQ153" s="1004"/>
      <c r="AR153" s="1004"/>
      <c r="AS153" s="1004"/>
      <c r="AT153" s="1004"/>
      <c r="AU153" s="1004"/>
      <c r="AV153" s="1004"/>
      <c r="AW153" s="1004"/>
      <c r="AX153" s="1004"/>
      <c r="AY153" s="1004"/>
      <c r="AZ153" s="1005"/>
      <c r="BC153" s="12"/>
      <c r="BD153" s="12"/>
      <c r="BE153" s="12"/>
      <c r="BF153" s="12"/>
      <c r="BG153" s="12"/>
      <c r="BH153" s="12"/>
      <c r="BI153" s="12"/>
      <c r="BJ153" s="12"/>
      <c r="BK153" s="12"/>
      <c r="BL153" s="12"/>
      <c r="BM153" s="12"/>
      <c r="BN153" s="12"/>
      <c r="BO153" s="12"/>
      <c r="BP153" s="12"/>
      <c r="BQ153" s="12"/>
      <c r="BR153" s="12"/>
      <c r="BS153" s="12"/>
      <c r="BT153" s="12"/>
      <c r="BU153" s="12"/>
      <c r="BV153" s="12"/>
      <c r="BW153" s="12"/>
      <c r="BX153" s="12"/>
      <c r="BY153" s="12"/>
      <c r="BZ153" s="12"/>
      <c r="CA153" s="12"/>
      <c r="CB153" s="12"/>
      <c r="CC153" s="12"/>
      <c r="CD153" s="12"/>
      <c r="CE153" s="12"/>
      <c r="CF153" s="12"/>
      <c r="CG153" s="12"/>
      <c r="CH153" s="12"/>
      <c r="CI153" s="12"/>
      <c r="CJ153" s="12"/>
      <c r="CK153" s="12"/>
      <c r="CL153" s="12"/>
      <c r="CM153" s="12"/>
      <c r="CN153" s="12"/>
      <c r="CO153" s="12"/>
      <c r="CP153" s="12"/>
      <c r="CQ153" s="12"/>
      <c r="CR153" s="12"/>
      <c r="CS153" s="12"/>
      <c r="CT153" s="12"/>
      <c r="CU153" s="12"/>
      <c r="CV153" s="12"/>
      <c r="CW153" s="12"/>
      <c r="CX153" s="12"/>
      <c r="CY153" s="12"/>
      <c r="CZ153" s="179">
        <v>0</v>
      </c>
      <c r="DA153" s="12"/>
      <c r="DB153" s="12"/>
      <c r="DC153" s="12"/>
      <c r="DD153" s="12"/>
      <c r="DE153" s="12"/>
      <c r="DF153" s="12"/>
      <c r="DG153" s="12"/>
      <c r="DH153" s="12"/>
      <c r="DI153" s="12"/>
      <c r="DJ153" s="12"/>
      <c r="DK153" s="12"/>
      <c r="DL153" s="12"/>
      <c r="DM153" s="12"/>
      <c r="DN153" s="12"/>
      <c r="DO153" s="12"/>
      <c r="DP153" s="12"/>
      <c r="DQ153" s="12"/>
      <c r="DR153" s="12"/>
      <c r="DS153" s="12"/>
      <c r="DT153" s="12"/>
      <c r="DU153" s="12"/>
      <c r="DV153" s="12"/>
      <c r="DW153" s="12"/>
    </row>
    <row r="154" spans="3:127" x14ac:dyDescent="0.25">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C154" s="12"/>
      <c r="BD154" s="12"/>
      <c r="BE154" s="12"/>
      <c r="BF154" s="12"/>
      <c r="BG154" s="12"/>
      <c r="BH154" s="12"/>
      <c r="BI154" s="12"/>
      <c r="BJ154" s="12"/>
      <c r="BK154" s="12"/>
      <c r="BL154" s="12"/>
      <c r="BM154" s="12"/>
      <c r="BN154" s="12"/>
      <c r="BO154" s="12"/>
      <c r="BP154" s="12"/>
      <c r="BQ154" s="12"/>
      <c r="BR154" s="12"/>
      <c r="BS154" s="12"/>
      <c r="BT154" s="12"/>
      <c r="BU154" s="12"/>
      <c r="BV154" s="12"/>
      <c r="BW154" s="12"/>
      <c r="BX154" s="12"/>
      <c r="BY154" s="12"/>
      <c r="BZ154" s="12"/>
      <c r="CA154" s="12"/>
      <c r="CB154" s="12"/>
      <c r="CC154" s="12"/>
      <c r="CD154" s="12"/>
      <c r="CE154" s="12"/>
      <c r="CF154" s="12"/>
      <c r="CG154" s="12"/>
      <c r="CH154" s="12"/>
      <c r="CI154" s="12"/>
      <c r="CJ154" s="12"/>
      <c r="CK154" s="12"/>
      <c r="CL154" s="12"/>
      <c r="CM154" s="12"/>
      <c r="CN154" s="12"/>
      <c r="CO154" s="12"/>
      <c r="CP154" s="12"/>
      <c r="CQ154" s="12"/>
      <c r="CR154" s="12"/>
      <c r="CS154" s="12"/>
      <c r="CT154" s="12"/>
      <c r="CU154" s="12"/>
      <c r="CV154" s="12"/>
      <c r="CW154" s="12"/>
      <c r="CX154" s="12"/>
      <c r="CY154" s="12"/>
      <c r="CZ154" s="179">
        <v>0</v>
      </c>
      <c r="DA154" s="12"/>
      <c r="DB154" s="12"/>
      <c r="DC154" s="12"/>
      <c r="DD154" s="12"/>
      <c r="DE154" s="12"/>
      <c r="DF154" s="12"/>
      <c r="DG154" s="12"/>
      <c r="DH154" s="12"/>
      <c r="DI154" s="12"/>
      <c r="DJ154" s="12"/>
      <c r="DK154" s="12"/>
      <c r="DL154" s="12"/>
      <c r="DM154" s="12"/>
      <c r="DN154" s="12"/>
      <c r="DO154" s="12"/>
      <c r="DP154" s="12"/>
      <c r="DQ154" s="12"/>
      <c r="DR154" s="12"/>
      <c r="DS154" s="12"/>
      <c r="DT154" s="12"/>
      <c r="DU154" s="12"/>
      <c r="DV154" s="12"/>
      <c r="DW154" s="12"/>
    </row>
    <row r="155" spans="3:127" x14ac:dyDescent="0.25">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C155" s="12"/>
      <c r="BD155" s="12"/>
      <c r="BE155" s="12"/>
      <c r="BF155" s="12"/>
      <c r="BG155" s="12"/>
      <c r="BH155" s="12"/>
      <c r="BI155" s="12"/>
      <c r="BJ155" s="12"/>
      <c r="BK155" s="12"/>
      <c r="BL155" s="12"/>
      <c r="BM155" s="12"/>
      <c r="BN155" s="12"/>
      <c r="BO155" s="12"/>
      <c r="BP155" s="12"/>
      <c r="BQ155" s="12"/>
      <c r="BR155" s="12"/>
      <c r="BS155" s="12"/>
      <c r="BT155" s="12"/>
      <c r="BU155" s="12"/>
      <c r="BV155" s="12"/>
      <c r="BW155" s="12"/>
      <c r="BX155" s="12"/>
      <c r="BY155" s="12"/>
      <c r="BZ155" s="12"/>
      <c r="CA155" s="12"/>
      <c r="CB155" s="12"/>
      <c r="CC155" s="12"/>
      <c r="CD155" s="12"/>
      <c r="CE155" s="12"/>
      <c r="CF155" s="12"/>
      <c r="CG155" s="12"/>
      <c r="CH155" s="12"/>
      <c r="CI155" s="12"/>
      <c r="CJ155" s="12"/>
      <c r="CK155" s="12"/>
      <c r="CL155" s="12"/>
      <c r="CM155" s="12"/>
      <c r="CN155" s="12"/>
      <c r="CO155" s="12"/>
      <c r="CP155" s="12"/>
      <c r="CQ155" s="12"/>
      <c r="CR155" s="12"/>
      <c r="CS155" s="12"/>
      <c r="CT155" s="12"/>
      <c r="CU155" s="12"/>
      <c r="CV155" s="12"/>
      <c r="CW155" s="12"/>
      <c r="CX155" s="12"/>
      <c r="CY155" s="12"/>
      <c r="CZ155" s="179">
        <v>0</v>
      </c>
      <c r="DA155" s="12"/>
      <c r="DB155" s="12"/>
      <c r="DC155" s="12"/>
      <c r="DD155" s="12"/>
      <c r="DE155" s="12"/>
      <c r="DF155" s="12"/>
      <c r="DG155" s="12"/>
      <c r="DH155" s="12"/>
      <c r="DI155" s="12"/>
      <c r="DJ155" s="12"/>
      <c r="DK155" s="12"/>
      <c r="DL155" s="12"/>
      <c r="DM155" s="12"/>
      <c r="DN155" s="12"/>
      <c r="DO155" s="12"/>
      <c r="DP155" s="12"/>
      <c r="DQ155" s="12"/>
      <c r="DR155" s="12"/>
      <c r="DS155" s="12"/>
      <c r="DT155" s="12"/>
      <c r="DU155" s="12"/>
      <c r="DV155" s="12"/>
      <c r="DW155" s="12"/>
    </row>
    <row r="156" spans="3:127" x14ac:dyDescent="0.25">
      <c r="C156" s="1052" t="s">
        <v>504</v>
      </c>
      <c r="D156" s="889"/>
      <c r="E156" s="889"/>
      <c r="F156" s="889"/>
      <c r="G156" s="889"/>
      <c r="H156" s="889"/>
      <c r="I156" s="889"/>
      <c r="J156" s="889"/>
      <c r="K156" s="889"/>
      <c r="L156" s="889"/>
      <c r="M156" s="889"/>
      <c r="N156" s="889"/>
      <c r="O156" s="889"/>
      <c r="P156" s="890"/>
      <c r="Q156" s="62"/>
      <c r="R156" s="63"/>
      <c r="S156" s="63"/>
      <c r="T156" s="63"/>
      <c r="U156" s="63"/>
      <c r="V156" s="63"/>
      <c r="W156" s="63"/>
      <c r="X156" s="63"/>
      <c r="Y156" s="63"/>
      <c r="Z156" s="63"/>
      <c r="AA156" s="63"/>
      <c r="AB156" s="63"/>
      <c r="AC156" s="63"/>
      <c r="AD156" s="63"/>
      <c r="AE156" s="63"/>
      <c r="AF156" s="63"/>
      <c r="AG156" s="63"/>
      <c r="AH156" s="63"/>
      <c r="AI156" s="63"/>
      <c r="AJ156" s="63"/>
      <c r="AK156" s="63"/>
      <c r="AL156" s="63"/>
      <c r="AM156" s="63"/>
      <c r="AN156" s="63"/>
      <c r="AO156" s="63"/>
      <c r="AP156" s="63"/>
      <c r="AQ156" s="63"/>
      <c r="AR156" s="63"/>
      <c r="AS156" s="63"/>
      <c r="AT156" s="63"/>
      <c r="AU156" s="63"/>
      <c r="AV156" s="63"/>
      <c r="AW156" s="63"/>
      <c r="AX156" s="63"/>
      <c r="AY156" s="63"/>
      <c r="AZ156" s="63"/>
      <c r="BC156" s="12"/>
      <c r="BD156" s="12"/>
      <c r="BE156" s="12"/>
      <c r="BF156" s="12"/>
      <c r="BG156" s="12"/>
      <c r="BH156" s="12"/>
      <c r="BI156" s="12"/>
      <c r="BJ156" s="12"/>
      <c r="BK156" s="12"/>
      <c r="BL156" s="12"/>
      <c r="BM156" s="12"/>
      <c r="BN156" s="12"/>
      <c r="BO156" s="12"/>
      <c r="BP156" s="12"/>
      <c r="BQ156" s="12"/>
      <c r="BR156" s="12"/>
      <c r="BS156" s="12"/>
      <c r="BT156" s="12"/>
      <c r="BU156" s="12"/>
      <c r="BV156" s="12"/>
      <c r="BW156" s="12"/>
      <c r="BX156" s="12"/>
      <c r="BY156" s="12"/>
      <c r="BZ156" s="12"/>
      <c r="CA156" s="12"/>
      <c r="CB156" s="12"/>
      <c r="CC156" s="12"/>
      <c r="CD156" s="12"/>
      <c r="CE156" s="12"/>
      <c r="CF156" s="12"/>
      <c r="CG156" s="12"/>
      <c r="CH156" s="12"/>
      <c r="CI156" s="12"/>
      <c r="CJ156" s="12"/>
      <c r="CK156" s="12"/>
      <c r="CL156" s="12"/>
      <c r="CM156" s="12"/>
      <c r="CN156" s="12"/>
      <c r="CO156" s="12"/>
      <c r="CP156" s="12"/>
      <c r="CQ156" s="12"/>
      <c r="CR156" s="12"/>
      <c r="CS156" s="12"/>
      <c r="CT156" s="12"/>
      <c r="CU156" s="12"/>
      <c r="CV156" s="12"/>
      <c r="CW156" s="12"/>
      <c r="CX156" s="12"/>
      <c r="CY156" s="12"/>
      <c r="CZ156" s="179">
        <v>0</v>
      </c>
      <c r="DA156" s="12"/>
      <c r="DB156" s="12"/>
      <c r="DC156" s="12"/>
      <c r="DD156" s="12"/>
      <c r="DE156" s="12"/>
      <c r="DF156" s="12"/>
      <c r="DG156" s="12"/>
      <c r="DH156" s="12"/>
      <c r="DI156" s="12"/>
      <c r="DJ156" s="12"/>
      <c r="DK156" s="12"/>
      <c r="DL156" s="12"/>
      <c r="DM156" s="12"/>
      <c r="DN156" s="12"/>
      <c r="DO156" s="12"/>
      <c r="DP156" s="12"/>
      <c r="DQ156" s="12"/>
      <c r="DR156" s="12"/>
      <c r="DS156" s="12"/>
      <c r="DT156" s="12"/>
      <c r="DU156" s="12"/>
      <c r="DV156" s="12"/>
      <c r="DW156" s="12"/>
    </row>
    <row r="157" spans="3:127" x14ac:dyDescent="0.25">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C157" s="12"/>
      <c r="BD157" s="12"/>
      <c r="BE157" s="12"/>
      <c r="BF157" s="12"/>
      <c r="BG157" s="12"/>
      <c r="BH157" s="12"/>
      <c r="BI157" s="12"/>
      <c r="BJ157" s="12"/>
      <c r="BK157" s="12"/>
      <c r="BL157" s="12"/>
      <c r="BM157" s="12"/>
      <c r="BN157" s="12"/>
      <c r="BO157" s="12"/>
      <c r="BP157" s="12"/>
      <c r="BQ157" s="12"/>
      <c r="BR157" s="12"/>
      <c r="BS157" s="12"/>
      <c r="BT157" s="12"/>
      <c r="BU157" s="12"/>
      <c r="BV157" s="12"/>
      <c r="BW157" s="12"/>
      <c r="BX157" s="12"/>
      <c r="BY157" s="12"/>
      <c r="BZ157" s="12"/>
      <c r="CA157" s="12"/>
      <c r="CB157" s="12"/>
      <c r="CC157" s="12"/>
      <c r="CD157" s="12"/>
      <c r="CE157" s="12"/>
      <c r="CF157" s="12"/>
      <c r="CG157" s="12"/>
      <c r="CH157" s="12"/>
      <c r="CI157" s="12"/>
      <c r="CJ157" s="12"/>
      <c r="CK157" s="12"/>
      <c r="CL157" s="12"/>
      <c r="CM157" s="12"/>
      <c r="CN157" s="12"/>
      <c r="CO157" s="12"/>
      <c r="CP157" s="12"/>
      <c r="CQ157" s="12"/>
      <c r="CR157" s="12"/>
      <c r="CS157" s="12"/>
      <c r="CT157" s="12"/>
      <c r="CU157" s="12"/>
      <c r="CV157" s="12"/>
      <c r="CW157" s="12"/>
      <c r="CX157" s="12"/>
      <c r="CY157" s="12"/>
      <c r="CZ157" s="179">
        <v>0</v>
      </c>
      <c r="DA157" s="12"/>
      <c r="DB157" s="12"/>
      <c r="DC157" s="12"/>
      <c r="DD157" s="12"/>
      <c r="DE157" s="12"/>
      <c r="DF157" s="12"/>
      <c r="DG157" s="12"/>
      <c r="DH157" s="12"/>
      <c r="DI157" s="12"/>
      <c r="DJ157" s="12"/>
      <c r="DK157" s="12"/>
      <c r="DL157" s="12"/>
      <c r="DM157" s="12"/>
      <c r="DN157" s="12"/>
      <c r="DO157" s="12"/>
      <c r="DP157" s="12"/>
      <c r="DQ157" s="12"/>
      <c r="DR157" s="12"/>
      <c r="DS157" s="12"/>
      <c r="DT157" s="12"/>
      <c r="DU157" s="12"/>
      <c r="DV157" s="12"/>
      <c r="DW157" s="12"/>
    </row>
    <row r="158" spans="3:127" ht="15" customHeight="1" x14ac:dyDescent="0.25">
      <c r="C158" s="1041" t="s">
        <v>489</v>
      </c>
      <c r="D158" s="1042"/>
      <c r="E158" s="1042"/>
      <c r="F158" s="1042"/>
      <c r="G158" s="1042"/>
      <c r="H158" s="1042"/>
      <c r="I158" s="1042"/>
      <c r="J158" s="1042"/>
      <c r="K158" s="1042"/>
      <c r="L158" s="1042"/>
      <c r="M158" s="1042"/>
      <c r="N158" s="1042"/>
      <c r="O158" s="1042"/>
      <c r="P158" s="1042"/>
      <c r="Q158" s="1042"/>
      <c r="R158" s="1042"/>
      <c r="S158" s="1042"/>
      <c r="T158" s="1042"/>
      <c r="U158" s="1042"/>
      <c r="V158" s="1042"/>
      <c r="W158" s="1042"/>
      <c r="X158" s="1042"/>
      <c r="Y158" s="1043"/>
      <c r="Z158" s="1028" t="s">
        <v>503</v>
      </c>
      <c r="AA158" s="1013"/>
      <c r="AB158" s="1013"/>
      <c r="AC158" s="1013"/>
      <c r="AD158" s="1013"/>
      <c r="AE158" s="1013"/>
      <c r="AF158" s="1013"/>
      <c r="AG158" s="1013"/>
      <c r="AH158" s="1013"/>
      <c r="AI158" s="1013"/>
      <c r="AJ158" s="1013"/>
      <c r="AK158" s="1013"/>
      <c r="AL158" s="1013"/>
      <c r="AM158" s="1013"/>
      <c r="AN158" s="1013"/>
      <c r="AO158" s="1013"/>
      <c r="AP158" s="1013"/>
      <c r="AQ158" s="1013"/>
      <c r="AR158" s="1013"/>
      <c r="AS158" s="1013"/>
      <c r="AT158" s="1013"/>
      <c r="AU158" s="1013"/>
      <c r="AV158" s="1013"/>
      <c r="AW158" s="1013"/>
      <c r="AX158" s="1013"/>
      <c r="AY158" s="1013"/>
      <c r="AZ158" s="1013"/>
      <c r="BC158" s="12"/>
      <c r="BD158" s="12"/>
      <c r="BE158" s="12"/>
      <c r="BF158" s="12"/>
      <c r="BG158" s="12"/>
      <c r="BH158" s="12"/>
      <c r="BI158" s="12"/>
      <c r="BJ158" s="12"/>
      <c r="BK158" s="12"/>
      <c r="BL158" s="12"/>
      <c r="BM158" s="12"/>
      <c r="BN158" s="12"/>
      <c r="BO158" s="12"/>
      <c r="BP158" s="12"/>
      <c r="BQ158" s="12"/>
      <c r="BR158" s="12"/>
      <c r="BS158" s="12"/>
      <c r="BT158" s="12"/>
      <c r="BU158" s="12"/>
      <c r="BV158" s="12"/>
      <c r="BW158" s="12"/>
      <c r="BX158" s="12"/>
      <c r="BY158" s="12"/>
      <c r="BZ158" s="12"/>
      <c r="CA158" s="12"/>
      <c r="CB158" s="12"/>
      <c r="CC158" s="12"/>
      <c r="CD158" s="12"/>
      <c r="CE158" s="12"/>
      <c r="CF158" s="12"/>
      <c r="CG158" s="12"/>
      <c r="CH158" s="12"/>
      <c r="CI158" s="12"/>
      <c r="CJ158" s="12"/>
      <c r="CK158" s="12"/>
      <c r="CL158" s="12"/>
      <c r="CM158" s="12"/>
      <c r="CN158" s="12"/>
      <c r="CO158" s="12"/>
      <c r="CP158" s="12"/>
      <c r="CQ158" s="12"/>
      <c r="CR158" s="12"/>
      <c r="CS158" s="12"/>
      <c r="CT158" s="12"/>
      <c r="CU158" s="12"/>
      <c r="CV158" s="12"/>
      <c r="CW158" s="12"/>
      <c r="CX158" s="12"/>
      <c r="CY158" s="12"/>
      <c r="CZ158" s="179">
        <v>0</v>
      </c>
      <c r="DA158" s="12"/>
      <c r="DB158" s="12"/>
      <c r="DC158" s="12"/>
      <c r="DD158" s="12"/>
      <c r="DE158" s="12"/>
      <c r="DF158" s="12"/>
      <c r="DG158" s="12"/>
      <c r="DH158" s="12"/>
      <c r="DI158" s="12"/>
      <c r="DJ158" s="12"/>
      <c r="DK158" s="12"/>
      <c r="DL158" s="12"/>
      <c r="DM158" s="12"/>
      <c r="DN158" s="12"/>
      <c r="DO158" s="12"/>
      <c r="DP158" s="12"/>
      <c r="DQ158" s="12"/>
      <c r="DR158" s="12"/>
      <c r="DS158" s="12"/>
      <c r="DT158" s="12"/>
      <c r="DU158" s="12"/>
      <c r="DV158" s="12"/>
      <c r="DW158" s="12"/>
    </row>
    <row r="159" spans="3:127" ht="15" customHeight="1" x14ac:dyDescent="0.25">
      <c r="C159" s="1044"/>
      <c r="D159" s="1045"/>
      <c r="E159" s="1045"/>
      <c r="F159" s="1045"/>
      <c r="G159" s="1045"/>
      <c r="H159" s="1045"/>
      <c r="I159" s="1045"/>
      <c r="J159" s="1045"/>
      <c r="K159" s="1045"/>
      <c r="L159" s="1045"/>
      <c r="M159" s="1045"/>
      <c r="N159" s="1045"/>
      <c r="O159" s="1045"/>
      <c r="P159" s="1045"/>
      <c r="Q159" s="1045"/>
      <c r="R159" s="1045"/>
      <c r="S159" s="1045"/>
      <c r="T159" s="1045"/>
      <c r="U159" s="1045"/>
      <c r="V159" s="1045"/>
      <c r="W159" s="1045"/>
      <c r="X159" s="1045"/>
      <c r="Y159" s="1046"/>
      <c r="Z159" s="777" t="s">
        <v>491</v>
      </c>
      <c r="AA159" s="777"/>
      <c r="AB159" s="777"/>
      <c r="AC159" s="777" t="s">
        <v>490</v>
      </c>
      <c r="AD159" s="777"/>
      <c r="AE159" s="777"/>
      <c r="AF159" s="777" t="s">
        <v>492</v>
      </c>
      <c r="AG159" s="777"/>
      <c r="AH159" s="777"/>
      <c r="AI159" s="777" t="s">
        <v>494</v>
      </c>
      <c r="AJ159" s="777"/>
      <c r="AK159" s="777"/>
      <c r="AL159" s="777" t="s">
        <v>493</v>
      </c>
      <c r="AM159" s="777"/>
      <c r="AN159" s="777"/>
      <c r="AO159" s="777" t="s">
        <v>416</v>
      </c>
      <c r="AP159" s="777"/>
      <c r="AQ159" s="777"/>
      <c r="AR159" s="777" t="s">
        <v>495</v>
      </c>
      <c r="AS159" s="777"/>
      <c r="AT159" s="777"/>
      <c r="AU159" s="777" t="s">
        <v>496</v>
      </c>
      <c r="AV159" s="777"/>
      <c r="AW159" s="777"/>
      <c r="AX159" s="777" t="s">
        <v>500</v>
      </c>
      <c r="AY159" s="777"/>
      <c r="AZ159" s="777"/>
      <c r="BC159" s="12"/>
      <c r="BD159" s="12"/>
      <c r="BE159" s="12"/>
      <c r="BF159" s="12"/>
      <c r="BG159" s="12"/>
      <c r="BH159" s="12"/>
      <c r="BI159" s="12"/>
      <c r="BJ159" s="12"/>
      <c r="BK159" s="12"/>
      <c r="BL159" s="12"/>
      <c r="BM159" s="12"/>
      <c r="BN159" s="12"/>
      <c r="BO159" s="12"/>
      <c r="BP159" s="12"/>
      <c r="BQ159" s="12"/>
      <c r="BR159" s="12"/>
      <c r="BS159" s="12"/>
      <c r="BT159" s="12"/>
      <c r="BU159" s="12"/>
      <c r="BV159" s="12"/>
      <c r="BW159" s="12"/>
      <c r="BX159" s="12"/>
      <c r="BY159" s="12"/>
      <c r="BZ159" s="12"/>
      <c r="CA159" s="12"/>
      <c r="CB159" s="12"/>
      <c r="CC159" s="12"/>
      <c r="CD159" s="12"/>
      <c r="CE159" s="12"/>
      <c r="CF159" s="12"/>
      <c r="CG159" s="12"/>
      <c r="CH159" s="12"/>
      <c r="CI159" s="12"/>
      <c r="CJ159" s="12"/>
      <c r="CK159" s="12"/>
      <c r="CL159" s="12"/>
      <c r="CM159" s="12"/>
      <c r="CN159" s="12"/>
      <c r="CO159" s="12"/>
      <c r="CP159" s="12"/>
      <c r="CQ159" s="12"/>
      <c r="CR159" s="12"/>
      <c r="CS159" s="12"/>
      <c r="CT159" s="12"/>
      <c r="CU159" s="12"/>
      <c r="CV159" s="12"/>
      <c r="CW159" s="12"/>
      <c r="CX159" s="12"/>
      <c r="CY159" s="12"/>
      <c r="CZ159" s="179">
        <v>0</v>
      </c>
      <c r="DA159" s="12"/>
      <c r="DB159" s="12"/>
      <c r="DC159" s="12"/>
      <c r="DD159" s="12"/>
      <c r="DE159" s="12"/>
      <c r="DF159" s="12"/>
      <c r="DG159" s="12"/>
      <c r="DH159" s="12"/>
      <c r="DI159" s="12"/>
      <c r="DJ159" s="12"/>
      <c r="DK159" s="12"/>
      <c r="DL159" s="12"/>
      <c r="DM159" s="12"/>
      <c r="DN159" s="12"/>
      <c r="DO159" s="12"/>
      <c r="DP159" s="12"/>
      <c r="DQ159" s="12"/>
      <c r="DR159" s="12"/>
      <c r="DS159" s="12"/>
      <c r="DT159" s="12"/>
      <c r="DU159" s="12"/>
      <c r="DV159" s="12"/>
      <c r="DW159" s="12"/>
    </row>
    <row r="160" spans="3:127" ht="15" hidden="1" customHeight="1" x14ac:dyDescent="0.25">
      <c r="C160" s="1036" t="s">
        <v>156</v>
      </c>
      <c r="D160" s="1037"/>
      <c r="E160" s="1037"/>
      <c r="F160" s="1037"/>
      <c r="G160" s="1037"/>
      <c r="H160" s="1037"/>
      <c r="I160" s="1037"/>
      <c r="J160" s="1037"/>
      <c r="K160" s="1037"/>
      <c r="L160" s="1037"/>
      <c r="M160" s="1037"/>
      <c r="N160" s="1037"/>
      <c r="O160" s="1037"/>
      <c r="P160" s="1037"/>
      <c r="Q160" s="1037"/>
      <c r="R160" s="1037"/>
      <c r="S160" s="1037"/>
      <c r="T160" s="1037"/>
      <c r="U160" s="1037"/>
      <c r="V160" s="1037"/>
      <c r="W160" s="1037"/>
      <c r="X160" s="1037"/>
      <c r="Y160" s="1037"/>
      <c r="Z160" s="1047"/>
      <c r="AA160" s="1033"/>
      <c r="AB160" s="1033"/>
      <c r="AC160" s="1047"/>
      <c r="AD160" s="1033"/>
      <c r="AE160" s="1033"/>
      <c r="AF160" s="1047"/>
      <c r="AG160" s="1033"/>
      <c r="AH160" s="1033"/>
      <c r="AI160" s="1033"/>
      <c r="AJ160" s="1033"/>
      <c r="AK160" s="1033"/>
      <c r="AL160" s="1033"/>
      <c r="AM160" s="1033"/>
      <c r="AN160" s="1033"/>
      <c r="AO160" s="1033"/>
      <c r="AP160" s="1033"/>
      <c r="AQ160" s="1033"/>
      <c r="AR160" s="1033"/>
      <c r="AS160" s="1033"/>
      <c r="AT160" s="1033"/>
      <c r="AU160" s="1033"/>
      <c r="AV160" s="1033"/>
      <c r="AW160" s="1033"/>
      <c r="AX160" s="1033"/>
      <c r="AY160" s="1033"/>
      <c r="AZ160" s="1033"/>
      <c r="BC160" s="12"/>
      <c r="BD160" s="12"/>
      <c r="BE160" s="12"/>
      <c r="BF160" s="12"/>
      <c r="BG160" s="12"/>
      <c r="BH160" s="12"/>
      <c r="BI160" s="12"/>
      <c r="BJ160" s="12"/>
      <c r="BK160" s="12"/>
      <c r="BL160" s="12"/>
      <c r="BM160" s="12"/>
      <c r="BN160" s="12"/>
      <c r="BO160" s="12"/>
      <c r="BP160" s="12"/>
      <c r="BQ160" s="12"/>
      <c r="BR160" s="12"/>
      <c r="BS160" s="12"/>
      <c r="BT160" s="12"/>
      <c r="BU160" s="12"/>
      <c r="BV160" s="12"/>
      <c r="BW160" s="12"/>
      <c r="BX160" s="12"/>
      <c r="BY160" s="12"/>
      <c r="BZ160" s="12"/>
      <c r="CA160" s="12"/>
      <c r="CB160" s="12"/>
      <c r="CC160" s="12"/>
      <c r="CD160" s="12"/>
      <c r="CE160" s="12"/>
      <c r="CF160" s="12"/>
      <c r="CG160" s="12"/>
      <c r="CH160" s="12"/>
      <c r="CI160" s="12"/>
      <c r="CJ160" s="12"/>
      <c r="CK160" s="12"/>
      <c r="CL160" s="12"/>
      <c r="CM160" s="12"/>
      <c r="CN160" s="12"/>
      <c r="CO160" s="12"/>
      <c r="CP160" s="12"/>
      <c r="CQ160" s="12"/>
      <c r="CR160" s="12"/>
      <c r="CS160" s="12"/>
      <c r="CT160" s="12"/>
      <c r="CU160" s="12"/>
      <c r="CV160" s="12"/>
      <c r="CW160" s="12"/>
      <c r="CX160" s="12"/>
      <c r="CY160" s="12"/>
      <c r="CZ160" s="179">
        <v>1</v>
      </c>
      <c r="DA160" s="12"/>
      <c r="DB160" s="12"/>
      <c r="DC160" s="12"/>
      <c r="DD160" s="12"/>
      <c r="DE160" s="12"/>
      <c r="DF160" s="12"/>
      <c r="DG160" s="12"/>
      <c r="DH160" s="12"/>
      <c r="DI160" s="12"/>
      <c r="DJ160" s="12"/>
      <c r="DK160" s="12"/>
      <c r="DL160" s="12"/>
      <c r="DM160" s="12"/>
      <c r="DN160" s="12"/>
      <c r="DO160" s="12"/>
      <c r="DP160" s="12"/>
      <c r="DQ160" s="12"/>
      <c r="DR160" s="12"/>
      <c r="DS160" s="12"/>
      <c r="DT160" s="12"/>
      <c r="DU160" s="12"/>
      <c r="DV160" s="12"/>
      <c r="DW160" s="12"/>
    </row>
    <row r="161" spans="3:127" hidden="1" x14ac:dyDescent="0.25">
      <c r="C161" s="1037" t="s">
        <v>11</v>
      </c>
      <c r="D161" s="1037"/>
      <c r="E161" s="1037"/>
      <c r="F161" s="1037"/>
      <c r="G161" s="1037"/>
      <c r="H161" s="1037"/>
      <c r="I161" s="1037"/>
      <c r="J161" s="1037"/>
      <c r="K161" s="1037"/>
      <c r="L161" s="1037"/>
      <c r="M161" s="1037"/>
      <c r="N161" s="1037"/>
      <c r="O161" s="1037"/>
      <c r="P161" s="1037"/>
      <c r="Q161" s="1037"/>
      <c r="R161" s="1037"/>
      <c r="S161" s="1037"/>
      <c r="T161" s="1037"/>
      <c r="U161" s="1037"/>
      <c r="V161" s="1037"/>
      <c r="W161" s="1037"/>
      <c r="X161" s="1037"/>
      <c r="Y161" s="1037"/>
      <c r="Z161" s="1047"/>
      <c r="AA161" s="1033"/>
      <c r="AB161" s="1033"/>
      <c r="AC161" s="1047"/>
      <c r="AD161" s="1033"/>
      <c r="AE161" s="1033"/>
      <c r="AF161" s="1047"/>
      <c r="AG161" s="1033"/>
      <c r="AH161" s="1033"/>
      <c r="AI161" s="1033"/>
      <c r="AJ161" s="1033"/>
      <c r="AK161" s="1033"/>
      <c r="AL161" s="1033"/>
      <c r="AM161" s="1033"/>
      <c r="AN161" s="1033"/>
      <c r="AO161" s="1033"/>
      <c r="AP161" s="1033"/>
      <c r="AQ161" s="1033"/>
      <c r="AR161" s="1033"/>
      <c r="AS161" s="1033"/>
      <c r="AT161" s="1033"/>
      <c r="AU161" s="1033"/>
      <c r="AV161" s="1033"/>
      <c r="AW161" s="1033"/>
      <c r="AX161" s="1033"/>
      <c r="AY161" s="1033"/>
      <c r="AZ161" s="1033"/>
      <c r="BC161" s="12"/>
      <c r="BD161" s="12"/>
      <c r="BE161" s="12"/>
      <c r="BF161" s="12"/>
      <c r="BG161" s="12"/>
      <c r="BH161" s="12"/>
      <c r="BI161" s="12"/>
      <c r="BJ161" s="12"/>
      <c r="BK161" s="12"/>
      <c r="BL161" s="12"/>
      <c r="BM161" s="12"/>
      <c r="BN161" s="12"/>
      <c r="BO161" s="12"/>
      <c r="BP161" s="12"/>
      <c r="BQ161" s="12"/>
      <c r="BR161" s="12"/>
      <c r="BS161" s="12"/>
      <c r="BT161" s="12"/>
      <c r="BU161" s="12"/>
      <c r="BV161" s="12"/>
      <c r="BW161" s="12"/>
      <c r="BX161" s="12"/>
      <c r="BY161" s="12"/>
      <c r="BZ161" s="12"/>
      <c r="CA161" s="12"/>
      <c r="CB161" s="12"/>
      <c r="CC161" s="12"/>
      <c r="CD161" s="12"/>
      <c r="CE161" s="12"/>
      <c r="CF161" s="12"/>
      <c r="CG161" s="12"/>
      <c r="CH161" s="12"/>
      <c r="CI161" s="12"/>
      <c r="CJ161" s="12"/>
      <c r="CK161" s="12"/>
      <c r="CL161" s="12"/>
      <c r="CM161" s="12"/>
      <c r="CN161" s="12"/>
      <c r="CO161" s="12"/>
      <c r="CP161" s="12"/>
      <c r="CQ161" s="12"/>
      <c r="CR161" s="12"/>
      <c r="CS161" s="12"/>
      <c r="CT161" s="12"/>
      <c r="CU161" s="12"/>
      <c r="CV161" s="12"/>
      <c r="CW161" s="12"/>
      <c r="CX161" s="12"/>
      <c r="CY161" s="12"/>
      <c r="CZ161" s="179">
        <v>1</v>
      </c>
      <c r="DA161" s="12"/>
      <c r="DB161" s="12"/>
      <c r="DC161" s="12"/>
      <c r="DD161" s="12"/>
      <c r="DE161" s="12"/>
      <c r="DF161" s="12"/>
      <c r="DG161" s="12"/>
      <c r="DH161" s="12"/>
      <c r="DI161" s="12"/>
      <c r="DJ161" s="12"/>
      <c r="DK161" s="12"/>
      <c r="DL161" s="12"/>
      <c r="DM161" s="12"/>
      <c r="DN161" s="12"/>
      <c r="DO161" s="12"/>
      <c r="DP161" s="12"/>
      <c r="DQ161" s="12"/>
      <c r="DR161" s="12"/>
      <c r="DS161" s="12"/>
      <c r="DT161" s="12"/>
      <c r="DU161" s="12"/>
      <c r="DV161" s="12"/>
      <c r="DW161" s="12"/>
    </row>
    <row r="162" spans="3:127" hidden="1" x14ac:dyDescent="0.25">
      <c r="C162" s="1037" t="s">
        <v>19</v>
      </c>
      <c r="D162" s="1037"/>
      <c r="E162" s="1037"/>
      <c r="F162" s="1037"/>
      <c r="G162" s="1037"/>
      <c r="H162" s="1037"/>
      <c r="I162" s="1037"/>
      <c r="J162" s="1037"/>
      <c r="K162" s="1037"/>
      <c r="L162" s="1037"/>
      <c r="M162" s="1037"/>
      <c r="N162" s="1037"/>
      <c r="O162" s="1037"/>
      <c r="P162" s="1037"/>
      <c r="Q162" s="1037"/>
      <c r="R162" s="1037"/>
      <c r="S162" s="1037"/>
      <c r="T162" s="1037"/>
      <c r="U162" s="1037"/>
      <c r="V162" s="1037"/>
      <c r="W162" s="1037"/>
      <c r="X162" s="1037"/>
      <c r="Y162" s="1037"/>
      <c r="Z162" s="1047"/>
      <c r="AA162" s="1033"/>
      <c r="AB162" s="1033"/>
      <c r="AC162" s="1047"/>
      <c r="AD162" s="1033"/>
      <c r="AE162" s="1033"/>
      <c r="AF162" s="1047"/>
      <c r="AG162" s="1033"/>
      <c r="AH162" s="1033"/>
      <c r="AI162" s="1047"/>
      <c r="AJ162" s="1033"/>
      <c r="AK162" s="1033"/>
      <c r="AL162" s="1033"/>
      <c r="AM162" s="1033"/>
      <c r="AN162" s="1033"/>
      <c r="AO162" s="1033"/>
      <c r="AP162" s="1033"/>
      <c r="AQ162" s="1033"/>
      <c r="AR162" s="1033"/>
      <c r="AS162" s="1033"/>
      <c r="AT162" s="1033"/>
      <c r="AU162" s="1033"/>
      <c r="AV162" s="1033"/>
      <c r="AW162" s="1033"/>
      <c r="AX162" s="1033"/>
      <c r="AY162" s="1033"/>
      <c r="AZ162" s="1033"/>
      <c r="BC162" s="12"/>
      <c r="BD162" s="12"/>
      <c r="BE162" s="12"/>
      <c r="BF162" s="12"/>
      <c r="BG162" s="12"/>
      <c r="BH162" s="12"/>
      <c r="BI162" s="12"/>
      <c r="BJ162" s="12"/>
      <c r="BK162" s="12"/>
      <c r="BL162" s="12"/>
      <c r="BM162" s="12"/>
      <c r="BN162" s="12"/>
      <c r="BO162" s="12"/>
      <c r="BP162" s="12"/>
      <c r="BQ162" s="12"/>
      <c r="BR162" s="12"/>
      <c r="BS162" s="12"/>
      <c r="BT162" s="12"/>
      <c r="BU162" s="12"/>
      <c r="BV162" s="12"/>
      <c r="BW162" s="12"/>
      <c r="BX162" s="12"/>
      <c r="BY162" s="12"/>
      <c r="BZ162" s="12"/>
      <c r="CA162" s="12"/>
      <c r="CB162" s="12"/>
      <c r="CC162" s="12"/>
      <c r="CD162" s="12"/>
      <c r="CE162" s="12"/>
      <c r="CF162" s="12"/>
      <c r="CG162" s="12"/>
      <c r="CH162" s="12"/>
      <c r="CI162" s="12"/>
      <c r="CJ162" s="12"/>
      <c r="CK162" s="12"/>
      <c r="CL162" s="12"/>
      <c r="CM162" s="12"/>
      <c r="CN162" s="12"/>
      <c r="CO162" s="12"/>
      <c r="CP162" s="12"/>
      <c r="CQ162" s="12"/>
      <c r="CR162" s="12"/>
      <c r="CS162" s="12"/>
      <c r="CT162" s="12"/>
      <c r="CU162" s="12"/>
      <c r="CV162" s="12"/>
      <c r="CW162" s="12"/>
      <c r="CX162" s="12"/>
      <c r="CY162" s="12"/>
      <c r="CZ162" s="179">
        <v>1</v>
      </c>
      <c r="DA162" s="12"/>
      <c r="DB162" s="12"/>
      <c r="DC162" s="12"/>
      <c r="DD162" s="12"/>
      <c r="DE162" s="12"/>
      <c r="DF162" s="12"/>
      <c r="DG162" s="12"/>
      <c r="DH162" s="12"/>
      <c r="DI162" s="12"/>
      <c r="DJ162" s="12"/>
      <c r="DK162" s="12"/>
      <c r="DL162" s="12"/>
      <c r="DM162" s="12"/>
      <c r="DN162" s="12"/>
      <c r="DO162" s="12"/>
      <c r="DP162" s="12"/>
      <c r="DQ162" s="12"/>
      <c r="DR162" s="12"/>
      <c r="DS162" s="12"/>
      <c r="DT162" s="12"/>
      <c r="DU162" s="12"/>
      <c r="DV162" s="12"/>
      <c r="DW162" s="12"/>
    </row>
    <row r="163" spans="3:127" hidden="1" x14ac:dyDescent="0.25">
      <c r="C163" s="1037" t="s">
        <v>29</v>
      </c>
      <c r="D163" s="1037"/>
      <c r="E163" s="1037"/>
      <c r="F163" s="1037"/>
      <c r="G163" s="1037"/>
      <c r="H163" s="1037"/>
      <c r="I163" s="1037"/>
      <c r="J163" s="1037"/>
      <c r="K163" s="1037"/>
      <c r="L163" s="1037"/>
      <c r="M163" s="1037"/>
      <c r="N163" s="1037"/>
      <c r="O163" s="1037"/>
      <c r="P163" s="1037"/>
      <c r="Q163" s="1037"/>
      <c r="R163" s="1037"/>
      <c r="S163" s="1037"/>
      <c r="T163" s="1037"/>
      <c r="U163" s="1037"/>
      <c r="V163" s="1037"/>
      <c r="W163" s="1037"/>
      <c r="X163" s="1037"/>
      <c r="Y163" s="1037"/>
      <c r="Z163" s="1033"/>
      <c r="AA163" s="1033"/>
      <c r="AB163" s="1033"/>
      <c r="AC163" s="1033"/>
      <c r="AD163" s="1033"/>
      <c r="AE163" s="1033"/>
      <c r="AF163" s="1033"/>
      <c r="AG163" s="1033"/>
      <c r="AH163" s="1033"/>
      <c r="AI163" s="1033"/>
      <c r="AJ163" s="1033"/>
      <c r="AK163" s="1033"/>
      <c r="AL163" s="1033"/>
      <c r="AM163" s="1033"/>
      <c r="AN163" s="1033"/>
      <c r="AO163" s="1033"/>
      <c r="AP163" s="1033"/>
      <c r="AQ163" s="1033"/>
      <c r="AR163" s="1033"/>
      <c r="AS163" s="1033"/>
      <c r="AT163" s="1033"/>
      <c r="AU163" s="1033"/>
      <c r="AV163" s="1033"/>
      <c r="AW163" s="1033"/>
      <c r="AX163" s="1033"/>
      <c r="AY163" s="1033"/>
      <c r="AZ163" s="1033"/>
      <c r="BC163" s="12"/>
      <c r="BD163" s="12"/>
      <c r="BE163" s="12"/>
      <c r="BF163" s="12"/>
      <c r="BG163" s="12"/>
      <c r="BH163" s="12"/>
      <c r="BI163" s="12"/>
      <c r="BJ163" s="12"/>
      <c r="BK163" s="12"/>
      <c r="BL163" s="12"/>
      <c r="BM163" s="12"/>
      <c r="BN163" s="12"/>
      <c r="BO163" s="12"/>
      <c r="BP163" s="12"/>
      <c r="BQ163" s="12"/>
      <c r="BR163" s="12"/>
      <c r="BS163" s="12"/>
      <c r="BT163" s="12"/>
      <c r="BU163" s="12"/>
      <c r="BV163" s="12"/>
      <c r="BW163" s="12"/>
      <c r="BX163" s="12"/>
      <c r="BY163" s="12"/>
      <c r="BZ163" s="12"/>
      <c r="CA163" s="12"/>
      <c r="CB163" s="12"/>
      <c r="CC163" s="12"/>
      <c r="CD163" s="12"/>
      <c r="CE163" s="12"/>
      <c r="CF163" s="12"/>
      <c r="CG163" s="12"/>
      <c r="CH163" s="12"/>
      <c r="CI163" s="12"/>
      <c r="CJ163" s="12"/>
      <c r="CK163" s="12"/>
      <c r="CL163" s="12"/>
      <c r="CM163" s="12"/>
      <c r="CN163" s="12"/>
      <c r="CO163" s="12"/>
      <c r="CP163" s="12"/>
      <c r="CQ163" s="12"/>
      <c r="CR163" s="12"/>
      <c r="CS163" s="12"/>
      <c r="CT163" s="12"/>
      <c r="CU163" s="12"/>
      <c r="CV163" s="12"/>
      <c r="CW163" s="12"/>
      <c r="CX163" s="12"/>
      <c r="CY163" s="12"/>
      <c r="CZ163" s="179">
        <v>1</v>
      </c>
      <c r="DA163" s="12"/>
      <c r="DB163" s="12"/>
      <c r="DC163" s="12"/>
      <c r="DD163" s="12"/>
      <c r="DE163" s="12"/>
      <c r="DF163" s="12"/>
      <c r="DG163" s="12"/>
      <c r="DH163" s="12"/>
      <c r="DI163" s="12"/>
      <c r="DJ163" s="12"/>
      <c r="DK163" s="12"/>
      <c r="DL163" s="12"/>
      <c r="DM163" s="12"/>
      <c r="DN163" s="12"/>
      <c r="DO163" s="12"/>
      <c r="DP163" s="12"/>
      <c r="DQ163" s="12"/>
      <c r="DR163" s="12"/>
      <c r="DS163" s="12"/>
      <c r="DT163" s="12"/>
      <c r="DU163" s="12"/>
      <c r="DV163" s="12"/>
      <c r="DW163" s="12"/>
    </row>
    <row r="164" spans="3:127" hidden="1" x14ac:dyDescent="0.25">
      <c r="C164" s="1037" t="s">
        <v>33</v>
      </c>
      <c r="D164" s="1037"/>
      <c r="E164" s="1037"/>
      <c r="F164" s="1037"/>
      <c r="G164" s="1037"/>
      <c r="H164" s="1037"/>
      <c r="I164" s="1037"/>
      <c r="J164" s="1037"/>
      <c r="K164" s="1037"/>
      <c r="L164" s="1037"/>
      <c r="M164" s="1037"/>
      <c r="N164" s="1037"/>
      <c r="O164" s="1037"/>
      <c r="P164" s="1037"/>
      <c r="Q164" s="1037"/>
      <c r="R164" s="1037"/>
      <c r="S164" s="1037"/>
      <c r="T164" s="1037"/>
      <c r="U164" s="1037"/>
      <c r="V164" s="1037"/>
      <c r="W164" s="1037"/>
      <c r="X164" s="1037"/>
      <c r="Y164" s="1037"/>
      <c r="Z164" s="1033"/>
      <c r="AA164" s="1033"/>
      <c r="AB164" s="1033"/>
      <c r="AC164" s="1033"/>
      <c r="AD164" s="1033"/>
      <c r="AE164" s="1033"/>
      <c r="AF164" s="1033"/>
      <c r="AG164" s="1033"/>
      <c r="AH164" s="1033"/>
      <c r="AI164" s="1033"/>
      <c r="AJ164" s="1033"/>
      <c r="AK164" s="1033"/>
      <c r="AL164" s="1033"/>
      <c r="AM164" s="1033"/>
      <c r="AN164" s="1033"/>
      <c r="AO164" s="1033"/>
      <c r="AP164" s="1033"/>
      <c r="AQ164" s="1033"/>
      <c r="AR164" s="1033"/>
      <c r="AS164" s="1033"/>
      <c r="AT164" s="1033"/>
      <c r="AU164" s="1033"/>
      <c r="AV164" s="1033"/>
      <c r="AW164" s="1033"/>
      <c r="AX164" s="1033"/>
      <c r="AY164" s="1033"/>
      <c r="AZ164" s="1033"/>
      <c r="BC164" s="12"/>
      <c r="BD164" s="12"/>
      <c r="BE164" s="12"/>
      <c r="BF164" s="12"/>
      <c r="BG164" s="12"/>
      <c r="BH164" s="12"/>
      <c r="BI164" s="12"/>
      <c r="BJ164" s="12"/>
      <c r="BK164" s="12"/>
      <c r="BL164" s="12"/>
      <c r="BM164" s="12"/>
      <c r="BN164" s="12"/>
      <c r="BO164" s="12"/>
      <c r="BP164" s="12"/>
      <c r="BQ164" s="12"/>
      <c r="BR164" s="12"/>
      <c r="BS164" s="12"/>
      <c r="BT164" s="12"/>
      <c r="BU164" s="12"/>
      <c r="BV164" s="12"/>
      <c r="BW164" s="12"/>
      <c r="BX164" s="12"/>
      <c r="BY164" s="12"/>
      <c r="BZ164" s="12"/>
      <c r="CA164" s="12"/>
      <c r="CB164" s="12"/>
      <c r="CC164" s="12"/>
      <c r="CD164" s="12"/>
      <c r="CE164" s="12"/>
      <c r="CF164" s="12"/>
      <c r="CG164" s="12"/>
      <c r="CH164" s="12"/>
      <c r="CI164" s="12"/>
      <c r="CJ164" s="12"/>
      <c r="CK164" s="12"/>
      <c r="CL164" s="12"/>
      <c r="CM164" s="12"/>
      <c r="CN164" s="12"/>
      <c r="CO164" s="12"/>
      <c r="CP164" s="12"/>
      <c r="CQ164" s="12"/>
      <c r="CR164" s="12"/>
      <c r="CS164" s="12"/>
      <c r="CT164" s="12"/>
      <c r="CU164" s="12"/>
      <c r="CV164" s="12"/>
      <c r="CW164" s="12"/>
      <c r="CX164" s="12"/>
      <c r="CY164" s="12"/>
      <c r="CZ164" s="179">
        <v>1</v>
      </c>
      <c r="DA164" s="12"/>
      <c r="DB164" s="12"/>
      <c r="DC164" s="12"/>
      <c r="DD164" s="12"/>
      <c r="DE164" s="12"/>
      <c r="DF164" s="12"/>
      <c r="DG164" s="12"/>
      <c r="DH164" s="12"/>
      <c r="DI164" s="12"/>
      <c r="DJ164" s="12"/>
      <c r="DK164" s="12"/>
      <c r="DL164" s="12"/>
      <c r="DM164" s="12"/>
      <c r="DN164" s="12"/>
      <c r="DO164" s="12"/>
      <c r="DP164" s="12"/>
      <c r="DQ164" s="12"/>
      <c r="DR164" s="12"/>
      <c r="DS164" s="12"/>
      <c r="DT164" s="12"/>
      <c r="DU164" s="12"/>
      <c r="DV164" s="12"/>
      <c r="DW164" s="12"/>
    </row>
    <row r="165" spans="3:127" hidden="1" x14ac:dyDescent="0.25">
      <c r="C165" s="1054" t="s">
        <v>651</v>
      </c>
      <c r="D165" s="1037"/>
      <c r="E165" s="1037"/>
      <c r="F165" s="1037"/>
      <c r="G165" s="1037"/>
      <c r="H165" s="1037"/>
      <c r="I165" s="1037"/>
      <c r="J165" s="1037"/>
      <c r="K165" s="1037"/>
      <c r="L165" s="1037"/>
      <c r="M165" s="1037"/>
      <c r="N165" s="1037"/>
      <c r="O165" s="1037"/>
      <c r="P165" s="1037"/>
      <c r="Q165" s="1037"/>
      <c r="R165" s="1037"/>
      <c r="S165" s="1037"/>
      <c r="T165" s="1037"/>
      <c r="U165" s="1037"/>
      <c r="V165" s="1037"/>
      <c r="W165" s="1037"/>
      <c r="X165" s="1037"/>
      <c r="Y165" s="1037"/>
      <c r="Z165" s="1033"/>
      <c r="AA165" s="1033"/>
      <c r="AB165" s="1033"/>
      <c r="AC165" s="1033"/>
      <c r="AD165" s="1033"/>
      <c r="AE165" s="1033"/>
      <c r="AF165" s="1033"/>
      <c r="AG165" s="1033"/>
      <c r="AH165" s="1033"/>
      <c r="AI165" s="1033"/>
      <c r="AJ165" s="1033"/>
      <c r="AK165" s="1033"/>
      <c r="AL165" s="1033"/>
      <c r="AM165" s="1033"/>
      <c r="AN165" s="1033"/>
      <c r="AO165" s="1033"/>
      <c r="AP165" s="1033"/>
      <c r="AQ165" s="1033"/>
      <c r="AR165" s="1033"/>
      <c r="AS165" s="1033"/>
      <c r="AT165" s="1033"/>
      <c r="AU165" s="1033"/>
      <c r="AV165" s="1033"/>
      <c r="AW165" s="1033"/>
      <c r="AX165" s="1033"/>
      <c r="AY165" s="1033"/>
      <c r="AZ165" s="1033"/>
      <c r="BC165" s="12"/>
      <c r="BD165" s="12"/>
      <c r="BE165" s="12"/>
      <c r="BF165" s="12"/>
      <c r="BG165" s="12"/>
      <c r="BH165" s="12"/>
      <c r="BI165" s="12"/>
      <c r="BJ165" s="12"/>
      <c r="BK165" s="12"/>
      <c r="BL165" s="12"/>
      <c r="BM165" s="12"/>
      <c r="BN165" s="12"/>
      <c r="BO165" s="12"/>
      <c r="BP165" s="12"/>
      <c r="BQ165" s="12"/>
      <c r="BR165" s="12"/>
      <c r="BS165" s="12"/>
      <c r="BT165" s="12"/>
      <c r="BU165" s="12"/>
      <c r="BV165" s="12"/>
      <c r="BW165" s="12"/>
      <c r="BX165" s="12"/>
      <c r="BY165" s="12"/>
      <c r="BZ165" s="12"/>
      <c r="CA165" s="12"/>
      <c r="CB165" s="12"/>
      <c r="CC165" s="12"/>
      <c r="CD165" s="12"/>
      <c r="CE165" s="12"/>
      <c r="CF165" s="12"/>
      <c r="CG165" s="12"/>
      <c r="CH165" s="12"/>
      <c r="CI165" s="12"/>
      <c r="CJ165" s="12"/>
      <c r="CK165" s="12"/>
      <c r="CL165" s="12"/>
      <c r="CM165" s="12"/>
      <c r="CN165" s="12"/>
      <c r="CO165" s="12"/>
      <c r="CP165" s="12"/>
      <c r="CQ165" s="12"/>
      <c r="CR165" s="12"/>
      <c r="CS165" s="12"/>
      <c r="CT165" s="12"/>
      <c r="CU165" s="12"/>
      <c r="CV165" s="12"/>
      <c r="CW165" s="12"/>
      <c r="CX165" s="12"/>
      <c r="CY165" s="12"/>
      <c r="CZ165" s="179">
        <v>1</v>
      </c>
      <c r="DA165" s="12"/>
      <c r="DB165" s="12"/>
      <c r="DC165" s="12"/>
      <c r="DD165" s="12"/>
      <c r="DE165" s="12"/>
      <c r="DF165" s="12"/>
      <c r="DG165" s="12"/>
      <c r="DH165" s="12"/>
      <c r="DI165" s="12"/>
      <c r="DJ165" s="12"/>
      <c r="DK165" s="12"/>
      <c r="DL165" s="12"/>
      <c r="DM165" s="12"/>
      <c r="DN165" s="12"/>
      <c r="DO165" s="12"/>
      <c r="DP165" s="12"/>
      <c r="DQ165" s="12"/>
      <c r="DR165" s="12"/>
      <c r="DS165" s="12"/>
      <c r="DT165" s="12"/>
      <c r="DU165" s="12"/>
      <c r="DV165" s="12"/>
      <c r="DW165" s="12"/>
    </row>
    <row r="166" spans="3:127" x14ac:dyDescent="0.25">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C166" s="12"/>
      <c r="BD166" s="12"/>
      <c r="BE166" s="12"/>
      <c r="BF166" s="12"/>
      <c r="BG166" s="12"/>
      <c r="BH166" s="12"/>
      <c r="BI166" s="12"/>
      <c r="BJ166" s="12"/>
      <c r="BK166" s="12"/>
      <c r="BL166" s="12"/>
      <c r="BM166" s="12"/>
      <c r="BN166" s="12"/>
      <c r="BO166" s="12"/>
      <c r="BP166" s="12"/>
      <c r="BQ166" s="12"/>
      <c r="BR166" s="12"/>
      <c r="BS166" s="12"/>
      <c r="BT166" s="12"/>
      <c r="BU166" s="12"/>
      <c r="BV166" s="12"/>
      <c r="BW166" s="12"/>
      <c r="BX166" s="12"/>
      <c r="BY166" s="12"/>
      <c r="BZ166" s="12"/>
      <c r="CA166" s="12"/>
      <c r="CB166" s="12"/>
      <c r="CC166" s="12"/>
      <c r="CD166" s="12"/>
      <c r="CE166" s="12"/>
      <c r="CF166" s="12"/>
      <c r="CG166" s="12"/>
      <c r="CH166" s="12"/>
      <c r="CI166" s="12"/>
      <c r="CJ166" s="12"/>
      <c r="CK166" s="12"/>
      <c r="CL166" s="12"/>
      <c r="CM166" s="12"/>
      <c r="CN166" s="12"/>
      <c r="CO166" s="12"/>
      <c r="CP166" s="12"/>
      <c r="CQ166" s="12"/>
      <c r="CR166" s="12"/>
      <c r="CS166" s="12"/>
      <c r="CT166" s="12"/>
      <c r="CU166" s="12"/>
      <c r="CV166" s="12"/>
      <c r="CW166" s="12"/>
      <c r="CX166" s="12"/>
      <c r="CY166" s="12"/>
      <c r="CZ166" s="179">
        <v>0</v>
      </c>
      <c r="DA166" s="12"/>
      <c r="DB166" s="12"/>
      <c r="DC166" s="12"/>
      <c r="DD166" s="12"/>
      <c r="DE166" s="12"/>
      <c r="DF166" s="12"/>
      <c r="DG166" s="12"/>
      <c r="DH166" s="12"/>
      <c r="DI166" s="12"/>
      <c r="DJ166" s="12"/>
      <c r="DK166" s="12"/>
      <c r="DL166" s="12"/>
      <c r="DM166" s="12"/>
      <c r="DN166" s="12"/>
      <c r="DO166" s="12"/>
      <c r="DP166" s="12"/>
      <c r="DQ166" s="12"/>
      <c r="DR166" s="12"/>
      <c r="DS166" s="12"/>
      <c r="DT166" s="12"/>
      <c r="DU166" s="12"/>
      <c r="DV166" s="12"/>
      <c r="DW166" s="12"/>
    </row>
    <row r="167" spans="3:127" x14ac:dyDescent="0.25">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C167" s="12"/>
      <c r="BD167" s="12"/>
      <c r="BE167" s="12"/>
      <c r="BF167" s="12"/>
      <c r="BG167" s="12"/>
      <c r="BH167" s="12"/>
      <c r="BI167" s="12"/>
      <c r="BJ167" s="12"/>
      <c r="BK167" s="12"/>
      <c r="BL167" s="12"/>
      <c r="BM167" s="12"/>
      <c r="BN167" s="12"/>
      <c r="BO167" s="12"/>
      <c r="BP167" s="12"/>
      <c r="BQ167" s="12"/>
      <c r="BR167" s="12"/>
      <c r="BS167" s="12"/>
      <c r="BT167" s="12"/>
      <c r="BU167" s="12"/>
      <c r="BV167" s="12"/>
      <c r="BW167" s="12"/>
      <c r="BX167" s="12"/>
      <c r="BY167" s="12"/>
      <c r="BZ167" s="12"/>
      <c r="CA167" s="12"/>
      <c r="CB167" s="12"/>
      <c r="CC167" s="12"/>
      <c r="CD167" s="12"/>
      <c r="CE167" s="12"/>
      <c r="CF167" s="12"/>
      <c r="CG167" s="12"/>
      <c r="CH167" s="12"/>
      <c r="CI167" s="12"/>
      <c r="CJ167" s="12"/>
      <c r="CK167" s="12"/>
      <c r="CL167" s="12"/>
      <c r="CM167" s="12"/>
      <c r="CN167" s="12"/>
      <c r="CO167" s="12"/>
      <c r="CP167" s="12"/>
      <c r="CQ167" s="12"/>
      <c r="CR167" s="12"/>
      <c r="CS167" s="12"/>
      <c r="CT167" s="12"/>
      <c r="CU167" s="12"/>
      <c r="CV167" s="12"/>
      <c r="CW167" s="12"/>
      <c r="CX167" s="12"/>
      <c r="CY167" s="12"/>
      <c r="CZ167" s="179">
        <v>0</v>
      </c>
      <c r="DA167" s="12"/>
      <c r="DB167" s="12"/>
      <c r="DC167" s="12"/>
      <c r="DD167" s="12"/>
      <c r="DE167" s="12"/>
      <c r="DF167" s="12"/>
      <c r="DG167" s="12"/>
      <c r="DH167" s="12"/>
      <c r="DI167" s="12"/>
      <c r="DJ167" s="12"/>
      <c r="DK167" s="12"/>
      <c r="DL167" s="12"/>
      <c r="DM167" s="12"/>
      <c r="DN167" s="12"/>
      <c r="DO167" s="12"/>
      <c r="DP167" s="12"/>
      <c r="DQ167" s="12"/>
      <c r="DR167" s="12"/>
      <c r="DS167" s="12"/>
      <c r="DT167" s="12"/>
      <c r="DU167" s="12"/>
      <c r="DV167" s="12"/>
      <c r="DW167" s="12"/>
    </row>
    <row r="168" spans="3:127" x14ac:dyDescent="0.25">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C168" s="12"/>
      <c r="BD168" s="12"/>
      <c r="BE168" s="12"/>
      <c r="BF168" s="12"/>
      <c r="BG168" s="12"/>
      <c r="BH168" s="12"/>
      <c r="BI168" s="12"/>
      <c r="BJ168" s="12"/>
      <c r="BK168" s="12"/>
      <c r="BL168" s="12"/>
      <c r="BM168" s="12"/>
      <c r="BN168" s="12"/>
      <c r="BO168" s="12"/>
      <c r="BP168" s="12"/>
      <c r="BQ168" s="12"/>
      <c r="BR168" s="12"/>
      <c r="BS168" s="12"/>
      <c r="BT168" s="12"/>
      <c r="BU168" s="12"/>
      <c r="BV168" s="12"/>
      <c r="BW168" s="12"/>
      <c r="BX168" s="12"/>
      <c r="BY168" s="12"/>
      <c r="BZ168" s="12"/>
      <c r="CA168" s="12"/>
      <c r="CB168" s="12"/>
      <c r="CC168" s="12"/>
      <c r="CD168" s="12"/>
      <c r="CE168" s="12"/>
      <c r="CF168" s="12"/>
      <c r="CG168" s="12"/>
      <c r="CH168" s="12"/>
      <c r="CI168" s="12"/>
      <c r="CJ168" s="12"/>
      <c r="CK168" s="12"/>
      <c r="CL168" s="12"/>
      <c r="CM168" s="12"/>
      <c r="CN168" s="12"/>
      <c r="CO168" s="12"/>
      <c r="CP168" s="12"/>
      <c r="CQ168" s="12"/>
      <c r="CR168" s="12"/>
      <c r="CS168" s="12"/>
      <c r="CT168" s="12"/>
      <c r="CU168" s="12"/>
      <c r="CV168" s="12"/>
      <c r="CW168" s="12"/>
      <c r="CX168" s="12"/>
      <c r="CY168" s="12"/>
      <c r="CZ168" s="179">
        <v>0</v>
      </c>
      <c r="DA168" s="12"/>
      <c r="DB168" s="12"/>
      <c r="DC168" s="12"/>
      <c r="DD168" s="12"/>
      <c r="DE168" s="12"/>
      <c r="DF168" s="12"/>
      <c r="DG168" s="12"/>
      <c r="DH168" s="12"/>
      <c r="DI168" s="12"/>
      <c r="DJ168" s="12"/>
      <c r="DK168" s="12"/>
      <c r="DL168" s="12"/>
      <c r="DM168" s="12"/>
      <c r="DN168" s="12"/>
      <c r="DO168" s="12"/>
      <c r="DP168" s="12"/>
      <c r="DQ168" s="12"/>
      <c r="DR168" s="12"/>
      <c r="DS168" s="12"/>
      <c r="DT168" s="12"/>
      <c r="DU168" s="12"/>
      <c r="DV168" s="12"/>
      <c r="DW168" s="12"/>
    </row>
    <row r="169" spans="3:127" x14ac:dyDescent="0.25">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C169" s="12"/>
      <c r="BD169" s="12"/>
      <c r="BE169" s="12"/>
      <c r="BF169" s="12"/>
      <c r="BG169" s="12"/>
      <c r="BH169" s="12"/>
      <c r="BI169" s="12"/>
      <c r="BJ169" s="12"/>
      <c r="BK169" s="12"/>
      <c r="BL169" s="12"/>
      <c r="BM169" s="12"/>
      <c r="BN169" s="12"/>
      <c r="BO169" s="12"/>
      <c r="BP169" s="12"/>
      <c r="BQ169" s="12"/>
      <c r="BR169" s="12"/>
      <c r="BS169" s="12"/>
      <c r="BT169" s="12"/>
      <c r="BU169" s="12"/>
      <c r="BV169" s="12"/>
      <c r="BW169" s="12"/>
      <c r="BX169" s="12"/>
      <c r="BY169" s="12"/>
      <c r="BZ169" s="12"/>
      <c r="CA169" s="12"/>
      <c r="CB169" s="12"/>
      <c r="CC169" s="12"/>
      <c r="CD169" s="12"/>
      <c r="CE169" s="12"/>
      <c r="CF169" s="12"/>
      <c r="CG169" s="12"/>
      <c r="CH169" s="12"/>
      <c r="CI169" s="12"/>
      <c r="CJ169" s="12"/>
      <c r="CK169" s="12"/>
      <c r="CL169" s="12"/>
      <c r="CM169" s="12"/>
      <c r="CN169" s="12"/>
      <c r="CO169" s="12"/>
      <c r="CP169" s="12"/>
      <c r="CQ169" s="12"/>
      <c r="CR169" s="12"/>
      <c r="CS169" s="12"/>
      <c r="CT169" s="12"/>
      <c r="CU169" s="12"/>
      <c r="CV169" s="12"/>
      <c r="CW169" s="12"/>
      <c r="CX169" s="12"/>
      <c r="CY169" s="12"/>
      <c r="CZ169" s="179">
        <v>0</v>
      </c>
      <c r="DA169" s="12"/>
      <c r="DB169" s="12"/>
      <c r="DC169" s="12"/>
      <c r="DD169" s="12"/>
      <c r="DE169" s="12"/>
      <c r="DF169" s="12"/>
      <c r="DG169" s="12"/>
      <c r="DH169" s="12"/>
      <c r="DI169" s="12"/>
      <c r="DJ169" s="12"/>
      <c r="DK169" s="12"/>
      <c r="DL169" s="12"/>
      <c r="DM169" s="12"/>
      <c r="DN169" s="12"/>
      <c r="DO169" s="12"/>
      <c r="DP169" s="12"/>
      <c r="DQ169" s="12"/>
      <c r="DR169" s="12"/>
      <c r="DS169" s="12"/>
      <c r="DT169" s="12"/>
      <c r="DU169" s="12"/>
      <c r="DV169" s="12"/>
      <c r="DW169" s="12"/>
    </row>
    <row r="170" spans="3:127" x14ac:dyDescent="0.25">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C170" s="12"/>
      <c r="BD170" s="12"/>
      <c r="BE170" s="12"/>
      <c r="BF170" s="12"/>
      <c r="BG170" s="12"/>
      <c r="BH170" s="12"/>
      <c r="BI170" s="12"/>
      <c r="BJ170" s="12"/>
      <c r="BK170" s="12"/>
      <c r="BL170" s="12"/>
      <c r="BM170" s="12"/>
      <c r="BN170" s="12"/>
      <c r="BO170" s="12"/>
      <c r="BP170" s="12"/>
      <c r="BQ170" s="12"/>
      <c r="BR170" s="12"/>
      <c r="BS170" s="12"/>
      <c r="BT170" s="12"/>
      <c r="BU170" s="12"/>
      <c r="BV170" s="12"/>
      <c r="BW170" s="12"/>
      <c r="BX170" s="12"/>
      <c r="BY170" s="12"/>
      <c r="BZ170" s="12"/>
      <c r="CA170" s="12"/>
      <c r="CB170" s="12"/>
      <c r="CC170" s="12"/>
      <c r="CD170" s="12"/>
      <c r="CE170" s="12"/>
      <c r="CF170" s="12"/>
      <c r="CG170" s="12"/>
      <c r="CH170" s="12"/>
      <c r="CI170" s="12"/>
      <c r="CJ170" s="12"/>
      <c r="CK170" s="12"/>
      <c r="CL170" s="12"/>
      <c r="CM170" s="12"/>
      <c r="CN170" s="12"/>
      <c r="CO170" s="12"/>
      <c r="CP170" s="12"/>
      <c r="CQ170" s="12"/>
      <c r="CR170" s="12"/>
      <c r="CS170" s="12"/>
      <c r="CT170" s="12"/>
      <c r="CU170" s="12"/>
      <c r="CV170" s="12"/>
      <c r="CW170" s="12"/>
      <c r="CX170" s="12"/>
      <c r="CY170" s="12"/>
      <c r="CZ170" s="179">
        <v>0</v>
      </c>
      <c r="DA170" s="12"/>
      <c r="DB170" s="12"/>
      <c r="DC170" s="12"/>
      <c r="DD170" s="12"/>
      <c r="DE170" s="12"/>
      <c r="DF170" s="12"/>
      <c r="DG170" s="12"/>
      <c r="DH170" s="12"/>
      <c r="DI170" s="12"/>
      <c r="DJ170" s="12"/>
      <c r="DK170" s="12"/>
      <c r="DL170" s="12"/>
      <c r="DM170" s="12"/>
      <c r="DN170" s="12"/>
      <c r="DO170" s="12"/>
      <c r="DP170" s="12"/>
      <c r="DQ170" s="12"/>
      <c r="DR170" s="12"/>
      <c r="DS170" s="12"/>
      <c r="DT170" s="12"/>
      <c r="DU170" s="12"/>
      <c r="DV170" s="12"/>
      <c r="DW170" s="12"/>
    </row>
    <row r="171" spans="3:127" x14ac:dyDescent="0.25">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C171" s="12"/>
      <c r="BD171" s="12"/>
      <c r="BE171" s="12"/>
      <c r="BF171" s="12"/>
      <c r="BG171" s="12"/>
      <c r="BH171" s="12"/>
      <c r="BI171" s="12"/>
      <c r="BJ171" s="12"/>
      <c r="BK171" s="12"/>
      <c r="BL171" s="12"/>
      <c r="BM171" s="12"/>
      <c r="BN171" s="12"/>
      <c r="BO171" s="12"/>
      <c r="BP171" s="12"/>
      <c r="BQ171" s="12"/>
      <c r="BR171" s="12"/>
      <c r="BS171" s="12"/>
      <c r="BT171" s="12"/>
      <c r="BU171" s="12"/>
      <c r="BV171" s="12"/>
      <c r="BW171" s="12"/>
      <c r="BX171" s="12"/>
      <c r="BY171" s="12"/>
      <c r="BZ171" s="12"/>
      <c r="CA171" s="12"/>
      <c r="CB171" s="12"/>
      <c r="CC171" s="12"/>
      <c r="CD171" s="12"/>
      <c r="CE171" s="12"/>
      <c r="CF171" s="12"/>
      <c r="CG171" s="12"/>
      <c r="CH171" s="12"/>
      <c r="CI171" s="12"/>
      <c r="CJ171" s="12"/>
      <c r="CK171" s="12"/>
      <c r="CL171" s="12"/>
      <c r="CM171" s="12"/>
      <c r="CN171" s="12"/>
      <c r="CO171" s="12"/>
      <c r="CP171" s="12"/>
      <c r="CQ171" s="12"/>
      <c r="CR171" s="12"/>
      <c r="CS171" s="12"/>
      <c r="CT171" s="12"/>
      <c r="CU171" s="12"/>
      <c r="CV171" s="12"/>
      <c r="CW171" s="12"/>
      <c r="CX171" s="12"/>
      <c r="CY171" s="12"/>
      <c r="CZ171" s="179">
        <v>0</v>
      </c>
      <c r="DA171" s="12"/>
      <c r="DB171" s="12"/>
      <c r="DC171" s="12"/>
      <c r="DD171" s="12"/>
      <c r="DE171" s="12"/>
      <c r="DF171" s="12"/>
      <c r="DG171" s="12"/>
      <c r="DH171" s="12"/>
      <c r="DI171" s="12"/>
      <c r="DJ171" s="12"/>
      <c r="DK171" s="12"/>
      <c r="DL171" s="12"/>
      <c r="DM171" s="12"/>
      <c r="DN171" s="12"/>
      <c r="DO171" s="12"/>
      <c r="DP171" s="12"/>
      <c r="DQ171" s="12"/>
      <c r="DR171" s="12"/>
      <c r="DS171" s="12"/>
      <c r="DT171" s="12"/>
      <c r="DU171" s="12"/>
      <c r="DV171" s="12"/>
      <c r="DW171" s="12"/>
    </row>
    <row r="172" spans="3:127" x14ac:dyDescent="0.25">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C172" s="12"/>
      <c r="BD172" s="12"/>
      <c r="BE172" s="12"/>
      <c r="BF172" s="12"/>
      <c r="BG172" s="12"/>
      <c r="BH172" s="12"/>
      <c r="BI172" s="12"/>
      <c r="BJ172" s="12"/>
      <c r="BK172" s="12"/>
      <c r="BL172" s="12"/>
      <c r="BM172" s="12"/>
      <c r="BN172" s="12"/>
      <c r="BO172" s="12"/>
      <c r="BP172" s="12"/>
      <c r="BQ172" s="12"/>
      <c r="BR172" s="12"/>
      <c r="BS172" s="12"/>
      <c r="BT172" s="12"/>
      <c r="BU172" s="12"/>
      <c r="BV172" s="12"/>
      <c r="BW172" s="12"/>
      <c r="BX172" s="12"/>
      <c r="BY172" s="12"/>
      <c r="BZ172" s="12"/>
      <c r="CA172" s="12"/>
      <c r="CB172" s="12"/>
      <c r="CC172" s="12"/>
      <c r="CD172" s="12"/>
      <c r="CE172" s="12"/>
      <c r="CF172" s="12"/>
      <c r="CG172" s="12"/>
      <c r="CH172" s="12"/>
      <c r="CI172" s="12"/>
      <c r="CJ172" s="12"/>
      <c r="CK172" s="12"/>
      <c r="CL172" s="12"/>
      <c r="CM172" s="12"/>
      <c r="CN172" s="12"/>
      <c r="CO172" s="12"/>
      <c r="CP172" s="12"/>
      <c r="CQ172" s="12"/>
      <c r="CR172" s="12"/>
      <c r="CS172" s="12"/>
      <c r="CT172" s="12"/>
      <c r="CU172" s="12"/>
      <c r="CV172" s="12"/>
      <c r="CW172" s="12"/>
      <c r="CX172" s="12"/>
      <c r="CY172" s="12"/>
      <c r="CZ172" s="179">
        <v>0</v>
      </c>
      <c r="DA172" s="12"/>
      <c r="DB172" s="12"/>
      <c r="DC172" s="12"/>
      <c r="DD172" s="12"/>
      <c r="DE172" s="12"/>
      <c r="DF172" s="12"/>
      <c r="DG172" s="12"/>
      <c r="DH172" s="12"/>
      <c r="DI172" s="12"/>
      <c r="DJ172" s="12"/>
      <c r="DK172" s="12"/>
      <c r="DL172" s="12"/>
      <c r="DM172" s="12"/>
      <c r="DN172" s="12"/>
      <c r="DO172" s="12"/>
      <c r="DP172" s="12"/>
      <c r="DQ172" s="12"/>
      <c r="DR172" s="12"/>
      <c r="DS172" s="12"/>
      <c r="DT172" s="12"/>
      <c r="DU172" s="12"/>
      <c r="DV172" s="12"/>
      <c r="DW172" s="12"/>
    </row>
    <row r="173" spans="3:127" x14ac:dyDescent="0.25">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C173" s="12"/>
      <c r="BD173" s="12"/>
      <c r="BE173" s="12"/>
      <c r="BF173" s="12"/>
      <c r="BG173" s="12"/>
      <c r="BH173" s="12"/>
      <c r="BI173" s="12"/>
      <c r="BJ173" s="12"/>
      <c r="BK173" s="12"/>
      <c r="BL173" s="12"/>
      <c r="BM173" s="12"/>
      <c r="BN173" s="12"/>
      <c r="BO173" s="12"/>
      <c r="BP173" s="12"/>
      <c r="BQ173" s="12"/>
      <c r="BR173" s="12"/>
      <c r="BS173" s="12"/>
      <c r="BT173" s="12"/>
      <c r="BU173" s="12"/>
      <c r="BV173" s="12"/>
      <c r="BW173" s="12"/>
      <c r="BX173" s="12"/>
      <c r="BY173" s="12"/>
      <c r="BZ173" s="12"/>
      <c r="CA173" s="12"/>
      <c r="CB173" s="12"/>
      <c r="CC173" s="12"/>
      <c r="CD173" s="12"/>
      <c r="CE173" s="12"/>
      <c r="CF173" s="12"/>
      <c r="CG173" s="12"/>
      <c r="CH173" s="12"/>
      <c r="CI173" s="12"/>
      <c r="CJ173" s="12"/>
      <c r="CK173" s="12"/>
      <c r="CL173" s="12"/>
      <c r="CM173" s="12"/>
      <c r="CN173" s="12"/>
      <c r="CO173" s="12"/>
      <c r="CP173" s="12"/>
      <c r="CQ173" s="12"/>
      <c r="CR173" s="12"/>
      <c r="CS173" s="12"/>
      <c r="CT173" s="12"/>
      <c r="CU173" s="12"/>
      <c r="CV173" s="12"/>
      <c r="CW173" s="12"/>
      <c r="CX173" s="12"/>
      <c r="CY173" s="12"/>
      <c r="CZ173" s="179">
        <v>0</v>
      </c>
      <c r="DA173" s="12"/>
      <c r="DB173" s="12"/>
      <c r="DC173" s="12"/>
      <c r="DD173" s="12"/>
      <c r="DE173" s="12"/>
      <c r="DF173" s="12"/>
      <c r="DG173" s="12"/>
      <c r="DH173" s="12"/>
      <c r="DI173" s="12"/>
      <c r="DJ173" s="12"/>
      <c r="DK173" s="12"/>
      <c r="DL173" s="12"/>
      <c r="DM173" s="12"/>
      <c r="DN173" s="12"/>
      <c r="DO173" s="12"/>
      <c r="DP173" s="12"/>
      <c r="DQ173" s="12"/>
      <c r="DR173" s="12"/>
      <c r="DS173" s="12"/>
      <c r="DT173" s="12"/>
      <c r="DU173" s="12"/>
      <c r="DV173" s="12"/>
      <c r="DW173" s="12"/>
    </row>
    <row r="174" spans="3:127" x14ac:dyDescent="0.25">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C174" s="12"/>
      <c r="BD174" s="12"/>
      <c r="BE174" s="12"/>
      <c r="BF174" s="12"/>
      <c r="BG174" s="12"/>
      <c r="BH174" s="12"/>
      <c r="BI174" s="12"/>
      <c r="BJ174" s="12"/>
      <c r="BK174" s="12"/>
      <c r="BL174" s="12"/>
      <c r="BM174" s="12"/>
      <c r="BN174" s="12"/>
      <c r="BO174" s="12"/>
      <c r="BP174" s="12"/>
      <c r="BQ174" s="12"/>
      <c r="BR174" s="12"/>
      <c r="BS174" s="12"/>
      <c r="BT174" s="12"/>
      <c r="BU174" s="12"/>
      <c r="BV174" s="12"/>
      <c r="BW174" s="12"/>
      <c r="BX174" s="12"/>
      <c r="BY174" s="12"/>
      <c r="BZ174" s="12"/>
      <c r="CA174" s="12"/>
      <c r="CB174" s="12"/>
      <c r="CC174" s="12"/>
      <c r="CD174" s="12"/>
      <c r="CE174" s="12"/>
      <c r="CF174" s="12"/>
      <c r="CG174" s="12"/>
      <c r="CH174" s="12"/>
      <c r="CI174" s="12"/>
      <c r="CJ174" s="12"/>
      <c r="CK174" s="12"/>
      <c r="CL174" s="12"/>
      <c r="CM174" s="12"/>
      <c r="CN174" s="12"/>
      <c r="CO174" s="12"/>
      <c r="CP174" s="12"/>
      <c r="CQ174" s="12"/>
      <c r="CR174" s="12"/>
      <c r="CS174" s="12"/>
      <c r="CT174" s="12"/>
      <c r="CU174" s="12"/>
      <c r="CV174" s="12"/>
      <c r="CW174" s="12"/>
      <c r="CX174" s="12"/>
      <c r="CY174" s="12"/>
      <c r="CZ174" s="179">
        <v>0</v>
      </c>
      <c r="DA174" s="12"/>
      <c r="DB174" s="12"/>
      <c r="DC174" s="12"/>
      <c r="DD174" s="12"/>
      <c r="DE174" s="12"/>
      <c r="DF174" s="12"/>
      <c r="DG174" s="12"/>
      <c r="DH174" s="12"/>
      <c r="DI174" s="12"/>
      <c r="DJ174" s="12"/>
      <c r="DK174" s="12"/>
      <c r="DL174" s="12"/>
      <c r="DM174" s="12"/>
      <c r="DN174" s="12"/>
      <c r="DO174" s="12"/>
      <c r="DP174" s="12"/>
      <c r="DQ174" s="12"/>
      <c r="DR174" s="12"/>
      <c r="DS174" s="12"/>
      <c r="DT174" s="12"/>
      <c r="DU174" s="12"/>
      <c r="DV174" s="12"/>
      <c r="DW174" s="12"/>
    </row>
    <row r="175" spans="3:127" x14ac:dyDescent="0.25">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C175" s="12"/>
      <c r="BD175" s="12"/>
      <c r="BE175" s="12"/>
      <c r="BF175" s="12"/>
      <c r="BG175" s="12"/>
      <c r="BH175" s="12"/>
      <c r="BI175" s="12"/>
      <c r="BJ175" s="12"/>
      <c r="BK175" s="12"/>
      <c r="BL175" s="12"/>
      <c r="BM175" s="12"/>
      <c r="BN175" s="12"/>
      <c r="BO175" s="12"/>
      <c r="BP175" s="12"/>
      <c r="BQ175" s="12"/>
      <c r="BR175" s="12"/>
      <c r="BS175" s="12"/>
      <c r="BT175" s="12"/>
      <c r="BU175" s="12"/>
      <c r="BV175" s="12"/>
      <c r="BW175" s="12"/>
      <c r="BX175" s="12"/>
      <c r="BY175" s="12"/>
      <c r="BZ175" s="12"/>
      <c r="CA175" s="12"/>
      <c r="CB175" s="12"/>
      <c r="CC175" s="12"/>
      <c r="CD175" s="12"/>
      <c r="CE175" s="12"/>
      <c r="CF175" s="12"/>
      <c r="CG175" s="12"/>
      <c r="CH175" s="12"/>
      <c r="CI175" s="12"/>
      <c r="CJ175" s="12"/>
      <c r="CK175" s="12"/>
      <c r="CL175" s="12"/>
      <c r="CM175" s="12"/>
      <c r="CN175" s="12"/>
      <c r="CO175" s="12"/>
      <c r="CP175" s="12"/>
      <c r="CQ175" s="12"/>
      <c r="CR175" s="12"/>
      <c r="CS175" s="12"/>
      <c r="CT175" s="12"/>
      <c r="CU175" s="12"/>
      <c r="CV175" s="12"/>
      <c r="CW175" s="12"/>
      <c r="CX175" s="12"/>
      <c r="CY175" s="12"/>
      <c r="CZ175" s="179">
        <v>0</v>
      </c>
      <c r="DA175" s="12"/>
      <c r="DB175" s="12"/>
      <c r="DC175" s="12"/>
      <c r="DD175" s="12"/>
      <c r="DE175" s="12"/>
      <c r="DF175" s="12"/>
      <c r="DG175" s="12"/>
      <c r="DH175" s="12"/>
      <c r="DI175" s="12"/>
      <c r="DJ175" s="12"/>
      <c r="DK175" s="12"/>
      <c r="DL175" s="12"/>
      <c r="DM175" s="12"/>
      <c r="DN175" s="12"/>
      <c r="DO175" s="12"/>
      <c r="DP175" s="12"/>
      <c r="DQ175" s="12"/>
      <c r="DR175" s="12"/>
      <c r="DS175" s="12"/>
      <c r="DT175" s="12"/>
      <c r="DU175" s="12"/>
      <c r="DV175" s="12"/>
      <c r="DW175" s="12"/>
    </row>
    <row r="176" spans="3:127" x14ac:dyDescent="0.25">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C176" s="12"/>
      <c r="BD176" s="12"/>
      <c r="BE176" s="12"/>
      <c r="BF176" s="12"/>
      <c r="BG176" s="12"/>
      <c r="BH176" s="12"/>
      <c r="BI176" s="12"/>
      <c r="BJ176" s="12"/>
      <c r="BK176" s="12"/>
      <c r="BL176" s="12"/>
      <c r="BM176" s="12"/>
      <c r="BN176" s="12"/>
      <c r="BO176" s="12"/>
      <c r="BP176" s="12"/>
      <c r="BQ176" s="12"/>
      <c r="BR176" s="12"/>
      <c r="BS176" s="12"/>
      <c r="BT176" s="12"/>
      <c r="BU176" s="12"/>
      <c r="BV176" s="12"/>
      <c r="BW176" s="12"/>
      <c r="BX176" s="12"/>
      <c r="BY176" s="12"/>
      <c r="BZ176" s="12"/>
      <c r="CA176" s="12"/>
      <c r="CB176" s="12"/>
      <c r="CC176" s="12"/>
      <c r="CD176" s="12"/>
      <c r="CE176" s="12"/>
      <c r="CF176" s="12"/>
      <c r="CG176" s="12"/>
      <c r="CH176" s="12"/>
      <c r="CI176" s="12"/>
      <c r="CJ176" s="12"/>
      <c r="CK176" s="12"/>
      <c r="CL176" s="12"/>
      <c r="CM176" s="12"/>
      <c r="CN176" s="12"/>
      <c r="CO176" s="12"/>
      <c r="CP176" s="12"/>
      <c r="CQ176" s="12"/>
      <c r="CR176" s="12"/>
      <c r="CS176" s="12"/>
      <c r="CT176" s="12"/>
      <c r="CU176" s="12"/>
      <c r="CV176" s="12"/>
      <c r="CW176" s="12"/>
      <c r="CX176" s="12"/>
      <c r="CY176" s="12"/>
      <c r="CZ176" s="179">
        <v>0</v>
      </c>
      <c r="DA176" s="12"/>
      <c r="DB176" s="12"/>
      <c r="DC176" s="12"/>
      <c r="DD176" s="12"/>
      <c r="DE176" s="12"/>
      <c r="DF176" s="12"/>
      <c r="DG176" s="12"/>
      <c r="DH176" s="12"/>
      <c r="DI176" s="12"/>
      <c r="DJ176" s="12"/>
      <c r="DK176" s="12"/>
      <c r="DL176" s="12"/>
      <c r="DM176" s="12"/>
      <c r="DN176" s="12"/>
      <c r="DO176" s="12"/>
      <c r="DP176" s="12"/>
      <c r="DQ176" s="12"/>
      <c r="DR176" s="12"/>
      <c r="DS176" s="12"/>
      <c r="DT176" s="12"/>
      <c r="DU176" s="12"/>
      <c r="DV176" s="12"/>
      <c r="DW176" s="12"/>
    </row>
    <row r="177" spans="3:127" x14ac:dyDescent="0.25">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C177" s="12"/>
      <c r="BD177" s="12"/>
      <c r="BE177" s="12"/>
      <c r="BF177" s="12"/>
      <c r="BG177" s="12"/>
      <c r="BH177" s="12"/>
      <c r="BI177" s="12"/>
      <c r="BJ177" s="12"/>
      <c r="BK177" s="12"/>
      <c r="BL177" s="12"/>
      <c r="BM177" s="12"/>
      <c r="BN177" s="12"/>
      <c r="BO177" s="12"/>
      <c r="BP177" s="12"/>
      <c r="BQ177" s="12"/>
      <c r="BR177" s="12"/>
      <c r="BS177" s="12"/>
      <c r="BT177" s="12"/>
      <c r="BU177" s="12"/>
      <c r="BV177" s="12"/>
      <c r="BW177" s="12"/>
      <c r="BX177" s="12"/>
      <c r="BY177" s="12"/>
      <c r="BZ177" s="12"/>
      <c r="CA177" s="12"/>
      <c r="CB177" s="12"/>
      <c r="CC177" s="12"/>
      <c r="CD177" s="12"/>
      <c r="CE177" s="12"/>
      <c r="CF177" s="12"/>
      <c r="CG177" s="12"/>
      <c r="CH177" s="12"/>
      <c r="CI177" s="12"/>
      <c r="CJ177" s="12"/>
      <c r="CK177" s="12"/>
      <c r="CL177" s="12"/>
      <c r="CM177" s="12"/>
      <c r="CN177" s="12"/>
      <c r="CO177" s="12"/>
      <c r="CP177" s="12"/>
      <c r="CQ177" s="12"/>
      <c r="CR177" s="12"/>
      <c r="CS177" s="12"/>
      <c r="CT177" s="12"/>
      <c r="CU177" s="12"/>
      <c r="CV177" s="12"/>
      <c r="CW177" s="12"/>
      <c r="CX177" s="12"/>
      <c r="CY177" s="12"/>
      <c r="CZ177" s="179">
        <v>0</v>
      </c>
      <c r="DA177" s="12"/>
      <c r="DB177" s="12"/>
      <c r="DC177" s="12"/>
      <c r="DD177" s="12"/>
      <c r="DE177" s="12"/>
      <c r="DF177" s="12"/>
      <c r="DG177" s="12"/>
      <c r="DH177" s="12"/>
      <c r="DI177" s="12"/>
      <c r="DJ177" s="12"/>
      <c r="DK177" s="12"/>
      <c r="DL177" s="12"/>
      <c r="DM177" s="12"/>
      <c r="DN177" s="12"/>
      <c r="DO177" s="12"/>
      <c r="DP177" s="12"/>
      <c r="DQ177" s="12"/>
      <c r="DR177" s="12"/>
      <c r="DS177" s="12"/>
      <c r="DT177" s="12"/>
      <c r="DU177" s="12"/>
      <c r="DV177" s="12"/>
      <c r="DW177" s="12"/>
    </row>
    <row r="178" spans="3:127" x14ac:dyDescent="0.25">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C178" s="12"/>
      <c r="BD178" s="12"/>
      <c r="BE178" s="12"/>
      <c r="BF178" s="12"/>
      <c r="BG178" s="12"/>
      <c r="BH178" s="12"/>
      <c r="BI178" s="12"/>
      <c r="BJ178" s="12"/>
      <c r="BK178" s="12"/>
      <c r="BL178" s="12"/>
      <c r="BM178" s="12"/>
      <c r="BN178" s="12"/>
      <c r="BO178" s="12"/>
      <c r="BP178" s="12"/>
      <c r="BQ178" s="12"/>
      <c r="BR178" s="12"/>
      <c r="BS178" s="12"/>
      <c r="BT178" s="12"/>
      <c r="BU178" s="12"/>
      <c r="BV178" s="12"/>
      <c r="BW178" s="12"/>
      <c r="BX178" s="12"/>
      <c r="BY178" s="12"/>
      <c r="BZ178" s="12"/>
      <c r="CA178" s="12"/>
      <c r="CB178" s="12"/>
      <c r="CC178" s="12"/>
      <c r="CD178" s="12"/>
      <c r="CE178" s="12"/>
      <c r="CF178" s="12"/>
      <c r="CG178" s="12"/>
      <c r="CH178" s="12"/>
      <c r="CI178" s="12"/>
      <c r="CJ178" s="12"/>
      <c r="CK178" s="12"/>
      <c r="CL178" s="12"/>
      <c r="CM178" s="12"/>
      <c r="CN178" s="12"/>
      <c r="CO178" s="12"/>
      <c r="CP178" s="12"/>
      <c r="CQ178" s="12"/>
      <c r="CR178" s="12"/>
      <c r="CS178" s="12"/>
      <c r="CT178" s="12"/>
      <c r="CU178" s="12"/>
      <c r="CV178" s="12"/>
      <c r="CW178" s="12"/>
      <c r="CX178" s="12"/>
      <c r="CY178" s="12"/>
      <c r="CZ178" s="179">
        <v>0</v>
      </c>
      <c r="DA178" s="12"/>
      <c r="DB178" s="12"/>
      <c r="DC178" s="12"/>
      <c r="DD178" s="12"/>
      <c r="DE178" s="12"/>
      <c r="DF178" s="12"/>
      <c r="DG178" s="12"/>
      <c r="DH178" s="12"/>
      <c r="DI178" s="12"/>
      <c r="DJ178" s="12"/>
      <c r="DK178" s="12"/>
      <c r="DL178" s="12"/>
      <c r="DM178" s="12"/>
      <c r="DN178" s="12"/>
      <c r="DO178" s="12"/>
      <c r="DP178" s="12"/>
      <c r="DQ178" s="12"/>
      <c r="DR178" s="12"/>
      <c r="DS178" s="12"/>
      <c r="DT178" s="12"/>
      <c r="DU178" s="12"/>
      <c r="DV178" s="12"/>
      <c r="DW178" s="12"/>
    </row>
    <row r="179" spans="3:127" x14ac:dyDescent="0.25">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C179" s="12"/>
      <c r="BD179" s="12"/>
      <c r="BE179" s="12"/>
      <c r="BF179" s="12"/>
      <c r="BG179" s="12"/>
      <c r="BH179" s="12"/>
      <c r="BI179" s="12"/>
      <c r="BJ179" s="12"/>
      <c r="BK179" s="12"/>
      <c r="BL179" s="12"/>
      <c r="BM179" s="12"/>
      <c r="BN179" s="12"/>
      <c r="BO179" s="12"/>
      <c r="BP179" s="12"/>
      <c r="BQ179" s="12"/>
      <c r="BR179" s="12"/>
      <c r="BS179" s="12"/>
      <c r="BT179" s="12"/>
      <c r="BU179" s="12"/>
      <c r="BV179" s="12"/>
      <c r="BW179" s="12"/>
      <c r="BX179" s="12"/>
      <c r="BY179" s="12"/>
      <c r="BZ179" s="12"/>
      <c r="CA179" s="12"/>
      <c r="CB179" s="12"/>
      <c r="CC179" s="12"/>
      <c r="CD179" s="12"/>
      <c r="CE179" s="12"/>
      <c r="CF179" s="12"/>
      <c r="CG179" s="12"/>
      <c r="CH179" s="12"/>
      <c r="CI179" s="12"/>
      <c r="CJ179" s="12"/>
      <c r="CK179" s="12"/>
      <c r="CL179" s="12"/>
      <c r="CM179" s="12"/>
      <c r="CN179" s="12"/>
      <c r="CO179" s="12"/>
      <c r="CP179" s="12"/>
      <c r="CQ179" s="12"/>
      <c r="CR179" s="12"/>
      <c r="CS179" s="12"/>
      <c r="CT179" s="12"/>
      <c r="CU179" s="12"/>
      <c r="CV179" s="12"/>
      <c r="CW179" s="12"/>
      <c r="CX179" s="12"/>
      <c r="CY179" s="12"/>
      <c r="CZ179" s="179">
        <v>0</v>
      </c>
      <c r="DA179" s="12"/>
      <c r="DB179" s="12"/>
      <c r="DC179" s="12"/>
      <c r="DD179" s="12"/>
      <c r="DE179" s="12"/>
      <c r="DF179" s="12"/>
      <c r="DG179" s="12"/>
      <c r="DH179" s="12"/>
      <c r="DI179" s="12"/>
      <c r="DJ179" s="12"/>
      <c r="DK179" s="12"/>
      <c r="DL179" s="12"/>
      <c r="DM179" s="12"/>
      <c r="DN179" s="12"/>
      <c r="DO179" s="12"/>
      <c r="DP179" s="12"/>
      <c r="DQ179" s="12"/>
      <c r="DR179" s="12"/>
      <c r="DS179" s="12"/>
      <c r="DT179" s="12"/>
      <c r="DU179" s="12"/>
      <c r="DV179" s="12"/>
      <c r="DW179" s="12"/>
    </row>
    <row r="180" spans="3:127" x14ac:dyDescent="0.25">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C180" s="12"/>
      <c r="BD180" s="12"/>
      <c r="BE180" s="12"/>
      <c r="BF180" s="12"/>
      <c r="BG180" s="12"/>
      <c r="BH180" s="12"/>
      <c r="BI180" s="12"/>
      <c r="BJ180" s="12"/>
      <c r="BK180" s="12"/>
      <c r="BL180" s="12"/>
      <c r="BM180" s="12"/>
      <c r="BN180" s="12"/>
      <c r="BO180" s="12"/>
      <c r="BP180" s="12"/>
      <c r="BQ180" s="12"/>
      <c r="BR180" s="12"/>
      <c r="BS180" s="12"/>
      <c r="BT180" s="12"/>
      <c r="BU180" s="12"/>
      <c r="BV180" s="12"/>
      <c r="BW180" s="12"/>
      <c r="BX180" s="12"/>
      <c r="BY180" s="12"/>
      <c r="BZ180" s="12"/>
      <c r="CA180" s="12"/>
      <c r="CB180" s="12"/>
      <c r="CC180" s="12"/>
      <c r="CD180" s="12"/>
      <c r="CE180" s="12"/>
      <c r="CF180" s="12"/>
      <c r="CG180" s="12"/>
      <c r="CH180" s="12"/>
      <c r="CI180" s="12"/>
      <c r="CJ180" s="12"/>
      <c r="CK180" s="12"/>
      <c r="CL180" s="12"/>
      <c r="CM180" s="12"/>
      <c r="CN180" s="12"/>
      <c r="CO180" s="12"/>
      <c r="CP180" s="12"/>
      <c r="CQ180" s="12"/>
      <c r="CR180" s="12"/>
      <c r="CS180" s="12"/>
      <c r="CT180" s="12"/>
      <c r="CU180" s="12"/>
      <c r="CV180" s="12"/>
      <c r="CW180" s="12"/>
      <c r="CX180" s="12"/>
      <c r="CY180" s="12"/>
      <c r="CZ180" s="179">
        <v>0</v>
      </c>
      <c r="DA180" s="12"/>
      <c r="DB180" s="12"/>
      <c r="DC180" s="12"/>
      <c r="DD180" s="12"/>
      <c r="DE180" s="12"/>
      <c r="DF180" s="12"/>
      <c r="DG180" s="12"/>
      <c r="DH180" s="12"/>
      <c r="DI180" s="12"/>
      <c r="DJ180" s="12"/>
      <c r="DK180" s="12"/>
      <c r="DL180" s="12"/>
      <c r="DM180" s="12"/>
      <c r="DN180" s="12"/>
      <c r="DO180" s="12"/>
      <c r="DP180" s="12"/>
      <c r="DQ180" s="12"/>
      <c r="DR180" s="12"/>
      <c r="DS180" s="12"/>
      <c r="DT180" s="12"/>
      <c r="DU180" s="12"/>
      <c r="DV180" s="12"/>
      <c r="DW180" s="12"/>
    </row>
    <row r="181" spans="3:127" x14ac:dyDescent="0.25">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C181" s="12"/>
      <c r="BD181" s="12"/>
      <c r="BE181" s="12"/>
      <c r="BF181" s="12"/>
      <c r="BG181" s="12"/>
      <c r="BH181" s="12"/>
      <c r="BI181" s="12"/>
      <c r="BJ181" s="12"/>
      <c r="BK181" s="12"/>
      <c r="BL181" s="12"/>
      <c r="BM181" s="12"/>
      <c r="BN181" s="12"/>
      <c r="BO181" s="12"/>
      <c r="BP181" s="12"/>
      <c r="BQ181" s="12"/>
      <c r="BR181" s="12"/>
      <c r="BS181" s="12"/>
      <c r="BT181" s="12"/>
      <c r="BU181" s="12"/>
      <c r="BV181" s="12"/>
      <c r="BW181" s="12"/>
      <c r="BX181" s="12"/>
      <c r="BY181" s="12"/>
      <c r="BZ181" s="12"/>
      <c r="CA181" s="12"/>
      <c r="CB181" s="12"/>
      <c r="CC181" s="12"/>
      <c r="CD181" s="12"/>
      <c r="CE181" s="12"/>
      <c r="CF181" s="12"/>
      <c r="CG181" s="12"/>
      <c r="CH181" s="12"/>
      <c r="CI181" s="12"/>
      <c r="CJ181" s="12"/>
      <c r="CK181" s="12"/>
      <c r="CL181" s="12"/>
      <c r="CM181" s="12"/>
      <c r="CN181" s="12"/>
      <c r="CO181" s="12"/>
      <c r="CP181" s="12"/>
      <c r="CQ181" s="12"/>
      <c r="CR181" s="12"/>
      <c r="CS181" s="12"/>
      <c r="CT181" s="12"/>
      <c r="CU181" s="12"/>
      <c r="CV181" s="12"/>
      <c r="CW181" s="12"/>
      <c r="CX181" s="12"/>
      <c r="CY181" s="12"/>
      <c r="CZ181" s="179">
        <v>0</v>
      </c>
      <c r="DA181" s="12"/>
      <c r="DB181" s="12"/>
      <c r="DC181" s="12"/>
      <c r="DD181" s="12"/>
      <c r="DE181" s="12"/>
      <c r="DF181" s="12"/>
      <c r="DG181" s="12"/>
      <c r="DH181" s="12"/>
      <c r="DI181" s="12"/>
      <c r="DJ181" s="12"/>
      <c r="DK181" s="12"/>
      <c r="DL181" s="12"/>
      <c r="DM181" s="12"/>
      <c r="DN181" s="12"/>
      <c r="DO181" s="12"/>
      <c r="DP181" s="12"/>
      <c r="DQ181" s="12"/>
      <c r="DR181" s="12"/>
      <c r="DS181" s="12"/>
      <c r="DT181" s="12"/>
      <c r="DU181" s="12"/>
      <c r="DV181" s="12"/>
      <c r="DW181" s="12"/>
    </row>
    <row r="182" spans="3:127" x14ac:dyDescent="0.25">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C182" s="12"/>
      <c r="BD182" s="12"/>
      <c r="BE182" s="12"/>
      <c r="BF182" s="12"/>
      <c r="BG182" s="12"/>
      <c r="BH182" s="12"/>
      <c r="BI182" s="12"/>
      <c r="BJ182" s="12"/>
      <c r="BK182" s="12"/>
      <c r="BL182" s="12"/>
      <c r="BM182" s="12"/>
      <c r="BN182" s="12"/>
      <c r="BO182" s="12"/>
      <c r="BP182" s="12"/>
      <c r="BQ182" s="12"/>
      <c r="BR182" s="12"/>
      <c r="BS182" s="12"/>
      <c r="BT182" s="12"/>
      <c r="BU182" s="12"/>
      <c r="BV182" s="12"/>
      <c r="BW182" s="12"/>
      <c r="BX182" s="12"/>
      <c r="BY182" s="12"/>
      <c r="BZ182" s="12"/>
      <c r="CA182" s="12"/>
      <c r="CB182" s="12"/>
      <c r="CC182" s="12"/>
      <c r="CD182" s="12"/>
      <c r="CE182" s="12"/>
      <c r="CF182" s="12"/>
      <c r="CG182" s="12"/>
      <c r="CH182" s="12"/>
      <c r="CI182" s="12"/>
      <c r="CJ182" s="12"/>
      <c r="CK182" s="12"/>
      <c r="CL182" s="12"/>
      <c r="CM182" s="12"/>
      <c r="CN182" s="12"/>
      <c r="CO182" s="12"/>
      <c r="CP182" s="12"/>
      <c r="CQ182" s="12"/>
      <c r="CR182" s="12"/>
      <c r="CS182" s="12"/>
      <c r="CT182" s="12"/>
      <c r="CU182" s="12"/>
      <c r="CV182" s="12"/>
      <c r="CW182" s="12"/>
      <c r="CX182" s="12"/>
      <c r="CY182" s="12"/>
      <c r="CZ182" s="179">
        <v>0</v>
      </c>
      <c r="DA182" s="12"/>
      <c r="DB182" s="12"/>
      <c r="DC182" s="12"/>
      <c r="DD182" s="12"/>
      <c r="DE182" s="12"/>
      <c r="DF182" s="12"/>
      <c r="DG182" s="12"/>
      <c r="DH182" s="12"/>
      <c r="DI182" s="12"/>
      <c r="DJ182" s="12"/>
      <c r="DK182" s="12"/>
      <c r="DL182" s="12"/>
      <c r="DM182" s="12"/>
      <c r="DN182" s="12"/>
      <c r="DO182" s="12"/>
      <c r="DP182" s="12"/>
      <c r="DQ182" s="12"/>
      <c r="DR182" s="12"/>
      <c r="DS182" s="12"/>
      <c r="DT182" s="12"/>
      <c r="DU182" s="12"/>
      <c r="DV182" s="12"/>
      <c r="DW182" s="12"/>
    </row>
    <row r="183" spans="3:127" x14ac:dyDescent="0.25">
      <c r="C183" s="1003" t="s">
        <v>572</v>
      </c>
      <c r="D183" s="815"/>
      <c r="E183" s="815"/>
      <c r="F183" s="815"/>
      <c r="G183" s="815"/>
      <c r="H183" s="815"/>
      <c r="I183" s="815"/>
      <c r="J183" s="815"/>
      <c r="K183" s="815"/>
      <c r="L183" s="815"/>
      <c r="M183" s="815"/>
      <c r="N183" s="815"/>
      <c r="O183" s="815"/>
      <c r="P183" s="815"/>
      <c r="Q183" s="1004"/>
      <c r="R183" s="1004"/>
      <c r="S183" s="1004"/>
      <c r="T183" s="1004"/>
      <c r="U183" s="1004"/>
      <c r="V183" s="1004"/>
      <c r="W183" s="1004"/>
      <c r="X183" s="1004"/>
      <c r="Y183" s="1004"/>
      <c r="Z183" s="1004"/>
      <c r="AA183" s="1004"/>
      <c r="AB183" s="1004"/>
      <c r="AC183" s="1004"/>
      <c r="AD183" s="1004"/>
      <c r="AE183" s="1004"/>
      <c r="AF183" s="1004"/>
      <c r="AG183" s="1004"/>
      <c r="AH183" s="1004"/>
      <c r="AI183" s="1004"/>
      <c r="AJ183" s="1004"/>
      <c r="AK183" s="1004"/>
      <c r="AL183" s="1004"/>
      <c r="AM183" s="1004"/>
      <c r="AN183" s="1004"/>
      <c r="AO183" s="1004"/>
      <c r="AP183" s="1004"/>
      <c r="AQ183" s="1004"/>
      <c r="AR183" s="1004"/>
      <c r="AS183" s="1004"/>
      <c r="AT183" s="1004"/>
      <c r="AU183" s="1004"/>
      <c r="AV183" s="1004"/>
      <c r="AW183" s="1004"/>
      <c r="AX183" s="1004"/>
      <c r="AY183" s="1004"/>
      <c r="AZ183" s="1005"/>
      <c r="BC183" s="12"/>
      <c r="BD183" s="12"/>
      <c r="BE183" s="12"/>
      <c r="BF183" s="12"/>
      <c r="BG183" s="12"/>
      <c r="BH183" s="12"/>
      <c r="BI183" s="12"/>
      <c r="BJ183" s="12"/>
      <c r="BK183" s="12"/>
      <c r="BL183" s="12"/>
      <c r="BM183" s="12"/>
      <c r="BN183" s="12"/>
      <c r="BO183" s="12"/>
      <c r="BP183" s="12"/>
      <c r="BQ183" s="12"/>
      <c r="BR183" s="12"/>
      <c r="BS183" s="12"/>
      <c r="BT183" s="12"/>
      <c r="BU183" s="12"/>
      <c r="BV183" s="12"/>
      <c r="BW183" s="12"/>
      <c r="BX183" s="12"/>
      <c r="BY183" s="12"/>
      <c r="BZ183" s="12"/>
      <c r="CA183" s="12"/>
      <c r="CB183" s="12"/>
      <c r="CC183" s="12"/>
      <c r="CD183" s="12"/>
      <c r="CE183" s="12"/>
      <c r="CF183" s="12"/>
      <c r="CG183" s="12"/>
      <c r="CH183" s="12"/>
      <c r="CI183" s="12"/>
      <c r="CJ183" s="12"/>
      <c r="CK183" s="12"/>
      <c r="CL183" s="12"/>
      <c r="CM183" s="12"/>
      <c r="CN183" s="12"/>
      <c r="CO183" s="12"/>
      <c r="CP183" s="12"/>
      <c r="CQ183" s="12"/>
      <c r="CR183" s="12"/>
      <c r="CS183" s="12"/>
      <c r="CT183" s="12"/>
      <c r="CU183" s="12"/>
      <c r="CV183" s="12"/>
      <c r="CW183" s="12"/>
      <c r="CX183" s="12"/>
      <c r="CY183" s="12"/>
      <c r="CZ183" s="179">
        <v>0</v>
      </c>
      <c r="DA183" s="12"/>
      <c r="DB183" s="12"/>
      <c r="DC183" s="12"/>
      <c r="DD183" s="12"/>
      <c r="DE183" s="12"/>
      <c r="DF183" s="12"/>
      <c r="DG183" s="12"/>
      <c r="DH183" s="12"/>
      <c r="DI183" s="12"/>
      <c r="DJ183" s="12"/>
      <c r="DK183" s="12"/>
      <c r="DL183" s="12"/>
      <c r="DM183" s="12"/>
      <c r="DN183" s="12"/>
      <c r="DO183" s="12"/>
      <c r="DP183" s="12"/>
      <c r="DQ183" s="12"/>
      <c r="DR183" s="12"/>
      <c r="DS183" s="12"/>
      <c r="DT183" s="12"/>
      <c r="DU183" s="12"/>
      <c r="DV183" s="12"/>
      <c r="DW183" s="12"/>
    </row>
    <row r="184" spans="3:127" x14ac:dyDescent="0.25">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C184" s="12"/>
      <c r="BD184" s="12"/>
      <c r="BE184" s="12"/>
      <c r="BF184" s="12"/>
      <c r="BG184" s="12"/>
      <c r="BH184" s="12"/>
      <c r="BI184" s="12"/>
      <c r="BJ184" s="12"/>
      <c r="BK184" s="12"/>
      <c r="BL184" s="12"/>
      <c r="BM184" s="12"/>
      <c r="BN184" s="12"/>
      <c r="BO184" s="12"/>
      <c r="BP184" s="12"/>
      <c r="BQ184" s="12"/>
      <c r="BR184" s="12"/>
      <c r="BS184" s="12"/>
      <c r="BT184" s="12"/>
      <c r="BU184" s="12"/>
      <c r="BV184" s="12"/>
      <c r="BW184" s="12"/>
      <c r="BX184" s="12"/>
      <c r="BY184" s="12"/>
      <c r="BZ184" s="12"/>
      <c r="CA184" s="12"/>
      <c r="CB184" s="12"/>
      <c r="CC184" s="12"/>
      <c r="CD184" s="12"/>
      <c r="CE184" s="12"/>
      <c r="CF184" s="12"/>
      <c r="CG184" s="12"/>
      <c r="CH184" s="12"/>
      <c r="CI184" s="12"/>
      <c r="CJ184" s="12"/>
      <c r="CK184" s="12"/>
      <c r="CL184" s="12"/>
      <c r="CM184" s="12"/>
      <c r="CN184" s="12"/>
      <c r="CO184" s="12"/>
      <c r="CP184" s="12"/>
      <c r="CQ184" s="12"/>
      <c r="CR184" s="12"/>
      <c r="CS184" s="12"/>
      <c r="CT184" s="12"/>
      <c r="CU184" s="12"/>
      <c r="CV184" s="12"/>
      <c r="CW184" s="12"/>
      <c r="CX184" s="12"/>
      <c r="CY184" s="12"/>
      <c r="CZ184" s="179">
        <v>0</v>
      </c>
      <c r="DA184" s="12"/>
      <c r="DB184" s="12"/>
      <c r="DC184" s="12"/>
      <c r="DD184" s="12"/>
      <c r="DE184" s="12"/>
      <c r="DF184" s="12"/>
      <c r="DG184" s="12"/>
      <c r="DH184" s="12"/>
      <c r="DI184" s="12"/>
      <c r="DJ184" s="12"/>
      <c r="DK184" s="12"/>
      <c r="DL184" s="12"/>
      <c r="DM184" s="12"/>
      <c r="DN184" s="12"/>
      <c r="DO184" s="12"/>
      <c r="DP184" s="12"/>
      <c r="DQ184" s="12"/>
      <c r="DR184" s="12"/>
      <c r="DS184" s="12"/>
      <c r="DT184" s="12"/>
      <c r="DU184" s="12"/>
      <c r="DV184" s="12"/>
      <c r="DW184" s="12"/>
    </row>
    <row r="185" spans="3:127" ht="15" customHeight="1" x14ac:dyDescent="0.25">
      <c r="BC185" s="12"/>
      <c r="BD185" s="12"/>
      <c r="BE185" s="12"/>
      <c r="BF185" s="12"/>
      <c r="BG185" s="12"/>
      <c r="BH185" s="12"/>
      <c r="BI185" s="12"/>
      <c r="BJ185" s="12"/>
      <c r="BK185" s="12"/>
      <c r="BL185" s="12"/>
      <c r="BM185" s="12"/>
      <c r="BN185" s="12"/>
      <c r="BO185" s="12"/>
      <c r="BP185" s="12"/>
      <c r="BQ185" s="12"/>
      <c r="BR185" s="12"/>
      <c r="BS185" s="12"/>
      <c r="BT185" s="12"/>
      <c r="BU185" s="12"/>
      <c r="BV185" s="12"/>
      <c r="BW185" s="12"/>
      <c r="BX185" s="12"/>
      <c r="BY185" s="12"/>
      <c r="BZ185" s="12"/>
      <c r="CA185" s="12"/>
      <c r="CB185" s="12"/>
      <c r="CC185" s="12"/>
      <c r="CD185" s="12"/>
      <c r="CE185" s="12"/>
      <c r="CF185" s="12"/>
      <c r="CG185" s="12"/>
      <c r="CH185" s="12"/>
      <c r="CI185" s="12"/>
      <c r="CJ185" s="12"/>
      <c r="CK185" s="12"/>
      <c r="CL185" s="12"/>
      <c r="CM185" s="12"/>
      <c r="CN185" s="12"/>
      <c r="CO185" s="12"/>
      <c r="CP185" s="12"/>
      <c r="CQ185" s="12"/>
      <c r="CR185" s="12"/>
      <c r="CS185" s="12"/>
      <c r="CT185" s="12"/>
      <c r="CU185" s="12"/>
      <c r="CV185" s="12"/>
      <c r="CW185" s="12"/>
      <c r="CX185" s="12"/>
      <c r="CY185" s="12"/>
      <c r="CZ185" s="179">
        <v>0</v>
      </c>
      <c r="DA185" s="12"/>
      <c r="DB185" s="12"/>
      <c r="DC185" s="12"/>
      <c r="DD185" s="12"/>
      <c r="DE185" s="12"/>
      <c r="DF185" s="12"/>
      <c r="DG185" s="12"/>
      <c r="DH185" s="12"/>
      <c r="DI185" s="12"/>
      <c r="DJ185" s="12"/>
      <c r="DK185" s="12"/>
      <c r="DL185" s="12"/>
      <c r="DM185" s="12"/>
      <c r="DN185" s="12"/>
      <c r="DO185" s="12"/>
      <c r="DP185" s="12"/>
      <c r="DQ185" s="12"/>
      <c r="DR185" s="12"/>
      <c r="DS185" s="12"/>
      <c r="DT185" s="12"/>
      <c r="DU185" s="12"/>
      <c r="DV185" s="12"/>
      <c r="DW185" s="12"/>
    </row>
    <row r="186" spans="3:127" x14ac:dyDescent="0.25">
      <c r="C186" s="908" t="s">
        <v>290</v>
      </c>
      <c r="D186" s="889"/>
      <c r="E186" s="889"/>
      <c r="F186" s="889"/>
      <c r="G186" s="889"/>
      <c r="H186" s="889"/>
      <c r="I186" s="889"/>
      <c r="J186" s="889"/>
      <c r="K186" s="889"/>
      <c r="L186" s="889"/>
      <c r="M186" s="889"/>
      <c r="N186" s="889"/>
      <c r="O186" s="889"/>
      <c r="P186" s="890"/>
      <c r="Q186" s="62"/>
      <c r="R186" s="63"/>
      <c r="S186" s="63"/>
      <c r="T186" s="63"/>
      <c r="U186" s="63"/>
      <c r="V186" s="63"/>
      <c r="W186" s="63"/>
      <c r="X186" s="63"/>
      <c r="Y186" s="63"/>
      <c r="Z186" s="63"/>
      <c r="AA186" s="63"/>
      <c r="AB186" s="63"/>
      <c r="AC186" s="63"/>
      <c r="AD186" s="63"/>
      <c r="AE186" s="63"/>
      <c r="AF186" s="63"/>
      <c r="AG186" s="63"/>
      <c r="AH186" s="63"/>
      <c r="AI186" s="63"/>
      <c r="AJ186" s="63"/>
      <c r="AK186" s="63"/>
      <c r="AL186" s="63"/>
      <c r="AM186" s="63"/>
      <c r="AN186" s="63"/>
      <c r="AO186" s="63"/>
      <c r="AP186" s="63"/>
      <c r="AQ186" s="63"/>
      <c r="AR186" s="63"/>
      <c r="AS186" s="63"/>
      <c r="AT186" s="63"/>
      <c r="AU186" s="63"/>
      <c r="AV186" s="63"/>
      <c r="AW186" s="63"/>
      <c r="AX186" s="63"/>
      <c r="AY186" s="63"/>
      <c r="AZ186" s="63"/>
      <c r="BC186" s="12"/>
      <c r="BD186" s="12"/>
      <c r="BE186" s="12"/>
      <c r="BF186" s="12"/>
      <c r="BG186" s="12"/>
      <c r="BH186" s="12"/>
      <c r="BI186" s="12"/>
      <c r="BJ186" s="12"/>
      <c r="BK186" s="12"/>
      <c r="BL186" s="12"/>
      <c r="BM186" s="12"/>
      <c r="BN186" s="12"/>
      <c r="BO186" s="12"/>
      <c r="BP186" s="12"/>
      <c r="BQ186" s="12"/>
      <c r="BR186" s="12"/>
      <c r="BS186" s="12"/>
      <c r="BT186" s="12"/>
      <c r="BU186" s="12"/>
      <c r="BV186" s="12"/>
      <c r="BW186" s="12"/>
      <c r="BX186" s="12"/>
      <c r="BY186" s="12"/>
      <c r="BZ186" s="12"/>
      <c r="CA186" s="12"/>
      <c r="CB186" s="12"/>
      <c r="CC186" s="12"/>
      <c r="CD186" s="12"/>
      <c r="CE186" s="12"/>
      <c r="CF186" s="12"/>
      <c r="CG186" s="12"/>
      <c r="CH186" s="12"/>
      <c r="CI186" s="12"/>
      <c r="CJ186" s="12"/>
      <c r="CK186" s="12"/>
      <c r="CL186" s="12"/>
      <c r="CM186" s="12"/>
      <c r="CN186" s="12"/>
      <c r="CO186" s="12"/>
      <c r="CP186" s="12"/>
      <c r="CQ186" s="12"/>
      <c r="CR186" s="12"/>
      <c r="CS186" s="12"/>
      <c r="CT186" s="12"/>
      <c r="CU186" s="12"/>
      <c r="CV186" s="12"/>
      <c r="CW186" s="12"/>
      <c r="CX186" s="12"/>
      <c r="CY186" s="12"/>
      <c r="CZ186" s="179">
        <v>0</v>
      </c>
      <c r="DA186" s="12"/>
      <c r="DB186" s="12"/>
      <c r="DC186" s="12"/>
      <c r="DD186" s="12"/>
      <c r="DE186" s="12"/>
      <c r="DF186" s="12"/>
      <c r="DG186" s="12"/>
      <c r="DH186" s="12"/>
      <c r="DI186" s="12"/>
      <c r="DJ186" s="12"/>
      <c r="DK186" s="12"/>
      <c r="DL186" s="12"/>
      <c r="DM186" s="12"/>
      <c r="DN186" s="12"/>
      <c r="DO186" s="12"/>
      <c r="DP186" s="12"/>
      <c r="DQ186" s="12"/>
      <c r="DR186" s="12"/>
      <c r="DS186" s="12"/>
      <c r="DT186" s="12"/>
      <c r="DU186" s="12"/>
      <c r="DV186" s="12"/>
      <c r="DW186" s="12"/>
    </row>
    <row r="187" spans="3:127" x14ac:dyDescent="0.25">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C187" s="12"/>
      <c r="BD187" s="12"/>
      <c r="BE187" s="12"/>
      <c r="BF187" s="12"/>
      <c r="BG187" s="12"/>
      <c r="BH187" s="12"/>
      <c r="BI187" s="12"/>
      <c r="BJ187" s="12"/>
      <c r="BK187" s="12"/>
      <c r="BL187" s="12"/>
      <c r="BM187" s="12"/>
      <c r="BN187" s="12"/>
      <c r="BO187" s="12"/>
      <c r="BP187" s="12"/>
      <c r="BQ187" s="12"/>
      <c r="BR187" s="12"/>
      <c r="BS187" s="12"/>
      <c r="BT187" s="12"/>
      <c r="BU187" s="12"/>
      <c r="BV187" s="12"/>
      <c r="BW187" s="12"/>
      <c r="BX187" s="12"/>
      <c r="BY187" s="12"/>
      <c r="BZ187" s="12"/>
      <c r="CA187" s="12"/>
      <c r="CB187" s="12"/>
      <c r="CC187" s="12"/>
      <c r="CD187" s="12"/>
      <c r="CE187" s="12"/>
      <c r="CF187" s="12"/>
      <c r="CG187" s="12"/>
      <c r="CH187" s="12"/>
      <c r="CI187" s="12"/>
      <c r="CJ187" s="12"/>
      <c r="CK187" s="12"/>
      <c r="CL187" s="12"/>
      <c r="CM187" s="12"/>
      <c r="CN187" s="12"/>
      <c r="CO187" s="12"/>
      <c r="CP187" s="12"/>
      <c r="CQ187" s="12"/>
      <c r="CR187" s="12"/>
      <c r="CS187" s="12"/>
      <c r="CT187" s="12"/>
      <c r="CU187" s="12"/>
      <c r="CV187" s="12"/>
      <c r="CW187" s="12"/>
      <c r="CX187" s="12"/>
      <c r="CY187" s="12"/>
      <c r="CZ187" s="179">
        <v>0</v>
      </c>
      <c r="DA187" s="12"/>
      <c r="DB187" s="12"/>
      <c r="DC187" s="12"/>
      <c r="DD187" s="12"/>
      <c r="DE187" s="12"/>
      <c r="DF187" s="12"/>
      <c r="DG187" s="12"/>
      <c r="DH187" s="12"/>
      <c r="DI187" s="12"/>
      <c r="DJ187" s="12"/>
      <c r="DK187" s="12"/>
      <c r="DL187" s="12"/>
      <c r="DM187" s="12"/>
      <c r="DN187" s="12"/>
      <c r="DO187" s="12"/>
      <c r="DP187" s="12"/>
      <c r="DQ187" s="12"/>
      <c r="DR187" s="12"/>
      <c r="DS187" s="12"/>
      <c r="DT187" s="12"/>
      <c r="DU187" s="12"/>
      <c r="DV187" s="12"/>
      <c r="DW187" s="12"/>
    </row>
    <row r="188" spans="3:127" ht="15" customHeight="1" x14ac:dyDescent="0.25">
      <c r="C188" s="744" t="s">
        <v>291</v>
      </c>
      <c r="D188" s="744"/>
      <c r="E188" s="744"/>
      <c r="F188" s="744"/>
      <c r="G188" s="744"/>
      <c r="H188" s="744"/>
      <c r="I188" s="744"/>
      <c r="J188" s="744"/>
      <c r="K188" s="744"/>
      <c r="L188" s="744"/>
      <c r="M188" s="744"/>
      <c r="N188" s="744"/>
      <c r="O188" s="744"/>
      <c r="P188" s="744"/>
      <c r="Q188" s="744"/>
      <c r="R188" s="744"/>
      <c r="S188" s="744"/>
      <c r="T188" s="744"/>
      <c r="U188" s="744"/>
      <c r="V188" s="744"/>
      <c r="W188" s="744"/>
      <c r="X188" s="744"/>
      <c r="Y188" s="744"/>
      <c r="Z188" s="744"/>
      <c r="AA188" s="744"/>
      <c r="AB188" s="973"/>
      <c r="AC188" s="1029" t="s">
        <v>565</v>
      </c>
      <c r="AD188" s="1030"/>
      <c r="AE188" s="1030"/>
      <c r="AF188" s="1030"/>
      <c r="AG188" s="1030"/>
      <c r="AH188" s="1030"/>
      <c r="AI188" s="1014" t="s">
        <v>564</v>
      </c>
      <c r="AJ188" s="1015"/>
      <c r="AK188" s="1015"/>
      <c r="AL188" s="1015"/>
      <c r="AM188" s="1015"/>
      <c r="AN188" s="1015"/>
      <c r="AO188" s="1014" t="s">
        <v>516</v>
      </c>
      <c r="AP188" s="1034"/>
      <c r="AQ188" s="1034"/>
      <c r="AR188" s="1034"/>
      <c r="AS188" s="1034"/>
      <c r="AT188" s="1034"/>
      <c r="AU188" s="1017" t="s">
        <v>517</v>
      </c>
      <c r="AV188" s="1018"/>
      <c r="AW188" s="1018"/>
      <c r="AX188" s="1018"/>
      <c r="AY188" s="1018"/>
      <c r="AZ188" s="1019"/>
      <c r="BC188" s="12"/>
      <c r="BD188" s="12"/>
      <c r="BE188" s="12"/>
      <c r="BF188" s="12"/>
      <c r="BG188" s="12"/>
      <c r="BH188" s="12"/>
      <c r="BI188" s="12"/>
      <c r="BJ188" s="12"/>
      <c r="BK188" s="12"/>
      <c r="BL188" s="12"/>
      <c r="BM188" s="12"/>
      <c r="BN188" s="12"/>
      <c r="BO188" s="12"/>
      <c r="BP188" s="12"/>
      <c r="BQ188" s="12"/>
      <c r="BR188" s="12"/>
      <c r="BS188" s="12"/>
      <c r="BT188" s="12"/>
      <c r="BU188" s="12"/>
      <c r="BV188" s="12"/>
      <c r="BW188" s="12"/>
      <c r="BX188" s="12"/>
      <c r="BY188" s="12"/>
      <c r="BZ188" s="12"/>
      <c r="CA188" s="12"/>
      <c r="CB188" s="12"/>
      <c r="CC188" s="12"/>
      <c r="CD188" s="12"/>
      <c r="CE188" s="12"/>
      <c r="CF188" s="12"/>
      <c r="CG188" s="12"/>
      <c r="CH188" s="12"/>
      <c r="CI188" s="12"/>
      <c r="CJ188" s="12"/>
      <c r="CK188" s="12"/>
      <c r="CL188" s="12"/>
      <c r="CM188" s="12"/>
      <c r="CN188" s="12"/>
      <c r="CO188" s="12"/>
      <c r="CP188" s="12"/>
      <c r="CQ188" s="12"/>
      <c r="CR188" s="12"/>
      <c r="CS188" s="12"/>
      <c r="CT188" s="12"/>
      <c r="CU188" s="12"/>
      <c r="CV188" s="12"/>
      <c r="CW188" s="12"/>
      <c r="CX188" s="12"/>
      <c r="CY188" s="12"/>
      <c r="CZ188" s="179">
        <v>0</v>
      </c>
      <c r="DA188" s="12"/>
      <c r="DB188" s="12"/>
      <c r="DC188" s="12"/>
      <c r="DD188" s="12"/>
      <c r="DE188" s="12"/>
      <c r="DF188" s="12"/>
      <c r="DG188" s="12"/>
      <c r="DH188" s="12"/>
      <c r="DI188" s="12"/>
      <c r="DJ188" s="12"/>
      <c r="DK188" s="12"/>
      <c r="DL188" s="12"/>
      <c r="DM188" s="12"/>
      <c r="DN188" s="12"/>
      <c r="DO188" s="12"/>
      <c r="DP188" s="12"/>
      <c r="DQ188" s="12"/>
      <c r="DR188" s="12"/>
      <c r="DS188" s="12"/>
      <c r="DT188" s="12"/>
      <c r="DU188" s="12"/>
      <c r="DV188" s="12"/>
      <c r="DW188" s="12"/>
    </row>
    <row r="189" spans="3:127" ht="15" customHeight="1" x14ac:dyDescent="0.25">
      <c r="C189" s="744"/>
      <c r="D189" s="744"/>
      <c r="E189" s="744"/>
      <c r="F189" s="744"/>
      <c r="G189" s="744"/>
      <c r="H189" s="744"/>
      <c r="I189" s="744"/>
      <c r="J189" s="744"/>
      <c r="K189" s="744"/>
      <c r="L189" s="744"/>
      <c r="M189" s="744"/>
      <c r="N189" s="744"/>
      <c r="O189" s="744"/>
      <c r="P189" s="744"/>
      <c r="Q189" s="744"/>
      <c r="R189" s="744"/>
      <c r="S189" s="744"/>
      <c r="T189" s="744"/>
      <c r="U189" s="744"/>
      <c r="V189" s="744"/>
      <c r="W189" s="744"/>
      <c r="X189" s="744"/>
      <c r="Y189" s="744"/>
      <c r="Z189" s="744"/>
      <c r="AA189" s="744"/>
      <c r="AB189" s="973"/>
      <c r="AC189" s="1031"/>
      <c r="AD189" s="1031"/>
      <c r="AE189" s="1031"/>
      <c r="AF189" s="1031"/>
      <c r="AG189" s="1031"/>
      <c r="AH189" s="1031"/>
      <c r="AI189" s="1016"/>
      <c r="AJ189" s="1016"/>
      <c r="AK189" s="1016"/>
      <c r="AL189" s="1016"/>
      <c r="AM189" s="1016"/>
      <c r="AN189" s="1016"/>
      <c r="AO189" s="1035"/>
      <c r="AP189" s="1035"/>
      <c r="AQ189" s="1035"/>
      <c r="AR189" s="1035"/>
      <c r="AS189" s="1035"/>
      <c r="AT189" s="1035"/>
      <c r="AU189" s="1020"/>
      <c r="AV189" s="1021"/>
      <c r="AW189" s="1021"/>
      <c r="AX189" s="1021"/>
      <c r="AY189" s="1021"/>
      <c r="AZ189" s="1022"/>
      <c r="BC189" s="12"/>
      <c r="BD189" s="12"/>
      <c r="BE189" s="12"/>
      <c r="BF189" s="12"/>
      <c r="BG189" s="12"/>
      <c r="BH189" s="12"/>
      <c r="BI189" s="12"/>
      <c r="BJ189" s="12"/>
      <c r="BK189" s="12"/>
      <c r="BL189" s="12"/>
      <c r="BM189" s="12"/>
      <c r="BN189" s="12"/>
      <c r="BO189" s="12"/>
      <c r="BP189" s="12"/>
      <c r="BQ189" s="12"/>
      <c r="BR189" s="12"/>
      <c r="BS189" s="12"/>
      <c r="BT189" s="12"/>
      <c r="BU189" s="12"/>
      <c r="BV189" s="12"/>
      <c r="BW189" s="12"/>
      <c r="BX189" s="12"/>
      <c r="BY189" s="12"/>
      <c r="BZ189" s="12"/>
      <c r="CA189" s="12"/>
      <c r="CB189" s="12"/>
      <c r="CC189" s="12"/>
      <c r="CD189" s="12"/>
      <c r="CE189" s="12"/>
      <c r="CF189" s="12"/>
      <c r="CG189" s="12"/>
      <c r="CH189" s="12"/>
      <c r="CI189" s="12"/>
      <c r="CJ189" s="12"/>
      <c r="CK189" s="12"/>
      <c r="CL189" s="12"/>
      <c r="CM189" s="12"/>
      <c r="CN189" s="12"/>
      <c r="CO189" s="12"/>
      <c r="CP189" s="12"/>
      <c r="CQ189" s="12"/>
      <c r="CR189" s="12"/>
      <c r="CS189" s="12"/>
      <c r="CT189" s="12"/>
      <c r="CU189" s="12"/>
      <c r="CV189" s="12"/>
      <c r="CW189" s="12"/>
      <c r="CX189" s="12"/>
      <c r="CY189" s="12"/>
      <c r="CZ189" s="179">
        <v>0</v>
      </c>
      <c r="DA189" s="12"/>
      <c r="DB189" s="12"/>
      <c r="DC189" s="12"/>
      <c r="DD189" s="12"/>
      <c r="DE189" s="12"/>
      <c r="DF189" s="12"/>
      <c r="DG189" s="12"/>
      <c r="DH189" s="12"/>
      <c r="DI189" s="12"/>
      <c r="DJ189" s="12"/>
      <c r="DK189" s="12"/>
      <c r="DL189" s="12"/>
      <c r="DM189" s="12"/>
      <c r="DN189" s="12"/>
      <c r="DO189" s="12"/>
      <c r="DP189" s="12"/>
      <c r="DQ189" s="12"/>
      <c r="DR189" s="12"/>
      <c r="DS189" s="12"/>
      <c r="DT189" s="12"/>
      <c r="DU189" s="12"/>
      <c r="DV189" s="12"/>
      <c r="DW189" s="12"/>
    </row>
    <row r="190" spans="3:127" ht="24" customHeight="1" x14ac:dyDescent="0.25">
      <c r="C190" s="1000" t="s">
        <v>631</v>
      </c>
      <c r="D190" s="1000"/>
      <c r="E190" s="1000"/>
      <c r="F190" s="1000"/>
      <c r="G190" s="1000"/>
      <c r="H190" s="1000"/>
      <c r="I190" s="1000"/>
      <c r="J190" s="1000"/>
      <c r="K190" s="1000"/>
      <c r="L190" s="1000"/>
      <c r="M190" s="1000"/>
      <c r="N190" s="1000"/>
      <c r="O190" s="1000"/>
      <c r="P190" s="1000"/>
      <c r="Q190" s="1000"/>
      <c r="R190" s="1000"/>
      <c r="S190" s="1000"/>
      <c r="T190" s="1000"/>
      <c r="U190" s="1000"/>
      <c r="V190" s="1000"/>
      <c r="W190" s="1000"/>
      <c r="X190" s="1000"/>
      <c r="Y190" s="1000"/>
      <c r="Z190" s="1000"/>
      <c r="AA190" s="1000"/>
      <c r="AB190" s="1000"/>
      <c r="AC190" s="1001">
        <v>0</v>
      </c>
      <c r="AD190" s="1001"/>
      <c r="AE190" s="1001"/>
      <c r="AF190" s="1001"/>
      <c r="AG190" s="1001"/>
      <c r="AH190" s="1001"/>
      <c r="AI190" s="1001">
        <v>0</v>
      </c>
      <c r="AJ190" s="1001"/>
      <c r="AK190" s="1001"/>
      <c r="AL190" s="1001"/>
      <c r="AM190" s="1001"/>
      <c r="AN190" s="1001"/>
      <c r="AO190" s="1023">
        <f>IF(AND(TRIM(AC190)&lt;&gt;"",TRIM(AI190)&lt;&gt;""),AI190-AC190,"")</f>
        <v>0</v>
      </c>
      <c r="AP190" s="1023"/>
      <c r="AQ190" s="1023"/>
      <c r="AR190" s="1023"/>
      <c r="AS190" s="1023"/>
      <c r="AT190" s="1023"/>
      <c r="AU190" s="1024" t="str">
        <f>IF(SUM($AI$190:$AN$195)&lt;&gt;0,IF(TRIM(AI190)&lt;&gt;"",AI190/SUM($AI$190:$AN$195),""),"")</f>
        <v/>
      </c>
      <c r="AV190" s="1024"/>
      <c r="AW190" s="1024"/>
      <c r="AX190" s="1024"/>
      <c r="AY190" s="1024"/>
      <c r="AZ190" s="1024"/>
      <c r="BC190" s="12"/>
      <c r="BD190" s="12"/>
      <c r="BE190" s="12"/>
      <c r="BF190" s="12"/>
      <c r="BG190" s="12"/>
      <c r="BH190" s="12"/>
      <c r="BI190" s="12"/>
      <c r="BJ190" s="12"/>
      <c r="BK190" s="12"/>
      <c r="BL190" s="12"/>
      <c r="BM190" s="12"/>
      <c r="BN190" s="12"/>
      <c r="BO190" s="12"/>
      <c r="BP190" s="12"/>
      <c r="BQ190" s="12"/>
      <c r="BR190" s="12"/>
      <c r="BS190" s="12"/>
      <c r="BT190" s="12"/>
      <c r="BU190" s="12"/>
      <c r="BV190" s="12"/>
      <c r="BW190" s="12"/>
      <c r="BX190" s="12"/>
      <c r="BY190" s="12"/>
      <c r="BZ190" s="12"/>
      <c r="CA190" s="12"/>
      <c r="CB190" s="12"/>
      <c r="CC190" s="12"/>
      <c r="CD190" s="12"/>
      <c r="CE190" s="12"/>
      <c r="CF190" s="12"/>
      <c r="CG190" s="12"/>
      <c r="CH190" s="12"/>
      <c r="CI190" s="12"/>
      <c r="CJ190" s="12"/>
      <c r="CK190" s="12"/>
      <c r="CL190" s="12"/>
      <c r="CM190" s="12"/>
      <c r="CN190" s="12"/>
      <c r="CO190" s="12"/>
      <c r="CP190" s="12"/>
      <c r="CQ190" s="12"/>
      <c r="CR190" s="12"/>
      <c r="CS190" s="12"/>
      <c r="CT190" s="12"/>
      <c r="CU190" s="12"/>
      <c r="CV190" s="12"/>
      <c r="CW190" s="12"/>
      <c r="CX190" s="12"/>
      <c r="CY190" s="12"/>
      <c r="CZ190" s="179">
        <v>0</v>
      </c>
      <c r="DA190" s="12"/>
      <c r="DB190" s="12"/>
      <c r="DC190" s="12"/>
      <c r="DD190" s="12"/>
      <c r="DE190" s="12"/>
      <c r="DF190" s="12"/>
      <c r="DG190" s="12"/>
      <c r="DH190" s="12"/>
      <c r="DI190" s="12"/>
      <c r="DJ190" s="12"/>
      <c r="DK190" s="12"/>
      <c r="DL190" s="12"/>
      <c r="DM190" s="12"/>
      <c r="DN190" s="12"/>
      <c r="DO190" s="12"/>
      <c r="DP190" s="12"/>
      <c r="DQ190" s="12"/>
      <c r="DR190" s="12"/>
      <c r="DS190" s="12"/>
      <c r="DT190" s="12"/>
      <c r="DU190" s="12"/>
      <c r="DV190" s="12"/>
      <c r="DW190" s="12"/>
    </row>
    <row r="191" spans="3:127" ht="24" customHeight="1" x14ac:dyDescent="0.25">
      <c r="C191" s="1000" t="s">
        <v>631</v>
      </c>
      <c r="D191" s="1000"/>
      <c r="E191" s="1000"/>
      <c r="F191" s="1000"/>
      <c r="G191" s="1000"/>
      <c r="H191" s="1000"/>
      <c r="I191" s="1000"/>
      <c r="J191" s="1000"/>
      <c r="K191" s="1000"/>
      <c r="L191" s="1000"/>
      <c r="M191" s="1000"/>
      <c r="N191" s="1000"/>
      <c r="O191" s="1000"/>
      <c r="P191" s="1000"/>
      <c r="Q191" s="1000"/>
      <c r="R191" s="1000"/>
      <c r="S191" s="1000"/>
      <c r="T191" s="1000"/>
      <c r="U191" s="1000"/>
      <c r="V191" s="1000"/>
      <c r="W191" s="1000"/>
      <c r="X191" s="1000"/>
      <c r="Y191" s="1000"/>
      <c r="Z191" s="1000"/>
      <c r="AA191" s="1000"/>
      <c r="AB191" s="1000"/>
      <c r="AC191" s="1001">
        <v>0</v>
      </c>
      <c r="AD191" s="1001"/>
      <c r="AE191" s="1001"/>
      <c r="AF191" s="1001"/>
      <c r="AG191" s="1001"/>
      <c r="AH191" s="1001"/>
      <c r="AI191" s="1001">
        <v>0</v>
      </c>
      <c r="AJ191" s="1001"/>
      <c r="AK191" s="1001"/>
      <c r="AL191" s="1001"/>
      <c r="AM191" s="1001"/>
      <c r="AN191" s="1001"/>
      <c r="AO191" s="1023">
        <f>IF(AND(TRIM(AC191)&lt;&gt;"",TRIM(AI191)&lt;&gt;""),AI191-AC191,"")</f>
        <v>0</v>
      </c>
      <c r="AP191" s="1023"/>
      <c r="AQ191" s="1023"/>
      <c r="AR191" s="1023"/>
      <c r="AS191" s="1023"/>
      <c r="AT191" s="1023"/>
      <c r="AU191" s="1024" t="str">
        <f>IF(SUM($AI$190:$AN$195)&lt;&gt;0,IF(TRIM(AI191)&lt;&gt;"",AI191/SUM($AI$190:$AN$195),""),"")</f>
        <v/>
      </c>
      <c r="AV191" s="1024"/>
      <c r="AW191" s="1024"/>
      <c r="AX191" s="1024"/>
      <c r="AY191" s="1024"/>
      <c r="AZ191" s="1024"/>
      <c r="BC191" s="12"/>
      <c r="BD191" s="12"/>
      <c r="BE191" s="12"/>
      <c r="BF191" s="12"/>
      <c r="BG191" s="12"/>
      <c r="BH191" s="12"/>
      <c r="BI191" s="12"/>
      <c r="BJ191" s="12"/>
      <c r="BK191" s="12"/>
      <c r="BL191" s="12"/>
      <c r="BM191" s="12"/>
      <c r="BN191" s="12"/>
      <c r="BO191" s="12"/>
      <c r="BP191" s="12"/>
      <c r="BQ191" s="12"/>
      <c r="BR191" s="12"/>
      <c r="BS191" s="12"/>
      <c r="BT191" s="12"/>
      <c r="BU191" s="12"/>
      <c r="BV191" s="12"/>
      <c r="BW191" s="12"/>
      <c r="BX191" s="12"/>
      <c r="BY191" s="12"/>
      <c r="BZ191" s="12"/>
      <c r="CA191" s="12"/>
      <c r="CB191" s="12"/>
      <c r="CC191" s="12"/>
      <c r="CD191" s="12"/>
      <c r="CE191" s="12"/>
      <c r="CF191" s="12"/>
      <c r="CG191" s="12"/>
      <c r="CH191" s="12"/>
      <c r="CI191" s="12"/>
      <c r="CJ191" s="12"/>
      <c r="CK191" s="12"/>
      <c r="CL191" s="12"/>
      <c r="CM191" s="12"/>
      <c r="CN191" s="12"/>
      <c r="CO191" s="12"/>
      <c r="CP191" s="12"/>
      <c r="CQ191" s="12"/>
      <c r="CR191" s="12"/>
      <c r="CS191" s="12"/>
      <c r="CT191" s="12"/>
      <c r="CU191" s="12"/>
      <c r="CV191" s="12"/>
      <c r="CW191" s="12"/>
      <c r="CX191" s="12"/>
      <c r="CY191" s="12"/>
      <c r="CZ191" s="179">
        <v>0</v>
      </c>
      <c r="DA191" s="12"/>
      <c r="DB191" s="12"/>
      <c r="DC191" s="12"/>
      <c r="DD191" s="12"/>
      <c r="DE191" s="12"/>
      <c r="DF191" s="12"/>
      <c r="DG191" s="12"/>
      <c r="DH191" s="12"/>
      <c r="DI191" s="12"/>
      <c r="DJ191" s="12"/>
      <c r="DK191" s="12"/>
      <c r="DL191" s="12"/>
      <c r="DM191" s="12"/>
      <c r="DN191" s="12"/>
      <c r="DO191" s="12"/>
      <c r="DP191" s="12"/>
      <c r="DQ191" s="12"/>
      <c r="DR191" s="12"/>
      <c r="DS191" s="12"/>
      <c r="DT191" s="12"/>
      <c r="DU191" s="12"/>
      <c r="DV191" s="12"/>
      <c r="DW191" s="12"/>
    </row>
    <row r="192" spans="3:127" ht="24" customHeight="1" x14ac:dyDescent="0.25">
      <c r="C192" s="1000" t="s">
        <v>631</v>
      </c>
      <c r="D192" s="1000"/>
      <c r="E192" s="1000"/>
      <c r="F192" s="1000"/>
      <c r="G192" s="1000"/>
      <c r="H192" s="1000"/>
      <c r="I192" s="1000"/>
      <c r="J192" s="1000"/>
      <c r="K192" s="1000"/>
      <c r="L192" s="1000"/>
      <c r="M192" s="1000"/>
      <c r="N192" s="1000"/>
      <c r="O192" s="1000"/>
      <c r="P192" s="1000"/>
      <c r="Q192" s="1000"/>
      <c r="R192" s="1000"/>
      <c r="S192" s="1000"/>
      <c r="T192" s="1000"/>
      <c r="U192" s="1000"/>
      <c r="V192" s="1000"/>
      <c r="W192" s="1000"/>
      <c r="X192" s="1000"/>
      <c r="Y192" s="1000"/>
      <c r="Z192" s="1000"/>
      <c r="AA192" s="1000"/>
      <c r="AB192" s="1000"/>
      <c r="AC192" s="1001">
        <v>0</v>
      </c>
      <c r="AD192" s="1001"/>
      <c r="AE192" s="1001"/>
      <c r="AF192" s="1001"/>
      <c r="AG192" s="1001"/>
      <c r="AH192" s="1001"/>
      <c r="AI192" s="1001">
        <v>0</v>
      </c>
      <c r="AJ192" s="1001"/>
      <c r="AK192" s="1001"/>
      <c r="AL192" s="1001"/>
      <c r="AM192" s="1001"/>
      <c r="AN192" s="1001"/>
      <c r="AO192" s="1023">
        <f>IF(AND(TRIM(AC192)&lt;&gt;"",TRIM(AI192)&lt;&gt;""),AI192-AC192,"")</f>
        <v>0</v>
      </c>
      <c r="AP192" s="1023"/>
      <c r="AQ192" s="1023"/>
      <c r="AR192" s="1023"/>
      <c r="AS192" s="1023"/>
      <c r="AT192" s="1023"/>
      <c r="AU192" s="1024" t="str">
        <f>IF(SUM($AI$190:$AN$195)&lt;&gt;0,IF(TRIM(AI192)&lt;&gt;"",AI192/SUM($AI$190:$AN$195),""),"")</f>
        <v/>
      </c>
      <c r="AV192" s="1024"/>
      <c r="AW192" s="1024"/>
      <c r="AX192" s="1024"/>
      <c r="AY192" s="1024"/>
      <c r="AZ192" s="1024"/>
      <c r="BC192" s="12"/>
      <c r="BD192" s="12"/>
      <c r="BE192" s="12"/>
      <c r="BF192" s="12"/>
      <c r="BG192" s="12"/>
      <c r="BH192" s="12"/>
      <c r="BI192" s="12"/>
      <c r="BJ192" s="12"/>
      <c r="BK192" s="12"/>
      <c r="BL192" s="12"/>
      <c r="BM192" s="12"/>
      <c r="BN192" s="12"/>
      <c r="BO192" s="12"/>
      <c r="BP192" s="12"/>
      <c r="BQ192" s="12"/>
      <c r="BR192" s="12"/>
      <c r="BS192" s="12"/>
      <c r="BT192" s="12"/>
      <c r="BU192" s="12"/>
      <c r="BV192" s="12"/>
      <c r="BW192" s="12"/>
      <c r="BX192" s="12"/>
      <c r="BY192" s="12"/>
      <c r="BZ192" s="12"/>
      <c r="CA192" s="12"/>
      <c r="CB192" s="12"/>
      <c r="CC192" s="12"/>
      <c r="CD192" s="12"/>
      <c r="CE192" s="12"/>
      <c r="CF192" s="12"/>
      <c r="CG192" s="12"/>
      <c r="CH192" s="12"/>
      <c r="CI192" s="12"/>
      <c r="CJ192" s="12"/>
      <c r="CK192" s="12"/>
      <c r="CL192" s="12"/>
      <c r="CM192" s="12"/>
      <c r="CN192" s="12"/>
      <c r="CO192" s="12"/>
      <c r="CP192" s="12"/>
      <c r="CQ192" s="12"/>
      <c r="CR192" s="12"/>
      <c r="CS192" s="12"/>
      <c r="CT192" s="12"/>
      <c r="CU192" s="12"/>
      <c r="CV192" s="12"/>
      <c r="CW192" s="12"/>
      <c r="CX192" s="12"/>
      <c r="CY192" s="12"/>
      <c r="CZ192" s="179">
        <v>0</v>
      </c>
      <c r="DA192" s="12"/>
      <c r="DB192" s="12"/>
      <c r="DC192" s="12"/>
      <c r="DD192" s="12"/>
      <c r="DE192" s="12"/>
      <c r="DF192" s="12"/>
      <c r="DG192" s="12"/>
      <c r="DH192" s="12"/>
      <c r="DI192" s="12"/>
      <c r="DJ192" s="12"/>
      <c r="DK192" s="12"/>
      <c r="DL192" s="12"/>
      <c r="DM192" s="12"/>
      <c r="DN192" s="12"/>
      <c r="DO192" s="12"/>
      <c r="DP192" s="12"/>
      <c r="DQ192" s="12"/>
      <c r="DR192" s="12"/>
      <c r="DS192" s="12"/>
      <c r="DT192" s="12"/>
      <c r="DU192" s="12"/>
      <c r="DV192" s="12"/>
      <c r="DW192" s="12"/>
    </row>
    <row r="193" spans="3:127" ht="24" customHeight="1" x14ac:dyDescent="0.25">
      <c r="C193" s="1000" t="s">
        <v>631</v>
      </c>
      <c r="D193" s="1000"/>
      <c r="E193" s="1000"/>
      <c r="F193" s="1000"/>
      <c r="G193" s="1000"/>
      <c r="H193" s="1000"/>
      <c r="I193" s="1000"/>
      <c r="J193" s="1000"/>
      <c r="K193" s="1000"/>
      <c r="L193" s="1000"/>
      <c r="M193" s="1000"/>
      <c r="N193" s="1000"/>
      <c r="O193" s="1000"/>
      <c r="P193" s="1000"/>
      <c r="Q193" s="1000"/>
      <c r="R193" s="1000"/>
      <c r="S193" s="1000"/>
      <c r="T193" s="1000"/>
      <c r="U193" s="1000"/>
      <c r="V193" s="1000"/>
      <c r="W193" s="1000"/>
      <c r="X193" s="1000"/>
      <c r="Y193" s="1000"/>
      <c r="Z193" s="1000"/>
      <c r="AA193" s="1000"/>
      <c r="AB193" s="1000"/>
      <c r="AC193" s="1001">
        <v>0</v>
      </c>
      <c r="AD193" s="1001"/>
      <c r="AE193" s="1001"/>
      <c r="AF193" s="1001"/>
      <c r="AG193" s="1001"/>
      <c r="AH193" s="1001"/>
      <c r="AI193" s="1001">
        <v>0</v>
      </c>
      <c r="AJ193" s="1001"/>
      <c r="AK193" s="1001"/>
      <c r="AL193" s="1001"/>
      <c r="AM193" s="1001"/>
      <c r="AN193" s="1001"/>
      <c r="AO193" s="1023">
        <f>IF(AND(TRIM(AC193)&lt;&gt;"",TRIM(AI193)&lt;&gt;""),AI193-AC193,"")</f>
        <v>0</v>
      </c>
      <c r="AP193" s="1023"/>
      <c r="AQ193" s="1023"/>
      <c r="AR193" s="1023"/>
      <c r="AS193" s="1023"/>
      <c r="AT193" s="1023"/>
      <c r="AU193" s="1024" t="str">
        <f>IF(SUM($AI$190:$AN$195)&lt;&gt;0,IF(TRIM(AI193)&lt;&gt;"",AI193/SUM($AI$190:$AN$195),""),"")</f>
        <v/>
      </c>
      <c r="AV193" s="1024"/>
      <c r="AW193" s="1024"/>
      <c r="AX193" s="1024"/>
      <c r="AY193" s="1024"/>
      <c r="AZ193" s="1024"/>
      <c r="BC193" s="12"/>
      <c r="BD193" s="12"/>
      <c r="BE193" s="12"/>
      <c r="BF193" s="12"/>
      <c r="BG193" s="12"/>
      <c r="BH193" s="12"/>
      <c r="BI193" s="12"/>
      <c r="BJ193" s="12"/>
      <c r="BK193" s="12"/>
      <c r="BL193" s="12"/>
      <c r="BM193" s="12"/>
      <c r="BN193" s="12"/>
      <c r="BO193" s="12"/>
      <c r="BP193" s="12"/>
      <c r="BQ193" s="12"/>
      <c r="BR193" s="12"/>
      <c r="BS193" s="12"/>
      <c r="BT193" s="12"/>
      <c r="BU193" s="12"/>
      <c r="BV193" s="12"/>
      <c r="BW193" s="12"/>
      <c r="BX193" s="12"/>
      <c r="BY193" s="12"/>
      <c r="BZ193" s="12"/>
      <c r="CA193" s="12"/>
      <c r="CB193" s="12"/>
      <c r="CC193" s="12"/>
      <c r="CD193" s="12"/>
      <c r="CE193" s="12"/>
      <c r="CF193" s="12"/>
      <c r="CG193" s="12"/>
      <c r="CH193" s="12"/>
      <c r="CI193" s="12"/>
      <c r="CJ193" s="12"/>
      <c r="CK193" s="12"/>
      <c r="CL193" s="12"/>
      <c r="CM193" s="12"/>
      <c r="CN193" s="12"/>
      <c r="CO193" s="12"/>
      <c r="CP193" s="12"/>
      <c r="CQ193" s="12"/>
      <c r="CR193" s="12"/>
      <c r="CS193" s="12"/>
      <c r="CT193" s="12"/>
      <c r="CU193" s="12"/>
      <c r="CV193" s="12"/>
      <c r="CW193" s="12"/>
      <c r="CX193" s="12"/>
      <c r="CY193" s="12"/>
      <c r="CZ193" s="179">
        <v>0</v>
      </c>
      <c r="DA193" s="12"/>
      <c r="DB193" s="12"/>
      <c r="DC193" s="12"/>
      <c r="DD193" s="12"/>
      <c r="DE193" s="12"/>
      <c r="DF193" s="12"/>
      <c r="DG193" s="12"/>
      <c r="DH193" s="12"/>
      <c r="DI193" s="12"/>
      <c r="DJ193" s="12"/>
      <c r="DK193" s="12"/>
      <c r="DL193" s="12"/>
      <c r="DM193" s="12"/>
      <c r="DN193" s="12"/>
      <c r="DO193" s="12"/>
      <c r="DP193" s="12"/>
      <c r="DQ193" s="12"/>
      <c r="DR193" s="12"/>
      <c r="DS193" s="12"/>
      <c r="DT193" s="12"/>
      <c r="DU193" s="12"/>
      <c r="DV193" s="12"/>
      <c r="DW193" s="12"/>
    </row>
    <row r="194" spans="3:127" ht="22.5" customHeight="1" x14ac:dyDescent="0.25">
      <c r="C194" s="1000" t="s">
        <v>631</v>
      </c>
      <c r="D194" s="1000"/>
      <c r="E194" s="1000"/>
      <c r="F194" s="1000"/>
      <c r="G194" s="1000"/>
      <c r="H194" s="1000"/>
      <c r="I194" s="1000"/>
      <c r="J194" s="1000"/>
      <c r="K194" s="1000"/>
      <c r="L194" s="1000"/>
      <c r="M194" s="1000"/>
      <c r="N194" s="1000"/>
      <c r="O194" s="1000"/>
      <c r="P194" s="1000"/>
      <c r="Q194" s="1000"/>
      <c r="R194" s="1000"/>
      <c r="S194" s="1000"/>
      <c r="T194" s="1000"/>
      <c r="U194" s="1000"/>
      <c r="V194" s="1000"/>
      <c r="W194" s="1000"/>
      <c r="X194" s="1000"/>
      <c r="Y194" s="1000"/>
      <c r="Z194" s="1000"/>
      <c r="AA194" s="1000"/>
      <c r="AB194" s="1000"/>
      <c r="AC194" s="1001">
        <v>0</v>
      </c>
      <c r="AD194" s="1001"/>
      <c r="AE194" s="1001"/>
      <c r="AF194" s="1001"/>
      <c r="AG194" s="1001"/>
      <c r="AH194" s="1001"/>
      <c r="AI194" s="1001">
        <v>0</v>
      </c>
      <c r="AJ194" s="1001"/>
      <c r="AK194" s="1001"/>
      <c r="AL194" s="1001"/>
      <c r="AM194" s="1001"/>
      <c r="AN194" s="1001"/>
      <c r="AO194" s="1023">
        <f>IF(AND(TRIM(AC194)&lt;&gt;"",TRIM(AI194)&lt;&gt;""),AI194-AC194,"")</f>
        <v>0</v>
      </c>
      <c r="AP194" s="1023"/>
      <c r="AQ194" s="1023"/>
      <c r="AR194" s="1023"/>
      <c r="AS194" s="1023"/>
      <c r="AT194" s="1023"/>
      <c r="AU194" s="1024" t="str">
        <f>IF(SUM($AI$190:$AN$195)&lt;&gt;0,IF(TRIM(AI194)&lt;&gt;"",AI194/SUM($AI$190:$AN$195),""),"")</f>
        <v/>
      </c>
      <c r="AV194" s="1024"/>
      <c r="AW194" s="1024"/>
      <c r="AX194" s="1024"/>
      <c r="AY194" s="1024"/>
      <c r="AZ194" s="1024"/>
      <c r="BC194" s="12"/>
      <c r="BD194" s="12"/>
      <c r="BE194" s="12"/>
      <c r="BF194" s="12"/>
      <c r="BG194" s="12"/>
      <c r="BH194" s="12"/>
      <c r="BI194" s="12"/>
      <c r="BJ194" s="12"/>
      <c r="BK194" s="12"/>
      <c r="BL194" s="12"/>
      <c r="BM194" s="12"/>
      <c r="BN194" s="12"/>
      <c r="BO194" s="12"/>
      <c r="BP194" s="12"/>
      <c r="BQ194" s="12"/>
      <c r="BR194" s="12"/>
      <c r="BS194" s="12"/>
      <c r="BT194" s="12"/>
      <c r="BU194" s="12"/>
      <c r="BV194" s="12"/>
      <c r="BW194" s="12"/>
      <c r="BX194" s="12"/>
      <c r="BY194" s="12"/>
      <c r="BZ194" s="12"/>
      <c r="CA194" s="12"/>
      <c r="CB194" s="12"/>
      <c r="CC194" s="12"/>
      <c r="CD194" s="12"/>
      <c r="CE194" s="12"/>
      <c r="CF194" s="12"/>
      <c r="CG194" s="12"/>
      <c r="CH194" s="12"/>
      <c r="CI194" s="12"/>
      <c r="CJ194" s="12"/>
      <c r="CK194" s="12"/>
      <c r="CL194" s="12"/>
      <c r="CM194" s="12"/>
      <c r="CN194" s="12"/>
      <c r="CO194" s="12"/>
      <c r="CP194" s="12"/>
      <c r="CQ194" s="12"/>
      <c r="CR194" s="12"/>
      <c r="CS194" s="12"/>
      <c r="CT194" s="12"/>
      <c r="CU194" s="12"/>
      <c r="CV194" s="12"/>
      <c r="CW194" s="12"/>
      <c r="CX194" s="12"/>
      <c r="CY194" s="12"/>
      <c r="CZ194" s="179">
        <v>0</v>
      </c>
      <c r="DA194" s="12"/>
      <c r="DB194" s="12"/>
      <c r="DC194" s="12"/>
      <c r="DD194" s="12"/>
      <c r="DE194" s="12"/>
      <c r="DF194" s="12"/>
      <c r="DG194" s="12"/>
      <c r="DH194" s="12"/>
      <c r="DI194" s="12"/>
      <c r="DJ194" s="12"/>
      <c r="DK194" s="12"/>
      <c r="DL194" s="12"/>
      <c r="DM194" s="12"/>
      <c r="DN194" s="12"/>
      <c r="DO194" s="12"/>
      <c r="DP194" s="12"/>
      <c r="DQ194" s="12"/>
      <c r="DR194" s="12"/>
      <c r="DS194" s="12"/>
      <c r="DT194" s="12"/>
      <c r="DU194" s="12"/>
      <c r="DV194" s="12"/>
      <c r="DW194" s="12"/>
    </row>
    <row r="195" spans="3:127" x14ac:dyDescent="0.25">
      <c r="C195" s="738" t="s">
        <v>92</v>
      </c>
      <c r="D195" s="739"/>
      <c r="E195" s="739"/>
      <c r="F195" s="739"/>
      <c r="G195" s="739"/>
      <c r="H195" s="739"/>
      <c r="I195" s="739"/>
      <c r="J195" s="739"/>
      <c r="K195" s="739"/>
      <c r="L195" s="739"/>
      <c r="M195" s="739"/>
      <c r="N195" s="739"/>
      <c r="O195" s="739"/>
      <c r="P195" s="739"/>
      <c r="Q195" s="739"/>
      <c r="R195" s="739"/>
      <c r="S195" s="739"/>
      <c r="T195" s="739"/>
      <c r="U195" s="739"/>
      <c r="V195" s="739"/>
      <c r="W195" s="739"/>
      <c r="X195" s="739"/>
      <c r="Y195" s="739"/>
      <c r="Z195" s="739"/>
      <c r="AA195" s="739"/>
      <c r="AB195" s="739"/>
      <c r="AC195" s="739"/>
      <c r="AD195" s="739"/>
      <c r="AE195" s="739"/>
      <c r="AF195" s="739"/>
      <c r="AG195" s="739"/>
      <c r="AH195" s="739"/>
      <c r="AI195" s="739"/>
      <c r="AJ195" s="739"/>
      <c r="AK195" s="739"/>
      <c r="AL195" s="739"/>
      <c r="AM195" s="739"/>
      <c r="AN195" s="739"/>
      <c r="AO195" s="739"/>
      <c r="AP195" s="739"/>
      <c r="AQ195" s="739"/>
      <c r="AR195" s="739"/>
      <c r="AS195" s="739"/>
      <c r="AT195" s="739"/>
      <c r="AU195" s="739"/>
      <c r="AV195" s="740"/>
      <c r="AW195" s="741" t="s">
        <v>93</v>
      </c>
      <c r="AX195" s="833"/>
      <c r="AY195" s="741" t="s">
        <v>94</v>
      </c>
      <c r="AZ195" s="833"/>
      <c r="BC195" s="12"/>
      <c r="BD195" s="12"/>
      <c r="BE195" s="12"/>
      <c r="BF195" s="12"/>
      <c r="BG195" s="12"/>
      <c r="BH195" s="12"/>
      <c r="BI195" s="12"/>
      <c r="BJ195" s="12"/>
      <c r="BK195" s="12"/>
      <c r="BL195" s="12"/>
      <c r="BM195" s="12"/>
      <c r="BN195" s="12"/>
      <c r="BO195" s="12"/>
      <c r="BP195" s="12"/>
      <c r="BQ195" s="12"/>
      <c r="BR195" s="12"/>
      <c r="BS195" s="12"/>
      <c r="BT195" s="12"/>
      <c r="BU195" s="12"/>
      <c r="BV195" s="12"/>
      <c r="BW195" s="12"/>
      <c r="BX195" s="12"/>
      <c r="BY195" s="12"/>
      <c r="BZ195" s="12"/>
      <c r="CA195" s="12"/>
      <c r="CB195" s="12"/>
      <c r="CC195" s="12"/>
      <c r="CD195" s="12"/>
      <c r="CE195" s="12"/>
      <c r="CF195" s="12"/>
      <c r="CG195" s="12"/>
      <c r="CH195" s="12"/>
      <c r="CI195" s="12"/>
      <c r="CJ195" s="12"/>
      <c r="CK195" s="12"/>
      <c r="CL195" s="12"/>
      <c r="CM195" s="12"/>
      <c r="CN195" s="12"/>
      <c r="CO195" s="12"/>
      <c r="CP195" s="12"/>
      <c r="CQ195" s="12"/>
      <c r="CR195" s="12"/>
      <c r="CS195" s="12"/>
      <c r="CT195" s="12"/>
      <c r="CU195" s="12"/>
      <c r="CV195" s="12"/>
      <c r="CW195" s="12"/>
      <c r="CX195" s="12"/>
      <c r="CY195" s="12"/>
      <c r="CZ195" s="179">
        <v>1</v>
      </c>
      <c r="DA195" s="12"/>
      <c r="DB195" s="12"/>
      <c r="DC195" s="12"/>
      <c r="DD195" s="12"/>
      <c r="DE195" s="12"/>
      <c r="DF195" s="12"/>
      <c r="DG195" s="12"/>
      <c r="DH195" s="12"/>
      <c r="DI195" s="12"/>
      <c r="DJ195" s="12"/>
      <c r="DK195" s="12"/>
      <c r="DL195" s="12"/>
      <c r="DM195" s="12"/>
      <c r="DN195" s="12"/>
      <c r="DO195" s="12"/>
      <c r="DP195" s="12"/>
      <c r="DQ195" s="12"/>
      <c r="DR195" s="12"/>
      <c r="DS195" s="12"/>
      <c r="DT195" s="12"/>
      <c r="DU195" s="12"/>
      <c r="DV195" s="12"/>
      <c r="DW195" s="12"/>
    </row>
    <row r="196" spans="3:127" x14ac:dyDescent="0.25">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C196" s="12"/>
      <c r="BD196" s="12"/>
      <c r="BE196" s="12"/>
      <c r="BF196" s="12"/>
      <c r="BG196" s="12"/>
      <c r="BH196" s="12"/>
      <c r="BI196" s="12"/>
      <c r="BJ196" s="12"/>
      <c r="BK196" s="12"/>
      <c r="BL196" s="12"/>
      <c r="BM196" s="12"/>
      <c r="BN196" s="12"/>
      <c r="BO196" s="12"/>
      <c r="BP196" s="12"/>
      <c r="BQ196" s="12"/>
      <c r="BR196" s="12"/>
      <c r="BS196" s="12"/>
      <c r="BT196" s="12"/>
      <c r="BU196" s="12"/>
      <c r="BV196" s="12"/>
      <c r="BW196" s="12"/>
      <c r="BX196" s="12"/>
      <c r="BY196" s="12"/>
      <c r="BZ196" s="12"/>
      <c r="CA196" s="12"/>
      <c r="CB196" s="12"/>
      <c r="CC196" s="12"/>
      <c r="CD196" s="12"/>
      <c r="CE196" s="12"/>
      <c r="CF196" s="12"/>
      <c r="CG196" s="12"/>
      <c r="CH196" s="12"/>
      <c r="CI196" s="12"/>
      <c r="CJ196" s="12"/>
      <c r="CK196" s="12"/>
      <c r="CL196" s="12"/>
      <c r="CM196" s="12"/>
      <c r="CN196" s="12"/>
      <c r="CO196" s="12"/>
      <c r="CP196" s="12"/>
      <c r="CQ196" s="12"/>
      <c r="CR196" s="12"/>
      <c r="CS196" s="12"/>
      <c r="CT196" s="12"/>
      <c r="CU196" s="12"/>
      <c r="CV196" s="12"/>
      <c r="CW196" s="12"/>
      <c r="CX196" s="12"/>
      <c r="CY196" s="12"/>
      <c r="CZ196" s="179">
        <v>0</v>
      </c>
      <c r="DA196" s="12"/>
      <c r="DB196" s="12"/>
      <c r="DC196" s="12"/>
      <c r="DD196" s="12"/>
      <c r="DE196" s="12"/>
      <c r="DF196" s="12"/>
      <c r="DG196" s="12"/>
      <c r="DH196" s="12"/>
      <c r="DI196" s="12"/>
      <c r="DJ196" s="12"/>
      <c r="DK196" s="12"/>
      <c r="DL196" s="12"/>
      <c r="DM196" s="12"/>
      <c r="DN196" s="12"/>
      <c r="DO196" s="12"/>
      <c r="DP196" s="12"/>
      <c r="DQ196" s="12"/>
      <c r="DR196" s="12"/>
      <c r="DS196" s="12"/>
      <c r="DT196" s="12"/>
      <c r="DU196" s="12"/>
      <c r="DV196" s="12"/>
      <c r="DW196" s="12"/>
    </row>
    <row r="197" spans="3:127" x14ac:dyDescent="0.25">
      <c r="C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t="s">
        <v>630</v>
      </c>
      <c r="AI197" s="44"/>
      <c r="AJ197" s="44"/>
      <c r="AK197" s="44"/>
      <c r="AL197" s="44"/>
      <c r="AM197" s="44"/>
      <c r="AN197" s="44"/>
      <c r="AO197" s="44"/>
      <c r="AP197" s="44"/>
      <c r="AQ197" s="44"/>
      <c r="AR197" s="44"/>
      <c r="AS197" s="44"/>
      <c r="AT197" s="44"/>
      <c r="AU197" s="44"/>
      <c r="AV197" s="44"/>
      <c r="AW197" s="44"/>
      <c r="AX197" s="44"/>
      <c r="AY197" s="44"/>
      <c r="AZ197" s="44"/>
      <c r="BC197" s="12"/>
      <c r="BD197" s="12"/>
      <c r="BE197" s="12"/>
      <c r="BF197" s="12"/>
      <c r="BG197" s="12"/>
      <c r="BH197" s="12"/>
      <c r="BI197" s="12"/>
      <c r="BJ197" s="12"/>
      <c r="BK197" s="12"/>
      <c r="BL197" s="12"/>
      <c r="BM197" s="12"/>
      <c r="BN197" s="12"/>
      <c r="BO197" s="12"/>
      <c r="BP197" s="12"/>
      <c r="BQ197" s="12"/>
      <c r="BR197" s="12"/>
      <c r="BS197" s="12"/>
      <c r="BT197" s="12"/>
      <c r="BU197" s="12"/>
      <c r="BV197" s="12"/>
      <c r="BW197" s="12"/>
      <c r="BX197" s="12"/>
      <c r="BY197" s="12"/>
      <c r="BZ197" s="12"/>
      <c r="CA197" s="12"/>
      <c r="CB197" s="12"/>
      <c r="CC197" s="12"/>
      <c r="CD197" s="12"/>
      <c r="CE197" s="12"/>
      <c r="CF197" s="12"/>
      <c r="CG197" s="12"/>
      <c r="CH197" s="12"/>
      <c r="CI197" s="12"/>
      <c r="CJ197" s="12"/>
      <c r="CK197" s="12"/>
      <c r="CL197" s="12"/>
      <c r="CM197" s="12"/>
      <c r="CN197" s="12"/>
      <c r="CO197" s="12"/>
      <c r="CP197" s="12"/>
      <c r="CQ197" s="12"/>
      <c r="CR197" s="12"/>
      <c r="CS197" s="12"/>
      <c r="CT197" s="12"/>
      <c r="CU197" s="12"/>
      <c r="CV197" s="12"/>
      <c r="CW197" s="12"/>
      <c r="CX197" s="12"/>
      <c r="CY197" s="12"/>
      <c r="CZ197" s="179">
        <v>0</v>
      </c>
      <c r="DA197" s="12"/>
      <c r="DB197" s="12"/>
      <c r="DC197" s="12"/>
      <c r="DD197" s="12"/>
      <c r="DE197" s="12"/>
      <c r="DF197" s="12"/>
      <c r="DG197" s="12"/>
      <c r="DH197" s="12"/>
      <c r="DI197" s="12"/>
      <c r="DJ197" s="12"/>
      <c r="DK197" s="12"/>
      <c r="DL197" s="12"/>
      <c r="DM197" s="12"/>
      <c r="DN197" s="12"/>
      <c r="DO197" s="12"/>
      <c r="DP197" s="12"/>
      <c r="DQ197" s="12"/>
      <c r="DR197" s="12"/>
      <c r="DS197" s="12"/>
      <c r="DT197" s="12"/>
      <c r="DU197" s="12"/>
      <c r="DV197" s="12"/>
      <c r="DW197" s="12"/>
    </row>
    <row r="198" spans="3:127" x14ac:dyDescent="0.25">
      <c r="C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C198" s="12"/>
      <c r="BD198" s="12"/>
      <c r="BE198" s="12"/>
      <c r="BF198" s="12"/>
      <c r="BG198" s="12"/>
      <c r="BH198" s="12"/>
      <c r="BI198" s="12"/>
      <c r="BJ198" s="12"/>
      <c r="BK198" s="12"/>
      <c r="BL198" s="12"/>
      <c r="BM198" s="12"/>
      <c r="BN198" s="12"/>
      <c r="BO198" s="12"/>
      <c r="BP198" s="12"/>
      <c r="BQ198" s="12"/>
      <c r="BR198" s="12"/>
      <c r="BS198" s="12"/>
      <c r="BT198" s="12"/>
      <c r="BU198" s="12"/>
      <c r="BV198" s="12"/>
      <c r="BW198" s="12"/>
      <c r="BX198" s="12"/>
      <c r="BY198" s="12"/>
      <c r="BZ198" s="12"/>
      <c r="CA198" s="12"/>
      <c r="CB198" s="12"/>
      <c r="CC198" s="12"/>
      <c r="CD198" s="12"/>
      <c r="CE198" s="12"/>
      <c r="CF198" s="12"/>
      <c r="CG198" s="12"/>
      <c r="CH198" s="12"/>
      <c r="CI198" s="12"/>
      <c r="CJ198" s="12"/>
      <c r="CK198" s="12"/>
      <c r="CL198" s="12"/>
      <c r="CM198" s="12"/>
      <c r="CN198" s="12"/>
      <c r="CO198" s="12"/>
      <c r="CP198" s="12"/>
      <c r="CQ198" s="12"/>
      <c r="CR198" s="12"/>
      <c r="CS198" s="12"/>
      <c r="CT198" s="12"/>
      <c r="CU198" s="12"/>
      <c r="CV198" s="12"/>
      <c r="CW198" s="12"/>
      <c r="CX198" s="12"/>
      <c r="CY198" s="12"/>
      <c r="CZ198" s="179">
        <v>0</v>
      </c>
      <c r="DA198" s="12"/>
      <c r="DB198" s="12"/>
      <c r="DC198" s="12"/>
      <c r="DD198" s="12"/>
      <c r="DE198" s="12"/>
      <c r="DF198" s="12"/>
      <c r="DG198" s="12"/>
      <c r="DH198" s="12"/>
      <c r="DI198" s="12"/>
      <c r="DJ198" s="12"/>
      <c r="DK198" s="12"/>
      <c r="DL198" s="12"/>
      <c r="DM198" s="12"/>
      <c r="DN198" s="12"/>
      <c r="DO198" s="12"/>
      <c r="DP198" s="12"/>
      <c r="DQ198" s="12"/>
      <c r="DR198" s="12"/>
      <c r="DS198" s="12"/>
      <c r="DT198" s="12"/>
      <c r="DU198" s="12"/>
      <c r="DV198" s="12"/>
      <c r="DW198" s="12"/>
    </row>
    <row r="199" spans="3:127" x14ac:dyDescent="0.25">
      <c r="C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C199" s="12"/>
      <c r="BD199" s="12"/>
      <c r="BE199" s="12"/>
      <c r="BF199" s="12"/>
      <c r="BG199" s="12"/>
      <c r="BH199" s="12"/>
      <c r="BI199" s="12"/>
      <c r="BJ199" s="12"/>
      <c r="BK199" s="12"/>
      <c r="BL199" s="12"/>
      <c r="BM199" s="12"/>
      <c r="BN199" s="12"/>
      <c r="BO199" s="12"/>
      <c r="BP199" s="12"/>
      <c r="BQ199" s="12"/>
      <c r="BR199" s="12"/>
      <c r="BS199" s="12"/>
      <c r="BT199" s="12"/>
      <c r="BU199" s="12"/>
      <c r="BV199" s="12"/>
      <c r="BW199" s="12"/>
      <c r="BX199" s="12"/>
      <c r="BY199" s="12"/>
      <c r="BZ199" s="12"/>
      <c r="CA199" s="12"/>
      <c r="CB199" s="12"/>
      <c r="CC199" s="12"/>
      <c r="CD199" s="12"/>
      <c r="CE199" s="12"/>
      <c r="CF199" s="12"/>
      <c r="CG199" s="12"/>
      <c r="CH199" s="12"/>
      <c r="CI199" s="12"/>
      <c r="CJ199" s="12"/>
      <c r="CK199" s="12"/>
      <c r="CL199" s="12"/>
      <c r="CM199" s="12"/>
      <c r="CN199" s="12"/>
      <c r="CO199" s="12"/>
      <c r="CP199" s="12"/>
      <c r="CQ199" s="12"/>
      <c r="CR199" s="12"/>
      <c r="CS199" s="12"/>
      <c r="CT199" s="12"/>
      <c r="CU199" s="12"/>
      <c r="CV199" s="12"/>
      <c r="CW199" s="12"/>
      <c r="CX199" s="12"/>
      <c r="CY199" s="12"/>
      <c r="CZ199" s="179">
        <v>0</v>
      </c>
      <c r="DA199" s="12"/>
      <c r="DB199" s="12"/>
      <c r="DC199" s="12"/>
      <c r="DD199" s="12"/>
      <c r="DE199" s="12"/>
      <c r="DF199" s="12"/>
      <c r="DG199" s="12"/>
      <c r="DH199" s="12"/>
      <c r="DI199" s="12"/>
      <c r="DJ199" s="12"/>
      <c r="DK199" s="12"/>
      <c r="DL199" s="12"/>
      <c r="DM199" s="12"/>
      <c r="DN199" s="12"/>
      <c r="DO199" s="12"/>
      <c r="DP199" s="12"/>
      <c r="DQ199" s="12"/>
      <c r="DR199" s="12"/>
      <c r="DS199" s="12"/>
      <c r="DT199" s="12"/>
      <c r="DU199" s="12"/>
      <c r="DV199" s="12"/>
      <c r="DW199" s="12"/>
    </row>
    <row r="200" spans="3:127" x14ac:dyDescent="0.25">
      <c r="C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C200" s="12"/>
      <c r="BD200" s="12"/>
      <c r="BE200" s="12"/>
      <c r="BF200" s="12"/>
      <c r="BG200" s="12"/>
      <c r="BH200" s="12"/>
      <c r="BI200" s="12"/>
      <c r="BJ200" s="12"/>
      <c r="BK200" s="12"/>
      <c r="BL200" s="12"/>
      <c r="BM200" s="12"/>
      <c r="BN200" s="12"/>
      <c r="BO200" s="12"/>
      <c r="BP200" s="12"/>
      <c r="BQ200" s="12"/>
      <c r="BR200" s="12"/>
      <c r="BS200" s="12"/>
      <c r="BT200" s="12"/>
      <c r="BU200" s="12"/>
      <c r="BV200" s="12"/>
      <c r="BW200" s="12"/>
      <c r="BX200" s="12"/>
      <c r="BY200" s="12"/>
      <c r="BZ200" s="12"/>
      <c r="CA200" s="12"/>
      <c r="CB200" s="12"/>
      <c r="CC200" s="12"/>
      <c r="CD200" s="12"/>
      <c r="CE200" s="12"/>
      <c r="CF200" s="12"/>
      <c r="CG200" s="12"/>
      <c r="CH200" s="12"/>
      <c r="CI200" s="12"/>
      <c r="CJ200" s="12"/>
      <c r="CK200" s="12"/>
      <c r="CL200" s="12"/>
      <c r="CM200" s="12"/>
      <c r="CN200" s="12"/>
      <c r="CO200" s="12"/>
      <c r="CP200" s="12"/>
      <c r="CQ200" s="12"/>
      <c r="CR200" s="12"/>
      <c r="CS200" s="12"/>
      <c r="CT200" s="12"/>
      <c r="CU200" s="12"/>
      <c r="CV200" s="12"/>
      <c r="CW200" s="12"/>
      <c r="CX200" s="12"/>
      <c r="CY200" s="12"/>
      <c r="CZ200" s="179">
        <v>0</v>
      </c>
      <c r="DA200" s="12"/>
      <c r="DB200" s="12"/>
      <c r="DC200" s="12"/>
      <c r="DD200" s="12"/>
      <c r="DE200" s="12"/>
      <c r="DF200" s="12"/>
      <c r="DG200" s="12"/>
      <c r="DH200" s="12"/>
      <c r="DI200" s="12"/>
      <c r="DJ200" s="12"/>
      <c r="DK200" s="12"/>
      <c r="DL200" s="12"/>
      <c r="DM200" s="12"/>
      <c r="DN200" s="12"/>
      <c r="DO200" s="12"/>
      <c r="DP200" s="12"/>
      <c r="DQ200" s="12"/>
      <c r="DR200" s="12"/>
      <c r="DS200" s="12"/>
      <c r="DT200" s="12"/>
      <c r="DU200" s="12"/>
      <c r="DV200" s="12"/>
      <c r="DW200" s="12"/>
    </row>
    <row r="201" spans="3:127" x14ac:dyDescent="0.25">
      <c r="C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C201" s="12"/>
      <c r="BD201" s="12"/>
      <c r="BE201" s="12"/>
      <c r="BF201" s="12"/>
      <c r="BG201" s="12"/>
      <c r="BH201" s="12"/>
      <c r="BI201" s="12"/>
      <c r="BJ201" s="12"/>
      <c r="BK201" s="12"/>
      <c r="BL201" s="12"/>
      <c r="BM201" s="12"/>
      <c r="BN201" s="12"/>
      <c r="BO201" s="12"/>
      <c r="BP201" s="12"/>
      <c r="BQ201" s="12"/>
      <c r="BR201" s="12"/>
      <c r="BS201" s="12"/>
      <c r="BT201" s="12"/>
      <c r="BU201" s="12"/>
      <c r="BV201" s="12"/>
      <c r="BW201" s="12"/>
      <c r="BX201" s="12"/>
      <c r="BY201" s="12"/>
      <c r="BZ201" s="12"/>
      <c r="CA201" s="12"/>
      <c r="CB201" s="12"/>
      <c r="CC201" s="12"/>
      <c r="CD201" s="12"/>
      <c r="CE201" s="12"/>
      <c r="CF201" s="12"/>
      <c r="CG201" s="12"/>
      <c r="CH201" s="12"/>
      <c r="CI201" s="12"/>
      <c r="CJ201" s="12"/>
      <c r="CK201" s="12"/>
      <c r="CL201" s="12"/>
      <c r="CM201" s="12"/>
      <c r="CN201" s="12"/>
      <c r="CO201" s="12"/>
      <c r="CP201" s="12"/>
      <c r="CQ201" s="12"/>
      <c r="CR201" s="12"/>
      <c r="CS201" s="12"/>
      <c r="CT201" s="12"/>
      <c r="CU201" s="12"/>
      <c r="CV201" s="12"/>
      <c r="CW201" s="12"/>
      <c r="CX201" s="12"/>
      <c r="CY201" s="12"/>
      <c r="CZ201" s="179">
        <v>0</v>
      </c>
      <c r="DA201" s="12"/>
      <c r="DB201" s="12"/>
      <c r="DC201" s="12"/>
      <c r="DD201" s="12"/>
      <c r="DE201" s="12"/>
      <c r="DF201" s="12"/>
      <c r="DG201" s="12"/>
      <c r="DH201" s="12"/>
      <c r="DI201" s="12"/>
      <c r="DJ201" s="12"/>
      <c r="DK201" s="12"/>
      <c r="DL201" s="12"/>
      <c r="DM201" s="12"/>
      <c r="DN201" s="12"/>
      <c r="DO201" s="12"/>
      <c r="DP201" s="12"/>
      <c r="DQ201" s="12"/>
      <c r="DR201" s="12"/>
      <c r="DS201" s="12"/>
      <c r="DT201" s="12"/>
      <c r="DU201" s="12"/>
      <c r="DV201" s="12"/>
      <c r="DW201" s="12"/>
    </row>
    <row r="202" spans="3:127" x14ac:dyDescent="0.25">
      <c r="C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C202" s="12"/>
      <c r="BD202" s="12"/>
      <c r="BE202" s="12"/>
      <c r="BF202" s="12"/>
      <c r="BG202" s="12"/>
      <c r="BH202" s="12"/>
      <c r="BI202" s="12"/>
      <c r="BJ202" s="12"/>
      <c r="BK202" s="12"/>
      <c r="BL202" s="12"/>
      <c r="BM202" s="12"/>
      <c r="BN202" s="12"/>
      <c r="BO202" s="12"/>
      <c r="BP202" s="12"/>
      <c r="BQ202" s="12"/>
      <c r="BR202" s="12"/>
      <c r="BS202" s="12"/>
      <c r="BT202" s="12"/>
      <c r="BU202" s="12"/>
      <c r="BV202" s="12"/>
      <c r="BW202" s="12"/>
      <c r="BX202" s="12"/>
      <c r="BY202" s="12"/>
      <c r="BZ202" s="12"/>
      <c r="CA202" s="12"/>
      <c r="CB202" s="12"/>
      <c r="CC202" s="12"/>
      <c r="CD202" s="12"/>
      <c r="CE202" s="12"/>
      <c r="CF202" s="12"/>
      <c r="CG202" s="12"/>
      <c r="CH202" s="12"/>
      <c r="CI202" s="12"/>
      <c r="CJ202" s="12"/>
      <c r="CK202" s="12"/>
      <c r="CL202" s="12"/>
      <c r="CM202" s="12"/>
      <c r="CN202" s="12"/>
      <c r="CO202" s="12"/>
      <c r="CP202" s="12"/>
      <c r="CQ202" s="12"/>
      <c r="CR202" s="12"/>
      <c r="CS202" s="12"/>
      <c r="CT202" s="12"/>
      <c r="CU202" s="12"/>
      <c r="CV202" s="12"/>
      <c r="CW202" s="12"/>
      <c r="CX202" s="12"/>
      <c r="CY202" s="12"/>
      <c r="CZ202" s="179">
        <v>0</v>
      </c>
      <c r="DA202" s="12"/>
      <c r="DB202" s="12"/>
      <c r="DC202" s="12"/>
      <c r="DD202" s="12"/>
      <c r="DE202" s="12"/>
      <c r="DF202" s="12"/>
      <c r="DG202" s="12"/>
      <c r="DH202" s="12"/>
      <c r="DI202" s="12"/>
      <c r="DJ202" s="12"/>
      <c r="DK202" s="12"/>
      <c r="DL202" s="12"/>
      <c r="DM202" s="12"/>
      <c r="DN202" s="12"/>
      <c r="DO202" s="12"/>
      <c r="DP202" s="12"/>
      <c r="DQ202" s="12"/>
      <c r="DR202" s="12"/>
      <c r="DS202" s="12"/>
      <c r="DT202" s="12"/>
      <c r="DU202" s="12"/>
      <c r="DV202" s="12"/>
      <c r="DW202" s="12"/>
    </row>
    <row r="203" spans="3:127" x14ac:dyDescent="0.25">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C203" s="12"/>
      <c r="BD203" s="12"/>
      <c r="BE203" s="12"/>
      <c r="BF203" s="12"/>
      <c r="BG203" s="12"/>
      <c r="BH203" s="12"/>
      <c r="BI203" s="12"/>
      <c r="BJ203" s="12"/>
      <c r="BK203" s="12"/>
      <c r="BL203" s="12"/>
      <c r="BM203" s="12"/>
      <c r="BN203" s="12"/>
      <c r="BO203" s="12"/>
      <c r="BP203" s="12"/>
      <c r="BQ203" s="12"/>
      <c r="BR203" s="12"/>
      <c r="BS203" s="12"/>
      <c r="BT203" s="12"/>
      <c r="BU203" s="12"/>
      <c r="BV203" s="12"/>
      <c r="BW203" s="12"/>
      <c r="BX203" s="12"/>
      <c r="BY203" s="12"/>
      <c r="BZ203" s="12"/>
      <c r="CA203" s="12"/>
      <c r="CB203" s="12"/>
      <c r="CC203" s="12"/>
      <c r="CD203" s="12"/>
      <c r="CE203" s="12"/>
      <c r="CF203" s="12"/>
      <c r="CG203" s="12"/>
      <c r="CH203" s="12"/>
      <c r="CI203" s="12"/>
      <c r="CJ203" s="12"/>
      <c r="CK203" s="12"/>
      <c r="CL203" s="12"/>
      <c r="CM203" s="12"/>
      <c r="CN203" s="12"/>
      <c r="CO203" s="12"/>
      <c r="CP203" s="12"/>
      <c r="CQ203" s="12"/>
      <c r="CR203" s="12"/>
      <c r="CS203" s="12"/>
      <c r="CT203" s="12"/>
      <c r="CU203" s="12"/>
      <c r="CV203" s="12"/>
      <c r="CW203" s="12"/>
      <c r="CX203" s="12"/>
      <c r="CY203" s="12"/>
      <c r="CZ203" s="179">
        <v>0</v>
      </c>
      <c r="DA203" s="12"/>
      <c r="DB203" s="12"/>
      <c r="DC203" s="12"/>
      <c r="DD203" s="12"/>
      <c r="DE203" s="12"/>
      <c r="DF203" s="12"/>
      <c r="DG203" s="12"/>
      <c r="DH203" s="12"/>
      <c r="DI203" s="12"/>
      <c r="DJ203" s="12"/>
      <c r="DK203" s="12"/>
      <c r="DL203" s="12"/>
      <c r="DM203" s="12"/>
      <c r="DN203" s="12"/>
      <c r="DO203" s="12"/>
      <c r="DP203" s="12"/>
      <c r="DQ203" s="12"/>
      <c r="DR203" s="12"/>
      <c r="DS203" s="12"/>
      <c r="DT203" s="12"/>
      <c r="DU203" s="12"/>
      <c r="DV203" s="12"/>
      <c r="DW203" s="12"/>
    </row>
    <row r="204" spans="3:127" x14ac:dyDescent="0.25">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C204" s="12"/>
      <c r="BD204" s="12"/>
      <c r="BE204" s="12"/>
      <c r="BF204" s="12"/>
      <c r="BG204" s="12"/>
      <c r="BH204" s="12"/>
      <c r="BI204" s="12"/>
      <c r="BJ204" s="12"/>
      <c r="BK204" s="12"/>
      <c r="BL204" s="12"/>
      <c r="BM204" s="12"/>
      <c r="BN204" s="12"/>
      <c r="BO204" s="12"/>
      <c r="BP204" s="12"/>
      <c r="BQ204" s="12"/>
      <c r="BR204" s="12"/>
      <c r="BS204" s="12"/>
      <c r="BT204" s="12"/>
      <c r="BU204" s="12"/>
      <c r="BV204" s="12"/>
      <c r="BW204" s="12"/>
      <c r="BX204" s="12"/>
      <c r="BY204" s="12"/>
      <c r="BZ204" s="12"/>
      <c r="CA204" s="12"/>
      <c r="CB204" s="12"/>
      <c r="CC204" s="12"/>
      <c r="CD204" s="12"/>
      <c r="CE204" s="12"/>
      <c r="CF204" s="12"/>
      <c r="CG204" s="12"/>
      <c r="CH204" s="12"/>
      <c r="CI204" s="12"/>
      <c r="CJ204" s="12"/>
      <c r="CK204" s="12"/>
      <c r="CL204" s="12"/>
      <c r="CM204" s="12"/>
      <c r="CN204" s="12"/>
      <c r="CO204" s="12"/>
      <c r="CP204" s="12"/>
      <c r="CQ204" s="12"/>
      <c r="CR204" s="12"/>
      <c r="CS204" s="12"/>
      <c r="CT204" s="12"/>
      <c r="CU204" s="12"/>
      <c r="CV204" s="12"/>
      <c r="CW204" s="12"/>
      <c r="CX204" s="12"/>
      <c r="CY204" s="12"/>
      <c r="CZ204" s="179">
        <v>0</v>
      </c>
      <c r="DA204" s="12"/>
      <c r="DB204" s="12"/>
      <c r="DC204" s="12"/>
      <c r="DD204" s="12"/>
      <c r="DE204" s="12"/>
      <c r="DF204" s="12"/>
      <c r="DG204" s="12"/>
      <c r="DH204" s="12"/>
      <c r="DI204" s="12"/>
      <c r="DJ204" s="12"/>
      <c r="DK204" s="12"/>
      <c r="DL204" s="12"/>
      <c r="DM204" s="12"/>
      <c r="DN204" s="12"/>
      <c r="DO204" s="12"/>
      <c r="DP204" s="12"/>
      <c r="DQ204" s="12"/>
      <c r="DR204" s="12"/>
      <c r="DS204" s="12"/>
      <c r="DT204" s="12"/>
      <c r="DU204" s="12"/>
      <c r="DV204" s="12"/>
      <c r="DW204" s="12"/>
    </row>
    <row r="205" spans="3:127" x14ac:dyDescent="0.25">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C205" s="12"/>
      <c r="BD205" s="12"/>
      <c r="BE205" s="12"/>
      <c r="BF205" s="12"/>
      <c r="BG205" s="12"/>
      <c r="BH205" s="12"/>
      <c r="BI205" s="12"/>
      <c r="BJ205" s="12"/>
      <c r="BK205" s="12"/>
      <c r="BL205" s="12"/>
      <c r="BM205" s="12"/>
      <c r="BN205" s="12"/>
      <c r="BO205" s="12"/>
      <c r="BP205" s="12"/>
      <c r="BQ205" s="12"/>
      <c r="BR205" s="12"/>
      <c r="BS205" s="12"/>
      <c r="BT205" s="12"/>
      <c r="BU205" s="12"/>
      <c r="BV205" s="12"/>
      <c r="BW205" s="12"/>
      <c r="BX205" s="12"/>
      <c r="BY205" s="12"/>
      <c r="BZ205" s="12"/>
      <c r="CA205" s="12"/>
      <c r="CB205" s="12"/>
      <c r="CC205" s="12"/>
      <c r="CD205" s="12"/>
      <c r="CE205" s="12"/>
      <c r="CF205" s="12"/>
      <c r="CG205" s="12"/>
      <c r="CH205" s="12"/>
      <c r="CI205" s="12"/>
      <c r="CJ205" s="12"/>
      <c r="CK205" s="12"/>
      <c r="CL205" s="12"/>
      <c r="CM205" s="12"/>
      <c r="CN205" s="12"/>
      <c r="CO205" s="12"/>
      <c r="CP205" s="12"/>
      <c r="CQ205" s="12"/>
      <c r="CR205" s="12"/>
      <c r="CS205" s="12"/>
      <c r="CT205" s="12"/>
      <c r="CU205" s="12"/>
      <c r="CV205" s="12"/>
      <c r="CW205" s="12"/>
      <c r="CX205" s="12"/>
      <c r="CY205" s="12"/>
      <c r="CZ205" s="179">
        <v>0</v>
      </c>
      <c r="DA205" s="12"/>
      <c r="DB205" s="12"/>
      <c r="DC205" s="12"/>
      <c r="DD205" s="12"/>
      <c r="DE205" s="12"/>
      <c r="DF205" s="12"/>
      <c r="DG205" s="12"/>
      <c r="DH205" s="12"/>
      <c r="DI205" s="12"/>
      <c r="DJ205" s="12"/>
      <c r="DK205" s="12"/>
      <c r="DL205" s="12"/>
      <c r="DM205" s="12"/>
      <c r="DN205" s="12"/>
      <c r="DO205" s="12"/>
      <c r="DP205" s="12"/>
      <c r="DQ205" s="12"/>
      <c r="DR205" s="12"/>
      <c r="DS205" s="12"/>
      <c r="DT205" s="12"/>
      <c r="DU205" s="12"/>
      <c r="DV205" s="12"/>
      <c r="DW205" s="12"/>
    </row>
    <row r="206" spans="3:127" x14ac:dyDescent="0.25">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C206" s="12"/>
      <c r="BD206" s="12"/>
      <c r="BE206" s="12"/>
      <c r="BF206" s="12"/>
      <c r="BG206" s="12"/>
      <c r="BH206" s="12"/>
      <c r="BI206" s="12"/>
      <c r="BJ206" s="12"/>
      <c r="BK206" s="12"/>
      <c r="BL206" s="12"/>
      <c r="BM206" s="12"/>
      <c r="BN206" s="12"/>
      <c r="BO206" s="12"/>
      <c r="BP206" s="12"/>
      <c r="BQ206" s="12"/>
      <c r="BR206" s="12"/>
      <c r="BS206" s="12"/>
      <c r="BT206" s="12"/>
      <c r="BU206" s="12"/>
      <c r="BV206" s="12"/>
      <c r="BW206" s="12"/>
      <c r="BX206" s="12"/>
      <c r="BY206" s="12"/>
      <c r="BZ206" s="12"/>
      <c r="CA206" s="12"/>
      <c r="CB206" s="12"/>
      <c r="CC206" s="12"/>
      <c r="CD206" s="12"/>
      <c r="CE206" s="12"/>
      <c r="CF206" s="12"/>
      <c r="CG206" s="12"/>
      <c r="CH206" s="12"/>
      <c r="CI206" s="12"/>
      <c r="CJ206" s="12"/>
      <c r="CK206" s="12"/>
      <c r="CL206" s="12"/>
      <c r="CM206" s="12"/>
      <c r="CN206" s="12"/>
      <c r="CO206" s="12"/>
      <c r="CP206" s="12"/>
      <c r="CQ206" s="12"/>
      <c r="CR206" s="12"/>
      <c r="CS206" s="12"/>
      <c r="CT206" s="12"/>
      <c r="CU206" s="12"/>
      <c r="CV206" s="12"/>
      <c r="CW206" s="12"/>
      <c r="CX206" s="12"/>
      <c r="CY206" s="12"/>
      <c r="CZ206" s="179">
        <v>0</v>
      </c>
      <c r="DA206" s="12"/>
      <c r="DB206" s="12"/>
      <c r="DC206" s="12"/>
      <c r="DD206" s="12"/>
      <c r="DE206" s="12"/>
      <c r="DF206" s="12"/>
      <c r="DG206" s="12"/>
      <c r="DH206" s="12"/>
      <c r="DI206" s="12"/>
      <c r="DJ206" s="12"/>
      <c r="DK206" s="12"/>
      <c r="DL206" s="12"/>
      <c r="DM206" s="12"/>
      <c r="DN206" s="12"/>
      <c r="DO206" s="12"/>
      <c r="DP206" s="12"/>
      <c r="DQ206" s="12"/>
      <c r="DR206" s="12"/>
      <c r="DS206" s="12"/>
      <c r="DT206" s="12"/>
      <c r="DU206" s="12"/>
      <c r="DV206" s="12"/>
      <c r="DW206" s="12"/>
    </row>
    <row r="207" spans="3:127" x14ac:dyDescent="0.25">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C207" s="12"/>
      <c r="BD207" s="12"/>
      <c r="BE207" s="12"/>
      <c r="BF207" s="12"/>
      <c r="BG207" s="12"/>
      <c r="BH207" s="12"/>
      <c r="BI207" s="12"/>
      <c r="BJ207" s="12"/>
      <c r="BK207" s="12"/>
      <c r="BL207" s="12"/>
      <c r="BM207" s="12"/>
      <c r="BN207" s="12"/>
      <c r="BO207" s="12"/>
      <c r="BP207" s="12"/>
      <c r="BQ207" s="12"/>
      <c r="BR207" s="12"/>
      <c r="BS207" s="12"/>
      <c r="BT207" s="12"/>
      <c r="BU207" s="12"/>
      <c r="BV207" s="12"/>
      <c r="BW207" s="12"/>
      <c r="BX207" s="12"/>
      <c r="BY207" s="12"/>
      <c r="BZ207" s="12"/>
      <c r="CA207" s="12"/>
      <c r="CB207" s="12"/>
      <c r="CC207" s="12"/>
      <c r="CD207" s="12"/>
      <c r="CE207" s="12"/>
      <c r="CF207" s="12"/>
      <c r="CG207" s="12"/>
      <c r="CH207" s="12"/>
      <c r="CI207" s="12"/>
      <c r="CJ207" s="12"/>
      <c r="CK207" s="12"/>
      <c r="CL207" s="12"/>
      <c r="CM207" s="12"/>
      <c r="CN207" s="12"/>
      <c r="CO207" s="12"/>
      <c r="CP207" s="12"/>
      <c r="CQ207" s="12"/>
      <c r="CR207" s="12"/>
      <c r="CS207" s="12"/>
      <c r="CT207" s="12"/>
      <c r="CU207" s="12"/>
      <c r="CV207" s="12"/>
      <c r="CW207" s="12"/>
      <c r="CX207" s="12"/>
      <c r="CY207" s="12"/>
      <c r="CZ207" s="179">
        <v>0</v>
      </c>
      <c r="DA207" s="12"/>
      <c r="DB207" s="12"/>
      <c r="DC207" s="12"/>
      <c r="DD207" s="12"/>
      <c r="DE207" s="12"/>
      <c r="DF207" s="12"/>
      <c r="DG207" s="12"/>
      <c r="DH207" s="12"/>
      <c r="DI207" s="12"/>
      <c r="DJ207" s="12"/>
      <c r="DK207" s="12"/>
      <c r="DL207" s="12"/>
      <c r="DM207" s="12"/>
      <c r="DN207" s="12"/>
      <c r="DO207" s="12"/>
      <c r="DP207" s="12"/>
      <c r="DQ207" s="12"/>
      <c r="DR207" s="12"/>
      <c r="DS207" s="12"/>
      <c r="DT207" s="12"/>
      <c r="DU207" s="12"/>
      <c r="DV207" s="12"/>
      <c r="DW207" s="12"/>
    </row>
    <row r="208" spans="3:127" x14ac:dyDescent="0.25">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C208" s="12"/>
      <c r="BD208" s="12"/>
      <c r="BE208" s="12"/>
      <c r="BF208" s="12"/>
      <c r="BG208" s="12"/>
      <c r="BH208" s="12"/>
      <c r="BI208" s="12"/>
      <c r="BJ208" s="12"/>
      <c r="BK208" s="12"/>
      <c r="BL208" s="12"/>
      <c r="BM208" s="12"/>
      <c r="BN208" s="12"/>
      <c r="BO208" s="12"/>
      <c r="BP208" s="12"/>
      <c r="BQ208" s="12"/>
      <c r="BR208" s="12"/>
      <c r="BS208" s="12"/>
      <c r="BT208" s="12"/>
      <c r="BU208" s="12"/>
      <c r="BV208" s="12"/>
      <c r="BW208" s="12"/>
      <c r="BX208" s="12"/>
      <c r="BY208" s="12"/>
      <c r="BZ208" s="12"/>
      <c r="CA208" s="12"/>
      <c r="CB208" s="12"/>
      <c r="CC208" s="12"/>
      <c r="CD208" s="12"/>
      <c r="CE208" s="12"/>
      <c r="CF208" s="12"/>
      <c r="CG208" s="12"/>
      <c r="CH208" s="12"/>
      <c r="CI208" s="12"/>
      <c r="CJ208" s="12"/>
      <c r="CK208" s="12"/>
      <c r="CL208" s="12"/>
      <c r="CM208" s="12"/>
      <c r="CN208" s="12"/>
      <c r="CO208" s="12"/>
      <c r="CP208" s="12"/>
      <c r="CQ208" s="12"/>
      <c r="CR208" s="12"/>
      <c r="CS208" s="12"/>
      <c r="CT208" s="12"/>
      <c r="CU208" s="12"/>
      <c r="CV208" s="12"/>
      <c r="CW208" s="12"/>
      <c r="CX208" s="12"/>
      <c r="CY208" s="12"/>
      <c r="CZ208" s="179">
        <v>0</v>
      </c>
      <c r="DA208" s="12"/>
      <c r="DB208" s="12"/>
      <c r="DC208" s="12"/>
      <c r="DD208" s="12"/>
      <c r="DE208" s="12"/>
      <c r="DF208" s="12"/>
      <c r="DG208" s="12"/>
      <c r="DH208" s="12"/>
      <c r="DI208" s="12"/>
      <c r="DJ208" s="12"/>
      <c r="DK208" s="12"/>
      <c r="DL208" s="12"/>
      <c r="DM208" s="12"/>
      <c r="DN208" s="12"/>
      <c r="DO208" s="12"/>
      <c r="DP208" s="12"/>
      <c r="DQ208" s="12"/>
      <c r="DR208" s="12"/>
      <c r="DS208" s="12"/>
      <c r="DT208" s="12"/>
      <c r="DU208" s="12"/>
      <c r="DV208" s="12"/>
      <c r="DW208" s="12"/>
    </row>
    <row r="209" spans="2:127" x14ac:dyDescent="0.25">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C209" s="12"/>
      <c r="BD209" s="12"/>
      <c r="BE209" s="12"/>
      <c r="BF209" s="12"/>
      <c r="BG209" s="12"/>
      <c r="BH209" s="12"/>
      <c r="BI209" s="12"/>
      <c r="BJ209" s="12"/>
      <c r="BK209" s="12"/>
      <c r="BL209" s="12"/>
      <c r="BM209" s="12"/>
      <c r="BN209" s="12"/>
      <c r="BO209" s="12"/>
      <c r="BP209" s="12"/>
      <c r="BQ209" s="12"/>
      <c r="BR209" s="12"/>
      <c r="BS209" s="12"/>
      <c r="BT209" s="12"/>
      <c r="BU209" s="12"/>
      <c r="BV209" s="12"/>
      <c r="BW209" s="12"/>
      <c r="BX209" s="12"/>
      <c r="BY209" s="12"/>
      <c r="BZ209" s="12"/>
      <c r="CA209" s="12"/>
      <c r="CB209" s="12"/>
      <c r="CC209" s="12"/>
      <c r="CD209" s="12"/>
      <c r="CE209" s="12"/>
      <c r="CF209" s="12"/>
      <c r="CG209" s="12"/>
      <c r="CH209" s="12"/>
      <c r="CI209" s="12"/>
      <c r="CJ209" s="12"/>
      <c r="CK209" s="12"/>
      <c r="CL209" s="12"/>
      <c r="CM209" s="12"/>
      <c r="CN209" s="12"/>
      <c r="CO209" s="12"/>
      <c r="CP209" s="12"/>
      <c r="CQ209" s="12"/>
      <c r="CR209" s="12"/>
      <c r="CS209" s="12"/>
      <c r="CT209" s="12"/>
      <c r="CU209" s="12"/>
      <c r="CV209" s="12"/>
      <c r="CW209" s="12"/>
      <c r="CX209" s="12"/>
      <c r="CY209" s="12"/>
      <c r="CZ209" s="179">
        <v>0</v>
      </c>
      <c r="DA209" s="12"/>
      <c r="DB209" s="12"/>
      <c r="DC209" s="12"/>
      <c r="DD209" s="12"/>
      <c r="DE209" s="12"/>
      <c r="DF209" s="12"/>
      <c r="DG209" s="12"/>
      <c r="DH209" s="12"/>
      <c r="DI209" s="12"/>
      <c r="DJ209" s="12"/>
      <c r="DK209" s="12"/>
      <c r="DL209" s="12"/>
      <c r="DM209" s="12"/>
      <c r="DN209" s="12"/>
      <c r="DO209" s="12"/>
      <c r="DP209" s="12"/>
      <c r="DQ209" s="12"/>
      <c r="DR209" s="12"/>
      <c r="DS209" s="12"/>
      <c r="DT209" s="12"/>
      <c r="DU209" s="12"/>
      <c r="DV209" s="12"/>
      <c r="DW209" s="12"/>
    </row>
    <row r="210" spans="2:127" x14ac:dyDescent="0.25">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C210" s="12"/>
      <c r="BD210" s="12"/>
      <c r="BE210" s="12"/>
      <c r="BF210" s="12"/>
      <c r="BG210" s="12"/>
      <c r="BH210" s="12"/>
      <c r="BI210" s="12"/>
      <c r="BJ210" s="12"/>
      <c r="BK210" s="12"/>
      <c r="BL210" s="12"/>
      <c r="BM210" s="12"/>
      <c r="BN210" s="12"/>
      <c r="BO210" s="12"/>
      <c r="BP210" s="12"/>
      <c r="BQ210" s="12"/>
      <c r="BR210" s="12"/>
      <c r="BS210" s="12"/>
      <c r="BT210" s="12"/>
      <c r="BU210" s="12"/>
      <c r="BV210" s="12"/>
      <c r="BW210" s="12"/>
      <c r="BX210" s="12"/>
      <c r="BY210" s="12"/>
      <c r="BZ210" s="12"/>
      <c r="CA210" s="12"/>
      <c r="CB210" s="12"/>
      <c r="CC210" s="12"/>
      <c r="CD210" s="12"/>
      <c r="CE210" s="12"/>
      <c r="CF210" s="12"/>
      <c r="CG210" s="12"/>
      <c r="CH210" s="12"/>
      <c r="CI210" s="12"/>
      <c r="CJ210" s="12"/>
      <c r="CK210" s="12"/>
      <c r="CL210" s="12"/>
      <c r="CM210" s="12"/>
      <c r="CN210" s="12"/>
      <c r="CO210" s="12"/>
      <c r="CP210" s="12"/>
      <c r="CQ210" s="12"/>
      <c r="CR210" s="12"/>
      <c r="CS210" s="12"/>
      <c r="CT210" s="12"/>
      <c r="CU210" s="12"/>
      <c r="CV210" s="12"/>
      <c r="CW210" s="12"/>
      <c r="CX210" s="12"/>
      <c r="CY210" s="12"/>
      <c r="CZ210" s="179">
        <v>0</v>
      </c>
      <c r="DA210" s="12"/>
      <c r="DB210" s="12"/>
      <c r="DC210" s="12"/>
      <c r="DD210" s="12"/>
      <c r="DE210" s="12"/>
      <c r="DF210" s="12"/>
      <c r="DG210" s="12"/>
      <c r="DH210" s="12"/>
      <c r="DI210" s="12"/>
      <c r="DJ210" s="12"/>
      <c r="DK210" s="12"/>
      <c r="DL210" s="12"/>
      <c r="DM210" s="12"/>
      <c r="DN210" s="12"/>
      <c r="DO210" s="12"/>
      <c r="DP210" s="12"/>
      <c r="DQ210" s="12"/>
      <c r="DR210" s="12"/>
      <c r="DS210" s="12"/>
      <c r="DT210" s="12"/>
      <c r="DU210" s="12"/>
      <c r="DV210" s="12"/>
      <c r="DW210" s="12"/>
    </row>
    <row r="211" spans="2:127" x14ac:dyDescent="0.25">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C211" s="12"/>
      <c r="BD211" s="12"/>
      <c r="BE211" s="12"/>
      <c r="BF211" s="12"/>
      <c r="BG211" s="12"/>
      <c r="BH211" s="12"/>
      <c r="BI211" s="12"/>
      <c r="BJ211" s="12"/>
      <c r="BK211" s="12"/>
      <c r="BL211" s="12"/>
      <c r="BM211" s="12"/>
      <c r="BN211" s="12"/>
      <c r="BO211" s="12"/>
      <c r="BP211" s="12"/>
      <c r="BQ211" s="12"/>
      <c r="BR211" s="12"/>
      <c r="BS211" s="12"/>
      <c r="BT211" s="12"/>
      <c r="BU211" s="12"/>
      <c r="BV211" s="12"/>
      <c r="BW211" s="12"/>
      <c r="BX211" s="12"/>
      <c r="BY211" s="12"/>
      <c r="BZ211" s="12"/>
      <c r="CA211" s="12"/>
      <c r="CB211" s="12"/>
      <c r="CC211" s="12"/>
      <c r="CD211" s="12"/>
      <c r="CE211" s="12"/>
      <c r="CF211" s="12"/>
      <c r="CG211" s="12"/>
      <c r="CH211" s="12"/>
      <c r="CI211" s="12"/>
      <c r="CJ211" s="12"/>
      <c r="CK211" s="12"/>
      <c r="CL211" s="12"/>
      <c r="CM211" s="12"/>
      <c r="CN211" s="12"/>
      <c r="CO211" s="12"/>
      <c r="CP211" s="12"/>
      <c r="CQ211" s="12"/>
      <c r="CR211" s="12"/>
      <c r="CS211" s="12"/>
      <c r="CT211" s="12"/>
      <c r="CU211" s="12"/>
      <c r="CV211" s="12"/>
      <c r="CW211" s="12"/>
      <c r="CX211" s="12"/>
      <c r="CY211" s="12"/>
      <c r="CZ211" s="179">
        <v>0</v>
      </c>
      <c r="DA211" s="12"/>
      <c r="DB211" s="12"/>
      <c r="DC211" s="12"/>
      <c r="DD211" s="12"/>
      <c r="DE211" s="12"/>
      <c r="DF211" s="12"/>
      <c r="DG211" s="12"/>
      <c r="DH211" s="12"/>
      <c r="DI211" s="12"/>
      <c r="DJ211" s="12"/>
      <c r="DK211" s="12"/>
      <c r="DL211" s="12"/>
      <c r="DM211" s="12"/>
      <c r="DN211" s="12"/>
      <c r="DO211" s="12"/>
      <c r="DP211" s="12"/>
      <c r="DQ211" s="12"/>
      <c r="DR211" s="12"/>
      <c r="DS211" s="12"/>
      <c r="DT211" s="12"/>
      <c r="DU211" s="12"/>
      <c r="DV211" s="12"/>
      <c r="DW211" s="12"/>
    </row>
    <row r="212" spans="2:127" x14ac:dyDescent="0.25">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C212" s="12"/>
      <c r="BD212" s="12"/>
      <c r="BE212" s="12"/>
      <c r="BF212" s="12"/>
      <c r="BG212" s="12"/>
      <c r="BH212" s="12"/>
      <c r="BI212" s="12"/>
      <c r="BJ212" s="12"/>
      <c r="BK212" s="12"/>
      <c r="BL212" s="12"/>
      <c r="BM212" s="12"/>
      <c r="BN212" s="12"/>
      <c r="BO212" s="12"/>
      <c r="BP212" s="12"/>
      <c r="BQ212" s="12"/>
      <c r="BR212" s="12"/>
      <c r="BS212" s="12"/>
      <c r="BT212" s="12"/>
      <c r="BU212" s="12"/>
      <c r="BV212" s="12"/>
      <c r="BW212" s="12"/>
      <c r="BX212" s="12"/>
      <c r="BY212" s="12"/>
      <c r="BZ212" s="12"/>
      <c r="CA212" s="12"/>
      <c r="CB212" s="12"/>
      <c r="CC212" s="12"/>
      <c r="CD212" s="12"/>
      <c r="CE212" s="12"/>
      <c r="CF212" s="12"/>
      <c r="CG212" s="12"/>
      <c r="CH212" s="12"/>
      <c r="CI212" s="12"/>
      <c r="CJ212" s="12"/>
      <c r="CK212" s="12"/>
      <c r="CL212" s="12"/>
      <c r="CM212" s="12"/>
      <c r="CN212" s="12"/>
      <c r="CO212" s="12"/>
      <c r="CP212" s="12"/>
      <c r="CQ212" s="12"/>
      <c r="CR212" s="12"/>
      <c r="CS212" s="12"/>
      <c r="CT212" s="12"/>
      <c r="CU212" s="12"/>
      <c r="CV212" s="12"/>
      <c r="CW212" s="12"/>
      <c r="CX212" s="12"/>
      <c r="CY212" s="12"/>
      <c r="CZ212" s="179">
        <v>0</v>
      </c>
      <c r="DA212" s="12"/>
      <c r="DB212" s="12"/>
      <c r="DC212" s="12"/>
      <c r="DD212" s="12"/>
      <c r="DE212" s="12"/>
      <c r="DF212" s="12"/>
      <c r="DG212" s="12"/>
      <c r="DH212" s="12"/>
      <c r="DI212" s="12"/>
      <c r="DJ212" s="12"/>
      <c r="DK212" s="12"/>
      <c r="DL212" s="12"/>
      <c r="DM212" s="12"/>
      <c r="DN212" s="12"/>
      <c r="DO212" s="12"/>
      <c r="DP212" s="12"/>
      <c r="DQ212" s="12"/>
      <c r="DR212" s="12"/>
      <c r="DS212" s="12"/>
      <c r="DT212" s="12"/>
      <c r="DU212" s="12"/>
      <c r="DV212" s="12"/>
      <c r="DW212" s="12"/>
    </row>
    <row r="213" spans="2:127" x14ac:dyDescent="0.25">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C213" s="12"/>
      <c r="BD213" s="12"/>
      <c r="BE213" s="12"/>
      <c r="BF213" s="12"/>
      <c r="BG213" s="12"/>
      <c r="BH213" s="12"/>
      <c r="BI213" s="12"/>
      <c r="BJ213" s="12"/>
      <c r="BK213" s="12"/>
      <c r="BL213" s="12"/>
      <c r="BM213" s="12"/>
      <c r="BN213" s="12"/>
      <c r="BO213" s="12"/>
      <c r="BP213" s="12"/>
      <c r="BQ213" s="12"/>
      <c r="BR213" s="12"/>
      <c r="BS213" s="12"/>
      <c r="BT213" s="12"/>
      <c r="BU213" s="12"/>
      <c r="BV213" s="12"/>
      <c r="BW213" s="12"/>
      <c r="BX213" s="12"/>
      <c r="BY213" s="12"/>
      <c r="BZ213" s="12"/>
      <c r="CA213" s="12"/>
      <c r="CB213" s="12"/>
      <c r="CC213" s="12"/>
      <c r="CD213" s="12"/>
      <c r="CE213" s="12"/>
      <c r="CF213" s="12"/>
      <c r="CG213" s="12"/>
      <c r="CH213" s="12"/>
      <c r="CI213" s="12"/>
      <c r="CJ213" s="12"/>
      <c r="CK213" s="12"/>
      <c r="CL213" s="12"/>
      <c r="CM213" s="12"/>
      <c r="CN213" s="12"/>
      <c r="CO213" s="12"/>
      <c r="CP213" s="12"/>
      <c r="CQ213" s="12"/>
      <c r="CR213" s="12"/>
      <c r="CS213" s="12"/>
      <c r="CT213" s="12"/>
      <c r="CU213" s="12"/>
      <c r="CV213" s="12"/>
      <c r="CW213" s="12"/>
      <c r="CX213" s="12"/>
      <c r="CY213" s="12"/>
      <c r="CZ213" s="179">
        <v>0</v>
      </c>
      <c r="DA213" s="12"/>
      <c r="DB213" s="12"/>
      <c r="DC213" s="12"/>
      <c r="DD213" s="12"/>
      <c r="DE213" s="12"/>
      <c r="DF213" s="12"/>
      <c r="DG213" s="12"/>
      <c r="DH213" s="12"/>
      <c r="DI213" s="12"/>
      <c r="DJ213" s="12"/>
      <c r="DK213" s="12"/>
      <c r="DL213" s="12"/>
      <c r="DM213" s="12"/>
      <c r="DN213" s="12"/>
      <c r="DO213" s="12"/>
      <c r="DP213" s="12"/>
      <c r="DQ213" s="12"/>
      <c r="DR213" s="12"/>
      <c r="DS213" s="12"/>
      <c r="DT213" s="12"/>
      <c r="DU213" s="12"/>
      <c r="DV213" s="12"/>
      <c r="DW213" s="12"/>
    </row>
    <row r="214" spans="2:127" x14ac:dyDescent="0.25">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C214" s="12"/>
      <c r="BD214" s="12"/>
      <c r="BE214" s="12"/>
      <c r="BF214" s="12"/>
      <c r="BG214" s="12"/>
      <c r="BH214" s="12"/>
      <c r="BI214" s="12"/>
      <c r="BJ214" s="12"/>
      <c r="BK214" s="12"/>
      <c r="BL214" s="12"/>
      <c r="BM214" s="12"/>
      <c r="BN214" s="12"/>
      <c r="BO214" s="12"/>
      <c r="BP214" s="12"/>
      <c r="BQ214" s="12"/>
      <c r="BR214" s="12"/>
      <c r="BS214" s="12"/>
      <c r="BT214" s="12"/>
      <c r="BU214" s="12"/>
      <c r="BV214" s="12"/>
      <c r="BW214" s="12"/>
      <c r="BX214" s="12"/>
      <c r="BY214" s="12"/>
      <c r="BZ214" s="12"/>
      <c r="CA214" s="12"/>
      <c r="CB214" s="12"/>
      <c r="CC214" s="12"/>
      <c r="CD214" s="12"/>
      <c r="CE214" s="12"/>
      <c r="CF214" s="12"/>
      <c r="CG214" s="12"/>
      <c r="CH214" s="12"/>
      <c r="CI214" s="12"/>
      <c r="CJ214" s="12"/>
      <c r="CK214" s="12"/>
      <c r="CL214" s="12"/>
      <c r="CM214" s="12"/>
      <c r="CN214" s="12"/>
      <c r="CO214" s="12"/>
      <c r="CP214" s="12"/>
      <c r="CQ214" s="12"/>
      <c r="CR214" s="12"/>
      <c r="CS214" s="12"/>
      <c r="CT214" s="12"/>
      <c r="CU214" s="12"/>
      <c r="CV214" s="12"/>
      <c r="CW214" s="12"/>
      <c r="CX214" s="12"/>
      <c r="CY214" s="12"/>
      <c r="CZ214" s="179">
        <v>0</v>
      </c>
      <c r="DA214" s="12"/>
      <c r="DB214" s="12"/>
      <c r="DC214" s="12"/>
      <c r="DD214" s="12"/>
      <c r="DE214" s="12"/>
      <c r="DF214" s="12"/>
      <c r="DG214" s="12"/>
      <c r="DH214" s="12"/>
      <c r="DI214" s="12"/>
      <c r="DJ214" s="12"/>
      <c r="DK214" s="12"/>
      <c r="DL214" s="12"/>
      <c r="DM214" s="12"/>
      <c r="DN214" s="12"/>
      <c r="DO214" s="12"/>
      <c r="DP214" s="12"/>
      <c r="DQ214" s="12"/>
      <c r="DR214" s="12"/>
      <c r="DS214" s="12"/>
      <c r="DT214" s="12"/>
      <c r="DU214" s="12"/>
      <c r="DV214" s="12"/>
      <c r="DW214" s="12"/>
    </row>
    <row r="215" spans="2:127" x14ac:dyDescent="0.25">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C215" s="12"/>
      <c r="BD215" s="12"/>
      <c r="BE215" s="12"/>
      <c r="BF215" s="12"/>
      <c r="BG215" s="12"/>
      <c r="BH215" s="12"/>
      <c r="BI215" s="12"/>
      <c r="BJ215" s="12"/>
      <c r="BK215" s="12"/>
      <c r="BL215" s="12"/>
      <c r="BM215" s="12"/>
      <c r="BN215" s="12"/>
      <c r="BO215" s="12"/>
      <c r="BP215" s="12"/>
      <c r="BQ215" s="12"/>
      <c r="BR215" s="12"/>
      <c r="BS215" s="12"/>
      <c r="BT215" s="12"/>
      <c r="BU215" s="12"/>
      <c r="BV215" s="12"/>
      <c r="BW215" s="12"/>
      <c r="BX215" s="12"/>
      <c r="BY215" s="12"/>
      <c r="BZ215" s="12"/>
      <c r="CA215" s="12"/>
      <c r="CB215" s="12"/>
      <c r="CC215" s="12"/>
      <c r="CD215" s="12"/>
      <c r="CE215" s="12"/>
      <c r="CF215" s="12"/>
      <c r="CG215" s="12"/>
      <c r="CH215" s="12"/>
      <c r="CI215" s="12"/>
      <c r="CJ215" s="12"/>
      <c r="CK215" s="12"/>
      <c r="CL215" s="12"/>
      <c r="CM215" s="12"/>
      <c r="CN215" s="12"/>
      <c r="CO215" s="12"/>
      <c r="CP215" s="12"/>
      <c r="CQ215" s="12"/>
      <c r="CR215" s="12"/>
      <c r="CS215" s="12"/>
      <c r="CT215" s="12"/>
      <c r="CU215" s="12"/>
      <c r="CV215" s="12"/>
      <c r="CW215" s="12"/>
      <c r="CX215" s="12"/>
      <c r="CY215" s="12"/>
      <c r="CZ215" s="179">
        <v>0</v>
      </c>
      <c r="DA215" s="12"/>
      <c r="DB215" s="12"/>
      <c r="DC215" s="12"/>
      <c r="DD215" s="12"/>
      <c r="DE215" s="12"/>
      <c r="DF215" s="12"/>
      <c r="DG215" s="12"/>
      <c r="DH215" s="12"/>
      <c r="DI215" s="12"/>
      <c r="DJ215" s="12"/>
      <c r="DK215" s="12"/>
      <c r="DL215" s="12"/>
      <c r="DM215" s="12"/>
      <c r="DN215" s="12"/>
      <c r="DO215" s="12"/>
      <c r="DP215" s="12"/>
      <c r="DQ215" s="12"/>
      <c r="DR215" s="12"/>
      <c r="DS215" s="12"/>
      <c r="DT215" s="12"/>
      <c r="DU215" s="12"/>
      <c r="DV215" s="12"/>
      <c r="DW215" s="12"/>
    </row>
    <row r="216" spans="2:127" x14ac:dyDescent="0.25">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C216" s="12"/>
      <c r="BD216" s="12"/>
      <c r="BE216" s="12"/>
      <c r="BF216" s="12"/>
      <c r="BG216" s="12"/>
      <c r="BH216" s="12"/>
      <c r="BI216" s="12"/>
      <c r="BJ216" s="12"/>
      <c r="BK216" s="12"/>
      <c r="BL216" s="12"/>
      <c r="BM216" s="12"/>
      <c r="BN216" s="12"/>
      <c r="BO216" s="12"/>
      <c r="BP216" s="12"/>
      <c r="BQ216" s="12"/>
      <c r="BR216" s="12"/>
      <c r="BS216" s="12"/>
      <c r="BT216" s="12"/>
      <c r="BU216" s="12"/>
      <c r="BV216" s="12"/>
      <c r="BW216" s="12"/>
      <c r="BX216" s="12"/>
      <c r="BY216" s="12"/>
      <c r="BZ216" s="12"/>
      <c r="CA216" s="12"/>
      <c r="CB216" s="12"/>
      <c r="CC216" s="12"/>
      <c r="CD216" s="12"/>
      <c r="CE216" s="12"/>
      <c r="CF216" s="12"/>
      <c r="CG216" s="12"/>
      <c r="CH216" s="12"/>
      <c r="CI216" s="12"/>
      <c r="CJ216" s="12"/>
      <c r="CK216" s="12"/>
      <c r="CL216" s="12"/>
      <c r="CM216" s="12"/>
      <c r="CN216" s="12"/>
      <c r="CO216" s="12"/>
      <c r="CP216" s="12"/>
      <c r="CQ216" s="12"/>
      <c r="CR216" s="12"/>
      <c r="CS216" s="12"/>
      <c r="CT216" s="12"/>
      <c r="CU216" s="12"/>
      <c r="CV216" s="12"/>
      <c r="CW216" s="12"/>
      <c r="CX216" s="12"/>
      <c r="CY216" s="12"/>
      <c r="CZ216" s="179">
        <v>0</v>
      </c>
      <c r="DA216" s="12"/>
      <c r="DB216" s="12"/>
      <c r="DC216" s="12"/>
      <c r="DD216" s="12"/>
      <c r="DE216" s="12"/>
      <c r="DF216" s="12"/>
      <c r="DG216" s="12"/>
      <c r="DH216" s="12"/>
      <c r="DI216" s="12"/>
      <c r="DJ216" s="12"/>
      <c r="DK216" s="12"/>
      <c r="DL216" s="12"/>
      <c r="DM216" s="12"/>
      <c r="DN216" s="12"/>
      <c r="DO216" s="12"/>
      <c r="DP216" s="12"/>
      <c r="DQ216" s="12"/>
      <c r="DR216" s="12"/>
      <c r="DS216" s="12"/>
      <c r="DT216" s="12"/>
      <c r="DU216" s="12"/>
      <c r="DV216" s="12"/>
      <c r="DW216" s="12"/>
    </row>
    <row r="217" spans="2:127" x14ac:dyDescent="0.25">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C217" s="12"/>
      <c r="BD217" s="12"/>
      <c r="BE217" s="12"/>
      <c r="BF217" s="12"/>
      <c r="BG217" s="12"/>
      <c r="BH217" s="12"/>
      <c r="BI217" s="12"/>
      <c r="BJ217" s="12"/>
      <c r="BK217" s="12"/>
      <c r="BL217" s="12"/>
      <c r="BM217" s="12"/>
      <c r="BN217" s="12"/>
      <c r="BO217" s="12"/>
      <c r="BP217" s="12"/>
      <c r="BQ217" s="12"/>
      <c r="BR217" s="12"/>
      <c r="BS217" s="12"/>
      <c r="BT217" s="12"/>
      <c r="BU217" s="12"/>
      <c r="BV217" s="12"/>
      <c r="BW217" s="12"/>
      <c r="BX217" s="12"/>
      <c r="BY217" s="12"/>
      <c r="BZ217" s="12"/>
      <c r="CA217" s="12"/>
      <c r="CB217" s="12"/>
      <c r="CC217" s="12"/>
      <c r="CD217" s="12"/>
      <c r="CE217" s="12"/>
      <c r="CF217" s="12"/>
      <c r="CG217" s="12"/>
      <c r="CH217" s="12"/>
      <c r="CI217" s="12"/>
      <c r="CJ217" s="12"/>
      <c r="CK217" s="12"/>
      <c r="CL217" s="12"/>
      <c r="CM217" s="12"/>
      <c r="CN217" s="12"/>
      <c r="CO217" s="12"/>
      <c r="CP217" s="12"/>
      <c r="CQ217" s="12"/>
      <c r="CR217" s="12"/>
      <c r="CS217" s="12"/>
      <c r="CT217" s="12"/>
      <c r="CU217" s="12"/>
      <c r="CV217" s="12"/>
      <c r="CW217" s="12"/>
      <c r="CX217" s="12"/>
      <c r="CY217" s="12"/>
      <c r="CZ217" s="179">
        <v>0</v>
      </c>
      <c r="DA217" s="12"/>
      <c r="DB217" s="12"/>
      <c r="DC217" s="12"/>
      <c r="DD217" s="12"/>
      <c r="DE217" s="12"/>
      <c r="DF217" s="12"/>
      <c r="DG217" s="12"/>
      <c r="DH217" s="12"/>
      <c r="DI217" s="12"/>
      <c r="DJ217" s="12"/>
      <c r="DK217" s="12"/>
      <c r="DL217" s="12"/>
      <c r="DM217" s="12"/>
      <c r="DN217" s="12"/>
      <c r="DO217" s="12"/>
      <c r="DP217" s="12"/>
      <c r="DQ217" s="12"/>
      <c r="DR217" s="12"/>
      <c r="DS217" s="12"/>
      <c r="DT217" s="12"/>
      <c r="DU217" s="12"/>
      <c r="DV217" s="12"/>
      <c r="DW217" s="12"/>
    </row>
    <row r="218" spans="2:127" x14ac:dyDescent="0.25">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C218" s="12"/>
      <c r="BD218" s="12"/>
      <c r="BE218" s="12"/>
      <c r="BF218" s="12"/>
      <c r="BG218" s="12"/>
      <c r="BH218" s="12"/>
      <c r="BI218" s="12"/>
      <c r="BJ218" s="12"/>
      <c r="BK218" s="12"/>
      <c r="BL218" s="12"/>
      <c r="BM218" s="12"/>
      <c r="BN218" s="12"/>
      <c r="BO218" s="12"/>
      <c r="BP218" s="12"/>
      <c r="BQ218" s="12"/>
      <c r="BR218" s="12"/>
      <c r="BS218" s="12"/>
      <c r="BT218" s="12"/>
      <c r="BU218" s="12"/>
      <c r="BV218" s="12"/>
      <c r="BW218" s="12"/>
      <c r="BX218" s="12"/>
      <c r="BY218" s="12"/>
      <c r="BZ218" s="12"/>
      <c r="CA218" s="12"/>
      <c r="CB218" s="12"/>
      <c r="CC218" s="12"/>
      <c r="CD218" s="12"/>
      <c r="CE218" s="12"/>
      <c r="CF218" s="12"/>
      <c r="CG218" s="12"/>
      <c r="CH218" s="12"/>
      <c r="CI218" s="12"/>
      <c r="CJ218" s="12"/>
      <c r="CK218" s="12"/>
      <c r="CL218" s="12"/>
      <c r="CM218" s="12"/>
      <c r="CN218" s="12"/>
      <c r="CO218" s="12"/>
      <c r="CP218" s="12"/>
      <c r="CQ218" s="12"/>
      <c r="CR218" s="12"/>
      <c r="CS218" s="12"/>
      <c r="CT218" s="12"/>
      <c r="CU218" s="12"/>
      <c r="CV218" s="12"/>
      <c r="CW218" s="12"/>
      <c r="CX218" s="12"/>
      <c r="CY218" s="12"/>
      <c r="CZ218" s="179">
        <v>0</v>
      </c>
      <c r="DA218" s="12"/>
      <c r="DB218" s="12"/>
      <c r="DC218" s="12"/>
      <c r="DD218" s="12"/>
      <c r="DE218" s="12"/>
      <c r="DF218" s="12"/>
      <c r="DG218" s="12"/>
      <c r="DH218" s="12"/>
      <c r="DI218" s="12"/>
      <c r="DJ218" s="12"/>
      <c r="DK218" s="12"/>
      <c r="DL218" s="12"/>
      <c r="DM218" s="12"/>
      <c r="DN218" s="12"/>
      <c r="DO218" s="12"/>
      <c r="DP218" s="12"/>
      <c r="DQ218" s="12"/>
      <c r="DR218" s="12"/>
      <c r="DS218" s="12"/>
      <c r="DT218" s="12"/>
      <c r="DU218" s="12"/>
      <c r="DV218" s="12"/>
      <c r="DW218" s="12"/>
    </row>
    <row r="219" spans="2:127" x14ac:dyDescent="0.25">
      <c r="C219" s="1048" t="s">
        <v>293</v>
      </c>
      <c r="D219" s="815"/>
      <c r="E219" s="815"/>
      <c r="F219" s="815"/>
      <c r="G219" s="815"/>
      <c r="H219" s="815"/>
      <c r="I219" s="815"/>
      <c r="J219" s="815"/>
      <c r="K219" s="815"/>
      <c r="L219" s="815"/>
      <c r="M219" s="815"/>
      <c r="N219" s="815"/>
      <c r="O219" s="815"/>
      <c r="P219" s="815"/>
      <c r="Q219" s="1004"/>
      <c r="R219" s="1004"/>
      <c r="S219" s="1004"/>
      <c r="T219" s="1004"/>
      <c r="U219" s="1004"/>
      <c r="V219" s="1004"/>
      <c r="W219" s="1004"/>
      <c r="X219" s="1004"/>
      <c r="Y219" s="1004"/>
      <c r="Z219" s="1004"/>
      <c r="AA219" s="1004"/>
      <c r="AB219" s="1004"/>
      <c r="AC219" s="1004"/>
      <c r="AD219" s="1004"/>
      <c r="AE219" s="1004"/>
      <c r="AF219" s="1004"/>
      <c r="AG219" s="1004"/>
      <c r="AH219" s="1004"/>
      <c r="AI219" s="1004"/>
      <c r="AJ219" s="1004"/>
      <c r="AK219" s="1004"/>
      <c r="AL219" s="1004"/>
      <c r="AM219" s="1004"/>
      <c r="AN219" s="1004"/>
      <c r="AO219" s="1004"/>
      <c r="AP219" s="1004"/>
      <c r="AQ219" s="1004"/>
      <c r="AR219" s="1004"/>
      <c r="AS219" s="1004"/>
      <c r="AT219" s="1004"/>
      <c r="AU219" s="1004"/>
      <c r="AV219" s="1004"/>
      <c r="AW219" s="1004"/>
      <c r="AX219" s="1004"/>
      <c r="AY219" s="1004"/>
      <c r="AZ219" s="1005"/>
      <c r="BC219" s="12"/>
      <c r="BD219" s="12"/>
      <c r="BE219" s="12"/>
      <c r="BF219" s="12"/>
      <c r="BG219" s="12"/>
      <c r="BH219" s="12"/>
      <c r="BI219" s="12"/>
      <c r="BJ219" s="12"/>
      <c r="BK219" s="12"/>
      <c r="BL219" s="12"/>
      <c r="BM219" s="12"/>
      <c r="BN219" s="12"/>
      <c r="BO219" s="12"/>
      <c r="BP219" s="12"/>
      <c r="BQ219" s="12"/>
      <c r="BR219" s="12"/>
      <c r="BS219" s="12"/>
      <c r="BT219" s="12"/>
      <c r="BU219" s="12"/>
      <c r="BV219" s="12"/>
      <c r="BW219" s="12"/>
      <c r="BX219" s="12"/>
      <c r="BY219" s="12"/>
      <c r="BZ219" s="12"/>
      <c r="CA219" s="12"/>
      <c r="CB219" s="12"/>
      <c r="CC219" s="12"/>
      <c r="CD219" s="12"/>
      <c r="CE219" s="12"/>
      <c r="CF219" s="12"/>
      <c r="CG219" s="12"/>
      <c r="CH219" s="12"/>
      <c r="CI219" s="12"/>
      <c r="CJ219" s="12"/>
      <c r="CK219" s="12"/>
      <c r="CL219" s="12"/>
      <c r="CM219" s="12"/>
      <c r="CN219" s="12"/>
      <c r="CO219" s="12"/>
      <c r="CP219" s="12"/>
      <c r="CQ219" s="12"/>
      <c r="CR219" s="12"/>
      <c r="CS219" s="12"/>
      <c r="CT219" s="12"/>
      <c r="CU219" s="12"/>
      <c r="CV219" s="12"/>
      <c r="CW219" s="12"/>
      <c r="CX219" s="12"/>
      <c r="CY219" s="12"/>
      <c r="CZ219" s="179">
        <v>0</v>
      </c>
      <c r="DA219" s="12"/>
      <c r="DB219" s="12"/>
      <c r="DC219" s="12"/>
      <c r="DD219" s="12"/>
      <c r="DE219" s="12"/>
      <c r="DF219" s="12"/>
      <c r="DG219" s="12"/>
      <c r="DH219" s="12"/>
      <c r="DI219" s="12"/>
      <c r="DJ219" s="12"/>
      <c r="DK219" s="12"/>
      <c r="DL219" s="12"/>
      <c r="DM219" s="12"/>
      <c r="DN219" s="12"/>
      <c r="DO219" s="12"/>
      <c r="DP219" s="12"/>
      <c r="DQ219" s="12"/>
      <c r="DR219" s="12"/>
      <c r="DS219" s="12"/>
      <c r="DT219" s="12"/>
      <c r="DU219" s="12"/>
      <c r="DV219" s="12"/>
      <c r="DW219" s="12"/>
    </row>
    <row r="220" spans="2:127" ht="15" customHeight="1" x14ac:dyDescent="0.25">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C220" s="12"/>
      <c r="BD220" s="12"/>
      <c r="BE220" s="12"/>
      <c r="BF220" s="12"/>
      <c r="BG220" s="12"/>
      <c r="BH220" s="12"/>
      <c r="BI220" s="12"/>
      <c r="BJ220" s="12"/>
      <c r="BK220" s="12"/>
      <c r="BL220" s="12"/>
      <c r="BM220" s="12"/>
      <c r="BN220" s="12"/>
      <c r="BO220" s="12"/>
      <c r="BP220" s="12"/>
      <c r="BQ220" s="12"/>
      <c r="BR220" s="12"/>
      <c r="BS220" s="12"/>
      <c r="BT220" s="12"/>
      <c r="BU220" s="12"/>
      <c r="BV220" s="12"/>
      <c r="BW220" s="12"/>
      <c r="BX220" s="12"/>
      <c r="BY220" s="12"/>
      <c r="BZ220" s="12"/>
      <c r="CA220" s="12"/>
      <c r="CB220" s="12"/>
      <c r="CC220" s="12"/>
      <c r="CD220" s="12"/>
      <c r="CE220" s="12"/>
      <c r="CF220" s="12"/>
      <c r="CG220" s="12"/>
      <c r="CH220" s="12"/>
      <c r="CI220" s="12"/>
      <c r="CJ220" s="12"/>
      <c r="CK220" s="12"/>
      <c r="CL220" s="12"/>
      <c r="CM220" s="12"/>
      <c r="CN220" s="12"/>
      <c r="CO220" s="12"/>
      <c r="CP220" s="12"/>
      <c r="CQ220" s="12"/>
      <c r="CR220" s="12"/>
      <c r="CS220" s="12"/>
      <c r="CT220" s="12"/>
      <c r="CU220" s="12"/>
      <c r="CV220" s="12"/>
      <c r="CW220" s="12"/>
      <c r="CX220" s="12"/>
      <c r="CY220" s="12"/>
      <c r="CZ220" s="179">
        <v>0</v>
      </c>
      <c r="DA220" s="12"/>
      <c r="DB220" s="12"/>
      <c r="DC220" s="12"/>
      <c r="DD220" s="12"/>
      <c r="DE220" s="12"/>
      <c r="DF220" s="12"/>
      <c r="DG220" s="12"/>
      <c r="DH220" s="12"/>
      <c r="DI220" s="12"/>
      <c r="DJ220" s="12"/>
      <c r="DK220" s="12"/>
      <c r="DL220" s="12"/>
      <c r="DM220" s="12"/>
      <c r="DN220" s="12"/>
      <c r="DO220" s="12"/>
      <c r="DP220" s="12"/>
      <c r="DQ220" s="12"/>
      <c r="DR220" s="12"/>
      <c r="DS220" s="12"/>
      <c r="DT220" s="12"/>
      <c r="DU220" s="12"/>
      <c r="DV220" s="12"/>
      <c r="DW220" s="12"/>
    </row>
    <row r="221" spans="2:127" x14ac:dyDescent="0.25">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C221" s="12"/>
      <c r="BD221" s="12"/>
      <c r="BE221" s="12"/>
      <c r="BF221" s="12"/>
      <c r="BG221" s="12"/>
      <c r="BH221" s="12"/>
      <c r="BI221" s="12"/>
      <c r="BJ221" s="12"/>
      <c r="BK221" s="12"/>
      <c r="BL221" s="12"/>
      <c r="BM221" s="12"/>
      <c r="BN221" s="12"/>
      <c r="BO221" s="12"/>
      <c r="BP221" s="12"/>
      <c r="BQ221" s="12"/>
      <c r="BR221" s="12"/>
      <c r="BS221" s="12"/>
      <c r="BT221" s="12"/>
      <c r="BU221" s="12"/>
      <c r="BV221" s="12"/>
      <c r="BW221" s="12"/>
      <c r="BX221" s="12"/>
      <c r="BY221" s="12"/>
      <c r="BZ221" s="12"/>
      <c r="CA221" s="12"/>
      <c r="CB221" s="12"/>
      <c r="CC221" s="12"/>
      <c r="CD221" s="12"/>
      <c r="CE221" s="12"/>
      <c r="CF221" s="12"/>
      <c r="CG221" s="12"/>
      <c r="CH221" s="12"/>
      <c r="CI221" s="12"/>
      <c r="CJ221" s="12"/>
      <c r="CK221" s="12"/>
      <c r="CL221" s="12"/>
      <c r="CM221" s="12"/>
      <c r="CN221" s="12"/>
      <c r="CO221" s="12"/>
      <c r="CP221" s="12"/>
      <c r="CQ221" s="12"/>
      <c r="CR221" s="12"/>
      <c r="CS221" s="12"/>
      <c r="CT221" s="12"/>
      <c r="CU221" s="12"/>
      <c r="CV221" s="12"/>
      <c r="CW221" s="12"/>
      <c r="CX221" s="12"/>
      <c r="CY221" s="12"/>
      <c r="CZ221" s="179">
        <v>0</v>
      </c>
      <c r="DA221" s="12"/>
      <c r="DB221" s="12"/>
      <c r="DC221" s="12"/>
      <c r="DD221" s="12"/>
      <c r="DE221" s="12"/>
      <c r="DF221" s="12"/>
      <c r="DG221" s="12"/>
      <c r="DH221" s="12"/>
      <c r="DI221" s="12"/>
      <c r="DJ221" s="12"/>
      <c r="DK221" s="12"/>
      <c r="DL221" s="12"/>
      <c r="DM221" s="12"/>
      <c r="DN221" s="12"/>
      <c r="DO221" s="12"/>
      <c r="DP221" s="12"/>
      <c r="DQ221" s="12"/>
      <c r="DR221" s="12"/>
      <c r="DS221" s="12"/>
      <c r="DT221" s="12"/>
      <c r="DU221" s="12"/>
      <c r="DV221" s="12"/>
      <c r="DW221" s="12"/>
    </row>
    <row r="222" spans="2:127" ht="15" customHeight="1" x14ac:dyDescent="0.25">
      <c r="C222" s="908" t="s">
        <v>295</v>
      </c>
      <c r="D222" s="889"/>
      <c r="E222" s="889"/>
      <c r="F222" s="889"/>
      <c r="G222" s="889"/>
      <c r="H222" s="889"/>
      <c r="I222" s="889"/>
      <c r="J222" s="889"/>
      <c r="K222" s="889"/>
      <c r="L222" s="889"/>
      <c r="M222" s="889"/>
      <c r="N222" s="889"/>
      <c r="O222" s="889"/>
      <c r="P222" s="890"/>
      <c r="Q222" s="62"/>
      <c r="R222" s="63"/>
      <c r="S222" s="63"/>
      <c r="T222" s="63"/>
      <c r="U222" s="63"/>
      <c r="V222" s="63"/>
      <c r="W222" s="63"/>
      <c r="X222" s="63"/>
      <c r="Y222" s="63"/>
      <c r="Z222" s="63"/>
      <c r="AA222" s="63"/>
      <c r="AB222" s="63"/>
      <c r="AC222" s="63"/>
      <c r="AD222" s="63"/>
      <c r="AE222" s="63"/>
      <c r="AF222" s="63"/>
      <c r="AG222" s="63"/>
      <c r="AH222" s="63"/>
      <c r="AI222" s="63"/>
      <c r="AJ222" s="63"/>
      <c r="AK222" s="63"/>
      <c r="AL222" s="63"/>
      <c r="AM222" s="63"/>
      <c r="AN222" s="63"/>
      <c r="AO222" s="63"/>
      <c r="AP222" s="63"/>
      <c r="AQ222" s="63"/>
      <c r="AR222" s="63"/>
      <c r="AS222" s="63"/>
      <c r="AT222" s="63"/>
      <c r="AU222" s="63"/>
      <c r="AV222" s="63"/>
      <c r="AW222" s="63"/>
      <c r="AX222" s="63"/>
      <c r="AY222" s="63"/>
      <c r="AZ222" s="63"/>
      <c r="BC222" s="12"/>
      <c r="BD222" s="12"/>
      <c r="BE222" s="12"/>
      <c r="BF222" s="12"/>
      <c r="BG222" s="12"/>
      <c r="BH222" s="12"/>
      <c r="BI222" s="12"/>
      <c r="BJ222" s="12"/>
      <c r="BK222" s="12"/>
      <c r="BL222" s="12"/>
      <c r="BM222" s="12"/>
      <c r="BN222" s="12"/>
      <c r="BO222" s="12"/>
      <c r="BP222" s="12"/>
      <c r="BQ222" s="12"/>
      <c r="BR222" s="12"/>
      <c r="BS222" s="12"/>
      <c r="BT222" s="12"/>
      <c r="BU222" s="12"/>
      <c r="BV222" s="12"/>
      <c r="BW222" s="12"/>
      <c r="BX222" s="12"/>
      <c r="BY222" s="12"/>
      <c r="BZ222" s="12"/>
      <c r="CA222" s="12"/>
      <c r="CB222" s="12"/>
      <c r="CC222" s="12"/>
      <c r="CD222" s="12"/>
      <c r="CE222" s="12"/>
      <c r="CF222" s="12"/>
      <c r="CG222" s="12"/>
      <c r="CH222" s="12"/>
      <c r="CI222" s="12"/>
      <c r="CJ222" s="12"/>
      <c r="CK222" s="12"/>
      <c r="CL222" s="12"/>
      <c r="CM222" s="12"/>
      <c r="CN222" s="12"/>
      <c r="CO222" s="12"/>
      <c r="CP222" s="12"/>
      <c r="CQ222" s="12"/>
      <c r="CR222" s="12"/>
      <c r="CS222" s="12"/>
      <c r="CT222" s="12"/>
      <c r="CU222" s="12"/>
      <c r="CV222" s="12"/>
      <c r="CW222" s="12"/>
      <c r="CX222" s="12"/>
      <c r="CY222" s="12"/>
      <c r="CZ222" s="179">
        <v>0</v>
      </c>
      <c r="DA222" s="12"/>
      <c r="DB222" s="12"/>
      <c r="DC222" s="12"/>
      <c r="DD222" s="12"/>
      <c r="DE222" s="12"/>
      <c r="DF222" s="12"/>
      <c r="DG222" s="12"/>
      <c r="DH222" s="12"/>
      <c r="DI222" s="12"/>
      <c r="DJ222" s="12"/>
      <c r="DK222" s="12"/>
      <c r="DL222" s="12"/>
      <c r="DM222" s="12"/>
      <c r="DN222" s="12"/>
      <c r="DO222" s="12"/>
      <c r="DP222" s="12"/>
      <c r="DQ222" s="12"/>
      <c r="DR222" s="12"/>
      <c r="DS222" s="12"/>
      <c r="DT222" s="12"/>
      <c r="DU222" s="12"/>
      <c r="DV222" s="12"/>
      <c r="DW222" s="12"/>
    </row>
    <row r="223" spans="2:127" ht="15" customHeight="1" x14ac:dyDescent="0.25">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C223" s="12"/>
      <c r="BD223" s="12"/>
      <c r="BE223" s="12"/>
      <c r="BF223" s="12"/>
      <c r="BG223" s="12"/>
      <c r="BH223" s="12"/>
      <c r="BI223" s="12"/>
      <c r="BJ223" s="12"/>
      <c r="BK223" s="12"/>
      <c r="BL223" s="12"/>
      <c r="BM223" s="12"/>
      <c r="BN223" s="12"/>
      <c r="BO223" s="12"/>
      <c r="BP223" s="12"/>
      <c r="BQ223" s="12"/>
      <c r="BR223" s="12"/>
      <c r="BS223" s="12"/>
      <c r="BT223" s="12"/>
      <c r="BU223" s="12"/>
      <c r="BV223" s="12"/>
      <c r="BW223" s="12"/>
      <c r="BX223" s="12"/>
      <c r="BY223" s="12"/>
      <c r="BZ223" s="12"/>
      <c r="CA223" s="12"/>
      <c r="CB223" s="12"/>
      <c r="CC223" s="12"/>
      <c r="CD223" s="12"/>
      <c r="CE223" s="12"/>
      <c r="CF223" s="12"/>
      <c r="CG223" s="12"/>
      <c r="CH223" s="12"/>
      <c r="CI223" s="12"/>
      <c r="CJ223" s="12"/>
      <c r="CK223" s="12"/>
      <c r="CL223" s="12"/>
      <c r="CM223" s="12"/>
      <c r="CN223" s="12"/>
      <c r="CO223" s="12"/>
      <c r="CP223" s="12"/>
      <c r="CQ223" s="12"/>
      <c r="CR223" s="12"/>
      <c r="CS223" s="12"/>
      <c r="CT223" s="12"/>
      <c r="CU223" s="12"/>
      <c r="CV223" s="12"/>
      <c r="CW223" s="12"/>
      <c r="CX223" s="12"/>
      <c r="CY223" s="12"/>
      <c r="CZ223" s="179">
        <v>0</v>
      </c>
      <c r="DA223" s="12"/>
      <c r="DB223" s="12"/>
      <c r="DC223" s="12"/>
      <c r="DD223" s="12"/>
      <c r="DE223" s="12"/>
      <c r="DF223" s="12"/>
      <c r="DG223" s="12"/>
      <c r="DH223" s="12"/>
      <c r="DI223" s="12"/>
      <c r="DJ223" s="12"/>
      <c r="DK223" s="12"/>
      <c r="DL223" s="12"/>
      <c r="DM223" s="12"/>
      <c r="DN223" s="12"/>
      <c r="DO223" s="12"/>
      <c r="DP223" s="12"/>
      <c r="DQ223" s="12"/>
      <c r="DR223" s="12"/>
      <c r="DS223" s="12"/>
      <c r="DT223" s="12"/>
      <c r="DU223" s="12"/>
      <c r="DV223" s="12"/>
      <c r="DW223" s="12"/>
    </row>
    <row r="224" spans="2:127" ht="15" customHeight="1" x14ac:dyDescent="0.25">
      <c r="C224" s="1048" t="s">
        <v>296</v>
      </c>
      <c r="D224" s="815"/>
      <c r="E224" s="815"/>
      <c r="F224" s="815"/>
      <c r="G224" s="815"/>
      <c r="H224" s="815"/>
      <c r="I224" s="815"/>
      <c r="J224" s="815"/>
      <c r="K224" s="815"/>
      <c r="L224" s="815"/>
      <c r="M224" s="815"/>
      <c r="N224" s="815"/>
      <c r="O224" s="815"/>
      <c r="P224" s="815"/>
      <c r="Q224" s="815"/>
      <c r="R224" s="815"/>
      <c r="S224" s="815"/>
      <c r="T224" s="815"/>
      <c r="U224" s="815"/>
      <c r="V224" s="815"/>
      <c r="W224" s="815"/>
      <c r="X224" s="815"/>
      <c r="Y224" s="815"/>
      <c r="Z224" s="815"/>
      <c r="AA224" s="815"/>
      <c r="AB224" s="815"/>
      <c r="AC224" s="815"/>
      <c r="AD224" s="815"/>
      <c r="AE224" s="815"/>
      <c r="AF224" s="815"/>
      <c r="AG224" s="815"/>
      <c r="AH224" s="815"/>
      <c r="AI224" s="815"/>
      <c r="AJ224" s="815"/>
      <c r="AK224" s="409"/>
      <c r="AL224" s="438"/>
      <c r="AM224" s="781"/>
      <c r="AN224" s="1057"/>
      <c r="AO224" s="1057"/>
      <c r="AP224" s="1057"/>
      <c r="AQ224" s="1057"/>
      <c r="AR224" s="1057"/>
      <c r="AS224" s="1057"/>
      <c r="AT224" s="1057"/>
      <c r="AU224" s="1057"/>
      <c r="AV224" s="1057"/>
      <c r="AW224" s="1057"/>
      <c r="AX224" s="1057"/>
      <c r="AY224" s="1057"/>
      <c r="AZ224" s="1058"/>
      <c r="BC224" s="12"/>
      <c r="BD224" s="12"/>
      <c r="BE224" s="12"/>
      <c r="BF224" s="12"/>
      <c r="BG224" s="12"/>
      <c r="BH224" s="12"/>
      <c r="BI224" s="12"/>
      <c r="BJ224" s="12"/>
      <c r="BK224" s="12"/>
      <c r="BL224" s="12"/>
      <c r="BM224" s="12"/>
      <c r="BN224" s="12"/>
      <c r="BO224" s="12"/>
      <c r="BP224" s="12"/>
      <c r="BQ224" s="12"/>
      <c r="BR224" s="12"/>
      <c r="BS224" s="12"/>
      <c r="BT224" s="12"/>
      <c r="BU224" s="12"/>
      <c r="BV224" s="12"/>
      <c r="BW224" s="12"/>
      <c r="BX224" s="12"/>
      <c r="BY224" s="12"/>
      <c r="BZ224" s="12"/>
      <c r="CA224" s="12"/>
      <c r="CB224" s="12"/>
      <c r="CC224" s="12"/>
      <c r="CD224" s="12"/>
      <c r="CE224" s="12"/>
      <c r="CF224" s="12"/>
      <c r="CG224" s="12"/>
      <c r="CH224" s="12"/>
      <c r="CI224" s="12"/>
      <c r="CJ224" s="12"/>
      <c r="CK224" s="12"/>
      <c r="CL224" s="12"/>
      <c r="CM224" s="12"/>
      <c r="CN224" s="12"/>
      <c r="CO224" s="12"/>
      <c r="CP224" s="12"/>
      <c r="CQ224" s="12"/>
      <c r="CR224" s="12"/>
      <c r="CS224" s="12"/>
      <c r="CT224" s="12"/>
      <c r="CU224" s="12"/>
      <c r="CV224" s="12"/>
      <c r="CW224" s="12"/>
      <c r="CX224" s="12"/>
      <c r="CY224" s="12"/>
      <c r="CZ224" s="179">
        <v>0</v>
      </c>
      <c r="DA224" s="12"/>
      <c r="DB224" s="12"/>
      <c r="DC224" s="12"/>
      <c r="DD224" s="12"/>
      <c r="DE224" s="12"/>
      <c r="DF224" s="12"/>
      <c r="DG224" s="12"/>
      <c r="DH224" s="12"/>
      <c r="DI224" s="12"/>
      <c r="DJ224" s="12"/>
      <c r="DK224" s="12"/>
      <c r="DL224" s="12"/>
      <c r="DM224" s="12"/>
      <c r="DN224" s="12"/>
      <c r="DO224" s="12"/>
      <c r="DP224" s="12"/>
      <c r="DQ224" s="12"/>
      <c r="DR224" s="12"/>
      <c r="DS224" s="12"/>
      <c r="DT224" s="12"/>
      <c r="DU224" s="12"/>
      <c r="DV224" s="12"/>
      <c r="DW224" s="12"/>
    </row>
    <row r="225" spans="3:127" x14ac:dyDescent="0.25">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C225" s="12"/>
      <c r="BD225" s="12"/>
      <c r="BE225" s="12"/>
      <c r="BF225" s="12"/>
      <c r="BG225" s="12"/>
      <c r="BH225" s="12"/>
      <c r="BI225" s="12"/>
      <c r="BJ225" s="12"/>
      <c r="BK225" s="12"/>
      <c r="BL225" s="12"/>
      <c r="BM225" s="12"/>
      <c r="BN225" s="12"/>
      <c r="BO225" s="12"/>
      <c r="BP225" s="12"/>
      <c r="BQ225" s="12"/>
      <c r="BR225" s="12"/>
      <c r="BS225" s="12"/>
      <c r="BT225" s="12"/>
      <c r="BU225" s="12"/>
      <c r="BV225" s="12"/>
      <c r="BW225" s="12"/>
      <c r="BX225" s="12"/>
      <c r="BY225" s="12"/>
      <c r="BZ225" s="12"/>
      <c r="CA225" s="12"/>
      <c r="CB225" s="12"/>
      <c r="CC225" s="12"/>
      <c r="CD225" s="12"/>
      <c r="CE225" s="12"/>
      <c r="CF225" s="12"/>
      <c r="CG225" s="12"/>
      <c r="CH225" s="12"/>
      <c r="CI225" s="12"/>
      <c r="CJ225" s="12"/>
      <c r="CK225" s="12"/>
      <c r="CL225" s="12"/>
      <c r="CM225" s="12"/>
      <c r="CN225" s="12"/>
      <c r="CO225" s="12"/>
      <c r="CP225" s="12"/>
      <c r="CQ225" s="12"/>
      <c r="CR225" s="12"/>
      <c r="CS225" s="12"/>
      <c r="CT225" s="12"/>
      <c r="CU225" s="12"/>
      <c r="CV225" s="12"/>
      <c r="CW225" s="12"/>
      <c r="CX225" s="12"/>
      <c r="CY225" s="12"/>
      <c r="CZ225" s="179">
        <v>0</v>
      </c>
      <c r="DA225" s="12"/>
      <c r="DB225" s="12"/>
      <c r="DC225" s="12"/>
      <c r="DD225" s="12"/>
      <c r="DE225" s="12"/>
      <c r="DF225" s="12"/>
      <c r="DG225" s="12"/>
      <c r="DH225" s="12"/>
      <c r="DI225" s="12"/>
      <c r="DJ225" s="12"/>
      <c r="DK225" s="12"/>
      <c r="DL225" s="12"/>
      <c r="DM225" s="12"/>
      <c r="DN225" s="12"/>
      <c r="DO225" s="12"/>
      <c r="DP225" s="12"/>
      <c r="DQ225" s="12"/>
      <c r="DR225" s="12"/>
      <c r="DS225" s="12"/>
      <c r="DT225" s="12"/>
      <c r="DU225" s="12"/>
      <c r="DV225" s="12"/>
      <c r="DW225" s="12"/>
    </row>
    <row r="226" spans="3:127" x14ac:dyDescent="0.25">
      <c r="C226" s="1049" t="s">
        <v>297</v>
      </c>
      <c r="D226" s="1049"/>
      <c r="E226" s="1049"/>
      <c r="F226" s="1049"/>
      <c r="G226" s="1049"/>
      <c r="H226" s="1049"/>
      <c r="I226" s="1049"/>
      <c r="J226" s="1049"/>
      <c r="K226" s="1049"/>
      <c r="L226" s="1049"/>
      <c r="M226" s="1049"/>
      <c r="N226" s="1049"/>
      <c r="O226" s="1049"/>
      <c r="P226" s="1049"/>
      <c r="Q226" s="1049"/>
      <c r="R226" s="1049"/>
      <c r="S226" s="1049"/>
      <c r="T226" s="1049"/>
      <c r="U226" s="1049"/>
      <c r="V226" s="1049"/>
      <c r="W226" s="1049"/>
      <c r="X226" s="1049"/>
      <c r="Y226" s="1049"/>
      <c r="Z226" s="1049"/>
      <c r="AA226" s="1049"/>
      <c r="AB226" s="1049"/>
      <c r="AC226" s="1049"/>
      <c r="AD226" s="1049"/>
      <c r="AE226" s="1049"/>
      <c r="AF226" s="1049"/>
      <c r="AG226" s="1049"/>
      <c r="AH226" s="1049"/>
      <c r="AI226" s="1049"/>
      <c r="AJ226" s="1049"/>
      <c r="AK226" s="1049"/>
      <c r="AL226" s="1049"/>
      <c r="AM226" s="1049"/>
      <c r="AN226" s="1049"/>
      <c r="AO226" s="1049"/>
      <c r="AP226" s="1049"/>
      <c r="AQ226" s="1049"/>
      <c r="AR226" s="1049"/>
      <c r="AS226" s="746" t="s">
        <v>304</v>
      </c>
      <c r="AT226" s="746"/>
      <c r="AU226" s="746"/>
      <c r="AV226" s="746"/>
      <c r="AW226" s="746"/>
      <c r="AX226" s="746"/>
      <c r="AY226" s="746"/>
      <c r="AZ226" s="746"/>
      <c r="BC226" s="12"/>
      <c r="BD226" s="12"/>
      <c r="BE226" s="12"/>
      <c r="BF226" s="12"/>
      <c r="BG226" s="12"/>
      <c r="BH226" s="12"/>
      <c r="BI226" s="12"/>
      <c r="BJ226" s="12"/>
      <c r="BK226" s="12"/>
      <c r="BL226" s="12"/>
      <c r="BM226" s="12"/>
      <c r="BN226" s="12"/>
      <c r="BO226" s="12"/>
      <c r="BP226" s="12"/>
      <c r="BQ226" s="12"/>
      <c r="BR226" s="12"/>
      <c r="BS226" s="12"/>
      <c r="BT226" s="12"/>
      <c r="BU226" s="12"/>
      <c r="BV226" s="12"/>
      <c r="BW226" s="12"/>
      <c r="BX226" s="12"/>
      <c r="BY226" s="12"/>
      <c r="BZ226" s="12"/>
      <c r="CA226" s="12"/>
      <c r="CB226" s="12"/>
      <c r="CC226" s="12"/>
      <c r="CD226" s="12"/>
      <c r="CE226" s="12"/>
      <c r="CF226" s="12"/>
      <c r="CG226" s="12"/>
      <c r="CH226" s="12"/>
      <c r="CI226" s="12"/>
      <c r="CJ226" s="12"/>
      <c r="CK226" s="12"/>
      <c r="CL226" s="12"/>
      <c r="CM226" s="12"/>
      <c r="CN226" s="12"/>
      <c r="CO226" s="12"/>
      <c r="CP226" s="12"/>
      <c r="CQ226" s="12"/>
      <c r="CR226" s="12"/>
      <c r="CS226" s="12"/>
      <c r="CT226" s="12"/>
      <c r="CU226" s="12"/>
      <c r="CV226" s="12"/>
      <c r="CW226" s="12"/>
      <c r="CX226" s="12"/>
      <c r="CY226" s="12"/>
      <c r="CZ226" s="179">
        <v>0</v>
      </c>
      <c r="DA226" s="12"/>
      <c r="DB226" s="12"/>
      <c r="DC226" s="12"/>
      <c r="DD226" s="12"/>
      <c r="DE226" s="12"/>
      <c r="DF226" s="12"/>
      <c r="DG226" s="12"/>
      <c r="DH226" s="12"/>
      <c r="DI226" s="12"/>
      <c r="DJ226" s="12"/>
      <c r="DK226" s="12"/>
      <c r="DL226" s="12"/>
      <c r="DM226" s="12"/>
      <c r="DN226" s="12"/>
      <c r="DO226" s="12"/>
      <c r="DP226" s="12"/>
      <c r="DQ226" s="12"/>
      <c r="DR226" s="12"/>
      <c r="DS226" s="12"/>
      <c r="DT226" s="12"/>
      <c r="DU226" s="12"/>
      <c r="DV226" s="12"/>
      <c r="DW226" s="12"/>
    </row>
    <row r="227" spans="3:127" ht="15" customHeight="1" x14ac:dyDescent="0.25">
      <c r="C227" s="1079" t="s">
        <v>298</v>
      </c>
      <c r="D227" s="1080"/>
      <c r="E227" s="1080"/>
      <c r="F227" s="1080"/>
      <c r="G227" s="1080"/>
      <c r="H227" s="1080"/>
      <c r="I227" s="815" t="s">
        <v>303</v>
      </c>
      <c r="J227" s="815"/>
      <c r="K227" s="815"/>
      <c r="L227" s="815"/>
      <c r="M227" s="815"/>
      <c r="N227" s="815"/>
      <c r="O227" s="815"/>
      <c r="P227" s="815"/>
      <c r="Q227" s="815"/>
      <c r="R227" s="815"/>
      <c r="S227" s="815"/>
      <c r="T227" s="815"/>
      <c r="U227" s="815"/>
      <c r="V227" s="815"/>
      <c r="W227" s="815"/>
      <c r="X227" s="815"/>
      <c r="Y227" s="815"/>
      <c r="Z227" s="815"/>
      <c r="AA227" s="815"/>
      <c r="AB227" s="815"/>
      <c r="AC227" s="815"/>
      <c r="AD227" s="815"/>
      <c r="AE227" s="815"/>
      <c r="AF227" s="815"/>
      <c r="AG227" s="815"/>
      <c r="AH227" s="815"/>
      <c r="AI227" s="815"/>
      <c r="AJ227" s="815"/>
      <c r="AK227" s="815"/>
      <c r="AL227" s="815"/>
      <c r="AM227" s="815"/>
      <c r="AN227" s="815"/>
      <c r="AO227" s="815"/>
      <c r="AP227" s="815"/>
      <c r="AQ227" s="815"/>
      <c r="AR227" s="815"/>
      <c r="AS227" s="1059"/>
      <c r="AT227" s="1059"/>
      <c r="AU227" s="1059"/>
      <c r="AV227" s="1059"/>
      <c r="AW227" s="1059"/>
      <c r="AX227" s="1059"/>
      <c r="AY227" s="1059"/>
      <c r="AZ227" s="1059"/>
      <c r="BC227" s="12"/>
      <c r="BD227" s="12"/>
      <c r="BE227" s="12"/>
      <c r="BF227" s="12"/>
      <c r="BG227" s="12"/>
      <c r="BH227" s="12"/>
      <c r="BI227" s="12"/>
      <c r="BJ227" s="12"/>
      <c r="BK227" s="12"/>
      <c r="BL227" s="12"/>
      <c r="BM227" s="12"/>
      <c r="BN227" s="12"/>
      <c r="BO227" s="12"/>
      <c r="BP227" s="12"/>
      <c r="BQ227" s="12"/>
      <c r="BR227" s="12"/>
      <c r="BS227" s="12"/>
      <c r="BT227" s="12"/>
      <c r="BU227" s="12"/>
      <c r="BV227" s="12"/>
      <c r="BW227" s="12"/>
      <c r="BX227" s="12"/>
      <c r="BY227" s="12"/>
      <c r="BZ227" s="12"/>
      <c r="CA227" s="12"/>
      <c r="CB227" s="12"/>
      <c r="CC227" s="12"/>
      <c r="CD227" s="12"/>
      <c r="CE227" s="12"/>
      <c r="CF227" s="12"/>
      <c r="CG227" s="12"/>
      <c r="CH227" s="12"/>
      <c r="CI227" s="12"/>
      <c r="CJ227" s="12"/>
      <c r="CK227" s="12"/>
      <c r="CL227" s="12"/>
      <c r="CM227" s="12"/>
      <c r="CN227" s="12"/>
      <c r="CO227" s="12"/>
      <c r="CP227" s="12"/>
      <c r="CQ227" s="12"/>
      <c r="CR227" s="12"/>
      <c r="CS227" s="12"/>
      <c r="CT227" s="12"/>
      <c r="CU227" s="12"/>
      <c r="CV227" s="12"/>
      <c r="CW227" s="12"/>
      <c r="CX227" s="12"/>
      <c r="CY227" s="12"/>
      <c r="CZ227" s="179">
        <v>0</v>
      </c>
      <c r="DA227" s="12"/>
      <c r="DB227" s="12"/>
      <c r="DC227" s="12"/>
      <c r="DD227" s="12"/>
      <c r="DE227" s="12"/>
      <c r="DF227" s="12"/>
      <c r="DG227" s="12"/>
      <c r="DH227" s="12"/>
      <c r="DI227" s="12"/>
      <c r="DJ227" s="12"/>
      <c r="DK227" s="12"/>
      <c r="DL227" s="12"/>
      <c r="DM227" s="12"/>
      <c r="DN227" s="12"/>
      <c r="DO227" s="12"/>
      <c r="DP227" s="12"/>
      <c r="DQ227" s="12"/>
      <c r="DR227" s="12"/>
      <c r="DS227" s="12"/>
      <c r="DT227" s="12"/>
      <c r="DU227" s="12"/>
      <c r="DV227" s="12"/>
      <c r="DW227" s="12"/>
    </row>
    <row r="228" spans="3:127" x14ac:dyDescent="0.25">
      <c r="C228" s="1079" t="s">
        <v>299</v>
      </c>
      <c r="D228" s="1080"/>
      <c r="E228" s="1080"/>
      <c r="F228" s="1080"/>
      <c r="G228" s="1080"/>
      <c r="H228" s="1080"/>
      <c r="I228" s="815" t="s">
        <v>301</v>
      </c>
      <c r="J228" s="815"/>
      <c r="K228" s="815"/>
      <c r="L228" s="815"/>
      <c r="M228" s="815"/>
      <c r="N228" s="815"/>
      <c r="O228" s="815"/>
      <c r="P228" s="815"/>
      <c r="Q228" s="815"/>
      <c r="R228" s="815"/>
      <c r="S228" s="815"/>
      <c r="T228" s="815"/>
      <c r="U228" s="815"/>
      <c r="V228" s="815"/>
      <c r="W228" s="815"/>
      <c r="X228" s="815"/>
      <c r="Y228" s="815"/>
      <c r="Z228" s="815"/>
      <c r="AA228" s="815"/>
      <c r="AB228" s="815"/>
      <c r="AC228" s="815"/>
      <c r="AD228" s="815"/>
      <c r="AE228" s="815"/>
      <c r="AF228" s="815"/>
      <c r="AG228" s="815"/>
      <c r="AH228" s="815"/>
      <c r="AI228" s="815"/>
      <c r="AJ228" s="815"/>
      <c r="AK228" s="815"/>
      <c r="AL228" s="815"/>
      <c r="AM228" s="815"/>
      <c r="AN228" s="815"/>
      <c r="AO228" s="815"/>
      <c r="AP228" s="815"/>
      <c r="AQ228" s="815"/>
      <c r="AR228" s="815"/>
      <c r="AS228" s="1059"/>
      <c r="AT228" s="1059"/>
      <c r="AU228" s="1059"/>
      <c r="AV228" s="1059"/>
      <c r="AW228" s="1059"/>
      <c r="AX228" s="1059"/>
      <c r="AY228" s="1059"/>
      <c r="AZ228" s="1059"/>
      <c r="BC228" s="12"/>
      <c r="BD228" s="12"/>
      <c r="BE228" s="12"/>
      <c r="BF228" s="12"/>
      <c r="BG228" s="12"/>
      <c r="BH228" s="12"/>
      <c r="BI228" s="12"/>
      <c r="BJ228" s="12"/>
      <c r="BK228" s="12"/>
      <c r="BL228" s="12"/>
      <c r="BM228" s="12"/>
      <c r="BN228" s="12"/>
      <c r="BO228" s="12"/>
      <c r="BP228" s="12"/>
      <c r="BQ228" s="12"/>
      <c r="BR228" s="12"/>
      <c r="BS228" s="12"/>
      <c r="BT228" s="12"/>
      <c r="BU228" s="12"/>
      <c r="BV228" s="12"/>
      <c r="BW228" s="12"/>
      <c r="BX228" s="12"/>
      <c r="BY228" s="12"/>
      <c r="BZ228" s="12"/>
      <c r="CA228" s="12"/>
      <c r="CB228" s="12"/>
      <c r="CC228" s="12"/>
      <c r="CD228" s="12"/>
      <c r="CE228" s="12"/>
      <c r="CF228" s="12"/>
      <c r="CG228" s="12"/>
      <c r="CH228" s="12"/>
      <c r="CI228" s="12"/>
      <c r="CJ228" s="12"/>
      <c r="CK228" s="12"/>
      <c r="CL228" s="12"/>
      <c r="CM228" s="12"/>
      <c r="CN228" s="12"/>
      <c r="CO228" s="12"/>
      <c r="CP228" s="12"/>
      <c r="CQ228" s="12"/>
      <c r="CR228" s="12"/>
      <c r="CS228" s="12"/>
      <c r="CT228" s="12"/>
      <c r="CU228" s="12"/>
      <c r="CV228" s="12"/>
      <c r="CW228" s="12"/>
      <c r="CX228" s="12"/>
      <c r="CY228" s="12"/>
      <c r="CZ228" s="179">
        <v>0</v>
      </c>
      <c r="DA228" s="12"/>
      <c r="DB228" s="12"/>
      <c r="DC228" s="12"/>
      <c r="DD228" s="12"/>
      <c r="DE228" s="12"/>
      <c r="DF228" s="12"/>
      <c r="DG228" s="12"/>
      <c r="DH228" s="12"/>
      <c r="DI228" s="12"/>
      <c r="DJ228" s="12"/>
      <c r="DK228" s="12"/>
      <c r="DL228" s="12"/>
      <c r="DM228" s="12"/>
      <c r="DN228" s="12"/>
      <c r="DO228" s="12"/>
      <c r="DP228" s="12"/>
      <c r="DQ228" s="12"/>
      <c r="DR228" s="12"/>
      <c r="DS228" s="12"/>
      <c r="DT228" s="12"/>
      <c r="DU228" s="12"/>
      <c r="DV228" s="12"/>
      <c r="DW228" s="12"/>
    </row>
    <row r="229" spans="3:127" x14ac:dyDescent="0.25">
      <c r="C229" s="1079" t="s">
        <v>300</v>
      </c>
      <c r="D229" s="1080"/>
      <c r="E229" s="1080"/>
      <c r="F229" s="1080"/>
      <c r="G229" s="1080"/>
      <c r="H229" s="1080"/>
      <c r="I229" s="815" t="s">
        <v>302</v>
      </c>
      <c r="J229" s="815"/>
      <c r="K229" s="815"/>
      <c r="L229" s="815"/>
      <c r="M229" s="815"/>
      <c r="N229" s="815"/>
      <c r="O229" s="815"/>
      <c r="P229" s="815"/>
      <c r="Q229" s="815"/>
      <c r="R229" s="815"/>
      <c r="S229" s="815"/>
      <c r="T229" s="815"/>
      <c r="U229" s="815"/>
      <c r="V229" s="815"/>
      <c r="W229" s="815"/>
      <c r="X229" s="815"/>
      <c r="Y229" s="815"/>
      <c r="Z229" s="815"/>
      <c r="AA229" s="815"/>
      <c r="AB229" s="815"/>
      <c r="AC229" s="815"/>
      <c r="AD229" s="815"/>
      <c r="AE229" s="815"/>
      <c r="AF229" s="815"/>
      <c r="AG229" s="815"/>
      <c r="AH229" s="815"/>
      <c r="AI229" s="815"/>
      <c r="AJ229" s="815"/>
      <c r="AK229" s="815"/>
      <c r="AL229" s="815"/>
      <c r="AM229" s="815"/>
      <c r="AN229" s="815"/>
      <c r="AO229" s="815"/>
      <c r="AP229" s="815"/>
      <c r="AQ229" s="815"/>
      <c r="AR229" s="815"/>
      <c r="AS229" s="1059"/>
      <c r="AT229" s="1059"/>
      <c r="AU229" s="1059"/>
      <c r="AV229" s="1059"/>
      <c r="AW229" s="1059"/>
      <c r="AX229" s="1059"/>
      <c r="AY229" s="1059"/>
      <c r="AZ229" s="1059"/>
      <c r="BC229" s="12"/>
      <c r="BD229" s="12"/>
      <c r="BE229" s="12"/>
      <c r="BF229" s="12"/>
      <c r="BG229" s="12"/>
      <c r="BH229" s="12"/>
      <c r="BI229" s="12"/>
      <c r="BJ229" s="12"/>
      <c r="BK229" s="12"/>
      <c r="BL229" s="12"/>
      <c r="BM229" s="12"/>
      <c r="BN229" s="12"/>
      <c r="BO229" s="12"/>
      <c r="BP229" s="12"/>
      <c r="BQ229" s="12"/>
      <c r="BR229" s="12"/>
      <c r="BS229" s="12"/>
      <c r="BT229" s="12"/>
      <c r="BU229" s="12"/>
      <c r="BV229" s="12"/>
      <c r="BW229" s="12"/>
      <c r="BX229" s="12"/>
      <c r="BY229" s="12"/>
      <c r="BZ229" s="12"/>
      <c r="CA229" s="12"/>
      <c r="CB229" s="12"/>
      <c r="CC229" s="12"/>
      <c r="CD229" s="12"/>
      <c r="CE229" s="12"/>
      <c r="CF229" s="12"/>
      <c r="CG229" s="12"/>
      <c r="CH229" s="12"/>
      <c r="CI229" s="12"/>
      <c r="CJ229" s="12"/>
      <c r="CK229" s="12"/>
      <c r="CL229" s="12"/>
      <c r="CM229" s="12"/>
      <c r="CN229" s="12"/>
      <c r="CO229" s="12"/>
      <c r="CP229" s="12"/>
      <c r="CQ229" s="12"/>
      <c r="CR229" s="12"/>
      <c r="CS229" s="12"/>
      <c r="CT229" s="12"/>
      <c r="CU229" s="12"/>
      <c r="CV229" s="12"/>
      <c r="CW229" s="12"/>
      <c r="CX229" s="12"/>
      <c r="CY229" s="12"/>
      <c r="CZ229" s="179">
        <v>0</v>
      </c>
      <c r="DA229" s="12"/>
      <c r="DB229" s="12"/>
      <c r="DC229" s="12"/>
      <c r="DD229" s="12"/>
      <c r="DE229" s="12"/>
      <c r="DF229" s="12"/>
      <c r="DG229" s="12"/>
      <c r="DH229" s="12"/>
      <c r="DI229" s="12"/>
      <c r="DJ229" s="12"/>
      <c r="DK229" s="12"/>
      <c r="DL229" s="12"/>
      <c r="DM229" s="12"/>
      <c r="DN229" s="12"/>
      <c r="DO229" s="12"/>
      <c r="DP229" s="12"/>
      <c r="DQ229" s="12"/>
      <c r="DR229" s="12"/>
      <c r="DS229" s="12"/>
      <c r="DT229" s="12"/>
      <c r="DU229" s="12"/>
      <c r="DV229" s="12"/>
      <c r="DW229" s="12"/>
    </row>
    <row r="230" spans="3:127" x14ac:dyDescent="0.25">
      <c r="C230" s="1067" t="s">
        <v>186</v>
      </c>
      <c r="D230" s="1068"/>
      <c r="E230" s="1068"/>
      <c r="F230" s="1068"/>
      <c r="G230" s="1068"/>
      <c r="H230" s="1068"/>
      <c r="I230" s="1068"/>
      <c r="J230" s="1068"/>
      <c r="K230" s="1068"/>
      <c r="L230" s="1068"/>
      <c r="M230" s="1068"/>
      <c r="N230" s="1068"/>
      <c r="O230" s="1068"/>
      <c r="P230" s="1068"/>
      <c r="Q230" s="1068"/>
      <c r="R230" s="1068"/>
      <c r="S230" s="1068"/>
      <c r="T230" s="1068"/>
      <c r="U230" s="1068"/>
      <c r="V230" s="1068"/>
      <c r="W230" s="1068"/>
      <c r="X230" s="1068"/>
      <c r="Y230" s="1068"/>
      <c r="Z230" s="1068"/>
      <c r="AA230" s="1068"/>
      <c r="AB230" s="1068"/>
      <c r="AC230" s="1068"/>
      <c r="AD230" s="1068"/>
      <c r="AE230" s="1068"/>
      <c r="AF230" s="1068"/>
      <c r="AG230" s="1068"/>
      <c r="AH230" s="1068"/>
      <c r="AI230" s="1068"/>
      <c r="AJ230" s="1068"/>
      <c r="AK230" s="1068"/>
      <c r="AL230" s="1068"/>
      <c r="AM230" s="1068"/>
      <c r="AN230" s="1068"/>
      <c r="AO230" s="1068"/>
      <c r="AP230" s="1068"/>
      <c r="AQ230" s="1068"/>
      <c r="AR230" s="1069"/>
      <c r="AS230" s="1070" t="str">
        <f>IF(SUM(AS227:AZ229)&gt;0,AVERAGE(AS227:AZ229),"")</f>
        <v/>
      </c>
      <c r="AT230" s="1071"/>
      <c r="AU230" s="1071"/>
      <c r="AV230" s="1071"/>
      <c r="AW230" s="1071"/>
      <c r="AX230" s="1071"/>
      <c r="AY230" s="1071"/>
      <c r="AZ230" s="1072"/>
      <c r="BC230" s="12"/>
      <c r="BD230" s="12"/>
      <c r="BE230" s="12"/>
      <c r="BF230" s="12"/>
      <c r="BG230" s="12"/>
      <c r="BH230" s="12"/>
      <c r="BI230" s="12"/>
      <c r="BJ230" s="12"/>
      <c r="BK230" s="12"/>
      <c r="BL230" s="12"/>
      <c r="BM230" s="12"/>
      <c r="BN230" s="12"/>
      <c r="BO230" s="12"/>
      <c r="BP230" s="12"/>
      <c r="BQ230" s="12"/>
      <c r="BR230" s="12"/>
      <c r="BS230" s="12"/>
      <c r="BT230" s="12"/>
      <c r="BU230" s="12"/>
      <c r="BV230" s="12"/>
      <c r="BW230" s="12"/>
      <c r="BX230" s="12"/>
      <c r="BY230" s="12"/>
      <c r="BZ230" s="12"/>
      <c r="CA230" s="12"/>
      <c r="CB230" s="12"/>
      <c r="CC230" s="12"/>
      <c r="CD230" s="12"/>
      <c r="CE230" s="12"/>
      <c r="CF230" s="12"/>
      <c r="CG230" s="12"/>
      <c r="CH230" s="12"/>
      <c r="CI230" s="12"/>
      <c r="CJ230" s="12"/>
      <c r="CK230" s="12"/>
      <c r="CL230" s="12"/>
      <c r="CM230" s="12"/>
      <c r="CN230" s="12"/>
      <c r="CO230" s="12"/>
      <c r="CP230" s="12"/>
      <c r="CQ230" s="12"/>
      <c r="CR230" s="12"/>
      <c r="CS230" s="12"/>
      <c r="CT230" s="12"/>
      <c r="CU230" s="12"/>
      <c r="CV230" s="12"/>
      <c r="CW230" s="12"/>
      <c r="CX230" s="12"/>
      <c r="CY230" s="12"/>
      <c r="CZ230" s="179">
        <v>0</v>
      </c>
      <c r="DA230" s="12"/>
      <c r="DB230" s="12"/>
      <c r="DC230" s="12"/>
      <c r="DD230" s="12"/>
      <c r="DE230" s="12"/>
      <c r="DF230" s="12"/>
      <c r="DG230" s="12"/>
      <c r="DH230" s="12"/>
      <c r="DI230" s="12"/>
      <c r="DJ230" s="12"/>
      <c r="DK230" s="12"/>
      <c r="DL230" s="12"/>
      <c r="DM230" s="12"/>
      <c r="DN230" s="12"/>
      <c r="DO230" s="12"/>
      <c r="DP230" s="12"/>
      <c r="DQ230" s="12"/>
      <c r="DR230" s="12"/>
      <c r="DS230" s="12"/>
      <c r="DT230" s="12"/>
      <c r="DU230" s="12"/>
      <c r="DV230" s="12"/>
      <c r="DW230" s="12"/>
    </row>
    <row r="231" spans="3:127" x14ac:dyDescent="0.25">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C231" s="12"/>
      <c r="BD231" s="12"/>
      <c r="BE231" s="12"/>
      <c r="BF231" s="12"/>
      <c r="BG231" s="12"/>
      <c r="BH231" s="12"/>
      <c r="BI231" s="12"/>
      <c r="BJ231" s="12"/>
      <c r="BK231" s="12"/>
      <c r="BL231" s="12"/>
      <c r="BM231" s="12"/>
      <c r="BN231" s="12"/>
      <c r="BO231" s="12"/>
      <c r="BP231" s="12"/>
      <c r="BQ231" s="12"/>
      <c r="BR231" s="12"/>
      <c r="BS231" s="12"/>
      <c r="BT231" s="12"/>
      <c r="BU231" s="12"/>
      <c r="BV231" s="12"/>
      <c r="BW231" s="12"/>
      <c r="BX231" s="12"/>
      <c r="BY231" s="12"/>
      <c r="BZ231" s="12"/>
      <c r="CA231" s="12"/>
      <c r="CB231" s="12"/>
      <c r="CC231" s="12"/>
      <c r="CD231" s="12"/>
      <c r="CE231" s="12"/>
      <c r="CF231" s="12"/>
      <c r="CG231" s="12"/>
      <c r="CH231" s="12"/>
      <c r="CI231" s="12"/>
      <c r="CJ231" s="12"/>
      <c r="CK231" s="12"/>
      <c r="CL231" s="12"/>
      <c r="CM231" s="12"/>
      <c r="CN231" s="12"/>
      <c r="CO231" s="12"/>
      <c r="CP231" s="12"/>
      <c r="CQ231" s="12"/>
      <c r="CR231" s="12"/>
      <c r="CS231" s="12"/>
      <c r="CT231" s="12"/>
      <c r="CU231" s="12"/>
      <c r="CV231" s="12"/>
      <c r="CW231" s="12"/>
      <c r="CX231" s="12"/>
      <c r="CY231" s="12"/>
      <c r="CZ231" s="179">
        <v>0</v>
      </c>
      <c r="DA231" s="12"/>
      <c r="DB231" s="12"/>
      <c r="DC231" s="12"/>
      <c r="DD231" s="12"/>
      <c r="DE231" s="12"/>
      <c r="DF231" s="12"/>
      <c r="DG231" s="12"/>
      <c r="DH231" s="12"/>
      <c r="DI231" s="12"/>
      <c r="DJ231" s="12"/>
      <c r="DK231" s="12"/>
      <c r="DL231" s="12"/>
      <c r="DM231" s="12"/>
      <c r="DN231" s="12"/>
      <c r="DO231" s="12"/>
      <c r="DP231" s="12"/>
      <c r="DQ231" s="12"/>
      <c r="DR231" s="12"/>
      <c r="DS231" s="12"/>
      <c r="DT231" s="12"/>
      <c r="DU231" s="12"/>
      <c r="DV231" s="12"/>
      <c r="DW231" s="12"/>
    </row>
    <row r="232" spans="3:127" x14ac:dyDescent="0.25">
      <c r="C232" s="1073" t="s">
        <v>305</v>
      </c>
      <c r="D232" s="1074"/>
      <c r="E232" s="1074"/>
      <c r="F232" s="1074"/>
      <c r="G232" s="1074"/>
      <c r="H232" s="1074"/>
      <c r="I232" s="1074"/>
      <c r="J232" s="1074"/>
      <c r="K232" s="1074"/>
      <c r="L232" s="1074"/>
      <c r="M232" s="1074"/>
      <c r="N232" s="1074"/>
      <c r="O232" s="1074"/>
      <c r="P232" s="1074"/>
      <c r="Q232" s="1074"/>
      <c r="R232" s="1074"/>
      <c r="S232" s="1074"/>
      <c r="T232" s="1074"/>
      <c r="U232" s="1074"/>
      <c r="V232" s="1074"/>
      <c r="W232" s="1074"/>
      <c r="X232" s="1074"/>
      <c r="Y232" s="1074"/>
      <c r="Z232" s="1074"/>
      <c r="AA232" s="1074"/>
      <c r="AB232" s="1074"/>
      <c r="AC232" s="1074"/>
      <c r="AD232" s="1074"/>
      <c r="AE232" s="1074"/>
      <c r="AF232" s="1074"/>
      <c r="AG232" s="1074"/>
      <c r="AH232" s="1074"/>
      <c r="AI232" s="1074"/>
      <c r="AJ232" s="1074"/>
      <c r="AK232" s="1074"/>
      <c r="AL232" s="1074"/>
      <c r="AM232" s="1074"/>
      <c r="AN232" s="1074"/>
      <c r="AO232" s="1074"/>
      <c r="AP232" s="1074"/>
      <c r="AQ232" s="1074"/>
      <c r="AR232" s="1074"/>
      <c r="AS232" s="1074"/>
      <c r="AT232" s="1074"/>
      <c r="AU232" s="1074"/>
      <c r="AV232" s="1074"/>
      <c r="AW232" s="1074"/>
      <c r="AX232" s="1074"/>
      <c r="AY232" s="1074"/>
      <c r="AZ232" s="1075"/>
      <c r="BC232" s="12"/>
      <c r="BD232" s="12"/>
      <c r="BE232" s="12"/>
      <c r="BF232" s="12"/>
      <c r="BG232" s="12"/>
      <c r="BH232" s="12"/>
      <c r="BI232" s="12"/>
      <c r="BJ232" s="12"/>
      <c r="BK232" s="12"/>
      <c r="BL232" s="12"/>
      <c r="BM232" s="12"/>
      <c r="BN232" s="12"/>
      <c r="BO232" s="12"/>
      <c r="BP232" s="12"/>
      <c r="BQ232" s="12"/>
      <c r="BR232" s="12"/>
      <c r="BS232" s="12"/>
      <c r="BT232" s="12"/>
      <c r="BU232" s="12"/>
      <c r="BV232" s="12"/>
      <c r="BW232" s="12"/>
      <c r="BX232" s="12"/>
      <c r="BY232" s="12"/>
      <c r="BZ232" s="12"/>
      <c r="CA232" s="12"/>
      <c r="CB232" s="12"/>
      <c r="CC232" s="12"/>
      <c r="CD232" s="12"/>
      <c r="CE232" s="12"/>
      <c r="CF232" s="12"/>
      <c r="CG232" s="12"/>
      <c r="CH232" s="12"/>
      <c r="CI232" s="12"/>
      <c r="CJ232" s="12"/>
      <c r="CK232" s="12"/>
      <c r="CL232" s="12"/>
      <c r="CM232" s="12"/>
      <c r="CN232" s="12"/>
      <c r="CO232" s="12"/>
      <c r="CP232" s="12"/>
      <c r="CQ232" s="12"/>
      <c r="CR232" s="12"/>
      <c r="CS232" s="12"/>
      <c r="CT232" s="12"/>
      <c r="CU232" s="12"/>
      <c r="CV232" s="12"/>
      <c r="CW232" s="12"/>
      <c r="CX232" s="12"/>
      <c r="CY232" s="12"/>
      <c r="CZ232" s="179">
        <v>0</v>
      </c>
      <c r="DA232" s="12"/>
      <c r="DB232" s="12"/>
      <c r="DC232" s="12"/>
      <c r="DD232" s="12"/>
      <c r="DE232" s="12"/>
      <c r="DF232" s="12"/>
      <c r="DG232" s="12"/>
      <c r="DH232" s="12"/>
      <c r="DI232" s="12"/>
      <c r="DJ232" s="12"/>
      <c r="DK232" s="12"/>
      <c r="DL232" s="12"/>
      <c r="DM232" s="12"/>
      <c r="DN232" s="12"/>
      <c r="DO232" s="12"/>
      <c r="DP232" s="12"/>
      <c r="DQ232" s="12"/>
      <c r="DR232" s="12"/>
      <c r="DS232" s="12"/>
      <c r="DT232" s="12"/>
      <c r="DU232" s="12"/>
      <c r="DV232" s="12"/>
      <c r="DW232" s="12"/>
    </row>
    <row r="233" spans="3:127" x14ac:dyDescent="0.25">
      <c r="C233" s="1076"/>
      <c r="D233" s="1077"/>
      <c r="E233" s="1077"/>
      <c r="F233" s="1077"/>
      <c r="G233" s="1077"/>
      <c r="H233" s="1077"/>
      <c r="I233" s="1077"/>
      <c r="J233" s="1077"/>
      <c r="K233" s="1077"/>
      <c r="L233" s="1077"/>
      <c r="M233" s="1077"/>
      <c r="N233" s="1077"/>
      <c r="O233" s="1077"/>
      <c r="P233" s="1077"/>
      <c r="Q233" s="1077"/>
      <c r="R233" s="1077"/>
      <c r="S233" s="1077"/>
      <c r="T233" s="1077"/>
      <c r="U233" s="1077"/>
      <c r="V233" s="1077"/>
      <c r="W233" s="1077"/>
      <c r="X233" s="1077"/>
      <c r="Y233" s="1077"/>
      <c r="Z233" s="1077"/>
      <c r="AA233" s="1077"/>
      <c r="AB233" s="1077"/>
      <c r="AC233" s="1077"/>
      <c r="AD233" s="1077"/>
      <c r="AE233" s="1077"/>
      <c r="AF233" s="1077"/>
      <c r="AG233" s="1077"/>
      <c r="AH233" s="1077"/>
      <c r="AI233" s="1077"/>
      <c r="AJ233" s="1077"/>
      <c r="AK233" s="1077"/>
      <c r="AL233" s="1077"/>
      <c r="AM233" s="1077"/>
      <c r="AN233" s="1077"/>
      <c r="AO233" s="1077"/>
      <c r="AP233" s="1077"/>
      <c r="AQ233" s="1077"/>
      <c r="AR233" s="1077"/>
      <c r="AS233" s="1077"/>
      <c r="AT233" s="1077"/>
      <c r="AU233" s="1077"/>
      <c r="AV233" s="1077"/>
      <c r="AW233" s="1077"/>
      <c r="AX233" s="1077"/>
      <c r="AY233" s="1077"/>
      <c r="AZ233" s="1078"/>
      <c r="BC233" s="12"/>
      <c r="BD233" s="12"/>
      <c r="BE233" s="12"/>
      <c r="BF233" s="12"/>
      <c r="BG233" s="12"/>
      <c r="BH233" s="12"/>
      <c r="BI233" s="12"/>
      <c r="BJ233" s="12"/>
      <c r="BK233" s="12"/>
      <c r="BL233" s="12"/>
      <c r="BM233" s="12"/>
      <c r="BN233" s="12"/>
      <c r="BO233" s="12"/>
      <c r="BP233" s="12"/>
      <c r="BQ233" s="12"/>
      <c r="BR233" s="12"/>
      <c r="BS233" s="12"/>
      <c r="BT233" s="12"/>
      <c r="BU233" s="12"/>
      <c r="BV233" s="12"/>
      <c r="BW233" s="12"/>
      <c r="BX233" s="12"/>
      <c r="BY233" s="12"/>
      <c r="BZ233" s="12"/>
      <c r="CA233" s="12"/>
      <c r="CB233" s="12"/>
      <c r="CC233" s="12"/>
      <c r="CD233" s="12"/>
      <c r="CE233" s="12"/>
      <c r="CF233" s="12"/>
      <c r="CG233" s="12"/>
      <c r="CH233" s="12"/>
      <c r="CI233" s="12"/>
      <c r="CJ233" s="12"/>
      <c r="CK233" s="12"/>
      <c r="CL233" s="12"/>
      <c r="CM233" s="12"/>
      <c r="CN233" s="12"/>
      <c r="CO233" s="12"/>
      <c r="CP233" s="12"/>
      <c r="CQ233" s="12"/>
      <c r="CR233" s="12"/>
      <c r="CS233" s="12"/>
      <c r="CT233" s="12"/>
      <c r="CU233" s="12"/>
      <c r="CV233" s="12"/>
      <c r="CW233" s="12"/>
      <c r="CX233" s="12"/>
      <c r="CY233" s="12"/>
      <c r="CZ233" s="179">
        <v>0</v>
      </c>
      <c r="DA233" s="12"/>
      <c r="DB233" s="12"/>
      <c r="DC233" s="12"/>
      <c r="DD233" s="12"/>
      <c r="DE233" s="12"/>
      <c r="DF233" s="12"/>
      <c r="DG233" s="12"/>
      <c r="DH233" s="12"/>
      <c r="DI233" s="12"/>
      <c r="DJ233" s="12"/>
      <c r="DK233" s="12"/>
      <c r="DL233" s="12"/>
      <c r="DM233" s="12"/>
      <c r="DN233" s="12"/>
      <c r="DO233" s="12"/>
      <c r="DP233" s="12"/>
      <c r="DQ233" s="12"/>
      <c r="DR233" s="12"/>
      <c r="DS233" s="12"/>
      <c r="DT233" s="12"/>
      <c r="DU233" s="12"/>
      <c r="DV233" s="12"/>
      <c r="DW233" s="12"/>
    </row>
    <row r="234" spans="3:127" x14ac:dyDescent="0.25">
      <c r="C234" s="1083"/>
      <c r="D234" s="1084"/>
      <c r="E234" s="1084"/>
      <c r="F234" s="1084"/>
      <c r="G234" s="1084"/>
      <c r="H234" s="1084"/>
      <c r="I234" s="1084"/>
      <c r="J234" s="1084"/>
      <c r="K234" s="1084"/>
      <c r="L234" s="1084"/>
      <c r="M234" s="1084"/>
      <c r="N234" s="1084"/>
      <c r="O234" s="1084"/>
      <c r="P234" s="1084"/>
      <c r="Q234" s="1084"/>
      <c r="R234" s="1084"/>
      <c r="S234" s="1084"/>
      <c r="T234" s="1084"/>
      <c r="U234" s="1084"/>
      <c r="V234" s="1084"/>
      <c r="W234" s="1084"/>
      <c r="X234" s="1084"/>
      <c r="Y234" s="1084"/>
      <c r="Z234" s="1084"/>
      <c r="AA234" s="1084"/>
      <c r="AB234" s="1084"/>
      <c r="AC234" s="1084"/>
      <c r="AD234" s="1084"/>
      <c r="AE234" s="1084"/>
      <c r="AF234" s="1084"/>
      <c r="AG234" s="1084"/>
      <c r="AH234" s="1084"/>
      <c r="AI234" s="1084"/>
      <c r="AJ234" s="1084"/>
      <c r="AK234" s="1084"/>
      <c r="AL234" s="1084"/>
      <c r="AM234" s="1084"/>
      <c r="AN234" s="1084"/>
      <c r="AO234" s="1084"/>
      <c r="AP234" s="1084"/>
      <c r="AQ234" s="1084"/>
      <c r="AR234" s="1084"/>
      <c r="AS234" s="1084"/>
      <c r="AT234" s="1084"/>
      <c r="AU234" s="1084"/>
      <c r="AV234" s="1084"/>
      <c r="AW234" s="1084"/>
      <c r="AX234" s="1084"/>
      <c r="AY234" s="1084"/>
      <c r="AZ234" s="1085"/>
      <c r="BC234" s="12"/>
      <c r="BD234" s="12"/>
      <c r="BE234" s="12"/>
      <c r="BF234" s="12"/>
      <c r="BG234" s="12"/>
      <c r="BH234" s="12"/>
      <c r="BI234" s="12"/>
      <c r="BJ234" s="12"/>
      <c r="BK234" s="12"/>
      <c r="BL234" s="12"/>
      <c r="BM234" s="12"/>
      <c r="BN234" s="12"/>
      <c r="BO234" s="12"/>
      <c r="BP234" s="12"/>
      <c r="BQ234" s="12"/>
      <c r="BR234" s="12"/>
      <c r="BS234" s="12"/>
      <c r="BT234" s="12"/>
      <c r="BU234" s="12"/>
      <c r="BV234" s="12"/>
      <c r="BW234" s="12"/>
      <c r="BX234" s="12"/>
      <c r="BY234" s="12"/>
      <c r="BZ234" s="12"/>
      <c r="CA234" s="12"/>
      <c r="CB234" s="12"/>
      <c r="CC234" s="12"/>
      <c r="CD234" s="12"/>
      <c r="CE234" s="12"/>
      <c r="CF234" s="12"/>
      <c r="CG234" s="12"/>
      <c r="CH234" s="12"/>
      <c r="CI234" s="12"/>
      <c r="CJ234" s="12"/>
      <c r="CK234" s="12"/>
      <c r="CL234" s="12"/>
      <c r="CM234" s="12"/>
      <c r="CN234" s="12"/>
      <c r="CO234" s="12"/>
      <c r="CP234" s="12"/>
      <c r="CQ234" s="12"/>
      <c r="CR234" s="12"/>
      <c r="CS234" s="12"/>
      <c r="CT234" s="12"/>
      <c r="CU234" s="12"/>
      <c r="CV234" s="12"/>
      <c r="CW234" s="12"/>
      <c r="CX234" s="12"/>
      <c r="CY234" s="12"/>
      <c r="CZ234" s="179">
        <v>0</v>
      </c>
      <c r="DA234" s="12"/>
      <c r="DB234" s="12"/>
      <c r="DC234" s="12"/>
      <c r="DD234" s="12"/>
      <c r="DE234" s="12"/>
      <c r="DF234" s="12"/>
      <c r="DG234" s="12"/>
      <c r="DH234" s="12"/>
      <c r="DI234" s="12"/>
      <c r="DJ234" s="12"/>
      <c r="DK234" s="12"/>
      <c r="DL234" s="12"/>
      <c r="DM234" s="12"/>
      <c r="DN234" s="12"/>
      <c r="DO234" s="12"/>
      <c r="DP234" s="12"/>
      <c r="DQ234" s="12"/>
      <c r="DR234" s="12"/>
      <c r="DS234" s="12"/>
      <c r="DT234" s="12"/>
      <c r="DU234" s="12"/>
      <c r="DV234" s="12"/>
      <c r="DW234" s="12"/>
    </row>
    <row r="235" spans="3:127" x14ac:dyDescent="0.25">
      <c r="C235" s="1086"/>
      <c r="D235" s="1087"/>
      <c r="E235" s="1087"/>
      <c r="F235" s="1087"/>
      <c r="G235" s="1087"/>
      <c r="H235" s="1087"/>
      <c r="I235" s="1087"/>
      <c r="J235" s="1087"/>
      <c r="K235" s="1087"/>
      <c r="L235" s="1087"/>
      <c r="M235" s="1087"/>
      <c r="N235" s="1087"/>
      <c r="O235" s="1087"/>
      <c r="P235" s="1087"/>
      <c r="Q235" s="1087"/>
      <c r="R235" s="1087"/>
      <c r="S235" s="1087"/>
      <c r="T235" s="1087"/>
      <c r="U235" s="1087"/>
      <c r="V235" s="1087"/>
      <c r="W235" s="1087"/>
      <c r="X235" s="1087"/>
      <c r="Y235" s="1087"/>
      <c r="Z235" s="1087"/>
      <c r="AA235" s="1087"/>
      <c r="AB235" s="1087"/>
      <c r="AC235" s="1087"/>
      <c r="AD235" s="1087"/>
      <c r="AE235" s="1087"/>
      <c r="AF235" s="1087"/>
      <c r="AG235" s="1087"/>
      <c r="AH235" s="1087"/>
      <c r="AI235" s="1087"/>
      <c r="AJ235" s="1087"/>
      <c r="AK235" s="1087"/>
      <c r="AL235" s="1087"/>
      <c r="AM235" s="1087"/>
      <c r="AN235" s="1087"/>
      <c r="AO235" s="1087"/>
      <c r="AP235" s="1087"/>
      <c r="AQ235" s="1087"/>
      <c r="AR235" s="1087"/>
      <c r="AS235" s="1087"/>
      <c r="AT235" s="1087"/>
      <c r="AU235" s="1087"/>
      <c r="AV235" s="1087"/>
      <c r="AW235" s="1087"/>
      <c r="AX235" s="1087"/>
      <c r="AY235" s="1087"/>
      <c r="AZ235" s="1088"/>
      <c r="BC235" s="12"/>
      <c r="BD235" s="12"/>
      <c r="BE235" s="12"/>
      <c r="BF235" s="12"/>
      <c r="BG235" s="12"/>
      <c r="BH235" s="12"/>
      <c r="BI235" s="12"/>
      <c r="BJ235" s="12"/>
      <c r="BK235" s="12"/>
      <c r="BL235" s="12"/>
      <c r="BM235" s="12"/>
      <c r="BN235" s="12"/>
      <c r="BO235" s="12"/>
      <c r="BP235" s="12"/>
      <c r="BQ235" s="12"/>
      <c r="BR235" s="12"/>
      <c r="BS235" s="12"/>
      <c r="BT235" s="12"/>
      <c r="BU235" s="12"/>
      <c r="BV235" s="12"/>
      <c r="BW235" s="12"/>
      <c r="BX235" s="12"/>
      <c r="BY235" s="12"/>
      <c r="BZ235" s="12"/>
      <c r="CA235" s="12"/>
      <c r="CB235" s="12"/>
      <c r="CC235" s="12"/>
      <c r="CD235" s="12"/>
      <c r="CE235" s="12"/>
      <c r="CF235" s="12"/>
      <c r="CG235" s="12"/>
      <c r="CH235" s="12"/>
      <c r="CI235" s="12"/>
      <c r="CJ235" s="12"/>
      <c r="CK235" s="12"/>
      <c r="CL235" s="12"/>
      <c r="CM235" s="12"/>
      <c r="CN235" s="12"/>
      <c r="CO235" s="12"/>
      <c r="CP235" s="12"/>
      <c r="CQ235" s="12"/>
      <c r="CR235" s="12"/>
      <c r="CS235" s="12"/>
      <c r="CT235" s="12"/>
      <c r="CU235" s="12"/>
      <c r="CV235" s="12"/>
      <c r="CW235" s="12"/>
      <c r="CX235" s="12"/>
      <c r="CY235" s="12"/>
      <c r="CZ235" s="179">
        <v>0</v>
      </c>
      <c r="DA235" s="12"/>
      <c r="DB235" s="12"/>
      <c r="DC235" s="12"/>
      <c r="DD235" s="12"/>
      <c r="DE235" s="12"/>
      <c r="DF235" s="12"/>
      <c r="DG235" s="12"/>
      <c r="DH235" s="12"/>
      <c r="DI235" s="12"/>
      <c r="DJ235" s="12"/>
      <c r="DK235" s="12"/>
      <c r="DL235" s="12"/>
      <c r="DM235" s="12"/>
      <c r="DN235" s="12"/>
      <c r="DO235" s="12"/>
      <c r="DP235" s="12"/>
      <c r="DQ235" s="12"/>
      <c r="DR235" s="12"/>
      <c r="DS235" s="12"/>
      <c r="DT235" s="12"/>
      <c r="DU235" s="12"/>
      <c r="DV235" s="12"/>
      <c r="DW235" s="12"/>
    </row>
    <row r="236" spans="3:127" x14ac:dyDescent="0.25">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C236" s="12"/>
      <c r="BD236" s="12"/>
      <c r="BE236" s="12"/>
      <c r="BF236" s="12"/>
      <c r="BG236" s="12"/>
      <c r="BH236" s="12"/>
      <c r="BI236" s="12"/>
      <c r="BJ236" s="12"/>
      <c r="BK236" s="12"/>
      <c r="BL236" s="12"/>
      <c r="BM236" s="12"/>
      <c r="BN236" s="12"/>
      <c r="BO236" s="12"/>
      <c r="BP236" s="12"/>
      <c r="BQ236" s="12"/>
      <c r="BR236" s="12"/>
      <c r="BS236" s="12"/>
      <c r="BT236" s="12"/>
      <c r="BU236" s="12"/>
      <c r="BV236" s="12"/>
      <c r="BW236" s="12"/>
      <c r="BX236" s="12"/>
      <c r="BY236" s="12"/>
      <c r="BZ236" s="12"/>
      <c r="CA236" s="12"/>
      <c r="CB236" s="12"/>
      <c r="CC236" s="12"/>
      <c r="CD236" s="12"/>
      <c r="CE236" s="12"/>
      <c r="CF236" s="12"/>
      <c r="CG236" s="12"/>
      <c r="CH236" s="12"/>
      <c r="CI236" s="12"/>
      <c r="CJ236" s="12"/>
      <c r="CK236" s="12"/>
      <c r="CL236" s="12"/>
      <c r="CM236" s="12"/>
      <c r="CN236" s="12"/>
      <c r="CO236" s="12"/>
      <c r="CP236" s="12"/>
      <c r="CQ236" s="12"/>
      <c r="CR236" s="12"/>
      <c r="CS236" s="12"/>
      <c r="CT236" s="12"/>
      <c r="CU236" s="12"/>
      <c r="CV236" s="12"/>
      <c r="CW236" s="12"/>
      <c r="CX236" s="12"/>
      <c r="CY236" s="12"/>
      <c r="CZ236" s="179">
        <v>0</v>
      </c>
      <c r="DA236" s="12"/>
      <c r="DB236" s="12"/>
      <c r="DC236" s="12"/>
      <c r="DD236" s="12"/>
      <c r="DE236" s="12"/>
      <c r="DF236" s="12"/>
      <c r="DG236" s="12"/>
      <c r="DH236" s="12"/>
      <c r="DI236" s="12"/>
      <c r="DJ236" s="12"/>
      <c r="DK236" s="12"/>
      <c r="DL236" s="12"/>
      <c r="DM236" s="12"/>
      <c r="DN236" s="12"/>
      <c r="DO236" s="12"/>
      <c r="DP236" s="12"/>
      <c r="DQ236" s="12"/>
      <c r="DR236" s="12"/>
      <c r="DS236" s="12"/>
      <c r="DT236" s="12"/>
      <c r="DU236" s="12"/>
      <c r="DV236" s="12"/>
      <c r="DW236" s="12"/>
    </row>
    <row r="237" spans="3:127" x14ac:dyDescent="0.25">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C237" s="12"/>
      <c r="BD237" s="12"/>
      <c r="BE237" s="12"/>
      <c r="BF237" s="12"/>
      <c r="BG237" s="12"/>
      <c r="BH237" s="12"/>
      <c r="BI237" s="12"/>
      <c r="BJ237" s="12"/>
      <c r="BK237" s="12"/>
      <c r="BL237" s="12"/>
      <c r="BM237" s="12"/>
      <c r="BN237" s="12"/>
      <c r="BO237" s="12"/>
      <c r="BP237" s="12"/>
      <c r="BQ237" s="12"/>
      <c r="BR237" s="12"/>
      <c r="BS237" s="12"/>
      <c r="BT237" s="12"/>
      <c r="BU237" s="12"/>
      <c r="BV237" s="12"/>
      <c r="BW237" s="12"/>
      <c r="BX237" s="12"/>
      <c r="BY237" s="12"/>
      <c r="BZ237" s="12"/>
      <c r="CA237" s="12"/>
      <c r="CB237" s="12"/>
      <c r="CC237" s="12"/>
      <c r="CD237" s="12"/>
      <c r="CE237" s="12"/>
      <c r="CF237" s="12"/>
      <c r="CG237" s="12"/>
      <c r="CH237" s="12"/>
      <c r="CI237" s="12"/>
      <c r="CJ237" s="12"/>
      <c r="CK237" s="12"/>
      <c r="CL237" s="12"/>
      <c r="CM237" s="12"/>
      <c r="CN237" s="12"/>
      <c r="CO237" s="12"/>
      <c r="CP237" s="12"/>
      <c r="CQ237" s="12"/>
      <c r="CR237" s="12"/>
      <c r="CS237" s="12"/>
      <c r="CT237" s="12"/>
      <c r="CU237" s="12"/>
      <c r="CV237" s="12"/>
      <c r="CW237" s="12"/>
      <c r="CX237" s="12"/>
      <c r="CY237" s="12"/>
      <c r="CZ237" s="179">
        <v>0</v>
      </c>
      <c r="DA237" s="12"/>
      <c r="DB237" s="12"/>
      <c r="DC237" s="12"/>
      <c r="DD237" s="12"/>
      <c r="DE237" s="12"/>
      <c r="DF237" s="12"/>
      <c r="DG237" s="12"/>
      <c r="DH237" s="12"/>
      <c r="DI237" s="12"/>
      <c r="DJ237" s="12"/>
      <c r="DK237" s="12"/>
      <c r="DL237" s="12"/>
      <c r="DM237" s="12"/>
      <c r="DN237" s="12"/>
      <c r="DO237" s="12"/>
      <c r="DP237" s="12"/>
      <c r="DQ237" s="12"/>
      <c r="DR237" s="12"/>
      <c r="DS237" s="12"/>
      <c r="DT237" s="12"/>
      <c r="DU237" s="12"/>
      <c r="DV237" s="12"/>
      <c r="DW237" s="12"/>
    </row>
    <row r="238" spans="3:127" x14ac:dyDescent="0.25">
      <c r="C238" s="888" t="s">
        <v>669</v>
      </c>
      <c r="D238" s="889"/>
      <c r="E238" s="889"/>
      <c r="F238" s="889"/>
      <c r="G238" s="889"/>
      <c r="H238" s="889"/>
      <c r="I238" s="889"/>
      <c r="J238" s="889"/>
      <c r="K238" s="889"/>
      <c r="L238" s="889"/>
      <c r="M238" s="889"/>
      <c r="N238" s="889"/>
      <c r="O238" s="889"/>
      <c r="P238" s="890"/>
      <c r="Q238" s="62"/>
      <c r="R238" s="63"/>
      <c r="S238" s="63"/>
      <c r="T238" s="63"/>
      <c r="U238" s="63"/>
      <c r="V238" s="63"/>
      <c r="W238" s="63"/>
      <c r="X238" s="63"/>
      <c r="Y238" s="63"/>
      <c r="Z238" s="63"/>
      <c r="AA238" s="63"/>
      <c r="AB238" s="63"/>
      <c r="AC238" s="63"/>
      <c r="AD238" s="63"/>
      <c r="AE238" s="63"/>
      <c r="AF238" s="63"/>
      <c r="AG238" s="63"/>
      <c r="AH238" s="63"/>
      <c r="AI238" s="63"/>
      <c r="AJ238" s="63"/>
      <c r="AK238" s="63"/>
      <c r="AL238" s="63"/>
      <c r="AM238" s="63"/>
      <c r="AN238" s="63"/>
      <c r="AO238" s="63"/>
      <c r="AP238" s="63"/>
      <c r="AQ238" s="63"/>
      <c r="AR238" s="63"/>
      <c r="AS238" s="63"/>
      <c r="AT238" s="63"/>
      <c r="AU238" s="63"/>
      <c r="AV238" s="63"/>
      <c r="AW238" s="63"/>
      <c r="AX238" s="63"/>
      <c r="AY238" s="63"/>
      <c r="AZ238" s="63"/>
      <c r="BC238" s="12"/>
      <c r="BD238" s="12"/>
      <c r="BE238" s="12"/>
      <c r="BF238" s="12"/>
      <c r="BG238" s="12"/>
      <c r="BH238" s="12"/>
      <c r="BI238" s="12"/>
      <c r="BJ238" s="12"/>
      <c r="BK238" s="12"/>
      <c r="BL238" s="12"/>
      <c r="BM238" s="12"/>
      <c r="BN238" s="12"/>
      <c r="BO238" s="12"/>
      <c r="BP238" s="12"/>
      <c r="BQ238" s="12"/>
      <c r="BR238" s="12"/>
      <c r="BS238" s="12"/>
      <c r="BT238" s="12"/>
      <c r="BU238" s="12"/>
      <c r="BV238" s="12"/>
      <c r="BW238" s="12"/>
      <c r="BX238" s="12"/>
      <c r="BY238" s="12"/>
      <c r="BZ238" s="12"/>
      <c r="CA238" s="12"/>
      <c r="CB238" s="12"/>
      <c r="CC238" s="12"/>
      <c r="CD238" s="12"/>
      <c r="CE238" s="12"/>
      <c r="CF238" s="12"/>
      <c r="CG238" s="12"/>
      <c r="CH238" s="12"/>
      <c r="CI238" s="12"/>
      <c r="CJ238" s="12"/>
      <c r="CK238" s="12"/>
      <c r="CL238" s="12"/>
      <c r="CM238" s="12"/>
      <c r="CN238" s="12"/>
      <c r="CO238" s="12"/>
      <c r="CP238" s="12"/>
      <c r="CQ238" s="12"/>
      <c r="CR238" s="12"/>
      <c r="CS238" s="12"/>
      <c r="CT238" s="12"/>
      <c r="CU238" s="12"/>
      <c r="CV238" s="12"/>
      <c r="CW238" s="12"/>
      <c r="CX238" s="12"/>
      <c r="CY238" s="12"/>
      <c r="CZ238" s="179">
        <v>0</v>
      </c>
      <c r="DA238" s="12"/>
      <c r="DB238" s="12"/>
      <c r="DC238" s="12"/>
      <c r="DD238" s="12"/>
      <c r="DE238" s="12"/>
      <c r="DF238" s="12"/>
      <c r="DG238" s="12"/>
      <c r="DH238" s="12"/>
      <c r="DI238" s="12"/>
      <c r="DJ238" s="12"/>
      <c r="DK238" s="12"/>
      <c r="DL238" s="12"/>
      <c r="DM238" s="12"/>
      <c r="DN238" s="12"/>
      <c r="DO238" s="12"/>
      <c r="DP238" s="12"/>
      <c r="DQ238" s="12"/>
      <c r="DR238" s="12"/>
      <c r="DS238" s="12"/>
      <c r="DT238" s="12"/>
      <c r="DU238" s="12"/>
      <c r="DV238" s="12"/>
      <c r="DW238" s="12"/>
    </row>
    <row r="239" spans="3:127" x14ac:dyDescent="0.25">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C239" s="12"/>
      <c r="BD239" s="12"/>
      <c r="BE239" s="12"/>
      <c r="BF239" s="12"/>
      <c r="BG239" s="12"/>
      <c r="BH239" s="12"/>
      <c r="BI239" s="12"/>
      <c r="BJ239" s="12"/>
      <c r="BK239" s="12"/>
      <c r="BL239" s="12"/>
      <c r="BM239" s="12"/>
      <c r="BN239" s="12"/>
      <c r="BO239" s="12"/>
      <c r="BP239" s="12"/>
      <c r="BQ239" s="12"/>
      <c r="BR239" s="12"/>
      <c r="BS239" s="12"/>
      <c r="BT239" s="12"/>
      <c r="BU239" s="12"/>
      <c r="BV239" s="12"/>
      <c r="BW239" s="12"/>
      <c r="BX239" s="12"/>
      <c r="BY239" s="12"/>
      <c r="BZ239" s="12"/>
      <c r="CA239" s="12"/>
      <c r="CB239" s="12"/>
      <c r="CC239" s="12"/>
      <c r="CD239" s="12"/>
      <c r="CE239" s="12"/>
      <c r="CF239" s="12"/>
      <c r="CG239" s="12"/>
      <c r="CH239" s="12"/>
      <c r="CI239" s="12"/>
      <c r="CJ239" s="12"/>
      <c r="CK239" s="12"/>
      <c r="CL239" s="12"/>
      <c r="CM239" s="12"/>
      <c r="CN239" s="12"/>
      <c r="CO239" s="12"/>
      <c r="CP239" s="12"/>
      <c r="CQ239" s="12"/>
      <c r="CR239" s="12"/>
      <c r="CS239" s="12"/>
      <c r="CT239" s="12"/>
      <c r="CU239" s="12"/>
      <c r="CV239" s="12"/>
      <c r="CW239" s="12"/>
      <c r="CX239" s="12"/>
      <c r="CY239" s="12"/>
      <c r="CZ239" s="179">
        <v>0</v>
      </c>
      <c r="DA239" s="12"/>
      <c r="DB239" s="12"/>
      <c r="DC239" s="12"/>
      <c r="DD239" s="12"/>
      <c r="DE239" s="12"/>
      <c r="DF239" s="12"/>
      <c r="DG239" s="12"/>
      <c r="DH239" s="12"/>
      <c r="DI239" s="12"/>
      <c r="DJ239" s="12"/>
      <c r="DK239" s="12"/>
      <c r="DL239" s="12"/>
      <c r="DM239" s="12"/>
      <c r="DN239" s="12"/>
      <c r="DO239" s="12"/>
      <c r="DP239" s="12"/>
      <c r="DQ239" s="12"/>
      <c r="DR239" s="12"/>
      <c r="DS239" s="12"/>
      <c r="DT239" s="12"/>
      <c r="DU239" s="12"/>
      <c r="DV239" s="12"/>
      <c r="DW239" s="12"/>
    </row>
    <row r="240" spans="3:127" x14ac:dyDescent="0.25">
      <c r="C240" s="973" t="s">
        <v>217</v>
      </c>
      <c r="D240" s="974"/>
      <c r="E240" s="833"/>
      <c r="F240" s="388" t="s">
        <v>307</v>
      </c>
      <c r="G240" s="367"/>
      <c r="H240" s="367"/>
      <c r="I240" s="367"/>
      <c r="J240" s="367"/>
      <c r="K240" s="367"/>
      <c r="L240" s="367"/>
      <c r="M240" s="367"/>
      <c r="N240" s="367"/>
      <c r="O240" s="367"/>
      <c r="P240" s="367"/>
      <c r="Q240" s="367"/>
      <c r="R240" s="367"/>
      <c r="S240" s="367"/>
      <c r="T240" s="367"/>
      <c r="U240" s="367"/>
      <c r="V240" s="367"/>
      <c r="W240" s="367"/>
      <c r="X240" s="367"/>
      <c r="Y240" s="367"/>
      <c r="Z240" s="367"/>
      <c r="AA240" s="367"/>
      <c r="AB240" s="367"/>
      <c r="AC240" s="367"/>
      <c r="AD240" s="367"/>
      <c r="AE240" s="367"/>
      <c r="AF240" s="367"/>
      <c r="AG240" s="367"/>
      <c r="AH240" s="367"/>
      <c r="AI240" s="367"/>
      <c r="AJ240" s="367"/>
      <c r="AK240" s="367"/>
      <c r="AL240" s="367"/>
      <c r="AM240" s="367"/>
      <c r="AN240" s="367"/>
      <c r="AO240" s="368"/>
      <c r="AP240" s="1060" t="s">
        <v>555</v>
      </c>
      <c r="AQ240" s="367"/>
      <c r="AR240" s="367"/>
      <c r="AS240" s="367"/>
      <c r="AT240" s="367"/>
      <c r="AU240" s="367"/>
      <c r="AV240" s="367"/>
      <c r="AW240" s="367"/>
      <c r="AX240" s="367"/>
      <c r="AY240" s="367"/>
      <c r="AZ240" s="368"/>
      <c r="BC240" s="12"/>
      <c r="BD240" s="12"/>
      <c r="BE240" s="12"/>
      <c r="BF240" s="12"/>
      <c r="BG240" s="12"/>
      <c r="BH240" s="12"/>
      <c r="BI240" s="12"/>
      <c r="BJ240" s="12"/>
      <c r="BK240" s="12"/>
      <c r="BL240" s="12"/>
      <c r="BM240" s="12"/>
      <c r="BN240" s="12"/>
      <c r="BO240" s="12"/>
      <c r="BP240" s="12"/>
      <c r="BQ240" s="12"/>
      <c r="BR240" s="12"/>
      <c r="BS240" s="12"/>
      <c r="BT240" s="12"/>
      <c r="BU240" s="12"/>
      <c r="BV240" s="12"/>
      <c r="BW240" s="12"/>
      <c r="BX240" s="12"/>
      <c r="BY240" s="12"/>
      <c r="BZ240" s="12"/>
      <c r="CA240" s="12"/>
      <c r="CB240" s="12"/>
      <c r="CC240" s="12"/>
      <c r="CD240" s="12"/>
      <c r="CE240" s="12"/>
      <c r="CF240" s="12"/>
      <c r="CG240" s="12"/>
      <c r="CH240" s="12"/>
      <c r="CI240" s="12"/>
      <c r="CJ240" s="12"/>
      <c r="CK240" s="12"/>
      <c r="CL240" s="12"/>
      <c r="CM240" s="12"/>
      <c r="CN240" s="12"/>
      <c r="CO240" s="12"/>
      <c r="CP240" s="12"/>
      <c r="CQ240" s="12"/>
      <c r="CR240" s="12"/>
      <c r="CS240" s="12"/>
      <c r="CT240" s="12"/>
      <c r="CU240" s="12"/>
      <c r="CV240" s="12"/>
      <c r="CW240" s="12"/>
      <c r="CX240" s="12"/>
      <c r="CY240" s="12"/>
      <c r="CZ240" s="179">
        <v>0</v>
      </c>
      <c r="DA240" s="12"/>
      <c r="DB240" s="12"/>
      <c r="DC240" s="12"/>
      <c r="DD240" s="12"/>
      <c r="DE240" s="12"/>
      <c r="DF240" s="12"/>
      <c r="DG240" s="12"/>
      <c r="DH240" s="12"/>
      <c r="DI240" s="12"/>
      <c r="DJ240" s="12"/>
      <c r="DK240" s="12"/>
      <c r="DL240" s="12"/>
      <c r="DM240" s="12"/>
      <c r="DN240" s="12"/>
      <c r="DO240" s="12"/>
      <c r="DP240" s="12"/>
      <c r="DQ240" s="12"/>
      <c r="DR240" s="12"/>
      <c r="DS240" s="12"/>
      <c r="DT240" s="12"/>
      <c r="DU240" s="12"/>
      <c r="DV240" s="12"/>
      <c r="DW240" s="12"/>
    </row>
    <row r="241" spans="2:127" x14ac:dyDescent="0.25">
      <c r="C241" s="1061"/>
      <c r="D241" s="1062"/>
      <c r="E241" s="1063"/>
      <c r="F241" s="985"/>
      <c r="G241" s="383"/>
      <c r="H241" s="383"/>
      <c r="I241" s="383"/>
      <c r="J241" s="383"/>
      <c r="K241" s="383"/>
      <c r="L241" s="383"/>
      <c r="M241" s="383"/>
      <c r="N241" s="383"/>
      <c r="O241" s="383"/>
      <c r="P241" s="383"/>
      <c r="Q241" s="383"/>
      <c r="R241" s="383"/>
      <c r="S241" s="383"/>
      <c r="T241" s="383"/>
      <c r="U241" s="383"/>
      <c r="V241" s="383"/>
      <c r="W241" s="383"/>
      <c r="X241" s="383"/>
      <c r="Y241" s="383"/>
      <c r="Z241" s="383"/>
      <c r="AA241" s="383"/>
      <c r="AB241" s="383"/>
      <c r="AC241" s="383"/>
      <c r="AD241" s="383"/>
      <c r="AE241" s="383"/>
      <c r="AF241" s="383"/>
      <c r="AG241" s="383"/>
      <c r="AH241" s="383"/>
      <c r="AI241" s="383"/>
      <c r="AJ241" s="383"/>
      <c r="AK241" s="383"/>
      <c r="AL241" s="383"/>
      <c r="AM241" s="383"/>
      <c r="AN241" s="383"/>
      <c r="AO241" s="437"/>
      <c r="AP241" s="356"/>
      <c r="AQ241" s="356"/>
      <c r="AR241" s="356"/>
      <c r="AS241" s="356"/>
      <c r="AT241" s="356"/>
      <c r="AU241" s="356"/>
      <c r="AV241" s="356"/>
      <c r="AW241" s="356"/>
      <c r="AX241" s="356"/>
      <c r="AY241" s="356"/>
      <c r="AZ241" s="357"/>
      <c r="BC241" s="12"/>
      <c r="BD241" s="12"/>
      <c r="BE241" s="12"/>
      <c r="BF241" s="12"/>
      <c r="BG241" s="12"/>
      <c r="BH241" s="12"/>
      <c r="BI241" s="12"/>
      <c r="BJ241" s="12"/>
      <c r="BK241" s="12"/>
      <c r="BL241" s="12"/>
      <c r="BM241" s="12"/>
      <c r="BN241" s="12"/>
      <c r="BO241" s="12"/>
      <c r="BP241" s="12"/>
      <c r="BQ241" s="12"/>
      <c r="BR241" s="12"/>
      <c r="BS241" s="12"/>
      <c r="BT241" s="12"/>
      <c r="BU241" s="12"/>
      <c r="BV241" s="12"/>
      <c r="BW241" s="12"/>
      <c r="BX241" s="12"/>
      <c r="BY241" s="12"/>
      <c r="BZ241" s="12"/>
      <c r="CA241" s="12"/>
      <c r="CB241" s="12"/>
      <c r="CC241" s="12"/>
      <c r="CD241" s="12"/>
      <c r="CE241" s="12"/>
      <c r="CF241" s="12"/>
      <c r="CG241" s="12"/>
      <c r="CH241" s="12"/>
      <c r="CI241" s="12"/>
      <c r="CJ241" s="12"/>
      <c r="CK241" s="12"/>
      <c r="CL241" s="12"/>
      <c r="CM241" s="12"/>
      <c r="CN241" s="12"/>
      <c r="CO241" s="12"/>
      <c r="CP241" s="12"/>
      <c r="CQ241" s="12"/>
      <c r="CR241" s="12"/>
      <c r="CS241" s="12"/>
      <c r="CT241" s="12"/>
      <c r="CU241" s="12"/>
      <c r="CV241" s="12"/>
      <c r="CW241" s="12"/>
      <c r="CX241" s="12"/>
      <c r="CY241" s="12"/>
      <c r="CZ241" s="179">
        <v>0</v>
      </c>
      <c r="DA241" s="12"/>
      <c r="DB241" s="12"/>
      <c r="DC241" s="12"/>
      <c r="DD241" s="12"/>
      <c r="DE241" s="12"/>
      <c r="DF241" s="12"/>
      <c r="DG241" s="12"/>
      <c r="DH241" s="12"/>
      <c r="DI241" s="12"/>
      <c r="DJ241" s="12"/>
      <c r="DK241" s="12"/>
      <c r="DL241" s="12"/>
      <c r="DM241" s="12"/>
      <c r="DN241" s="12"/>
      <c r="DO241" s="12"/>
      <c r="DP241" s="12"/>
      <c r="DQ241" s="12"/>
      <c r="DR241" s="12"/>
      <c r="DS241" s="12"/>
      <c r="DT241" s="12"/>
      <c r="DU241" s="12"/>
      <c r="DV241" s="12"/>
      <c r="DW241" s="12"/>
    </row>
    <row r="242" spans="2:127" x14ac:dyDescent="0.25">
      <c r="C242" s="1064"/>
      <c r="D242" s="1065"/>
      <c r="E242" s="1066"/>
      <c r="F242" s="985"/>
      <c r="G242" s="383"/>
      <c r="H242" s="383"/>
      <c r="I242" s="383"/>
      <c r="J242" s="383"/>
      <c r="K242" s="383"/>
      <c r="L242" s="383"/>
      <c r="M242" s="383"/>
      <c r="N242" s="383"/>
      <c r="O242" s="383"/>
      <c r="P242" s="383"/>
      <c r="Q242" s="383"/>
      <c r="R242" s="383"/>
      <c r="S242" s="383"/>
      <c r="T242" s="383"/>
      <c r="U242" s="383"/>
      <c r="V242" s="383"/>
      <c r="W242" s="383"/>
      <c r="X242" s="383"/>
      <c r="Y242" s="383"/>
      <c r="Z242" s="383"/>
      <c r="AA242" s="383"/>
      <c r="AB242" s="383"/>
      <c r="AC242" s="383"/>
      <c r="AD242" s="383"/>
      <c r="AE242" s="383"/>
      <c r="AF242" s="383"/>
      <c r="AG242" s="383"/>
      <c r="AH242" s="383"/>
      <c r="AI242" s="383"/>
      <c r="AJ242" s="383"/>
      <c r="AK242" s="383"/>
      <c r="AL242" s="383"/>
      <c r="AM242" s="383"/>
      <c r="AN242" s="383"/>
      <c r="AO242" s="437"/>
      <c r="AP242" s="1007"/>
      <c r="AQ242" s="1007"/>
      <c r="AR242" s="1007"/>
      <c r="AS242" s="1007"/>
      <c r="AT242" s="1007"/>
      <c r="AU242" s="1007"/>
      <c r="AV242" s="1007"/>
      <c r="AW242" s="1007"/>
      <c r="AX242" s="1007"/>
      <c r="AY242" s="1007"/>
      <c r="AZ242" s="1008"/>
      <c r="BC242" s="12"/>
      <c r="BD242" s="12"/>
      <c r="BE242" s="12"/>
      <c r="BF242" s="12"/>
      <c r="BG242" s="12"/>
      <c r="BH242" s="12"/>
      <c r="BI242" s="12"/>
      <c r="BJ242" s="12"/>
      <c r="BK242" s="12"/>
      <c r="BL242" s="12"/>
      <c r="BM242" s="12"/>
      <c r="BN242" s="12"/>
      <c r="BO242" s="12"/>
      <c r="BP242" s="12"/>
      <c r="BQ242" s="12"/>
      <c r="BR242" s="12"/>
      <c r="BS242" s="12"/>
      <c r="BT242" s="12"/>
      <c r="BU242" s="12"/>
      <c r="BV242" s="12"/>
      <c r="BW242" s="12"/>
      <c r="BX242" s="12"/>
      <c r="BY242" s="12"/>
      <c r="BZ242" s="12"/>
      <c r="CA242" s="12"/>
      <c r="CB242" s="12"/>
      <c r="CC242" s="12"/>
      <c r="CD242" s="12"/>
      <c r="CE242" s="12"/>
      <c r="CF242" s="12"/>
      <c r="CG242" s="12"/>
      <c r="CH242" s="12"/>
      <c r="CI242" s="12"/>
      <c r="CJ242" s="12"/>
      <c r="CK242" s="12"/>
      <c r="CL242" s="12"/>
      <c r="CM242" s="12"/>
      <c r="CN242" s="12"/>
      <c r="CO242" s="12"/>
      <c r="CP242" s="12"/>
      <c r="CQ242" s="12"/>
      <c r="CR242" s="12"/>
      <c r="CS242" s="12"/>
      <c r="CT242" s="12"/>
      <c r="CU242" s="12"/>
      <c r="CV242" s="12"/>
      <c r="CW242" s="12"/>
      <c r="CX242" s="12"/>
      <c r="CY242" s="12"/>
      <c r="CZ242" s="179">
        <v>0</v>
      </c>
      <c r="DA242" s="12"/>
      <c r="DB242" s="12"/>
      <c r="DC242" s="12"/>
      <c r="DD242" s="12"/>
      <c r="DE242" s="12"/>
      <c r="DF242" s="12"/>
      <c r="DG242" s="12"/>
      <c r="DH242" s="12"/>
      <c r="DI242" s="12"/>
      <c r="DJ242" s="12"/>
      <c r="DK242" s="12"/>
      <c r="DL242" s="12"/>
      <c r="DM242" s="12"/>
      <c r="DN242" s="12"/>
      <c r="DO242" s="12"/>
      <c r="DP242" s="12"/>
      <c r="DQ242" s="12"/>
      <c r="DR242" s="12"/>
      <c r="DS242" s="12"/>
      <c r="DT242" s="12"/>
      <c r="DU242" s="12"/>
      <c r="DV242" s="12"/>
      <c r="DW242" s="12"/>
    </row>
    <row r="243" spans="2:127" x14ac:dyDescent="0.25">
      <c r="C243" s="420" t="s">
        <v>92</v>
      </c>
      <c r="D243" s="421"/>
      <c r="E243" s="421"/>
      <c r="F243" s="421"/>
      <c r="G243" s="421"/>
      <c r="H243" s="421"/>
      <c r="I243" s="421"/>
      <c r="J243" s="421"/>
      <c r="K243" s="421"/>
      <c r="L243" s="421"/>
      <c r="M243" s="421"/>
      <c r="N243" s="421"/>
      <c r="O243" s="421"/>
      <c r="P243" s="421"/>
      <c r="Q243" s="421"/>
      <c r="R243" s="421"/>
      <c r="S243" s="421"/>
      <c r="T243" s="421"/>
      <c r="U243" s="421"/>
      <c r="V243" s="421"/>
      <c r="W243" s="421"/>
      <c r="X243" s="421"/>
      <c r="Y243" s="421"/>
      <c r="Z243" s="421"/>
      <c r="AA243" s="421"/>
      <c r="AB243" s="421"/>
      <c r="AC243" s="421"/>
      <c r="AD243" s="421"/>
      <c r="AE243" s="421"/>
      <c r="AF243" s="421"/>
      <c r="AG243" s="421"/>
      <c r="AH243" s="421"/>
      <c r="AI243" s="421"/>
      <c r="AJ243" s="421"/>
      <c r="AK243" s="421"/>
      <c r="AL243" s="421"/>
      <c r="AM243" s="421"/>
      <c r="AN243" s="421"/>
      <c r="AO243" s="421"/>
      <c r="AP243" s="421"/>
      <c r="AQ243" s="421"/>
      <c r="AR243" s="421"/>
      <c r="AS243" s="421"/>
      <c r="AT243" s="421"/>
      <c r="AU243" s="421"/>
      <c r="AV243" s="422"/>
      <c r="AW243" s="330" t="s">
        <v>93</v>
      </c>
      <c r="AX243" s="331"/>
      <c r="AY243" s="330" t="s">
        <v>94</v>
      </c>
      <c r="AZ243" s="331"/>
      <c r="BC243" s="12"/>
      <c r="BD243" s="12"/>
      <c r="BE243" s="12"/>
      <c r="BF243" s="12"/>
      <c r="BG243" s="12"/>
      <c r="BH243" s="12"/>
      <c r="BI243" s="12"/>
      <c r="BJ243" s="12"/>
      <c r="BK243" s="12"/>
      <c r="BL243" s="12"/>
      <c r="BM243" s="12"/>
      <c r="BN243" s="12"/>
      <c r="BO243" s="12"/>
      <c r="BP243" s="12"/>
      <c r="BQ243" s="12"/>
      <c r="BR243" s="12"/>
      <c r="BS243" s="12"/>
      <c r="BT243" s="12"/>
      <c r="BU243" s="12"/>
      <c r="BV243" s="12"/>
      <c r="BW243" s="12"/>
      <c r="BX243" s="12"/>
      <c r="BY243" s="12"/>
      <c r="BZ243" s="12"/>
      <c r="CA243" s="12"/>
      <c r="CB243" s="12"/>
      <c r="CC243" s="12"/>
      <c r="CD243" s="12"/>
      <c r="CE243" s="12"/>
      <c r="CF243" s="12"/>
      <c r="CG243" s="12"/>
      <c r="CH243" s="12"/>
      <c r="CI243" s="12"/>
      <c r="CJ243" s="12"/>
      <c r="CK243" s="12"/>
      <c r="CL243" s="12"/>
      <c r="CM243" s="12"/>
      <c r="CN243" s="12"/>
      <c r="CO243" s="12"/>
      <c r="CP243" s="12"/>
      <c r="CQ243" s="12"/>
      <c r="CR243" s="12"/>
      <c r="CS243" s="12"/>
      <c r="CT243" s="12"/>
      <c r="CU243" s="12"/>
      <c r="CV243" s="12"/>
      <c r="CW243" s="12"/>
      <c r="CX243" s="12"/>
      <c r="CY243" s="12"/>
      <c r="CZ243" s="179">
        <v>1</v>
      </c>
      <c r="DA243" s="12"/>
      <c r="DB243" s="12"/>
      <c r="DC243" s="12"/>
      <c r="DD243" s="12"/>
      <c r="DE243" s="12"/>
      <c r="DF243" s="12"/>
      <c r="DG243" s="12"/>
      <c r="DH243" s="12"/>
      <c r="DI243" s="12"/>
      <c r="DJ243" s="12"/>
      <c r="DK243" s="12"/>
      <c r="DL243" s="12"/>
      <c r="DM243" s="12"/>
      <c r="DN243" s="12"/>
      <c r="DO243" s="12"/>
      <c r="DP243" s="12"/>
      <c r="DQ243" s="12"/>
      <c r="DR243" s="12"/>
      <c r="DS243" s="12"/>
      <c r="DT243" s="12"/>
      <c r="DU243" s="12"/>
      <c r="DV243" s="12"/>
      <c r="DW243" s="12"/>
    </row>
    <row r="244" spans="2:127" x14ac:dyDescent="0.25">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C244" s="12"/>
      <c r="BD244" s="12"/>
      <c r="BE244" s="12"/>
      <c r="BF244" s="12"/>
      <c r="BG244" s="12"/>
      <c r="BH244" s="12"/>
      <c r="BI244" s="12"/>
      <c r="BJ244" s="12"/>
      <c r="BK244" s="12"/>
      <c r="BL244" s="12"/>
      <c r="BM244" s="12"/>
      <c r="BN244" s="12"/>
      <c r="BO244" s="12"/>
      <c r="BP244" s="12"/>
      <c r="BQ244" s="12"/>
      <c r="BR244" s="12"/>
      <c r="BS244" s="12"/>
      <c r="BT244" s="12"/>
      <c r="BU244" s="12"/>
      <c r="BV244" s="12"/>
      <c r="BW244" s="12"/>
      <c r="BX244" s="12"/>
      <c r="BY244" s="12"/>
      <c r="BZ244" s="12"/>
      <c r="CA244" s="12"/>
      <c r="CB244" s="12"/>
      <c r="CC244" s="12"/>
      <c r="CD244" s="12"/>
      <c r="CE244" s="12"/>
      <c r="CF244" s="12"/>
      <c r="CG244" s="12"/>
      <c r="CH244" s="12"/>
      <c r="CI244" s="12"/>
      <c r="CJ244" s="12"/>
      <c r="CK244" s="12"/>
      <c r="CL244" s="12"/>
      <c r="CM244" s="12"/>
      <c r="CN244" s="12"/>
      <c r="CO244" s="12"/>
      <c r="CP244" s="12"/>
      <c r="CQ244" s="12"/>
      <c r="CR244" s="12"/>
      <c r="CS244" s="12"/>
      <c r="CT244" s="12"/>
      <c r="CU244" s="12"/>
      <c r="CV244" s="12"/>
      <c r="CW244" s="12"/>
      <c r="CX244" s="12"/>
      <c r="CY244" s="12"/>
      <c r="CZ244" s="179">
        <v>0</v>
      </c>
      <c r="DA244" s="12"/>
      <c r="DB244" s="12"/>
      <c r="DC244" s="12"/>
      <c r="DD244" s="12"/>
      <c r="DE244" s="12"/>
      <c r="DF244" s="12"/>
      <c r="DG244" s="12"/>
      <c r="DH244" s="12"/>
      <c r="DI244" s="12"/>
      <c r="DJ244" s="12"/>
      <c r="DK244" s="12"/>
      <c r="DL244" s="12"/>
      <c r="DM244" s="12"/>
      <c r="DN244" s="12"/>
      <c r="DO244" s="12"/>
      <c r="DP244" s="12"/>
      <c r="DQ244" s="12"/>
      <c r="DR244" s="12"/>
      <c r="DS244" s="12"/>
      <c r="DT244" s="12"/>
      <c r="DU244" s="12"/>
      <c r="DV244" s="12"/>
      <c r="DW244" s="12"/>
    </row>
    <row r="245" spans="2:127" x14ac:dyDescent="0.25">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C245" s="12"/>
      <c r="BD245" s="12"/>
      <c r="BE245" s="12"/>
      <c r="BF245" s="12"/>
      <c r="BG245" s="12"/>
      <c r="BH245" s="12"/>
      <c r="BI245" s="12"/>
      <c r="BJ245" s="12"/>
      <c r="BK245" s="12"/>
      <c r="BL245" s="12"/>
      <c r="BM245" s="12"/>
      <c r="BN245" s="12"/>
      <c r="BO245" s="12"/>
      <c r="BP245" s="12"/>
      <c r="BQ245" s="12"/>
      <c r="BR245" s="12"/>
      <c r="BS245" s="12"/>
      <c r="BT245" s="12"/>
      <c r="BU245" s="12"/>
      <c r="BV245" s="12"/>
      <c r="BW245" s="12"/>
      <c r="BX245" s="12"/>
      <c r="BY245" s="12"/>
      <c r="BZ245" s="12"/>
      <c r="CA245" s="12"/>
      <c r="CB245" s="12"/>
      <c r="CC245" s="12"/>
      <c r="CD245" s="12"/>
      <c r="CE245" s="12"/>
      <c r="CF245" s="12"/>
      <c r="CG245" s="12"/>
      <c r="CH245" s="12"/>
      <c r="CI245" s="12"/>
      <c r="CJ245" s="12"/>
      <c r="CK245" s="12"/>
      <c r="CL245" s="12"/>
      <c r="CM245" s="12"/>
      <c r="CN245" s="12"/>
      <c r="CO245" s="12"/>
      <c r="CP245" s="12"/>
      <c r="CQ245" s="12"/>
      <c r="CR245" s="12"/>
      <c r="CS245" s="12"/>
      <c r="CT245" s="12"/>
      <c r="CU245" s="12"/>
      <c r="CV245" s="12"/>
      <c r="CW245" s="12"/>
      <c r="CX245" s="12"/>
      <c r="CY245" s="12"/>
      <c r="CZ245" s="179">
        <v>0</v>
      </c>
      <c r="DA245" s="12"/>
      <c r="DB245" s="12"/>
      <c r="DC245" s="12"/>
      <c r="DD245" s="12"/>
      <c r="DE245" s="12"/>
      <c r="DF245" s="12"/>
      <c r="DG245" s="12"/>
      <c r="DH245" s="12"/>
      <c r="DI245" s="12"/>
      <c r="DJ245" s="12"/>
      <c r="DK245" s="12"/>
      <c r="DL245" s="12"/>
      <c r="DM245" s="12"/>
      <c r="DN245" s="12"/>
      <c r="DO245" s="12"/>
      <c r="DP245" s="12"/>
      <c r="DQ245" s="12"/>
      <c r="DR245" s="12"/>
      <c r="DS245" s="12"/>
      <c r="DT245" s="12"/>
      <c r="DU245" s="12"/>
      <c r="DV245" s="12"/>
      <c r="DW245" s="12"/>
    </row>
    <row r="246" spans="2:127" x14ac:dyDescent="0.25">
      <c r="C246" s="888" t="s">
        <v>670</v>
      </c>
      <c r="D246" s="889"/>
      <c r="E246" s="889"/>
      <c r="F246" s="889"/>
      <c r="G246" s="889"/>
      <c r="H246" s="889"/>
      <c r="I246" s="889"/>
      <c r="J246" s="889"/>
      <c r="K246" s="889"/>
      <c r="L246" s="889"/>
      <c r="M246" s="889"/>
      <c r="N246" s="889"/>
      <c r="O246" s="889"/>
      <c r="P246" s="890"/>
      <c r="Q246" s="62"/>
      <c r="R246" s="63"/>
      <c r="S246" s="63"/>
      <c r="T246" s="63"/>
      <c r="U246" s="63"/>
      <c r="V246" s="63"/>
      <c r="W246" s="63"/>
      <c r="X246" s="63"/>
      <c r="Y246" s="63"/>
      <c r="Z246" s="63"/>
      <c r="AA246" s="63"/>
      <c r="AB246" s="63"/>
      <c r="AC246" s="63"/>
      <c r="AD246" s="63"/>
      <c r="AE246" s="63"/>
      <c r="AF246" s="63"/>
      <c r="AG246" s="63"/>
      <c r="AH246" s="63"/>
      <c r="AI246" s="63"/>
      <c r="AJ246" s="63"/>
      <c r="AK246" s="63"/>
      <c r="AL246" s="63"/>
      <c r="AM246" s="63"/>
      <c r="AN246" s="63"/>
      <c r="AO246" s="63"/>
      <c r="AP246" s="63"/>
      <c r="AQ246" s="63"/>
      <c r="AR246" s="63"/>
      <c r="AS246" s="63"/>
      <c r="AT246" s="63"/>
      <c r="AU246" s="63"/>
      <c r="AV246" s="63"/>
      <c r="AW246" s="63"/>
      <c r="AX246" s="63"/>
      <c r="AY246" s="63"/>
      <c r="AZ246" s="63"/>
      <c r="BC246" s="12"/>
      <c r="BD246" s="12"/>
      <c r="BE246" s="12"/>
      <c r="BF246" s="12"/>
      <c r="BG246" s="12"/>
      <c r="BH246" s="12"/>
      <c r="BI246" s="12"/>
      <c r="BJ246" s="12"/>
      <c r="BK246" s="12"/>
      <c r="BL246" s="12"/>
      <c r="BM246" s="12"/>
      <c r="BN246" s="12"/>
      <c r="BO246" s="12"/>
      <c r="BP246" s="12"/>
      <c r="BQ246" s="12"/>
      <c r="BR246" s="12"/>
      <c r="BS246" s="12"/>
      <c r="BT246" s="12"/>
      <c r="BU246" s="12"/>
      <c r="BV246" s="12"/>
      <c r="BW246" s="12"/>
      <c r="BX246" s="12"/>
      <c r="BY246" s="12"/>
      <c r="BZ246" s="12"/>
      <c r="CA246" s="12"/>
      <c r="CB246" s="12"/>
      <c r="CC246" s="12"/>
      <c r="CD246" s="12"/>
      <c r="CE246" s="12"/>
      <c r="CF246" s="12"/>
      <c r="CG246" s="12"/>
      <c r="CH246" s="12"/>
      <c r="CI246" s="12"/>
      <c r="CJ246" s="12"/>
      <c r="CK246" s="12"/>
      <c r="CL246" s="12"/>
      <c r="CM246" s="12"/>
      <c r="CN246" s="12"/>
      <c r="CO246" s="12"/>
      <c r="CP246" s="12"/>
      <c r="CQ246" s="12"/>
      <c r="CR246" s="12"/>
      <c r="CS246" s="12"/>
      <c r="CT246" s="12"/>
      <c r="CU246" s="12"/>
      <c r="CV246" s="12"/>
      <c r="CW246" s="12"/>
      <c r="CX246" s="12"/>
      <c r="CY246" s="12"/>
      <c r="CZ246" s="179">
        <v>0</v>
      </c>
      <c r="DA246" s="12"/>
      <c r="DB246" s="12"/>
      <c r="DC246" s="12"/>
      <c r="DD246" s="12"/>
      <c r="DE246" s="12"/>
      <c r="DF246" s="12"/>
      <c r="DG246" s="12"/>
      <c r="DH246" s="12"/>
      <c r="DI246" s="12"/>
      <c r="DJ246" s="12"/>
      <c r="DK246" s="12"/>
      <c r="DL246" s="12"/>
      <c r="DM246" s="12"/>
      <c r="DN246" s="12"/>
      <c r="DO246" s="12"/>
      <c r="DP246" s="12"/>
      <c r="DQ246" s="12"/>
      <c r="DR246" s="12"/>
      <c r="DS246" s="12"/>
      <c r="DT246" s="12"/>
      <c r="DU246" s="12"/>
      <c r="DV246" s="12"/>
      <c r="DW246" s="12"/>
    </row>
    <row r="247" spans="2:127" x14ac:dyDescent="0.25">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C247" s="12"/>
      <c r="BD247" s="12"/>
      <c r="BE247" s="12"/>
      <c r="BF247" s="12"/>
      <c r="BG247" s="12"/>
      <c r="BH247" s="12"/>
      <c r="BI247" s="12"/>
      <c r="BJ247" s="12"/>
      <c r="BK247" s="12"/>
      <c r="BL247" s="12"/>
      <c r="BM247" s="12"/>
      <c r="BN247" s="12"/>
      <c r="BO247" s="12"/>
      <c r="BP247" s="12"/>
      <c r="BQ247" s="12"/>
      <c r="BR247" s="12"/>
      <c r="BS247" s="12"/>
      <c r="BT247" s="12"/>
      <c r="BU247" s="12"/>
      <c r="BV247" s="12"/>
      <c r="BW247" s="12"/>
      <c r="BX247" s="12"/>
      <c r="BY247" s="12"/>
      <c r="BZ247" s="12"/>
      <c r="CA247" s="12"/>
      <c r="CB247" s="12"/>
      <c r="CC247" s="12"/>
      <c r="CD247" s="12"/>
      <c r="CE247" s="12"/>
      <c r="CF247" s="12"/>
      <c r="CG247" s="12"/>
      <c r="CH247" s="12"/>
      <c r="CI247" s="12"/>
      <c r="CJ247" s="12"/>
      <c r="CK247" s="12"/>
      <c r="CL247" s="12"/>
      <c r="CM247" s="12"/>
      <c r="CN247" s="12"/>
      <c r="CO247" s="12"/>
      <c r="CP247" s="12"/>
      <c r="CQ247" s="12"/>
      <c r="CR247" s="12"/>
      <c r="CS247" s="12"/>
      <c r="CT247" s="12"/>
      <c r="CU247" s="12"/>
      <c r="CV247" s="12"/>
      <c r="CW247" s="12"/>
      <c r="CX247" s="12"/>
      <c r="CY247" s="12"/>
      <c r="CZ247" s="179">
        <v>0</v>
      </c>
      <c r="DA247" s="12"/>
      <c r="DB247" s="12"/>
      <c r="DC247" s="12"/>
      <c r="DD247" s="12"/>
      <c r="DE247" s="12"/>
      <c r="DF247" s="12"/>
      <c r="DG247" s="12"/>
      <c r="DH247" s="12"/>
      <c r="DI247" s="12"/>
      <c r="DJ247" s="12"/>
      <c r="DK247" s="12"/>
      <c r="DL247" s="12"/>
      <c r="DM247" s="12"/>
      <c r="DN247" s="12"/>
      <c r="DO247" s="12"/>
      <c r="DP247" s="12"/>
      <c r="DQ247" s="12"/>
      <c r="DR247" s="12"/>
      <c r="DS247" s="12"/>
      <c r="DT247" s="12"/>
      <c r="DU247" s="12"/>
      <c r="DV247" s="12"/>
      <c r="DW247" s="12"/>
    </row>
    <row r="248" spans="2:127" x14ac:dyDescent="0.25">
      <c r="C248" s="973" t="s">
        <v>217</v>
      </c>
      <c r="D248" s="974"/>
      <c r="E248" s="833"/>
      <c r="F248" s="388" t="s">
        <v>307</v>
      </c>
      <c r="G248" s="367"/>
      <c r="H248" s="367"/>
      <c r="I248" s="367"/>
      <c r="J248" s="367"/>
      <c r="K248" s="367"/>
      <c r="L248" s="367"/>
      <c r="M248" s="367"/>
      <c r="N248" s="367"/>
      <c r="O248" s="367"/>
      <c r="P248" s="367"/>
      <c r="Q248" s="367"/>
      <c r="R248" s="367"/>
      <c r="S248" s="367"/>
      <c r="T248" s="367"/>
      <c r="U248" s="367"/>
      <c r="V248" s="367"/>
      <c r="W248" s="367"/>
      <c r="X248" s="367"/>
      <c r="Y248" s="367"/>
      <c r="Z248" s="367"/>
      <c r="AA248" s="367"/>
      <c r="AB248" s="367"/>
      <c r="AC248" s="367"/>
      <c r="AD248" s="367"/>
      <c r="AE248" s="367"/>
      <c r="AF248" s="367"/>
      <c r="AG248" s="367"/>
      <c r="AH248" s="367"/>
      <c r="AI248" s="367"/>
      <c r="AJ248" s="367"/>
      <c r="AK248" s="367"/>
      <c r="AL248" s="367"/>
      <c r="AM248" s="367"/>
      <c r="AN248" s="367"/>
      <c r="AO248" s="368"/>
      <c r="AP248" s="1060" t="s">
        <v>555</v>
      </c>
      <c r="AQ248" s="367"/>
      <c r="AR248" s="367"/>
      <c r="AS248" s="367"/>
      <c r="AT248" s="367"/>
      <c r="AU248" s="367"/>
      <c r="AV248" s="367"/>
      <c r="AW248" s="367"/>
      <c r="AX248" s="367"/>
      <c r="AY248" s="367"/>
      <c r="AZ248" s="368"/>
      <c r="BC248" s="12"/>
      <c r="BD248" s="12"/>
      <c r="BE248" s="12"/>
      <c r="BF248" s="12"/>
      <c r="BG248" s="12"/>
      <c r="BH248" s="12"/>
      <c r="BI248" s="12"/>
      <c r="BJ248" s="12"/>
      <c r="BK248" s="12"/>
      <c r="BL248" s="12"/>
      <c r="BM248" s="12"/>
      <c r="BN248" s="12"/>
      <c r="BO248" s="12"/>
      <c r="BP248" s="12"/>
      <c r="BQ248" s="12"/>
      <c r="BR248" s="12"/>
      <c r="BS248" s="12"/>
      <c r="BT248" s="12"/>
      <c r="BU248" s="12"/>
      <c r="BV248" s="12"/>
      <c r="BW248" s="12"/>
      <c r="BX248" s="12"/>
      <c r="BY248" s="12"/>
      <c r="BZ248" s="12"/>
      <c r="CA248" s="12"/>
      <c r="CB248" s="12"/>
      <c r="CC248" s="12"/>
      <c r="CD248" s="12"/>
      <c r="CE248" s="12"/>
      <c r="CF248" s="12"/>
      <c r="CG248" s="12"/>
      <c r="CH248" s="12"/>
      <c r="CI248" s="12"/>
      <c r="CJ248" s="12"/>
      <c r="CK248" s="12"/>
      <c r="CL248" s="12"/>
      <c r="CM248" s="12"/>
      <c r="CN248" s="12"/>
      <c r="CO248" s="12"/>
      <c r="CP248" s="12"/>
      <c r="CQ248" s="12"/>
      <c r="CR248" s="12"/>
      <c r="CS248" s="12"/>
      <c r="CT248" s="12"/>
      <c r="CU248" s="12"/>
      <c r="CV248" s="12"/>
      <c r="CW248" s="12"/>
      <c r="CX248" s="12"/>
      <c r="CY248" s="12"/>
      <c r="CZ248" s="179">
        <v>0</v>
      </c>
      <c r="DA248" s="12"/>
      <c r="DB248" s="12"/>
      <c r="DC248" s="12"/>
      <c r="DD248" s="12"/>
      <c r="DE248" s="12"/>
      <c r="DF248" s="12"/>
      <c r="DG248" s="12"/>
      <c r="DH248" s="12"/>
      <c r="DI248" s="12"/>
      <c r="DJ248" s="12"/>
      <c r="DK248" s="12"/>
      <c r="DL248" s="12"/>
      <c r="DM248" s="12"/>
      <c r="DN248" s="12"/>
      <c r="DO248" s="12"/>
      <c r="DP248" s="12"/>
      <c r="DQ248" s="12"/>
      <c r="DR248" s="12"/>
      <c r="DS248" s="12"/>
      <c r="DT248" s="12"/>
      <c r="DU248" s="12"/>
      <c r="DV248" s="12"/>
      <c r="DW248" s="12"/>
    </row>
    <row r="249" spans="2:127" x14ac:dyDescent="0.25">
      <c r="C249" s="1061"/>
      <c r="D249" s="1062"/>
      <c r="E249" s="1063"/>
      <c r="F249" s="986"/>
      <c r="G249" s="987"/>
      <c r="H249" s="987"/>
      <c r="I249" s="987"/>
      <c r="J249" s="987"/>
      <c r="K249" s="987"/>
      <c r="L249" s="987"/>
      <c r="M249" s="987"/>
      <c r="N249" s="987"/>
      <c r="O249" s="987"/>
      <c r="P249" s="987"/>
      <c r="Q249" s="987"/>
      <c r="R249" s="987"/>
      <c r="S249" s="987"/>
      <c r="T249" s="987"/>
      <c r="U249" s="987"/>
      <c r="V249" s="987"/>
      <c r="W249" s="987"/>
      <c r="X249" s="987"/>
      <c r="Y249" s="987"/>
      <c r="Z249" s="987"/>
      <c r="AA249" s="987"/>
      <c r="AB249" s="987"/>
      <c r="AC249" s="987"/>
      <c r="AD249" s="987"/>
      <c r="AE249" s="987"/>
      <c r="AF249" s="987"/>
      <c r="AG249" s="987"/>
      <c r="AH249" s="987"/>
      <c r="AI249" s="987"/>
      <c r="AJ249" s="987"/>
      <c r="AK249" s="987"/>
      <c r="AL249" s="987"/>
      <c r="AM249" s="987"/>
      <c r="AN249" s="987"/>
      <c r="AO249" s="988"/>
      <c r="AP249" s="356"/>
      <c r="AQ249" s="356"/>
      <c r="AR249" s="356"/>
      <c r="AS249" s="356"/>
      <c r="AT249" s="356"/>
      <c r="AU249" s="356"/>
      <c r="AV249" s="356"/>
      <c r="AW249" s="356"/>
      <c r="AX249" s="356"/>
      <c r="AY249" s="356"/>
      <c r="AZ249" s="357"/>
      <c r="BC249" s="12"/>
      <c r="BD249" s="12"/>
      <c r="BE249" s="12"/>
      <c r="BF249" s="12"/>
      <c r="BG249" s="12"/>
      <c r="BH249" s="12"/>
      <c r="BI249" s="12"/>
      <c r="BJ249" s="12"/>
      <c r="BK249" s="12"/>
      <c r="BL249" s="12"/>
      <c r="BM249" s="12"/>
      <c r="BN249" s="12"/>
      <c r="BO249" s="12"/>
      <c r="BP249" s="12"/>
      <c r="BQ249" s="12"/>
      <c r="BR249" s="12"/>
      <c r="BS249" s="12"/>
      <c r="BT249" s="12"/>
      <c r="BU249" s="12"/>
      <c r="BV249" s="12"/>
      <c r="BW249" s="12"/>
      <c r="BX249" s="12"/>
      <c r="BY249" s="12"/>
      <c r="BZ249" s="12"/>
      <c r="CA249" s="12"/>
      <c r="CB249" s="12"/>
      <c r="CC249" s="12"/>
      <c r="CD249" s="12"/>
      <c r="CE249" s="12"/>
      <c r="CF249" s="12"/>
      <c r="CG249" s="12"/>
      <c r="CH249" s="12"/>
      <c r="CI249" s="12"/>
      <c r="CJ249" s="12"/>
      <c r="CK249" s="12"/>
      <c r="CL249" s="12"/>
      <c r="CM249" s="12"/>
      <c r="CN249" s="12"/>
      <c r="CO249" s="12"/>
      <c r="CP249" s="12"/>
      <c r="CQ249" s="12"/>
      <c r="CR249" s="12"/>
      <c r="CS249" s="12"/>
      <c r="CT249" s="12"/>
      <c r="CU249" s="12"/>
      <c r="CV249" s="12"/>
      <c r="CW249" s="12"/>
      <c r="CX249" s="12"/>
      <c r="CY249" s="12"/>
      <c r="CZ249" s="179">
        <v>0</v>
      </c>
      <c r="DA249" s="12"/>
      <c r="DB249" s="12"/>
      <c r="DC249" s="12"/>
      <c r="DD249" s="12"/>
      <c r="DE249" s="12"/>
      <c r="DF249" s="12"/>
      <c r="DG249" s="12"/>
      <c r="DH249" s="12"/>
      <c r="DI249" s="12"/>
      <c r="DJ249" s="12"/>
      <c r="DK249" s="12"/>
      <c r="DL249" s="12"/>
      <c r="DM249" s="12"/>
      <c r="DN249" s="12"/>
      <c r="DO249" s="12"/>
      <c r="DP249" s="12"/>
      <c r="DQ249" s="12"/>
      <c r="DR249" s="12"/>
      <c r="DS249" s="12"/>
      <c r="DT249" s="12"/>
      <c r="DU249" s="12"/>
      <c r="DV249" s="12"/>
      <c r="DW249" s="12"/>
    </row>
    <row r="250" spans="2:127" x14ac:dyDescent="0.25">
      <c r="C250" s="1064"/>
      <c r="D250" s="1065"/>
      <c r="E250" s="1066"/>
      <c r="F250" s="985"/>
      <c r="G250" s="383"/>
      <c r="H250" s="383"/>
      <c r="I250" s="383"/>
      <c r="J250" s="383"/>
      <c r="K250" s="383"/>
      <c r="L250" s="383"/>
      <c r="M250" s="383"/>
      <c r="N250" s="383"/>
      <c r="O250" s="383"/>
      <c r="P250" s="383"/>
      <c r="Q250" s="383"/>
      <c r="R250" s="383"/>
      <c r="S250" s="383"/>
      <c r="T250" s="383"/>
      <c r="U250" s="383"/>
      <c r="V250" s="383"/>
      <c r="W250" s="383"/>
      <c r="X250" s="383"/>
      <c r="Y250" s="383"/>
      <c r="Z250" s="383"/>
      <c r="AA250" s="383"/>
      <c r="AB250" s="383"/>
      <c r="AC250" s="383"/>
      <c r="AD250" s="383"/>
      <c r="AE250" s="383"/>
      <c r="AF250" s="383"/>
      <c r="AG250" s="383"/>
      <c r="AH250" s="383"/>
      <c r="AI250" s="383"/>
      <c r="AJ250" s="383"/>
      <c r="AK250" s="383"/>
      <c r="AL250" s="383"/>
      <c r="AM250" s="383"/>
      <c r="AN250" s="383"/>
      <c r="AO250" s="437"/>
      <c r="AP250" s="1007"/>
      <c r="AQ250" s="1007"/>
      <c r="AR250" s="1007"/>
      <c r="AS250" s="1007"/>
      <c r="AT250" s="1007"/>
      <c r="AU250" s="1007"/>
      <c r="AV250" s="1007"/>
      <c r="AW250" s="1007"/>
      <c r="AX250" s="1007"/>
      <c r="AY250" s="1007"/>
      <c r="AZ250" s="1008"/>
      <c r="BC250" s="12"/>
      <c r="BD250" s="12"/>
      <c r="BE250" s="12"/>
      <c r="BF250" s="12"/>
      <c r="BG250" s="12"/>
      <c r="BH250" s="12"/>
      <c r="BI250" s="12"/>
      <c r="BJ250" s="12"/>
      <c r="BK250" s="12"/>
      <c r="BL250" s="12"/>
      <c r="BM250" s="12"/>
      <c r="BN250" s="12"/>
      <c r="BO250" s="12"/>
      <c r="BP250" s="12"/>
      <c r="BQ250" s="12"/>
      <c r="BR250" s="12"/>
      <c r="BS250" s="12"/>
      <c r="BT250" s="12"/>
      <c r="BU250" s="12"/>
      <c r="BV250" s="12"/>
      <c r="BW250" s="12"/>
      <c r="BX250" s="12"/>
      <c r="BY250" s="12"/>
      <c r="BZ250" s="12"/>
      <c r="CA250" s="12"/>
      <c r="CB250" s="12"/>
      <c r="CC250" s="12"/>
      <c r="CD250" s="12"/>
      <c r="CE250" s="12"/>
      <c r="CF250" s="12"/>
      <c r="CG250" s="12"/>
      <c r="CH250" s="12"/>
      <c r="CI250" s="12"/>
      <c r="CJ250" s="12"/>
      <c r="CK250" s="12"/>
      <c r="CL250" s="12"/>
      <c r="CM250" s="12"/>
      <c r="CN250" s="12"/>
      <c r="CO250" s="12"/>
      <c r="CP250" s="12"/>
      <c r="CQ250" s="12"/>
      <c r="CR250" s="12"/>
      <c r="CS250" s="12"/>
      <c r="CT250" s="12"/>
      <c r="CU250" s="12"/>
      <c r="CV250" s="12"/>
      <c r="CW250" s="12"/>
      <c r="CX250" s="12"/>
      <c r="CY250" s="12"/>
      <c r="CZ250" s="179">
        <v>0</v>
      </c>
      <c r="DA250" s="12"/>
      <c r="DB250" s="12"/>
      <c r="DC250" s="12"/>
      <c r="DD250" s="12"/>
      <c r="DE250" s="12"/>
      <c r="DF250" s="12"/>
      <c r="DG250" s="12"/>
      <c r="DH250" s="12"/>
      <c r="DI250" s="12"/>
      <c r="DJ250" s="12"/>
      <c r="DK250" s="12"/>
      <c r="DL250" s="12"/>
      <c r="DM250" s="12"/>
      <c r="DN250" s="12"/>
      <c r="DO250" s="12"/>
      <c r="DP250" s="12"/>
      <c r="DQ250" s="12"/>
      <c r="DR250" s="12"/>
      <c r="DS250" s="12"/>
      <c r="DT250" s="12"/>
      <c r="DU250" s="12"/>
      <c r="DV250" s="12"/>
      <c r="DW250" s="12"/>
    </row>
    <row r="251" spans="2:127" x14ac:dyDescent="0.25">
      <c r="C251" s="420" t="s">
        <v>92</v>
      </c>
      <c r="D251" s="421"/>
      <c r="E251" s="421"/>
      <c r="F251" s="421"/>
      <c r="G251" s="421"/>
      <c r="H251" s="421"/>
      <c r="I251" s="421"/>
      <c r="J251" s="421"/>
      <c r="K251" s="421"/>
      <c r="L251" s="421"/>
      <c r="M251" s="421"/>
      <c r="N251" s="421"/>
      <c r="O251" s="421"/>
      <c r="P251" s="421"/>
      <c r="Q251" s="421"/>
      <c r="R251" s="421"/>
      <c r="S251" s="421"/>
      <c r="T251" s="421"/>
      <c r="U251" s="421"/>
      <c r="V251" s="421"/>
      <c r="W251" s="421"/>
      <c r="X251" s="421"/>
      <c r="Y251" s="421"/>
      <c r="Z251" s="421"/>
      <c r="AA251" s="421"/>
      <c r="AB251" s="421"/>
      <c r="AC251" s="421"/>
      <c r="AD251" s="421"/>
      <c r="AE251" s="421"/>
      <c r="AF251" s="421"/>
      <c r="AG251" s="421"/>
      <c r="AH251" s="421"/>
      <c r="AI251" s="421"/>
      <c r="AJ251" s="421"/>
      <c r="AK251" s="421"/>
      <c r="AL251" s="421"/>
      <c r="AM251" s="421"/>
      <c r="AN251" s="421"/>
      <c r="AO251" s="421"/>
      <c r="AP251" s="421"/>
      <c r="AQ251" s="421"/>
      <c r="AR251" s="421"/>
      <c r="AS251" s="421"/>
      <c r="AT251" s="421"/>
      <c r="AU251" s="421"/>
      <c r="AV251" s="422"/>
      <c r="AW251" s="330" t="s">
        <v>93</v>
      </c>
      <c r="AX251" s="331"/>
      <c r="AY251" s="330" t="s">
        <v>94</v>
      </c>
      <c r="AZ251" s="331"/>
      <c r="BC251" s="12"/>
      <c r="BD251" s="12"/>
      <c r="BE251" s="12"/>
      <c r="BF251" s="12"/>
      <c r="BG251" s="12"/>
      <c r="BH251" s="12"/>
      <c r="BI251" s="12"/>
      <c r="BJ251" s="12"/>
      <c r="BK251" s="12"/>
      <c r="BL251" s="12"/>
      <c r="BM251" s="12"/>
      <c r="BN251" s="12"/>
      <c r="BO251" s="12"/>
      <c r="BP251" s="12"/>
      <c r="BQ251" s="12"/>
      <c r="BR251" s="12"/>
      <c r="BS251" s="12"/>
      <c r="BT251" s="12"/>
      <c r="BU251" s="12"/>
      <c r="BV251" s="12"/>
      <c r="BW251" s="12"/>
      <c r="BX251" s="12"/>
      <c r="BY251" s="12"/>
      <c r="BZ251" s="12"/>
      <c r="CA251" s="12"/>
      <c r="CB251" s="12"/>
      <c r="CC251" s="12"/>
      <c r="CD251" s="12"/>
      <c r="CE251" s="12"/>
      <c r="CF251" s="12"/>
      <c r="CG251" s="12"/>
      <c r="CH251" s="12"/>
      <c r="CI251" s="12"/>
      <c r="CJ251" s="12"/>
      <c r="CK251" s="12"/>
      <c r="CL251" s="12"/>
      <c r="CM251" s="12"/>
      <c r="CN251" s="12"/>
      <c r="CO251" s="12"/>
      <c r="CP251" s="12"/>
      <c r="CQ251" s="12"/>
      <c r="CR251" s="12"/>
      <c r="CS251" s="12"/>
      <c r="CT251" s="12"/>
      <c r="CU251" s="12"/>
      <c r="CV251" s="12"/>
      <c r="CW251" s="12"/>
      <c r="CX251" s="12"/>
      <c r="CY251" s="12"/>
      <c r="CZ251" s="179">
        <v>1</v>
      </c>
      <c r="DA251" s="12"/>
      <c r="DB251" s="12"/>
      <c r="DC251" s="12"/>
      <c r="DD251" s="12"/>
      <c r="DE251" s="12"/>
      <c r="DF251" s="12"/>
      <c r="DG251" s="12"/>
      <c r="DH251" s="12"/>
      <c r="DI251" s="12"/>
      <c r="DJ251" s="12"/>
      <c r="DK251" s="12"/>
      <c r="DL251" s="12"/>
      <c r="DM251" s="12"/>
      <c r="DN251" s="12"/>
      <c r="DO251" s="12"/>
      <c r="DP251" s="12"/>
      <c r="DQ251" s="12"/>
      <c r="DR251" s="12"/>
      <c r="DS251" s="12"/>
      <c r="DT251" s="12"/>
      <c r="DU251" s="12"/>
      <c r="DV251" s="12"/>
      <c r="DW251" s="12"/>
    </row>
    <row r="252" spans="2:127" x14ac:dyDescent="0.25">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C252" s="12"/>
      <c r="BD252" s="12"/>
      <c r="BE252" s="12"/>
      <c r="BF252" s="12"/>
      <c r="BG252" s="12"/>
      <c r="BH252" s="12"/>
      <c r="BI252" s="12"/>
      <c r="BJ252" s="12"/>
      <c r="BK252" s="12"/>
      <c r="BL252" s="12"/>
      <c r="BM252" s="12"/>
      <c r="BN252" s="12"/>
      <c r="BO252" s="12"/>
      <c r="BP252" s="12"/>
      <c r="BQ252" s="12"/>
      <c r="BR252" s="12"/>
      <c r="BS252" s="12"/>
      <c r="BT252" s="12"/>
      <c r="BU252" s="12"/>
      <c r="BV252" s="12"/>
      <c r="BW252" s="12"/>
      <c r="BX252" s="12"/>
      <c r="BY252" s="12"/>
      <c r="BZ252" s="12"/>
      <c r="CA252" s="12"/>
      <c r="CB252" s="12"/>
      <c r="CC252" s="12"/>
      <c r="CD252" s="12"/>
      <c r="CE252" s="12"/>
      <c r="CF252" s="12"/>
      <c r="CG252" s="12"/>
      <c r="CH252" s="12"/>
      <c r="CI252" s="12"/>
      <c r="CJ252" s="12"/>
      <c r="CK252" s="12"/>
      <c r="CL252" s="12"/>
      <c r="CM252" s="12"/>
      <c r="CN252" s="12"/>
      <c r="CO252" s="12"/>
      <c r="CP252" s="12"/>
      <c r="CQ252" s="12"/>
      <c r="CR252" s="12"/>
      <c r="CS252" s="12"/>
      <c r="CT252" s="12"/>
      <c r="CU252" s="12"/>
      <c r="CV252" s="12"/>
      <c r="CW252" s="12"/>
      <c r="CX252" s="12"/>
      <c r="CY252" s="12"/>
      <c r="CZ252" s="179">
        <v>0</v>
      </c>
      <c r="DA252" s="12"/>
      <c r="DB252" s="12"/>
      <c r="DC252" s="12"/>
      <c r="DD252" s="12"/>
      <c r="DE252" s="12"/>
      <c r="DF252" s="12"/>
      <c r="DG252" s="12"/>
      <c r="DH252" s="12"/>
      <c r="DI252" s="12"/>
      <c r="DJ252" s="12"/>
      <c r="DK252" s="12"/>
      <c r="DL252" s="12"/>
      <c r="DM252" s="12"/>
      <c r="DN252" s="12"/>
      <c r="DO252" s="12"/>
      <c r="DP252" s="12"/>
      <c r="DQ252" s="12"/>
      <c r="DR252" s="12"/>
      <c r="DS252" s="12"/>
      <c r="DT252" s="12"/>
      <c r="DU252" s="12"/>
      <c r="DV252" s="12"/>
      <c r="DW252" s="12"/>
    </row>
    <row r="253" spans="2:127" x14ac:dyDescent="0.25">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C253" s="12"/>
      <c r="BD253" s="12"/>
      <c r="BE253" s="12"/>
      <c r="BF253" s="12"/>
      <c r="BG253" s="12"/>
      <c r="BH253" s="12"/>
      <c r="BI253" s="12"/>
      <c r="BJ253" s="12"/>
      <c r="BK253" s="12"/>
      <c r="BL253" s="12"/>
      <c r="BM253" s="12"/>
      <c r="BN253" s="12"/>
      <c r="BO253" s="12"/>
      <c r="BP253" s="12"/>
      <c r="BQ253" s="12"/>
      <c r="BR253" s="12"/>
      <c r="BS253" s="12"/>
      <c r="BT253" s="12"/>
      <c r="BU253" s="12"/>
      <c r="BV253" s="12"/>
      <c r="BW253" s="12"/>
      <c r="BX253" s="12"/>
      <c r="BY253" s="12"/>
      <c r="BZ253" s="12"/>
      <c r="CA253" s="12"/>
      <c r="CB253" s="12"/>
      <c r="CC253" s="12"/>
      <c r="CD253" s="12"/>
      <c r="CE253" s="12"/>
      <c r="CF253" s="12"/>
      <c r="CG253" s="12"/>
      <c r="CH253" s="12"/>
      <c r="CI253" s="12"/>
      <c r="CJ253" s="12"/>
      <c r="CK253" s="12"/>
      <c r="CL253" s="12"/>
      <c r="CM253" s="12"/>
      <c r="CN253" s="12"/>
      <c r="CO253" s="12"/>
      <c r="CP253" s="12"/>
      <c r="CQ253" s="12"/>
      <c r="CR253" s="12"/>
      <c r="CS253" s="12"/>
      <c r="CT253" s="12"/>
      <c r="CU253" s="12"/>
      <c r="CV253" s="12"/>
      <c r="CW253" s="12"/>
      <c r="CX253" s="12"/>
      <c r="CY253" s="12"/>
      <c r="CZ253" s="179">
        <v>0</v>
      </c>
      <c r="DA253" s="12"/>
      <c r="DB253" s="12"/>
      <c r="DC253" s="12"/>
      <c r="DD253" s="12"/>
      <c r="DE253" s="12"/>
      <c r="DF253" s="12"/>
      <c r="DG253" s="12"/>
      <c r="DH253" s="12"/>
      <c r="DI253" s="12"/>
      <c r="DJ253" s="12"/>
      <c r="DK253" s="12"/>
      <c r="DL253" s="12"/>
      <c r="DM253" s="12"/>
      <c r="DN253" s="12"/>
      <c r="DO253" s="12"/>
      <c r="DP253" s="12"/>
      <c r="DQ253" s="12"/>
      <c r="DR253" s="12"/>
      <c r="DS253" s="12"/>
      <c r="DT253" s="12"/>
      <c r="DU253" s="12"/>
      <c r="DV253" s="12"/>
      <c r="DW253" s="12"/>
    </row>
    <row r="254" spans="2:127" x14ac:dyDescent="0.25">
      <c r="C254" s="1056" t="s">
        <v>554</v>
      </c>
      <c r="D254" s="889"/>
      <c r="E254" s="889"/>
      <c r="F254" s="889"/>
      <c r="G254" s="889"/>
      <c r="H254" s="889"/>
      <c r="I254" s="889"/>
      <c r="J254" s="889"/>
      <c r="K254" s="889"/>
      <c r="L254" s="889"/>
      <c r="M254" s="889"/>
      <c r="N254" s="889"/>
      <c r="O254" s="889"/>
      <c r="P254" s="890"/>
      <c r="Q254" s="62"/>
      <c r="R254" s="63"/>
      <c r="S254" s="63"/>
      <c r="T254" s="63"/>
      <c r="U254" s="63"/>
      <c r="V254" s="63"/>
      <c r="W254" s="63"/>
      <c r="X254" s="63"/>
      <c r="Y254" s="63"/>
      <c r="Z254" s="63"/>
      <c r="AA254" s="63"/>
      <c r="AB254" s="63"/>
      <c r="AC254" s="63"/>
      <c r="AD254" s="63"/>
      <c r="AE254" s="63"/>
      <c r="AF254" s="63"/>
      <c r="AG254" s="63"/>
      <c r="AH254" s="63"/>
      <c r="AI254" s="63"/>
      <c r="AJ254" s="63"/>
      <c r="AK254" s="63"/>
      <c r="AL254" s="63"/>
      <c r="AM254" s="63"/>
      <c r="AN254" s="63"/>
      <c r="AO254" s="63"/>
      <c r="AP254" s="63"/>
      <c r="AQ254" s="63"/>
      <c r="AR254" s="63"/>
      <c r="AS254" s="63"/>
      <c r="AT254" s="63"/>
      <c r="AU254" s="63"/>
      <c r="AV254" s="63"/>
      <c r="AW254" s="63"/>
      <c r="AX254" s="63"/>
      <c r="AY254" s="63"/>
      <c r="AZ254" s="63"/>
      <c r="BC254" s="12"/>
      <c r="BD254" s="12"/>
      <c r="BE254" s="12"/>
      <c r="BF254" s="12"/>
      <c r="BG254" s="12"/>
      <c r="BH254" s="12"/>
      <c r="BI254" s="12"/>
      <c r="BJ254" s="12"/>
      <c r="BK254" s="12"/>
      <c r="BL254" s="12"/>
      <c r="BM254" s="12"/>
      <c r="BN254" s="12"/>
      <c r="BO254" s="12"/>
      <c r="BP254" s="12"/>
      <c r="BQ254" s="12"/>
      <c r="BR254" s="12"/>
      <c r="BS254" s="12"/>
      <c r="BT254" s="12"/>
      <c r="BU254" s="12"/>
      <c r="BV254" s="12"/>
      <c r="BW254" s="12"/>
      <c r="BX254" s="12"/>
      <c r="BY254" s="12"/>
      <c r="BZ254" s="12"/>
      <c r="CA254" s="12"/>
      <c r="CB254" s="12"/>
      <c r="CC254" s="12"/>
      <c r="CD254" s="12"/>
      <c r="CE254" s="12"/>
      <c r="CF254" s="12"/>
      <c r="CG254" s="12"/>
      <c r="CH254" s="12"/>
      <c r="CI254" s="12"/>
      <c r="CJ254" s="12"/>
      <c r="CK254" s="12"/>
      <c r="CL254" s="12"/>
      <c r="CM254" s="12"/>
      <c r="CN254" s="12"/>
      <c r="CO254" s="12"/>
      <c r="CP254" s="12"/>
      <c r="CQ254" s="12"/>
      <c r="CR254" s="12"/>
      <c r="CS254" s="12"/>
      <c r="CT254" s="12"/>
      <c r="CU254" s="12"/>
      <c r="CV254" s="12"/>
      <c r="CW254" s="12"/>
      <c r="CX254" s="12"/>
      <c r="CY254" s="12"/>
      <c r="CZ254" s="179">
        <v>0</v>
      </c>
      <c r="DA254" s="12"/>
      <c r="DB254" s="12"/>
      <c r="DC254" s="12"/>
      <c r="DD254" s="12"/>
      <c r="DE254" s="12"/>
      <c r="DF254" s="12"/>
      <c r="DG254" s="12"/>
      <c r="DH254" s="12"/>
      <c r="DI254" s="12"/>
      <c r="DJ254" s="12"/>
      <c r="DK254" s="12"/>
      <c r="DL254" s="12"/>
      <c r="DM254" s="12"/>
      <c r="DN254" s="12"/>
      <c r="DO254" s="12"/>
      <c r="DP254" s="12"/>
      <c r="DQ254" s="12"/>
      <c r="DR254" s="12"/>
      <c r="DS254" s="12"/>
      <c r="DT254" s="12"/>
      <c r="DU254" s="12"/>
      <c r="DV254" s="12"/>
      <c r="DW254" s="12"/>
    </row>
    <row r="255" spans="2:127" x14ac:dyDescent="0.25">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C255" s="12"/>
      <c r="BD255" s="12"/>
      <c r="BE255" s="12"/>
      <c r="BF255" s="12"/>
      <c r="BG255" s="12"/>
      <c r="BH255" s="12"/>
      <c r="BI255" s="12"/>
      <c r="BJ255" s="12"/>
      <c r="BK255" s="12"/>
      <c r="BL255" s="12"/>
      <c r="BM255" s="12"/>
      <c r="BN255" s="12"/>
      <c r="BO255" s="12"/>
      <c r="BP255" s="12"/>
      <c r="BQ255" s="12"/>
      <c r="BR255" s="12"/>
      <c r="BS255" s="12"/>
      <c r="BT255" s="12"/>
      <c r="BU255" s="12"/>
      <c r="BV255" s="12"/>
      <c r="BW255" s="12"/>
      <c r="BX255" s="12"/>
      <c r="BY255" s="12"/>
      <c r="BZ255" s="12"/>
      <c r="CA255" s="12"/>
      <c r="CB255" s="12"/>
      <c r="CC255" s="12"/>
      <c r="CD255" s="12"/>
      <c r="CE255" s="12"/>
      <c r="CF255" s="12"/>
      <c r="CG255" s="12"/>
      <c r="CH255" s="12"/>
      <c r="CI255" s="12"/>
      <c r="CJ255" s="12"/>
      <c r="CK255" s="12"/>
      <c r="CL255" s="12"/>
      <c r="CM255" s="12"/>
      <c r="CN255" s="12"/>
      <c r="CO255" s="12"/>
      <c r="CP255" s="12"/>
      <c r="CQ255" s="12"/>
      <c r="CR255" s="12"/>
      <c r="CS255" s="12"/>
      <c r="CT255" s="12"/>
      <c r="CU255" s="12"/>
      <c r="CV255" s="12"/>
      <c r="CW255" s="12"/>
      <c r="CX255" s="12"/>
      <c r="CY255" s="12"/>
      <c r="CZ255" s="179">
        <v>0</v>
      </c>
      <c r="DA255" s="12"/>
      <c r="DB255" s="12"/>
      <c r="DC255" s="12"/>
      <c r="DD255" s="12"/>
      <c r="DE255" s="12"/>
      <c r="DF255" s="12"/>
      <c r="DG255" s="12"/>
      <c r="DH255" s="12"/>
      <c r="DI255" s="12"/>
      <c r="DJ255" s="12"/>
      <c r="DK255" s="12"/>
      <c r="DL255" s="12"/>
      <c r="DM255" s="12"/>
      <c r="DN255" s="12"/>
      <c r="DO255" s="12"/>
      <c r="DP255" s="12"/>
      <c r="DQ255" s="12"/>
      <c r="DR255" s="12"/>
      <c r="DS255" s="12"/>
      <c r="DT255" s="12"/>
      <c r="DU255" s="12"/>
      <c r="DV255" s="12"/>
      <c r="DW255" s="12"/>
    </row>
    <row r="256" spans="2:127" ht="15" customHeight="1" x14ac:dyDescent="0.25">
      <c r="C256" s="51" t="s">
        <v>211</v>
      </c>
      <c r="D256" s="412"/>
      <c r="E256" s="412"/>
      <c r="F256" s="412"/>
      <c r="G256" s="412"/>
      <c r="H256" s="412"/>
      <c r="I256" s="412"/>
      <c r="J256" s="412"/>
      <c r="K256" s="412"/>
      <c r="L256" s="412"/>
      <c r="M256" s="412"/>
      <c r="N256" s="412"/>
      <c r="O256" s="412"/>
      <c r="P256" s="412"/>
      <c r="Q256" s="412"/>
      <c r="R256" s="412"/>
      <c r="S256" s="412"/>
      <c r="T256" s="412"/>
      <c r="U256" s="412"/>
      <c r="V256" s="412"/>
      <c r="W256" s="412"/>
      <c r="X256" s="412"/>
      <c r="Y256" s="412"/>
      <c r="Z256" s="412"/>
      <c r="AA256" s="412"/>
      <c r="AB256" s="412"/>
      <c r="AC256" s="412"/>
      <c r="AD256" s="412"/>
      <c r="AE256" s="412"/>
      <c r="AF256" s="412"/>
      <c r="AG256" s="412"/>
      <c r="AH256" s="412"/>
      <c r="AI256" s="412"/>
      <c r="AJ256" s="412"/>
      <c r="AK256" s="412"/>
      <c r="AL256" s="412"/>
      <c r="AM256" s="412"/>
      <c r="AN256" s="412"/>
      <c r="AO256" s="412"/>
      <c r="AP256" s="412"/>
      <c r="AQ256" s="412"/>
      <c r="AR256" s="412"/>
      <c r="AS256" s="412"/>
      <c r="AT256" s="412"/>
      <c r="AU256" s="412"/>
      <c r="AV256" s="412"/>
      <c r="AW256" s="412"/>
      <c r="AX256" s="412"/>
      <c r="AY256" s="412"/>
      <c r="AZ256" s="413"/>
      <c r="BC256" s="12"/>
      <c r="BD256" s="12"/>
      <c r="BE256" s="12"/>
      <c r="BF256" s="12"/>
      <c r="BG256" s="12"/>
      <c r="BH256" s="12"/>
      <c r="BI256" s="12"/>
      <c r="BJ256" s="12"/>
      <c r="BK256" s="12"/>
      <c r="BL256" s="12"/>
      <c r="BM256" s="12"/>
      <c r="BN256" s="12"/>
      <c r="BO256" s="12"/>
      <c r="BP256" s="12"/>
      <c r="BQ256" s="12"/>
      <c r="BR256" s="12"/>
      <c r="BS256" s="12"/>
      <c r="BT256" s="12"/>
      <c r="BU256" s="12"/>
      <c r="BV256" s="12"/>
      <c r="BW256" s="12"/>
      <c r="BX256" s="12"/>
      <c r="BY256" s="12"/>
      <c r="BZ256" s="12"/>
      <c r="CA256" s="12"/>
      <c r="CB256" s="12"/>
      <c r="CC256" s="12"/>
      <c r="CD256" s="12"/>
      <c r="CE256" s="12"/>
      <c r="CF256" s="12"/>
      <c r="CG256" s="12"/>
      <c r="CH256" s="12"/>
      <c r="CI256" s="12"/>
      <c r="CJ256" s="12"/>
      <c r="CK256" s="12"/>
      <c r="CL256" s="12"/>
      <c r="CM256" s="12"/>
      <c r="CN256" s="12"/>
      <c r="CO256" s="12"/>
      <c r="CP256" s="12"/>
      <c r="CQ256" s="12"/>
      <c r="CR256" s="12"/>
      <c r="CS256" s="12"/>
      <c r="CT256" s="12"/>
      <c r="CU256" s="12"/>
      <c r="CV256" s="12"/>
      <c r="CW256" s="12"/>
      <c r="CX256" s="12"/>
      <c r="CY256" s="12"/>
      <c r="CZ256" s="179">
        <v>0</v>
      </c>
      <c r="DA256" s="12"/>
      <c r="DB256" s="12"/>
      <c r="DC256" s="12"/>
      <c r="DD256" s="12"/>
      <c r="DE256" s="12"/>
      <c r="DF256" s="12"/>
      <c r="DG256" s="12"/>
      <c r="DH256" s="12"/>
      <c r="DI256" s="12"/>
      <c r="DJ256" s="12"/>
      <c r="DK256" s="12"/>
      <c r="DL256" s="12"/>
      <c r="DM256" s="12"/>
      <c r="DN256" s="12"/>
      <c r="DO256" s="12"/>
      <c r="DP256" s="12"/>
      <c r="DQ256" s="12"/>
      <c r="DR256" s="12"/>
      <c r="DS256" s="12"/>
      <c r="DT256" s="12"/>
      <c r="DU256" s="12"/>
      <c r="DV256" s="12"/>
      <c r="DW256" s="12"/>
    </row>
    <row r="257" spans="2:127" x14ac:dyDescent="0.25">
      <c r="C257" s="173" t="s">
        <v>211</v>
      </c>
      <c r="D257" s="428"/>
      <c r="E257" s="428"/>
      <c r="F257" s="428"/>
      <c r="G257" s="428"/>
      <c r="H257" s="428"/>
      <c r="I257" s="428"/>
      <c r="J257" s="428"/>
      <c r="K257" s="428"/>
      <c r="L257" s="428"/>
      <c r="M257" s="428"/>
      <c r="N257" s="428"/>
      <c r="O257" s="428"/>
      <c r="P257" s="428"/>
      <c r="Q257" s="428"/>
      <c r="R257" s="428"/>
      <c r="S257" s="428"/>
      <c r="T257" s="428"/>
      <c r="U257" s="428"/>
      <c r="V257" s="428"/>
      <c r="W257" s="428"/>
      <c r="X257" s="428"/>
      <c r="Y257" s="428"/>
      <c r="Z257" s="428"/>
      <c r="AA257" s="428"/>
      <c r="AB257" s="428"/>
      <c r="AC257" s="428"/>
      <c r="AD257" s="428"/>
      <c r="AE257" s="428"/>
      <c r="AF257" s="428"/>
      <c r="AG257" s="428"/>
      <c r="AH257" s="428"/>
      <c r="AI257" s="428"/>
      <c r="AJ257" s="428"/>
      <c r="AK257" s="428"/>
      <c r="AL257" s="428"/>
      <c r="AM257" s="428"/>
      <c r="AN257" s="428"/>
      <c r="AO257" s="428"/>
      <c r="AP257" s="428"/>
      <c r="AQ257" s="428"/>
      <c r="AR257" s="428"/>
      <c r="AS257" s="428"/>
      <c r="AT257" s="428"/>
      <c r="AU257" s="428"/>
      <c r="AV257" s="428"/>
      <c r="AW257" s="428"/>
      <c r="AX257" s="428"/>
      <c r="AY257" s="428"/>
      <c r="AZ257" s="429"/>
      <c r="BC257" s="12"/>
      <c r="BD257" s="12"/>
      <c r="BE257" s="12"/>
      <c r="BF257" s="12"/>
      <c r="BG257" s="12"/>
      <c r="BH257" s="12"/>
      <c r="BI257" s="12"/>
      <c r="BJ257" s="12"/>
      <c r="BK257" s="12"/>
      <c r="BL257" s="12"/>
      <c r="BM257" s="12"/>
      <c r="BN257" s="12"/>
      <c r="BO257" s="12"/>
      <c r="BP257" s="12"/>
      <c r="BQ257" s="12"/>
      <c r="BR257" s="12"/>
      <c r="BS257" s="12"/>
      <c r="BT257" s="12"/>
      <c r="BU257" s="12"/>
      <c r="BV257" s="12"/>
      <c r="BW257" s="12"/>
      <c r="BX257" s="12"/>
      <c r="BY257" s="12"/>
      <c r="BZ257" s="12"/>
      <c r="CA257" s="12"/>
      <c r="CB257" s="12"/>
      <c r="CC257" s="12"/>
      <c r="CD257" s="12"/>
      <c r="CE257" s="12"/>
      <c r="CF257" s="12"/>
      <c r="CG257" s="12"/>
      <c r="CH257" s="12"/>
      <c r="CI257" s="12"/>
      <c r="CJ257" s="12"/>
      <c r="CK257" s="12"/>
      <c r="CL257" s="12"/>
      <c r="CM257" s="12"/>
      <c r="CN257" s="12"/>
      <c r="CO257" s="12"/>
      <c r="CP257" s="12"/>
      <c r="CQ257" s="12"/>
      <c r="CR257" s="12"/>
      <c r="CS257" s="12"/>
      <c r="CT257" s="12"/>
      <c r="CU257" s="12"/>
      <c r="CV257" s="12"/>
      <c r="CW257" s="12"/>
      <c r="CX257" s="12"/>
      <c r="CY257" s="12"/>
      <c r="CZ257" s="179">
        <v>0</v>
      </c>
      <c r="DA257" s="12"/>
      <c r="DB257" s="12"/>
      <c r="DC257" s="12"/>
      <c r="DD257" s="12"/>
      <c r="DE257" s="12"/>
      <c r="DF257" s="12"/>
      <c r="DG257" s="12"/>
      <c r="DH257" s="12"/>
      <c r="DI257" s="12"/>
      <c r="DJ257" s="12"/>
      <c r="DK257" s="12"/>
      <c r="DL257" s="12"/>
      <c r="DM257" s="12"/>
      <c r="DN257" s="12"/>
      <c r="DO257" s="12"/>
      <c r="DP257" s="12"/>
      <c r="DQ257" s="12"/>
      <c r="DR257" s="12"/>
      <c r="DS257" s="12"/>
      <c r="DT257" s="12"/>
      <c r="DU257" s="12"/>
      <c r="DV257" s="12"/>
      <c r="DW257" s="12"/>
    </row>
    <row r="258" spans="2:127" x14ac:dyDescent="0.25">
      <c r="C258" s="420" t="s">
        <v>92</v>
      </c>
      <c r="D258" s="421"/>
      <c r="E258" s="421"/>
      <c r="F258" s="421"/>
      <c r="G258" s="421"/>
      <c r="H258" s="421"/>
      <c r="I258" s="421"/>
      <c r="J258" s="421"/>
      <c r="K258" s="421"/>
      <c r="L258" s="421"/>
      <c r="M258" s="421"/>
      <c r="N258" s="421"/>
      <c r="O258" s="421"/>
      <c r="P258" s="421"/>
      <c r="Q258" s="421"/>
      <c r="R258" s="421"/>
      <c r="S258" s="421"/>
      <c r="T258" s="421"/>
      <c r="U258" s="421"/>
      <c r="V258" s="421"/>
      <c r="W258" s="421"/>
      <c r="X258" s="421"/>
      <c r="Y258" s="421"/>
      <c r="Z258" s="421"/>
      <c r="AA258" s="421"/>
      <c r="AB258" s="421"/>
      <c r="AC258" s="421"/>
      <c r="AD258" s="421"/>
      <c r="AE258" s="421"/>
      <c r="AF258" s="421"/>
      <c r="AG258" s="421"/>
      <c r="AH258" s="421"/>
      <c r="AI258" s="421"/>
      <c r="AJ258" s="421"/>
      <c r="AK258" s="421"/>
      <c r="AL258" s="421"/>
      <c r="AM258" s="421"/>
      <c r="AN258" s="421"/>
      <c r="AO258" s="421"/>
      <c r="AP258" s="421"/>
      <c r="AQ258" s="421"/>
      <c r="AR258" s="421"/>
      <c r="AS258" s="421"/>
      <c r="AT258" s="421"/>
      <c r="AU258" s="421"/>
      <c r="AV258" s="422"/>
      <c r="AW258" s="330" t="s">
        <v>93</v>
      </c>
      <c r="AX258" s="331"/>
      <c r="AY258" s="330" t="s">
        <v>94</v>
      </c>
      <c r="AZ258" s="331"/>
      <c r="BC258" s="12"/>
      <c r="BD258" s="12"/>
      <c r="BE258" s="12"/>
      <c r="BF258" s="12"/>
      <c r="BG258" s="12"/>
      <c r="BH258" s="12"/>
      <c r="BI258" s="12"/>
      <c r="BJ258" s="12"/>
      <c r="BK258" s="12"/>
      <c r="BL258" s="12"/>
      <c r="BM258" s="12"/>
      <c r="BN258" s="12"/>
      <c r="BO258" s="12"/>
      <c r="BP258" s="12"/>
      <c r="BQ258" s="12"/>
      <c r="BR258" s="12"/>
      <c r="BS258" s="12"/>
      <c r="BT258" s="12"/>
      <c r="BU258" s="12"/>
      <c r="BV258" s="12"/>
      <c r="BW258" s="12"/>
      <c r="BX258" s="12"/>
      <c r="BY258" s="12"/>
      <c r="BZ258" s="12"/>
      <c r="CA258" s="12"/>
      <c r="CB258" s="12"/>
      <c r="CC258" s="12"/>
      <c r="CD258" s="12"/>
      <c r="CE258" s="12"/>
      <c r="CF258" s="12"/>
      <c r="CG258" s="12"/>
      <c r="CH258" s="12"/>
      <c r="CI258" s="12"/>
      <c r="CJ258" s="12"/>
      <c r="CK258" s="12"/>
      <c r="CL258" s="12"/>
      <c r="CM258" s="12"/>
      <c r="CN258" s="12"/>
      <c r="CO258" s="12"/>
      <c r="CP258" s="12"/>
      <c r="CQ258" s="12"/>
      <c r="CR258" s="12"/>
      <c r="CS258" s="12"/>
      <c r="CT258" s="12"/>
      <c r="CU258" s="12"/>
      <c r="CV258" s="12"/>
      <c r="CW258" s="12"/>
      <c r="CX258" s="12"/>
      <c r="CY258" s="12"/>
      <c r="CZ258" s="179">
        <v>1</v>
      </c>
      <c r="DA258" s="12"/>
      <c r="DB258" s="12"/>
      <c r="DC258" s="12"/>
      <c r="DD258" s="12"/>
      <c r="DE258" s="12"/>
      <c r="DF258" s="12"/>
      <c r="DG258" s="12"/>
      <c r="DH258" s="12"/>
      <c r="DI258" s="12"/>
      <c r="DJ258" s="12"/>
      <c r="DK258" s="12"/>
      <c r="DL258" s="12"/>
      <c r="DM258" s="12"/>
      <c r="DN258" s="12"/>
      <c r="DO258" s="12"/>
      <c r="DP258" s="12"/>
      <c r="DQ258" s="12"/>
      <c r="DR258" s="12"/>
      <c r="DS258" s="12"/>
      <c r="DT258" s="12"/>
      <c r="DU258" s="12"/>
      <c r="DV258" s="12"/>
      <c r="DW258" s="12"/>
    </row>
    <row r="259" spans="2:127" x14ac:dyDescent="0.25">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C259" s="12"/>
      <c r="BD259" s="12"/>
      <c r="BE259" s="12"/>
      <c r="BF259" s="12"/>
      <c r="BG259" s="12"/>
      <c r="BH259" s="12"/>
      <c r="BI259" s="12"/>
      <c r="BJ259" s="12"/>
      <c r="BK259" s="12"/>
      <c r="BL259" s="12"/>
      <c r="BM259" s="12"/>
      <c r="BN259" s="12"/>
      <c r="BO259" s="12"/>
      <c r="BP259" s="12"/>
      <c r="BQ259" s="12"/>
      <c r="BR259" s="12"/>
      <c r="BS259" s="12"/>
      <c r="BT259" s="12"/>
      <c r="BU259" s="12"/>
      <c r="BV259" s="12"/>
      <c r="BW259" s="12"/>
      <c r="BX259" s="12"/>
      <c r="BY259" s="12"/>
      <c r="BZ259" s="12"/>
      <c r="CA259" s="12"/>
      <c r="CB259" s="12"/>
      <c r="CC259" s="12"/>
      <c r="CD259" s="12"/>
      <c r="CE259" s="12"/>
      <c r="CF259" s="12"/>
      <c r="CG259" s="12"/>
      <c r="CH259" s="12"/>
      <c r="CI259" s="12"/>
      <c r="CJ259" s="12"/>
      <c r="CK259" s="12"/>
      <c r="CL259" s="12"/>
      <c r="CM259" s="12"/>
      <c r="CN259" s="12"/>
      <c r="CO259" s="12"/>
      <c r="CP259" s="12"/>
      <c r="CQ259" s="12"/>
      <c r="CR259" s="12"/>
      <c r="CS259" s="12"/>
      <c r="CT259" s="12"/>
      <c r="CU259" s="12"/>
      <c r="CV259" s="12"/>
      <c r="CW259" s="12"/>
      <c r="CX259" s="12"/>
      <c r="CY259" s="12"/>
      <c r="CZ259" s="179">
        <v>0</v>
      </c>
      <c r="DA259" s="12"/>
      <c r="DB259" s="12"/>
      <c r="DC259" s="12"/>
      <c r="DD259" s="12"/>
      <c r="DE259" s="12"/>
      <c r="DF259" s="12"/>
      <c r="DG259" s="12"/>
      <c r="DH259" s="12"/>
      <c r="DI259" s="12"/>
      <c r="DJ259" s="12"/>
      <c r="DK259" s="12"/>
      <c r="DL259" s="12"/>
      <c r="DM259" s="12"/>
      <c r="DN259" s="12"/>
      <c r="DO259" s="12"/>
      <c r="DP259" s="12"/>
      <c r="DQ259" s="12"/>
      <c r="DR259" s="12"/>
      <c r="DS259" s="12"/>
      <c r="DT259" s="12"/>
      <c r="DU259" s="12"/>
      <c r="DV259" s="12"/>
      <c r="DW259" s="12"/>
    </row>
    <row r="260" spans="2:127" x14ac:dyDescent="0.25">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C260" s="12"/>
      <c r="BD260" s="12"/>
      <c r="BE260" s="12"/>
      <c r="BF260" s="12"/>
      <c r="BG260" s="12"/>
      <c r="BH260" s="12"/>
      <c r="BI260" s="12"/>
      <c r="BJ260" s="12"/>
      <c r="BK260" s="12"/>
      <c r="BL260" s="12"/>
      <c r="BM260" s="12"/>
      <c r="BN260" s="12"/>
      <c r="BO260" s="12"/>
      <c r="BP260" s="12"/>
      <c r="BQ260" s="12"/>
      <c r="BR260" s="12"/>
      <c r="BS260" s="12"/>
      <c r="BT260" s="12"/>
      <c r="BU260" s="12"/>
      <c r="BV260" s="12"/>
      <c r="BW260" s="12"/>
      <c r="BX260" s="12"/>
      <c r="BY260" s="12"/>
      <c r="BZ260" s="12"/>
      <c r="CA260" s="12"/>
      <c r="CB260" s="12"/>
      <c r="CC260" s="12"/>
      <c r="CD260" s="12"/>
      <c r="CE260" s="12"/>
      <c r="CF260" s="12"/>
      <c r="CG260" s="12"/>
      <c r="CH260" s="12"/>
      <c r="CI260" s="12"/>
      <c r="CJ260" s="12"/>
      <c r="CK260" s="12"/>
      <c r="CL260" s="12"/>
      <c r="CM260" s="12"/>
      <c r="CN260" s="12"/>
      <c r="CO260" s="12"/>
      <c r="CP260" s="12"/>
      <c r="CQ260" s="12"/>
      <c r="CR260" s="12"/>
      <c r="CS260" s="12"/>
      <c r="CT260" s="12"/>
      <c r="CU260" s="12"/>
      <c r="CV260" s="12"/>
      <c r="CW260" s="12"/>
      <c r="CX260" s="12"/>
      <c r="CY260" s="12"/>
      <c r="CZ260" s="179">
        <v>0</v>
      </c>
      <c r="DA260" s="12"/>
      <c r="DB260" s="12"/>
      <c r="DC260" s="12"/>
      <c r="DD260" s="12"/>
      <c r="DE260" s="12"/>
      <c r="DF260" s="12"/>
      <c r="DG260" s="12"/>
      <c r="DH260" s="12"/>
      <c r="DI260" s="12"/>
      <c r="DJ260" s="12"/>
      <c r="DK260" s="12"/>
      <c r="DL260" s="12"/>
      <c r="DM260" s="12"/>
      <c r="DN260" s="12"/>
      <c r="DO260" s="12"/>
      <c r="DP260" s="12"/>
      <c r="DQ260" s="12"/>
      <c r="DR260" s="12"/>
      <c r="DS260" s="12"/>
      <c r="DT260" s="12"/>
      <c r="DU260" s="12"/>
      <c r="DV260" s="12"/>
      <c r="DW260" s="12"/>
    </row>
    <row r="261" spans="2:127" x14ac:dyDescent="0.25">
      <c r="C261" s="888" t="s">
        <v>672</v>
      </c>
      <c r="D261" s="889"/>
      <c r="E261" s="889"/>
      <c r="F261" s="889"/>
      <c r="G261" s="889"/>
      <c r="H261" s="889"/>
      <c r="I261" s="889"/>
      <c r="J261" s="889"/>
      <c r="K261" s="889"/>
      <c r="L261" s="889"/>
      <c r="M261" s="889"/>
      <c r="N261" s="889"/>
      <c r="O261" s="889"/>
      <c r="P261" s="890"/>
      <c r="Q261" s="62"/>
      <c r="R261" s="63"/>
      <c r="S261" s="63"/>
      <c r="T261" s="63"/>
      <c r="U261" s="63"/>
      <c r="V261" s="63"/>
      <c r="W261" s="63"/>
      <c r="X261" s="63"/>
      <c r="Y261" s="63"/>
      <c r="Z261" s="63"/>
      <c r="AA261" s="63"/>
      <c r="AB261" s="63"/>
      <c r="AC261" s="63"/>
      <c r="AD261" s="63"/>
      <c r="AE261" s="63"/>
      <c r="AF261" s="63"/>
      <c r="AG261" s="63"/>
      <c r="AH261" s="63"/>
      <c r="AI261" s="63"/>
      <c r="AJ261" s="63"/>
      <c r="AK261" s="63"/>
      <c r="AL261" s="63"/>
      <c r="AM261" s="63"/>
      <c r="AN261" s="63"/>
      <c r="AO261" s="63"/>
      <c r="AP261" s="63"/>
      <c r="AQ261" s="63"/>
      <c r="AR261" s="63"/>
      <c r="AS261" s="63"/>
      <c r="AT261" s="63"/>
      <c r="AU261" s="63"/>
      <c r="AV261" s="63"/>
      <c r="AW261" s="63"/>
      <c r="AX261" s="63"/>
      <c r="AY261" s="63"/>
      <c r="AZ261" s="63"/>
      <c r="BC261" s="12"/>
      <c r="BD261" s="12"/>
      <c r="BE261" s="12"/>
      <c r="BF261" s="12"/>
      <c r="BG261" s="12"/>
      <c r="BH261" s="12"/>
      <c r="BI261" s="12"/>
      <c r="BJ261" s="12"/>
      <c r="BK261" s="12"/>
      <c r="BL261" s="12"/>
      <c r="BM261" s="12"/>
      <c r="BN261" s="12"/>
      <c r="BO261" s="12"/>
      <c r="BP261" s="12"/>
      <c r="BQ261" s="12"/>
      <c r="BR261" s="12"/>
      <c r="BS261" s="12"/>
      <c r="BT261" s="12"/>
      <c r="BU261" s="12"/>
      <c r="BV261" s="12"/>
      <c r="BW261" s="12"/>
      <c r="BX261" s="12"/>
      <c r="BY261" s="12"/>
      <c r="BZ261" s="12"/>
      <c r="CA261" s="12"/>
      <c r="CB261" s="12"/>
      <c r="CC261" s="12"/>
      <c r="CD261" s="12"/>
      <c r="CE261" s="12"/>
      <c r="CF261" s="12"/>
      <c r="CG261" s="12"/>
      <c r="CH261" s="12"/>
      <c r="CI261" s="12"/>
      <c r="CJ261" s="12"/>
      <c r="CK261" s="12"/>
      <c r="CL261" s="12"/>
      <c r="CM261" s="12"/>
      <c r="CN261" s="12"/>
      <c r="CO261" s="12"/>
      <c r="CP261" s="12"/>
      <c r="CQ261" s="12"/>
      <c r="CR261" s="12"/>
      <c r="CS261" s="12"/>
      <c r="CT261" s="12"/>
      <c r="CU261" s="12"/>
      <c r="CV261" s="12"/>
      <c r="CW261" s="12"/>
      <c r="CX261" s="12"/>
      <c r="CY261" s="12"/>
      <c r="CZ261" s="179">
        <v>0</v>
      </c>
      <c r="DA261" s="12"/>
      <c r="DB261" s="12"/>
      <c r="DC261" s="12"/>
      <c r="DD261" s="12"/>
      <c r="DE261" s="12"/>
      <c r="DF261" s="12"/>
      <c r="DG261" s="12"/>
      <c r="DH261" s="12"/>
      <c r="DI261" s="12"/>
      <c r="DJ261" s="12"/>
      <c r="DK261" s="12"/>
      <c r="DL261" s="12"/>
      <c r="DM261" s="12"/>
      <c r="DN261" s="12"/>
      <c r="DO261" s="12"/>
      <c r="DP261" s="12"/>
      <c r="DQ261" s="12"/>
      <c r="DR261" s="12"/>
      <c r="DS261" s="12"/>
      <c r="DT261" s="12"/>
      <c r="DU261" s="12"/>
      <c r="DV261" s="12"/>
      <c r="DW261" s="12"/>
    </row>
    <row r="262" spans="2:127" x14ac:dyDescent="0.25">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C262" s="12"/>
      <c r="BD262" s="12"/>
      <c r="BE262" s="12"/>
      <c r="BF262" s="12"/>
      <c r="BG262" s="12"/>
      <c r="BH262" s="12"/>
      <c r="BI262" s="12"/>
      <c r="BJ262" s="12"/>
      <c r="BK262" s="12"/>
      <c r="BL262" s="12"/>
      <c r="BM262" s="12"/>
      <c r="BN262" s="12"/>
      <c r="BO262" s="12"/>
      <c r="BP262" s="12"/>
      <c r="BQ262" s="12"/>
      <c r="BR262" s="12"/>
      <c r="BS262" s="12"/>
      <c r="BT262" s="12"/>
      <c r="BU262" s="12"/>
      <c r="BV262" s="12"/>
      <c r="BW262" s="12"/>
      <c r="BX262" s="12"/>
      <c r="BY262" s="12"/>
      <c r="BZ262" s="12"/>
      <c r="CA262" s="12"/>
      <c r="CB262" s="12"/>
      <c r="CC262" s="12"/>
      <c r="CD262" s="12"/>
      <c r="CE262" s="12"/>
      <c r="CF262" s="12"/>
      <c r="CG262" s="12"/>
      <c r="CH262" s="12"/>
      <c r="CI262" s="12"/>
      <c r="CJ262" s="12"/>
      <c r="CK262" s="12"/>
      <c r="CL262" s="12"/>
      <c r="CM262" s="12"/>
      <c r="CN262" s="12"/>
      <c r="CO262" s="12"/>
      <c r="CP262" s="12"/>
      <c r="CQ262" s="12"/>
      <c r="CR262" s="12"/>
      <c r="CS262" s="12"/>
      <c r="CT262" s="12"/>
      <c r="CU262" s="12"/>
      <c r="CV262" s="12"/>
      <c r="CW262" s="12"/>
      <c r="CX262" s="12"/>
      <c r="CY262" s="12"/>
      <c r="CZ262" s="179">
        <v>0</v>
      </c>
      <c r="DA262" s="12"/>
      <c r="DB262" s="12"/>
      <c r="DC262" s="12"/>
      <c r="DD262" s="12"/>
      <c r="DE262" s="12"/>
      <c r="DF262" s="12"/>
      <c r="DG262" s="12"/>
      <c r="DH262" s="12"/>
      <c r="DI262" s="12"/>
      <c r="DJ262" s="12"/>
      <c r="DK262" s="12"/>
      <c r="DL262" s="12"/>
      <c r="DM262" s="12"/>
      <c r="DN262" s="12"/>
      <c r="DO262" s="12"/>
      <c r="DP262" s="12"/>
      <c r="DQ262" s="12"/>
      <c r="DR262" s="12"/>
      <c r="DS262" s="12"/>
      <c r="DT262" s="12"/>
      <c r="DU262" s="12"/>
      <c r="DV262" s="12"/>
      <c r="DW262" s="12"/>
    </row>
    <row r="263" spans="2:127" ht="15" customHeight="1" x14ac:dyDescent="0.25">
      <c r="C263" s="51" t="s">
        <v>211</v>
      </c>
      <c r="D263" s="412"/>
      <c r="E263" s="412"/>
      <c r="F263" s="412"/>
      <c r="G263" s="412"/>
      <c r="H263" s="412"/>
      <c r="I263" s="412"/>
      <c r="J263" s="412"/>
      <c r="K263" s="412"/>
      <c r="L263" s="412"/>
      <c r="M263" s="412"/>
      <c r="N263" s="412"/>
      <c r="O263" s="412"/>
      <c r="P263" s="412"/>
      <c r="Q263" s="412"/>
      <c r="R263" s="412"/>
      <c r="S263" s="412"/>
      <c r="T263" s="412"/>
      <c r="U263" s="412"/>
      <c r="V263" s="412"/>
      <c r="W263" s="412"/>
      <c r="X263" s="412"/>
      <c r="Y263" s="412"/>
      <c r="Z263" s="412"/>
      <c r="AA263" s="412"/>
      <c r="AB263" s="412"/>
      <c r="AC263" s="412"/>
      <c r="AD263" s="412"/>
      <c r="AE263" s="412"/>
      <c r="AF263" s="412"/>
      <c r="AG263" s="412"/>
      <c r="AH263" s="412"/>
      <c r="AI263" s="412"/>
      <c r="AJ263" s="412"/>
      <c r="AK263" s="412"/>
      <c r="AL263" s="412"/>
      <c r="AM263" s="412"/>
      <c r="AN263" s="412"/>
      <c r="AO263" s="412"/>
      <c r="AP263" s="412"/>
      <c r="AQ263" s="412"/>
      <c r="AR263" s="412"/>
      <c r="AS263" s="412"/>
      <c r="AT263" s="412"/>
      <c r="AU263" s="412"/>
      <c r="AV263" s="412"/>
      <c r="AW263" s="412"/>
      <c r="AX263" s="412"/>
      <c r="AY263" s="412"/>
      <c r="AZ263" s="413"/>
      <c r="BC263" s="12"/>
      <c r="BD263" s="12"/>
      <c r="BE263" s="12"/>
      <c r="BF263" s="12"/>
      <c r="BG263" s="12"/>
      <c r="BH263" s="12"/>
      <c r="BI263" s="12"/>
      <c r="BJ263" s="12"/>
      <c r="BK263" s="12"/>
      <c r="BL263" s="12"/>
      <c r="BM263" s="12"/>
      <c r="BN263" s="12"/>
      <c r="BO263" s="12"/>
      <c r="BP263" s="12"/>
      <c r="BQ263" s="12"/>
      <c r="BR263" s="12"/>
      <c r="BS263" s="12"/>
      <c r="BT263" s="12"/>
      <c r="BU263" s="12"/>
      <c r="BV263" s="12"/>
      <c r="BW263" s="12"/>
      <c r="BX263" s="12"/>
      <c r="BY263" s="12"/>
      <c r="BZ263" s="12"/>
      <c r="CA263" s="12"/>
      <c r="CB263" s="12"/>
      <c r="CC263" s="12"/>
      <c r="CD263" s="12"/>
      <c r="CE263" s="12"/>
      <c r="CF263" s="12"/>
      <c r="CG263" s="12"/>
      <c r="CH263" s="12"/>
      <c r="CI263" s="12"/>
      <c r="CJ263" s="12"/>
      <c r="CK263" s="12"/>
      <c r="CL263" s="12"/>
      <c r="CM263" s="12"/>
      <c r="CN263" s="12"/>
      <c r="CO263" s="12"/>
      <c r="CP263" s="12"/>
      <c r="CQ263" s="12"/>
      <c r="CR263" s="12"/>
      <c r="CS263" s="12"/>
      <c r="CT263" s="12"/>
      <c r="CU263" s="12"/>
      <c r="CV263" s="12"/>
      <c r="CW263" s="12"/>
      <c r="CX263" s="12"/>
      <c r="CY263" s="12"/>
      <c r="CZ263" s="179">
        <v>0</v>
      </c>
      <c r="DA263" s="12"/>
      <c r="DB263" s="12"/>
      <c r="DC263" s="12"/>
      <c r="DD263" s="12"/>
      <c r="DE263" s="12"/>
      <c r="DF263" s="12"/>
      <c r="DG263" s="12"/>
      <c r="DH263" s="12"/>
      <c r="DI263" s="12"/>
      <c r="DJ263" s="12"/>
      <c r="DK263" s="12"/>
      <c r="DL263" s="12"/>
      <c r="DM263" s="12"/>
      <c r="DN263" s="12"/>
      <c r="DO263" s="12"/>
      <c r="DP263" s="12"/>
      <c r="DQ263" s="12"/>
      <c r="DR263" s="12"/>
      <c r="DS263" s="12"/>
      <c r="DT263" s="12"/>
      <c r="DU263" s="12"/>
      <c r="DV263" s="12"/>
      <c r="DW263" s="12"/>
    </row>
    <row r="264" spans="2:127" x14ac:dyDescent="0.25">
      <c r="C264" s="173" t="s">
        <v>211</v>
      </c>
      <c r="D264" s="428"/>
      <c r="E264" s="428"/>
      <c r="F264" s="428"/>
      <c r="G264" s="428"/>
      <c r="H264" s="428"/>
      <c r="I264" s="428"/>
      <c r="J264" s="428"/>
      <c r="K264" s="428"/>
      <c r="L264" s="428"/>
      <c r="M264" s="428"/>
      <c r="N264" s="428"/>
      <c r="O264" s="428"/>
      <c r="P264" s="428"/>
      <c r="Q264" s="428"/>
      <c r="R264" s="428"/>
      <c r="S264" s="428"/>
      <c r="T264" s="428"/>
      <c r="U264" s="428"/>
      <c r="V264" s="428"/>
      <c r="W264" s="428"/>
      <c r="X264" s="428"/>
      <c r="Y264" s="428"/>
      <c r="Z264" s="428"/>
      <c r="AA264" s="428"/>
      <c r="AB264" s="428"/>
      <c r="AC264" s="428"/>
      <c r="AD264" s="428"/>
      <c r="AE264" s="428"/>
      <c r="AF264" s="428"/>
      <c r="AG264" s="428"/>
      <c r="AH264" s="428"/>
      <c r="AI264" s="428"/>
      <c r="AJ264" s="428"/>
      <c r="AK264" s="428"/>
      <c r="AL264" s="428"/>
      <c r="AM264" s="428"/>
      <c r="AN264" s="428"/>
      <c r="AO264" s="428"/>
      <c r="AP264" s="428"/>
      <c r="AQ264" s="428"/>
      <c r="AR264" s="428"/>
      <c r="AS264" s="428"/>
      <c r="AT264" s="428"/>
      <c r="AU264" s="428"/>
      <c r="AV264" s="428"/>
      <c r="AW264" s="428"/>
      <c r="AX264" s="428"/>
      <c r="AY264" s="428"/>
      <c r="AZ264" s="429"/>
      <c r="BC264" s="12"/>
      <c r="BD264" s="12"/>
      <c r="BE264" s="12"/>
      <c r="BF264" s="12"/>
      <c r="BG264" s="12"/>
      <c r="BH264" s="12"/>
      <c r="BI264" s="12"/>
      <c r="BJ264" s="12"/>
      <c r="BK264" s="12"/>
      <c r="BL264" s="12"/>
      <c r="BM264" s="12"/>
      <c r="BN264" s="12"/>
      <c r="BO264" s="12"/>
      <c r="BP264" s="12"/>
      <c r="BQ264" s="12"/>
      <c r="BR264" s="12"/>
      <c r="BS264" s="12"/>
      <c r="BT264" s="12"/>
      <c r="BU264" s="12"/>
      <c r="BV264" s="12"/>
      <c r="BW264" s="12"/>
      <c r="BX264" s="12"/>
      <c r="BY264" s="12"/>
      <c r="BZ264" s="12"/>
      <c r="CA264" s="12"/>
      <c r="CB264" s="12"/>
      <c r="CC264" s="12"/>
      <c r="CD264" s="12"/>
      <c r="CE264" s="12"/>
      <c r="CF264" s="12"/>
      <c r="CG264" s="12"/>
      <c r="CH264" s="12"/>
      <c r="CI264" s="12"/>
      <c r="CJ264" s="12"/>
      <c r="CK264" s="12"/>
      <c r="CL264" s="12"/>
      <c r="CM264" s="12"/>
      <c r="CN264" s="12"/>
      <c r="CO264" s="12"/>
      <c r="CP264" s="12"/>
      <c r="CQ264" s="12"/>
      <c r="CR264" s="12"/>
      <c r="CS264" s="12"/>
      <c r="CT264" s="12"/>
      <c r="CU264" s="12"/>
      <c r="CV264" s="12"/>
      <c r="CW264" s="12"/>
      <c r="CX264" s="12"/>
      <c r="CY264" s="12"/>
      <c r="CZ264" s="179">
        <v>0</v>
      </c>
      <c r="DA264" s="12"/>
      <c r="DB264" s="12"/>
      <c r="DC264" s="12"/>
      <c r="DD264" s="12"/>
      <c r="DE264" s="12"/>
      <c r="DF264" s="12"/>
      <c r="DG264" s="12"/>
      <c r="DH264" s="12"/>
      <c r="DI264" s="12"/>
      <c r="DJ264" s="12"/>
      <c r="DK264" s="12"/>
      <c r="DL264" s="12"/>
      <c r="DM264" s="12"/>
      <c r="DN264" s="12"/>
      <c r="DO264" s="12"/>
      <c r="DP264" s="12"/>
      <c r="DQ264" s="12"/>
      <c r="DR264" s="12"/>
      <c r="DS264" s="12"/>
      <c r="DT264" s="12"/>
      <c r="DU264" s="12"/>
      <c r="DV264" s="12"/>
      <c r="DW264" s="12"/>
    </row>
    <row r="265" spans="2:127" x14ac:dyDescent="0.25">
      <c r="C265" s="420" t="s">
        <v>92</v>
      </c>
      <c r="D265" s="421"/>
      <c r="E265" s="421"/>
      <c r="F265" s="421"/>
      <c r="G265" s="421"/>
      <c r="H265" s="421"/>
      <c r="I265" s="421"/>
      <c r="J265" s="421"/>
      <c r="K265" s="421"/>
      <c r="L265" s="421"/>
      <c r="M265" s="421"/>
      <c r="N265" s="421"/>
      <c r="O265" s="421"/>
      <c r="P265" s="421"/>
      <c r="Q265" s="421"/>
      <c r="R265" s="421"/>
      <c r="S265" s="421"/>
      <c r="T265" s="421"/>
      <c r="U265" s="421"/>
      <c r="V265" s="421"/>
      <c r="W265" s="421"/>
      <c r="X265" s="421"/>
      <c r="Y265" s="421"/>
      <c r="Z265" s="421"/>
      <c r="AA265" s="421"/>
      <c r="AB265" s="421"/>
      <c r="AC265" s="421"/>
      <c r="AD265" s="421"/>
      <c r="AE265" s="421"/>
      <c r="AF265" s="421"/>
      <c r="AG265" s="421"/>
      <c r="AH265" s="421"/>
      <c r="AI265" s="421"/>
      <c r="AJ265" s="421"/>
      <c r="AK265" s="421"/>
      <c r="AL265" s="421"/>
      <c r="AM265" s="421"/>
      <c r="AN265" s="421"/>
      <c r="AO265" s="421"/>
      <c r="AP265" s="421"/>
      <c r="AQ265" s="421"/>
      <c r="AR265" s="421"/>
      <c r="AS265" s="421"/>
      <c r="AT265" s="421"/>
      <c r="AU265" s="421"/>
      <c r="AV265" s="422"/>
      <c r="AW265" s="330" t="s">
        <v>93</v>
      </c>
      <c r="AX265" s="331"/>
      <c r="AY265" s="330" t="s">
        <v>94</v>
      </c>
      <c r="AZ265" s="331"/>
      <c r="BC265" s="12"/>
      <c r="BD265" s="12"/>
      <c r="BE265" s="12"/>
      <c r="BF265" s="12"/>
      <c r="BG265" s="12"/>
      <c r="BH265" s="12"/>
      <c r="BI265" s="12"/>
      <c r="BJ265" s="12"/>
      <c r="BK265" s="12"/>
      <c r="BL265" s="12"/>
      <c r="BM265" s="12"/>
      <c r="BN265" s="12"/>
      <c r="BO265" s="12"/>
      <c r="BP265" s="12"/>
      <c r="BQ265" s="12"/>
      <c r="BR265" s="12"/>
      <c r="BS265" s="12"/>
      <c r="BT265" s="12"/>
      <c r="BU265" s="12"/>
      <c r="BV265" s="12"/>
      <c r="BW265" s="12"/>
      <c r="BX265" s="12"/>
      <c r="BY265" s="12"/>
      <c r="BZ265" s="12"/>
      <c r="CA265" s="12"/>
      <c r="CB265" s="12"/>
      <c r="CC265" s="12"/>
      <c r="CD265" s="12"/>
      <c r="CE265" s="12"/>
      <c r="CF265" s="12"/>
      <c r="CG265" s="12"/>
      <c r="CH265" s="12"/>
      <c r="CI265" s="12"/>
      <c r="CJ265" s="12"/>
      <c r="CK265" s="12"/>
      <c r="CL265" s="12"/>
      <c r="CM265" s="12"/>
      <c r="CN265" s="12"/>
      <c r="CO265" s="12"/>
      <c r="CP265" s="12"/>
      <c r="CQ265" s="12"/>
      <c r="CR265" s="12"/>
      <c r="CS265" s="12"/>
      <c r="CT265" s="12"/>
      <c r="CU265" s="12"/>
      <c r="CV265" s="12"/>
      <c r="CW265" s="12"/>
      <c r="CX265" s="12"/>
      <c r="CY265" s="12"/>
      <c r="CZ265" s="179">
        <v>1</v>
      </c>
      <c r="DA265" s="12"/>
      <c r="DB265" s="12"/>
      <c r="DC265" s="12"/>
      <c r="DD265" s="12"/>
      <c r="DE265" s="12"/>
      <c r="DF265" s="12"/>
      <c r="DG265" s="12"/>
      <c r="DH265" s="12"/>
      <c r="DI265" s="12"/>
      <c r="DJ265" s="12"/>
      <c r="DK265" s="12"/>
      <c r="DL265" s="12"/>
      <c r="DM265" s="12"/>
      <c r="DN265" s="12"/>
      <c r="DO265" s="12"/>
      <c r="DP265" s="12"/>
      <c r="DQ265" s="12"/>
      <c r="DR265" s="12"/>
      <c r="DS265" s="12"/>
      <c r="DT265" s="12"/>
      <c r="DU265" s="12"/>
      <c r="DV265" s="12"/>
      <c r="DW265" s="12"/>
    </row>
    <row r="266" spans="2:127" x14ac:dyDescent="0.25">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C266" s="12"/>
      <c r="BD266" s="12"/>
      <c r="BE266" s="12"/>
      <c r="BF266" s="12"/>
      <c r="BG266" s="12"/>
      <c r="BH266" s="12"/>
      <c r="BI266" s="12"/>
      <c r="BJ266" s="12"/>
      <c r="BK266" s="12"/>
      <c r="BL266" s="12"/>
      <c r="BM266" s="12"/>
      <c r="BN266" s="12"/>
      <c r="BO266" s="12"/>
      <c r="BP266" s="12"/>
      <c r="BQ266" s="12"/>
      <c r="BR266" s="12"/>
      <c r="BS266" s="12"/>
      <c r="BT266" s="12"/>
      <c r="BU266" s="12"/>
      <c r="BV266" s="12"/>
      <c r="BW266" s="12"/>
      <c r="BX266" s="12"/>
      <c r="BY266" s="12"/>
      <c r="BZ266" s="12"/>
      <c r="CA266" s="12"/>
      <c r="CB266" s="12"/>
      <c r="CC266" s="12"/>
      <c r="CD266" s="12"/>
      <c r="CE266" s="12"/>
      <c r="CF266" s="12"/>
      <c r="CG266" s="12"/>
      <c r="CH266" s="12"/>
      <c r="CI266" s="12"/>
      <c r="CJ266" s="12"/>
      <c r="CK266" s="12"/>
      <c r="CL266" s="12"/>
      <c r="CM266" s="12"/>
      <c r="CN266" s="12"/>
      <c r="CO266" s="12"/>
      <c r="CP266" s="12"/>
      <c r="CQ266" s="12"/>
      <c r="CR266" s="12"/>
      <c r="CS266" s="12"/>
      <c r="CT266" s="12"/>
      <c r="CU266" s="12"/>
      <c r="CV266" s="12"/>
      <c r="CW266" s="12"/>
      <c r="CX266" s="12"/>
      <c r="CY266" s="12"/>
      <c r="CZ266" s="179">
        <v>0</v>
      </c>
      <c r="DA266" s="12"/>
      <c r="DB266" s="12"/>
      <c r="DC266" s="12"/>
      <c r="DD266" s="12"/>
      <c r="DE266" s="12"/>
      <c r="DF266" s="12"/>
      <c r="DG266" s="12"/>
      <c r="DH266" s="12"/>
      <c r="DI266" s="12"/>
      <c r="DJ266" s="12"/>
      <c r="DK266" s="12"/>
      <c r="DL266" s="12"/>
      <c r="DM266" s="12"/>
      <c r="DN266" s="12"/>
      <c r="DO266" s="12"/>
      <c r="DP266" s="12"/>
      <c r="DQ266" s="12"/>
      <c r="DR266" s="12"/>
      <c r="DS266" s="12"/>
      <c r="DT266" s="12"/>
      <c r="DU266" s="12"/>
      <c r="DV266" s="12"/>
      <c r="DW266" s="12"/>
    </row>
    <row r="267" spans="2:127" x14ac:dyDescent="0.25">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C267" s="12"/>
      <c r="BD267" s="12"/>
      <c r="BE267" s="12"/>
      <c r="BF267" s="12"/>
      <c r="BG267" s="12"/>
      <c r="BH267" s="12"/>
      <c r="BI267" s="12"/>
      <c r="BJ267" s="12"/>
      <c r="BK267" s="12"/>
      <c r="BL267" s="12"/>
      <c r="BM267" s="12"/>
      <c r="BN267" s="12"/>
      <c r="BO267" s="12"/>
      <c r="BP267" s="12"/>
      <c r="BQ267" s="12"/>
      <c r="BR267" s="12"/>
      <c r="BS267" s="12"/>
      <c r="BT267" s="12"/>
      <c r="BU267" s="12"/>
      <c r="BV267" s="12"/>
      <c r="BW267" s="12"/>
      <c r="BX267" s="12"/>
      <c r="BY267" s="12"/>
      <c r="BZ267" s="12"/>
      <c r="CA267" s="12"/>
      <c r="CB267" s="12"/>
      <c r="CC267" s="12"/>
      <c r="CD267" s="12"/>
      <c r="CE267" s="12"/>
      <c r="CF267" s="12"/>
      <c r="CG267" s="12"/>
      <c r="CH267" s="12"/>
      <c r="CI267" s="12"/>
      <c r="CJ267" s="12"/>
      <c r="CK267" s="12"/>
      <c r="CL267" s="12"/>
      <c r="CM267" s="12"/>
      <c r="CN267" s="12"/>
      <c r="CO267" s="12"/>
      <c r="CP267" s="12"/>
      <c r="CQ267" s="12"/>
      <c r="CR267" s="12"/>
      <c r="CS267" s="12"/>
      <c r="CT267" s="12"/>
      <c r="CU267" s="12"/>
      <c r="CV267" s="12"/>
      <c r="CW267" s="12"/>
      <c r="CX267" s="12"/>
      <c r="CY267" s="12"/>
      <c r="CZ267" s="179">
        <v>0</v>
      </c>
      <c r="DA267" s="12"/>
      <c r="DB267" s="12"/>
      <c r="DC267" s="12"/>
      <c r="DD267" s="12"/>
      <c r="DE267" s="12"/>
      <c r="DF267" s="12"/>
      <c r="DG267" s="12"/>
      <c r="DH267" s="12"/>
      <c r="DI267" s="12"/>
      <c r="DJ267" s="12"/>
      <c r="DK267" s="12"/>
      <c r="DL267" s="12"/>
      <c r="DM267" s="12"/>
      <c r="DN267" s="12"/>
      <c r="DO267" s="12"/>
      <c r="DP267" s="12"/>
      <c r="DQ267" s="12"/>
      <c r="DR267" s="12"/>
      <c r="DS267" s="12"/>
      <c r="DT267" s="12"/>
      <c r="DU267" s="12"/>
      <c r="DV267" s="12"/>
      <c r="DW267" s="12"/>
    </row>
    <row r="268" spans="2:127" x14ac:dyDescent="0.25">
      <c r="C268" s="908" t="s">
        <v>343</v>
      </c>
      <c r="D268" s="889"/>
      <c r="E268" s="889"/>
      <c r="F268" s="889"/>
      <c r="G268" s="889"/>
      <c r="H268" s="889"/>
      <c r="I268" s="889"/>
      <c r="J268" s="889"/>
      <c r="K268" s="889"/>
      <c r="L268" s="889"/>
      <c r="M268" s="889"/>
      <c r="N268" s="889"/>
      <c r="O268" s="889"/>
      <c r="P268" s="890"/>
      <c r="Q268" s="62"/>
      <c r="R268" s="63"/>
      <c r="S268" s="63"/>
      <c r="T268" s="63"/>
      <c r="U268" s="63"/>
      <c r="V268" s="63"/>
      <c r="W268" s="63"/>
      <c r="X268" s="63"/>
      <c r="Y268" s="63"/>
      <c r="Z268" s="63"/>
      <c r="AA268" s="63"/>
      <c r="AB268" s="63"/>
      <c r="AC268" s="63"/>
      <c r="AD268" s="63"/>
      <c r="AE268" s="63"/>
      <c r="AF268" s="63"/>
      <c r="AG268" s="63"/>
      <c r="AH268" s="63"/>
      <c r="AI268" s="63"/>
      <c r="AJ268" s="63"/>
      <c r="AK268" s="63"/>
      <c r="AL268" s="63"/>
      <c r="AM268" s="63"/>
      <c r="AN268" s="63"/>
      <c r="AO268" s="63"/>
      <c r="AP268" s="63"/>
      <c r="AQ268" s="63"/>
      <c r="AR268" s="63"/>
      <c r="AS268" s="63"/>
      <c r="AT268" s="63"/>
      <c r="AU268" s="63"/>
      <c r="AV268" s="63"/>
      <c r="AW268" s="63"/>
      <c r="AX268" s="63"/>
      <c r="AY268" s="63"/>
      <c r="AZ268" s="63"/>
      <c r="BC268" s="12"/>
      <c r="BD268" s="12"/>
      <c r="BE268" s="12"/>
      <c r="BF268" s="12"/>
      <c r="BG268" s="12"/>
      <c r="BH268" s="12"/>
      <c r="BI268" s="12"/>
      <c r="BJ268" s="12"/>
      <c r="BK268" s="12"/>
      <c r="BL268" s="12"/>
      <c r="BM268" s="12"/>
      <c r="BN268" s="12"/>
      <c r="BO268" s="12"/>
      <c r="BP268" s="12"/>
      <c r="BQ268" s="12"/>
      <c r="BR268" s="12"/>
      <c r="BS268" s="12"/>
      <c r="BT268" s="12"/>
      <c r="BU268" s="12"/>
      <c r="BV268" s="12"/>
      <c r="BW268" s="12"/>
      <c r="BX268" s="12"/>
      <c r="BY268" s="12"/>
      <c r="BZ268" s="12"/>
      <c r="CA268" s="12"/>
      <c r="CB268" s="12"/>
      <c r="CC268" s="12"/>
      <c r="CD268" s="12"/>
      <c r="CE268" s="12"/>
      <c r="CF268" s="12"/>
      <c r="CG268" s="12"/>
      <c r="CH268" s="12"/>
      <c r="CI268" s="12"/>
      <c r="CJ268" s="12"/>
      <c r="CK268" s="12"/>
      <c r="CL268" s="12"/>
      <c r="CM268" s="12"/>
      <c r="CN268" s="12"/>
      <c r="CO268" s="12"/>
      <c r="CP268" s="12"/>
      <c r="CQ268" s="12"/>
      <c r="CR268" s="12"/>
      <c r="CS268" s="12"/>
      <c r="CT268" s="12"/>
      <c r="CU268" s="12"/>
      <c r="CV268" s="12"/>
      <c r="CW268" s="12"/>
      <c r="CX268" s="12"/>
      <c r="CY268" s="12"/>
      <c r="CZ268" s="179">
        <v>0</v>
      </c>
      <c r="DA268" s="12"/>
      <c r="DB268" s="12"/>
      <c r="DC268" s="12"/>
      <c r="DD268" s="12"/>
      <c r="DE268" s="12"/>
      <c r="DF268" s="12"/>
      <c r="DG268" s="12"/>
      <c r="DH268" s="12"/>
      <c r="DI268" s="12"/>
      <c r="DJ268" s="12"/>
      <c r="DK268" s="12"/>
      <c r="DL268" s="12"/>
      <c r="DM268" s="12"/>
      <c r="DN268" s="12"/>
      <c r="DO268" s="12"/>
      <c r="DP268" s="12"/>
      <c r="DQ268" s="12"/>
      <c r="DR268" s="12"/>
      <c r="DS268" s="12"/>
      <c r="DT268" s="12"/>
      <c r="DU268" s="12"/>
      <c r="DV268" s="12"/>
      <c r="DW268" s="12"/>
    </row>
    <row r="269" spans="2:127" x14ac:dyDescent="0.25">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C269" s="12"/>
      <c r="BD269" s="12"/>
      <c r="BE269" s="12"/>
      <c r="BF269" s="12"/>
      <c r="BG269" s="12"/>
      <c r="BH269" s="12"/>
      <c r="BI269" s="12"/>
      <c r="BJ269" s="12"/>
      <c r="BK269" s="12"/>
      <c r="BL269" s="12"/>
      <c r="BM269" s="12"/>
      <c r="BN269" s="12"/>
      <c r="BO269" s="12"/>
      <c r="BP269" s="12"/>
      <c r="BQ269" s="12"/>
      <c r="BR269" s="12"/>
      <c r="BS269" s="12"/>
      <c r="BT269" s="12"/>
      <c r="BU269" s="12"/>
      <c r="BV269" s="12"/>
      <c r="BW269" s="12"/>
      <c r="BX269" s="12"/>
      <c r="BY269" s="12"/>
      <c r="BZ269" s="12"/>
      <c r="CA269" s="12"/>
      <c r="CB269" s="12"/>
      <c r="CC269" s="12"/>
      <c r="CD269" s="12"/>
      <c r="CE269" s="12"/>
      <c r="CF269" s="12"/>
      <c r="CG269" s="12"/>
      <c r="CH269" s="12"/>
      <c r="CI269" s="12"/>
      <c r="CJ269" s="12"/>
      <c r="CK269" s="12"/>
      <c r="CL269" s="12"/>
      <c r="CM269" s="12"/>
      <c r="CN269" s="12"/>
      <c r="CO269" s="12"/>
      <c r="CP269" s="12"/>
      <c r="CQ269" s="12"/>
      <c r="CR269" s="12"/>
      <c r="CS269" s="12"/>
      <c r="CT269" s="12"/>
      <c r="CU269" s="12"/>
      <c r="CV269" s="12"/>
      <c r="CW269" s="12"/>
      <c r="CX269" s="12"/>
      <c r="CY269" s="12"/>
      <c r="CZ269" s="179">
        <v>0</v>
      </c>
      <c r="DA269" s="12"/>
      <c r="DB269" s="12"/>
      <c r="DC269" s="12"/>
      <c r="DD269" s="12"/>
      <c r="DE269" s="12"/>
      <c r="DF269" s="12"/>
      <c r="DG269" s="12"/>
      <c r="DH269" s="12"/>
      <c r="DI269" s="12"/>
      <c r="DJ269" s="12"/>
      <c r="DK269" s="12"/>
      <c r="DL269" s="12"/>
      <c r="DM269" s="12"/>
      <c r="DN269" s="12"/>
      <c r="DO269" s="12"/>
      <c r="DP269" s="12"/>
      <c r="DQ269" s="12"/>
      <c r="DR269" s="12"/>
      <c r="DS269" s="12"/>
      <c r="DT269" s="12"/>
      <c r="DU269" s="12"/>
      <c r="DV269" s="12"/>
      <c r="DW269" s="12"/>
    </row>
    <row r="270" spans="2:127" x14ac:dyDescent="0.25">
      <c r="C270" s="54"/>
      <c r="D270" s="55"/>
      <c r="E270" s="55"/>
      <c r="F270" s="55"/>
      <c r="G270" s="55"/>
      <c r="H270" s="55"/>
      <c r="I270" s="55"/>
      <c r="J270" s="55"/>
      <c r="K270" s="55"/>
      <c r="L270" s="55"/>
      <c r="M270" s="55"/>
      <c r="N270" s="55"/>
      <c r="O270" s="55"/>
      <c r="P270" s="55"/>
      <c r="Q270" s="55"/>
      <c r="R270" s="55"/>
      <c r="S270" s="55"/>
      <c r="T270" s="55"/>
      <c r="U270" s="55"/>
      <c r="V270" s="55"/>
      <c r="W270" s="55"/>
      <c r="X270" s="55"/>
      <c r="Y270" s="55"/>
      <c r="Z270" s="55"/>
      <c r="AA270" s="55"/>
      <c r="AB270" s="55"/>
      <c r="AC270" s="55"/>
      <c r="AD270" s="55"/>
      <c r="AE270" s="55"/>
      <c r="AF270" s="55"/>
      <c r="AG270" s="55"/>
      <c r="AH270" s="55"/>
      <c r="AI270" s="55"/>
      <c r="AJ270" s="55"/>
      <c r="AK270" s="55"/>
      <c r="AL270" s="55"/>
      <c r="AM270" s="55"/>
      <c r="AN270" s="55"/>
      <c r="AO270" s="55"/>
      <c r="AP270" s="55"/>
      <c r="AQ270" s="55"/>
      <c r="AR270" s="55"/>
      <c r="AS270" s="55"/>
      <c r="AT270" s="55"/>
      <c r="AU270" s="55"/>
      <c r="AV270" s="55"/>
      <c r="AW270" s="55"/>
      <c r="AX270" s="55"/>
      <c r="AY270" s="55"/>
      <c r="AZ270" s="56"/>
      <c r="BC270" s="12"/>
      <c r="BD270" s="12"/>
      <c r="BE270" s="12"/>
      <c r="BF270" s="12"/>
      <c r="BG270" s="12"/>
      <c r="BH270" s="12"/>
      <c r="BI270" s="12"/>
      <c r="BJ270" s="12"/>
      <c r="BK270" s="12"/>
      <c r="BL270" s="12"/>
      <c r="BM270" s="12"/>
      <c r="BN270" s="12"/>
      <c r="BO270" s="12"/>
      <c r="BP270" s="12"/>
      <c r="BQ270" s="12"/>
      <c r="BR270" s="12"/>
      <c r="BS270" s="12"/>
      <c r="BT270" s="12"/>
      <c r="BU270" s="12"/>
      <c r="BV270" s="12"/>
      <c r="BW270" s="12"/>
      <c r="BX270" s="12"/>
      <c r="BY270" s="12"/>
      <c r="BZ270" s="12"/>
      <c r="CA270" s="12"/>
      <c r="CB270" s="12"/>
      <c r="CC270" s="12"/>
      <c r="CD270" s="12"/>
      <c r="CE270" s="12"/>
      <c r="CF270" s="12"/>
      <c r="CG270" s="12"/>
      <c r="CH270" s="12"/>
      <c r="CI270" s="12"/>
      <c r="CJ270" s="12"/>
      <c r="CK270" s="12"/>
      <c r="CL270" s="12"/>
      <c r="CM270" s="12"/>
      <c r="CN270" s="12"/>
      <c r="CO270" s="12"/>
      <c r="CP270" s="12"/>
      <c r="CQ270" s="12"/>
      <c r="CR270" s="12"/>
      <c r="CS270" s="12"/>
      <c r="CT270" s="12"/>
      <c r="CU270" s="12"/>
      <c r="CV270" s="12"/>
      <c r="CW270" s="12"/>
      <c r="CX270" s="12"/>
      <c r="CY270" s="12"/>
      <c r="CZ270" s="179">
        <v>0</v>
      </c>
      <c r="DA270" s="12"/>
      <c r="DB270" s="12"/>
      <c r="DC270" s="12"/>
      <c r="DD270" s="12"/>
      <c r="DE270" s="12"/>
      <c r="DF270" s="12"/>
      <c r="DG270" s="12"/>
      <c r="DH270" s="12"/>
      <c r="DI270" s="12"/>
      <c r="DJ270" s="12"/>
      <c r="DK270" s="12"/>
      <c r="DL270" s="12"/>
      <c r="DM270" s="12"/>
      <c r="DN270" s="12"/>
      <c r="DO270" s="12"/>
      <c r="DP270" s="12"/>
      <c r="DQ270" s="12"/>
      <c r="DR270" s="12"/>
      <c r="DS270" s="12"/>
      <c r="DT270" s="12"/>
      <c r="DU270" s="12"/>
      <c r="DV270" s="12"/>
      <c r="DW270" s="12"/>
    </row>
    <row r="271" spans="2:127" x14ac:dyDescent="0.25">
      <c r="C271" s="57"/>
      <c r="D271" s="207"/>
      <c r="E271" s="58"/>
      <c r="F271" s="58"/>
      <c r="G271" s="58"/>
      <c r="H271" s="58"/>
      <c r="I271" s="58"/>
      <c r="J271" s="58"/>
      <c r="K271" s="58"/>
      <c r="L271" s="58"/>
      <c r="M271" s="58"/>
      <c r="N271" s="58"/>
      <c r="O271" s="58"/>
      <c r="P271" s="58"/>
      <c r="Q271" s="58"/>
      <c r="R271" s="58"/>
      <c r="S271" s="58"/>
      <c r="T271" s="58"/>
      <c r="U271" s="58"/>
      <c r="V271" s="58"/>
      <c r="W271" s="58"/>
      <c r="X271" s="58"/>
      <c r="Y271" s="58"/>
      <c r="Z271" s="58"/>
      <c r="AA271" s="58"/>
      <c r="AB271" s="58"/>
      <c r="AC271" s="58"/>
      <c r="AD271" s="58"/>
      <c r="AE271" s="58"/>
      <c r="AF271" s="58"/>
      <c r="AG271" s="58"/>
      <c r="AH271" s="58"/>
      <c r="AI271" s="58"/>
      <c r="AJ271" s="58"/>
      <c r="AK271" s="58"/>
      <c r="AL271" s="58"/>
      <c r="AM271" s="58"/>
      <c r="AN271" s="58"/>
      <c r="AO271" s="58"/>
      <c r="AP271" s="58"/>
      <c r="AQ271" s="58"/>
      <c r="AR271" s="58"/>
      <c r="AS271" s="58"/>
      <c r="AT271" s="58"/>
      <c r="AU271" s="58"/>
      <c r="AV271" s="58"/>
      <c r="AW271" s="58"/>
      <c r="AX271" s="58"/>
      <c r="AY271" s="58"/>
      <c r="AZ271" s="59"/>
      <c r="BC271" s="12"/>
      <c r="BD271" s="12"/>
      <c r="BE271" s="12"/>
      <c r="BF271" s="12"/>
      <c r="BG271" s="12"/>
      <c r="BH271" s="12"/>
      <c r="BI271" s="12"/>
      <c r="BJ271" s="12"/>
      <c r="BK271" s="12"/>
      <c r="BL271" s="12"/>
      <c r="BM271" s="12"/>
      <c r="BN271" s="12"/>
      <c r="BO271" s="12"/>
      <c r="BP271" s="12"/>
      <c r="BQ271" s="12"/>
      <c r="BR271" s="12"/>
      <c r="BS271" s="12"/>
      <c r="BT271" s="12"/>
      <c r="BU271" s="12"/>
      <c r="BV271" s="12"/>
      <c r="BW271" s="12"/>
      <c r="BX271" s="12"/>
      <c r="BY271" s="12"/>
      <c r="BZ271" s="12"/>
      <c r="CA271" s="12"/>
      <c r="CB271" s="12"/>
      <c r="CC271" s="12"/>
      <c r="CD271" s="12"/>
      <c r="CE271" s="12"/>
      <c r="CF271" s="12"/>
      <c r="CG271" s="12"/>
      <c r="CH271" s="12"/>
      <c r="CI271" s="12"/>
      <c r="CJ271" s="12"/>
      <c r="CK271" s="12"/>
      <c r="CL271" s="12"/>
      <c r="CM271" s="12"/>
      <c r="CN271" s="12"/>
      <c r="CO271" s="12"/>
      <c r="CP271" s="12"/>
      <c r="CQ271" s="12"/>
      <c r="CR271" s="12"/>
      <c r="CS271" s="12"/>
      <c r="CT271" s="12"/>
      <c r="CU271" s="12"/>
      <c r="CV271" s="12"/>
      <c r="CW271" s="12"/>
      <c r="CX271" s="12"/>
      <c r="CY271" s="12"/>
      <c r="CZ271" s="179">
        <v>0</v>
      </c>
      <c r="DA271" s="12"/>
      <c r="DB271" s="12"/>
      <c r="DC271" s="12"/>
      <c r="DD271" s="12"/>
      <c r="DE271" s="12"/>
      <c r="DF271" s="12"/>
      <c r="DG271" s="12"/>
      <c r="DH271" s="12"/>
      <c r="DI271" s="12"/>
      <c r="DJ271" s="12"/>
      <c r="DK271" s="12"/>
      <c r="DL271" s="12"/>
      <c r="DM271" s="12"/>
      <c r="DN271" s="12"/>
      <c r="DO271" s="12"/>
      <c r="DP271" s="12"/>
      <c r="DQ271" s="12"/>
      <c r="DR271" s="12"/>
      <c r="DS271" s="12"/>
      <c r="DT271" s="12"/>
      <c r="DU271" s="12"/>
      <c r="DV271" s="12"/>
      <c r="DW271" s="12"/>
    </row>
    <row r="272" spans="2:127" x14ac:dyDescent="0.25">
      <c r="C272" s="57"/>
      <c r="D272" s="207"/>
      <c r="E272" s="58"/>
      <c r="F272" s="58"/>
      <c r="G272" s="58"/>
      <c r="H272" s="58"/>
      <c r="I272" s="58"/>
      <c r="J272" s="58"/>
      <c r="K272" s="58"/>
      <c r="L272" s="58"/>
      <c r="M272" s="58"/>
      <c r="N272" s="58"/>
      <c r="O272" s="58"/>
      <c r="P272" s="58"/>
      <c r="Q272" s="58"/>
      <c r="R272" s="58"/>
      <c r="S272" s="58"/>
      <c r="T272" s="58"/>
      <c r="U272" s="58"/>
      <c r="V272" s="58"/>
      <c r="W272" s="58"/>
      <c r="X272" s="58"/>
      <c r="Y272" s="58"/>
      <c r="Z272" s="58"/>
      <c r="AA272" s="58"/>
      <c r="AB272" s="58"/>
      <c r="AC272" s="58"/>
      <c r="AD272" s="58"/>
      <c r="AE272" s="58"/>
      <c r="AF272" s="58"/>
      <c r="AG272" s="58"/>
      <c r="AH272" s="58"/>
      <c r="AI272" s="58"/>
      <c r="AJ272" s="58"/>
      <c r="AK272" s="58"/>
      <c r="AL272" s="58"/>
      <c r="AM272" s="58"/>
      <c r="AN272" s="58"/>
      <c r="AO272" s="58"/>
      <c r="AP272" s="58"/>
      <c r="AQ272" s="58"/>
      <c r="AR272" s="58"/>
      <c r="AS272" s="58"/>
      <c r="AT272" s="58"/>
      <c r="AU272" s="58"/>
      <c r="AV272" s="58"/>
      <c r="AW272" s="58"/>
      <c r="AX272" s="58"/>
      <c r="AY272" s="58"/>
      <c r="AZ272" s="59"/>
      <c r="BC272" s="12"/>
      <c r="BD272" s="12"/>
      <c r="BE272" s="12"/>
      <c r="BF272" s="12"/>
      <c r="BG272" s="12"/>
      <c r="BH272" s="12"/>
      <c r="BI272" s="12"/>
      <c r="BJ272" s="12"/>
      <c r="BK272" s="12"/>
      <c r="BL272" s="12"/>
      <c r="BM272" s="12"/>
      <c r="BN272" s="12"/>
      <c r="BO272" s="12"/>
      <c r="BP272" s="12"/>
      <c r="BQ272" s="12"/>
      <c r="BR272" s="12"/>
      <c r="BS272" s="12"/>
      <c r="BT272" s="12"/>
      <c r="BU272" s="12"/>
      <c r="BV272" s="12"/>
      <c r="BW272" s="12"/>
      <c r="BX272" s="12"/>
      <c r="BY272" s="12"/>
      <c r="BZ272" s="12"/>
      <c r="CA272" s="12"/>
      <c r="CB272" s="12"/>
      <c r="CC272" s="12"/>
      <c r="CD272" s="12"/>
      <c r="CE272" s="12"/>
      <c r="CF272" s="12"/>
      <c r="CG272" s="12"/>
      <c r="CH272" s="12"/>
      <c r="CI272" s="12"/>
      <c r="CJ272" s="12"/>
      <c r="CK272" s="12"/>
      <c r="CL272" s="12"/>
      <c r="CM272" s="12"/>
      <c r="CN272" s="12"/>
      <c r="CO272" s="12"/>
      <c r="CP272" s="12"/>
      <c r="CQ272" s="12"/>
      <c r="CR272" s="12"/>
      <c r="CS272" s="12"/>
      <c r="CT272" s="12"/>
      <c r="CU272" s="12"/>
      <c r="CV272" s="12"/>
      <c r="CW272" s="12"/>
      <c r="CX272" s="12"/>
      <c r="CY272" s="12"/>
      <c r="CZ272" s="179">
        <v>0</v>
      </c>
      <c r="DA272" s="12"/>
      <c r="DB272" s="12"/>
      <c r="DC272" s="12"/>
      <c r="DD272" s="12"/>
      <c r="DE272" s="12"/>
      <c r="DF272" s="12"/>
      <c r="DG272" s="12"/>
      <c r="DH272" s="12"/>
      <c r="DI272" s="12"/>
      <c r="DJ272" s="12"/>
      <c r="DK272" s="12"/>
      <c r="DL272" s="12"/>
      <c r="DM272" s="12"/>
      <c r="DN272" s="12"/>
      <c r="DO272" s="12"/>
      <c r="DP272" s="12"/>
      <c r="DQ272" s="12"/>
      <c r="DR272" s="12"/>
      <c r="DS272" s="12"/>
      <c r="DT272" s="12"/>
      <c r="DU272" s="12"/>
      <c r="DV272" s="12"/>
      <c r="DW272" s="12"/>
    </row>
    <row r="273" spans="3:127" x14ac:dyDescent="0.25">
      <c r="C273" s="57"/>
      <c r="D273" s="58"/>
      <c r="E273" s="58"/>
      <c r="F273" s="58"/>
      <c r="G273" s="58"/>
      <c r="H273" s="58"/>
      <c r="I273" s="58"/>
      <c r="J273" s="58"/>
      <c r="K273" s="58"/>
      <c r="L273" s="58"/>
      <c r="M273" s="58"/>
      <c r="N273" s="58"/>
      <c r="O273" s="58"/>
      <c r="P273" s="58"/>
      <c r="Q273" s="58"/>
      <c r="R273" s="58"/>
      <c r="S273" s="58"/>
      <c r="T273" s="58"/>
      <c r="U273" s="58"/>
      <c r="V273" s="58"/>
      <c r="W273" s="58"/>
      <c r="X273" s="58"/>
      <c r="Y273" s="58"/>
      <c r="Z273" s="58"/>
      <c r="AA273" s="58"/>
      <c r="AB273" s="58"/>
      <c r="AC273" s="58"/>
      <c r="AD273" s="58"/>
      <c r="AE273" s="58"/>
      <c r="AF273" s="58"/>
      <c r="AG273" s="58"/>
      <c r="AH273" s="58"/>
      <c r="AI273" s="58"/>
      <c r="AJ273" s="58"/>
      <c r="AK273" s="58"/>
      <c r="AL273" s="58"/>
      <c r="AM273" s="58"/>
      <c r="AN273" s="58"/>
      <c r="AO273" s="58"/>
      <c r="AP273" s="58"/>
      <c r="AQ273" s="58"/>
      <c r="AR273" s="58"/>
      <c r="AS273" s="58"/>
      <c r="AT273" s="58"/>
      <c r="AU273" s="58"/>
      <c r="AV273" s="58"/>
      <c r="AW273" s="58"/>
      <c r="AX273" s="58"/>
      <c r="AY273" s="58"/>
      <c r="AZ273" s="59"/>
      <c r="BC273" s="12"/>
      <c r="BD273" s="12"/>
      <c r="BE273" s="12"/>
      <c r="BF273" s="12"/>
      <c r="BG273" s="12"/>
      <c r="BH273" s="12"/>
      <c r="BI273" s="12"/>
      <c r="BJ273" s="12"/>
      <c r="BK273" s="12"/>
      <c r="BL273" s="12"/>
      <c r="BM273" s="12"/>
      <c r="BN273" s="12"/>
      <c r="BO273" s="12"/>
      <c r="BP273" s="12"/>
      <c r="BQ273" s="12"/>
      <c r="BR273" s="12"/>
      <c r="BS273" s="12"/>
      <c r="BT273" s="12"/>
      <c r="BU273" s="12"/>
      <c r="BV273" s="12"/>
      <c r="BW273" s="12"/>
      <c r="BX273" s="12"/>
      <c r="BY273" s="12"/>
      <c r="BZ273" s="12"/>
      <c r="CA273" s="12"/>
      <c r="CB273" s="12"/>
      <c r="CC273" s="12"/>
      <c r="CD273" s="12"/>
      <c r="CE273" s="12"/>
      <c r="CF273" s="12"/>
      <c r="CG273" s="12"/>
      <c r="CH273" s="12"/>
      <c r="CI273" s="12"/>
      <c r="CJ273" s="12"/>
      <c r="CK273" s="12"/>
      <c r="CL273" s="12"/>
      <c r="CM273" s="12"/>
      <c r="CN273" s="12"/>
      <c r="CO273" s="12"/>
      <c r="CP273" s="12"/>
      <c r="CQ273" s="12"/>
      <c r="CR273" s="12"/>
      <c r="CS273" s="12"/>
      <c r="CT273" s="12"/>
      <c r="CU273" s="12"/>
      <c r="CV273" s="12"/>
      <c r="CW273" s="12"/>
      <c r="CX273" s="12"/>
      <c r="CY273" s="12"/>
      <c r="CZ273" s="179">
        <v>0</v>
      </c>
      <c r="DA273" s="12"/>
      <c r="DB273" s="12"/>
      <c r="DC273" s="12"/>
      <c r="DD273" s="12"/>
      <c r="DE273" s="12"/>
      <c r="DF273" s="12"/>
      <c r="DG273" s="12"/>
      <c r="DH273" s="12"/>
      <c r="DI273" s="12"/>
      <c r="DJ273" s="12"/>
      <c r="DK273" s="12"/>
      <c r="DL273" s="12"/>
      <c r="DM273" s="12"/>
      <c r="DN273" s="12"/>
      <c r="DO273" s="12"/>
      <c r="DP273" s="12"/>
      <c r="DQ273" s="12"/>
      <c r="DR273" s="12"/>
      <c r="DS273" s="12"/>
      <c r="DT273" s="12"/>
      <c r="DU273" s="12"/>
      <c r="DV273" s="12"/>
      <c r="DW273" s="12"/>
    </row>
    <row r="274" spans="3:127" x14ac:dyDescent="0.25">
      <c r="C274" s="57"/>
      <c r="D274" s="58"/>
      <c r="E274" s="58"/>
      <c r="F274" s="58"/>
      <c r="G274" s="58"/>
      <c r="H274" s="58"/>
      <c r="I274" s="58"/>
      <c r="J274" s="58"/>
      <c r="K274" s="58"/>
      <c r="L274" s="58"/>
      <c r="M274" s="58"/>
      <c r="N274" s="58"/>
      <c r="O274" s="58"/>
      <c r="P274" s="58"/>
      <c r="Q274" s="58"/>
      <c r="R274" s="58"/>
      <c r="S274" s="58"/>
      <c r="T274" s="58"/>
      <c r="U274" s="58"/>
      <c r="V274" s="58"/>
      <c r="W274" s="58"/>
      <c r="X274" s="58"/>
      <c r="Y274" s="58"/>
      <c r="Z274" s="58"/>
      <c r="AA274" s="58"/>
      <c r="AB274" s="58"/>
      <c r="AC274" s="58"/>
      <c r="AD274" s="58"/>
      <c r="AE274" s="58"/>
      <c r="AF274" s="58"/>
      <c r="AG274" s="58"/>
      <c r="AH274" s="58"/>
      <c r="AI274" s="58"/>
      <c r="AJ274" s="58"/>
      <c r="AK274" s="58"/>
      <c r="AL274" s="58"/>
      <c r="AM274" s="58"/>
      <c r="AN274" s="58"/>
      <c r="AO274" s="58"/>
      <c r="AP274" s="58"/>
      <c r="AQ274" s="58"/>
      <c r="AR274" s="58"/>
      <c r="AS274" s="58"/>
      <c r="AT274" s="58"/>
      <c r="AU274" s="58"/>
      <c r="AV274" s="58"/>
      <c r="AW274" s="58"/>
      <c r="AX274" s="58"/>
      <c r="AY274" s="58"/>
      <c r="AZ274" s="59"/>
      <c r="BC274" s="12"/>
      <c r="BD274" s="12"/>
      <c r="BE274" s="12"/>
      <c r="BF274" s="12"/>
      <c r="BG274" s="12"/>
      <c r="BH274" s="12"/>
      <c r="BI274" s="12"/>
      <c r="BJ274" s="12"/>
      <c r="BK274" s="12"/>
      <c r="BL274" s="12"/>
      <c r="BM274" s="12"/>
      <c r="BN274" s="12"/>
      <c r="BO274" s="12"/>
      <c r="BP274" s="12"/>
      <c r="BQ274" s="12"/>
      <c r="BR274" s="12"/>
      <c r="BS274" s="12"/>
      <c r="BT274" s="12"/>
      <c r="BU274" s="12"/>
      <c r="BV274" s="12"/>
      <c r="BW274" s="12"/>
      <c r="BX274" s="12"/>
      <c r="BY274" s="12"/>
      <c r="BZ274" s="12"/>
      <c r="CA274" s="12"/>
      <c r="CB274" s="12"/>
      <c r="CC274" s="12"/>
      <c r="CD274" s="12"/>
      <c r="CE274" s="12"/>
      <c r="CF274" s="12"/>
      <c r="CG274" s="12"/>
      <c r="CH274" s="12"/>
      <c r="CI274" s="12"/>
      <c r="CJ274" s="12"/>
      <c r="CK274" s="12"/>
      <c r="CL274" s="12"/>
      <c r="CM274" s="12"/>
      <c r="CN274" s="12"/>
      <c r="CO274" s="12"/>
      <c r="CP274" s="12"/>
      <c r="CQ274" s="12"/>
      <c r="CR274" s="12"/>
      <c r="CS274" s="12"/>
      <c r="CT274" s="12"/>
      <c r="CU274" s="12"/>
      <c r="CV274" s="12"/>
      <c r="CW274" s="12"/>
      <c r="CX274" s="12"/>
      <c r="CY274" s="12"/>
      <c r="CZ274" s="179">
        <v>0</v>
      </c>
      <c r="DA274" s="12"/>
      <c r="DB274" s="12"/>
      <c r="DC274" s="12"/>
      <c r="DD274" s="12"/>
      <c r="DE274" s="12"/>
      <c r="DF274" s="12"/>
      <c r="DG274" s="12"/>
      <c r="DH274" s="12"/>
      <c r="DI274" s="12"/>
      <c r="DJ274" s="12"/>
      <c r="DK274" s="12"/>
      <c r="DL274" s="12"/>
      <c r="DM274" s="12"/>
      <c r="DN274" s="12"/>
      <c r="DO274" s="12"/>
      <c r="DP274" s="12"/>
      <c r="DQ274" s="12"/>
      <c r="DR274" s="12"/>
      <c r="DS274" s="12"/>
      <c r="DT274" s="12"/>
      <c r="DU274" s="12"/>
      <c r="DV274" s="12"/>
      <c r="DW274" s="12"/>
    </row>
    <row r="275" spans="3:127" x14ac:dyDescent="0.25">
      <c r="C275" s="57"/>
      <c r="D275" s="58"/>
      <c r="E275" s="58"/>
      <c r="F275" s="58"/>
      <c r="G275" s="58"/>
      <c r="H275" s="58"/>
      <c r="I275" s="58"/>
      <c r="J275" s="58"/>
      <c r="K275" s="58"/>
      <c r="L275" s="58"/>
      <c r="M275" s="58"/>
      <c r="N275" s="58"/>
      <c r="O275" s="58"/>
      <c r="P275" s="58"/>
      <c r="Q275" s="58"/>
      <c r="R275" s="58"/>
      <c r="S275" s="58"/>
      <c r="T275" s="58"/>
      <c r="U275" s="58"/>
      <c r="V275" s="58"/>
      <c r="W275" s="58"/>
      <c r="X275" s="58"/>
      <c r="Y275" s="58"/>
      <c r="Z275" s="58"/>
      <c r="AA275" s="58"/>
      <c r="AB275" s="58"/>
      <c r="AC275" s="58"/>
      <c r="AD275" s="58"/>
      <c r="AE275" s="58"/>
      <c r="AF275" s="58"/>
      <c r="AG275" s="58"/>
      <c r="AH275" s="58"/>
      <c r="AI275" s="58"/>
      <c r="AJ275" s="58"/>
      <c r="AK275" s="58"/>
      <c r="AL275" s="58"/>
      <c r="AM275" s="58"/>
      <c r="AN275" s="58"/>
      <c r="AO275" s="58"/>
      <c r="AP275" s="58"/>
      <c r="AQ275" s="58"/>
      <c r="AR275" s="58"/>
      <c r="AS275" s="58"/>
      <c r="AT275" s="58"/>
      <c r="AU275" s="58"/>
      <c r="AV275" s="58"/>
      <c r="AW275" s="58"/>
      <c r="AX275" s="58"/>
      <c r="AY275" s="58"/>
      <c r="AZ275" s="59"/>
      <c r="BC275" s="12"/>
      <c r="BD275" s="12"/>
      <c r="BE275" s="12"/>
      <c r="BF275" s="12"/>
      <c r="BG275" s="12"/>
      <c r="BH275" s="12"/>
      <c r="BI275" s="12"/>
      <c r="BJ275" s="12"/>
      <c r="BK275" s="12"/>
      <c r="BL275" s="12"/>
      <c r="BM275" s="12"/>
      <c r="BN275" s="12"/>
      <c r="BO275" s="12"/>
      <c r="BP275" s="12"/>
      <c r="BQ275" s="12"/>
      <c r="BR275" s="12"/>
      <c r="BS275" s="12"/>
      <c r="BT275" s="12"/>
      <c r="BU275" s="12"/>
      <c r="BV275" s="12"/>
      <c r="BW275" s="12"/>
      <c r="BX275" s="12"/>
      <c r="BY275" s="12"/>
      <c r="BZ275" s="12"/>
      <c r="CA275" s="12"/>
      <c r="CB275" s="12"/>
      <c r="CC275" s="12"/>
      <c r="CD275" s="12"/>
      <c r="CE275" s="12"/>
      <c r="CF275" s="12"/>
      <c r="CG275" s="12"/>
      <c r="CH275" s="12"/>
      <c r="CI275" s="12"/>
      <c r="CJ275" s="12"/>
      <c r="CK275" s="12"/>
      <c r="CL275" s="12"/>
      <c r="CM275" s="12"/>
      <c r="CN275" s="12"/>
      <c r="CO275" s="12"/>
      <c r="CP275" s="12"/>
      <c r="CQ275" s="12"/>
      <c r="CR275" s="12"/>
      <c r="CS275" s="12"/>
      <c r="CT275" s="12"/>
      <c r="CU275" s="12"/>
      <c r="CV275" s="12"/>
      <c r="CW275" s="12"/>
      <c r="CX275" s="12"/>
      <c r="CY275" s="12"/>
      <c r="CZ275" s="179">
        <v>0</v>
      </c>
      <c r="DA275" s="12"/>
      <c r="DB275" s="12"/>
      <c r="DC275" s="12"/>
      <c r="DD275" s="12"/>
      <c r="DE275" s="12"/>
      <c r="DF275" s="12"/>
      <c r="DG275" s="12"/>
      <c r="DH275" s="12"/>
      <c r="DI275" s="12"/>
      <c r="DJ275" s="12"/>
      <c r="DK275" s="12"/>
      <c r="DL275" s="12"/>
      <c r="DM275" s="12"/>
      <c r="DN275" s="12"/>
      <c r="DO275" s="12"/>
      <c r="DP275" s="12"/>
      <c r="DQ275" s="12"/>
      <c r="DR275" s="12"/>
      <c r="DS275" s="12"/>
      <c r="DT275" s="12"/>
      <c r="DU275" s="12"/>
      <c r="DV275" s="12"/>
      <c r="DW275" s="12"/>
    </row>
    <row r="276" spans="3:127" x14ac:dyDescent="0.25">
      <c r="C276" s="57"/>
      <c r="D276" s="58"/>
      <c r="E276" s="58"/>
      <c r="F276" s="58"/>
      <c r="G276" s="58"/>
      <c r="H276" s="58"/>
      <c r="I276" s="58"/>
      <c r="J276" s="58"/>
      <c r="K276" s="58"/>
      <c r="L276" s="58"/>
      <c r="M276" s="58"/>
      <c r="N276" s="58"/>
      <c r="O276" s="58"/>
      <c r="P276" s="58"/>
      <c r="Q276" s="58"/>
      <c r="R276" s="58"/>
      <c r="S276" s="58"/>
      <c r="T276" s="58"/>
      <c r="U276" s="58"/>
      <c r="V276" s="58"/>
      <c r="W276" s="58"/>
      <c r="X276" s="58"/>
      <c r="Y276" s="58"/>
      <c r="Z276" s="58"/>
      <c r="AA276" s="58"/>
      <c r="AB276" s="58"/>
      <c r="AC276" s="58"/>
      <c r="AD276" s="58"/>
      <c r="AE276" s="58"/>
      <c r="AF276" s="58"/>
      <c r="AG276" s="58"/>
      <c r="AH276" s="58"/>
      <c r="AI276" s="58"/>
      <c r="AJ276" s="58"/>
      <c r="AK276" s="58"/>
      <c r="AL276" s="58"/>
      <c r="AM276" s="58"/>
      <c r="AN276" s="58"/>
      <c r="AO276" s="58"/>
      <c r="AP276" s="58"/>
      <c r="AQ276" s="58"/>
      <c r="AR276" s="58"/>
      <c r="AS276" s="58"/>
      <c r="AT276" s="58"/>
      <c r="AU276" s="58"/>
      <c r="AV276" s="58"/>
      <c r="AW276" s="58"/>
      <c r="AX276" s="58"/>
      <c r="AY276" s="58"/>
      <c r="AZ276" s="59"/>
      <c r="BC276" s="12"/>
      <c r="BD276" s="12"/>
      <c r="BE276" s="12"/>
      <c r="BF276" s="12"/>
      <c r="BG276" s="12"/>
      <c r="BH276" s="12"/>
      <c r="BI276" s="12"/>
      <c r="BJ276" s="12"/>
      <c r="BK276" s="12"/>
      <c r="BL276" s="12"/>
      <c r="BM276" s="12"/>
      <c r="BN276" s="12"/>
      <c r="BO276" s="12"/>
      <c r="BP276" s="12"/>
      <c r="BQ276" s="12"/>
      <c r="BR276" s="12"/>
      <c r="BS276" s="12"/>
      <c r="BT276" s="12"/>
      <c r="BU276" s="12"/>
      <c r="BV276" s="12"/>
      <c r="BW276" s="12"/>
      <c r="BX276" s="12"/>
      <c r="BY276" s="12"/>
      <c r="BZ276" s="12"/>
      <c r="CA276" s="12"/>
      <c r="CB276" s="12"/>
      <c r="CC276" s="12"/>
      <c r="CD276" s="12"/>
      <c r="CE276" s="12"/>
      <c r="CF276" s="12"/>
      <c r="CG276" s="12"/>
      <c r="CH276" s="12"/>
      <c r="CI276" s="12"/>
      <c r="CJ276" s="12"/>
      <c r="CK276" s="12"/>
      <c r="CL276" s="12"/>
      <c r="CM276" s="12"/>
      <c r="CN276" s="12"/>
      <c r="CO276" s="12"/>
      <c r="CP276" s="12"/>
      <c r="CQ276" s="12"/>
      <c r="CR276" s="12"/>
      <c r="CS276" s="12"/>
      <c r="CT276" s="12"/>
      <c r="CU276" s="12"/>
      <c r="CV276" s="12"/>
      <c r="CW276" s="12"/>
      <c r="CX276" s="12"/>
      <c r="CY276" s="12"/>
      <c r="CZ276" s="179">
        <v>0</v>
      </c>
      <c r="DA276" s="12"/>
      <c r="DB276" s="12"/>
      <c r="DC276" s="12"/>
      <c r="DD276" s="12"/>
      <c r="DE276" s="12"/>
      <c r="DF276" s="12"/>
      <c r="DG276" s="12"/>
      <c r="DH276" s="12"/>
      <c r="DI276" s="12"/>
      <c r="DJ276" s="12"/>
      <c r="DK276" s="12"/>
      <c r="DL276" s="12"/>
      <c r="DM276" s="12"/>
      <c r="DN276" s="12"/>
      <c r="DO276" s="12"/>
      <c r="DP276" s="12"/>
      <c r="DQ276" s="12"/>
      <c r="DR276" s="12"/>
      <c r="DS276" s="12"/>
      <c r="DT276" s="12"/>
      <c r="DU276" s="12"/>
      <c r="DV276" s="12"/>
      <c r="DW276" s="12"/>
    </row>
    <row r="277" spans="3:127" x14ac:dyDescent="0.25">
      <c r="C277" s="57"/>
      <c r="D277" s="58"/>
      <c r="E277" s="58"/>
      <c r="F277" s="58"/>
      <c r="G277" s="58"/>
      <c r="H277" s="58"/>
      <c r="I277" s="58"/>
      <c r="J277" s="58"/>
      <c r="K277" s="58"/>
      <c r="L277" s="58"/>
      <c r="M277" s="58"/>
      <c r="N277" s="58"/>
      <c r="O277" s="58"/>
      <c r="P277" s="58"/>
      <c r="Q277" s="58"/>
      <c r="R277" s="58"/>
      <c r="S277" s="58"/>
      <c r="T277" s="58"/>
      <c r="U277" s="58"/>
      <c r="V277" s="58"/>
      <c r="W277" s="58"/>
      <c r="X277" s="58"/>
      <c r="Y277" s="58"/>
      <c r="Z277" s="58"/>
      <c r="AA277" s="58"/>
      <c r="AB277" s="58"/>
      <c r="AC277" s="58"/>
      <c r="AD277" s="58"/>
      <c r="AE277" s="58"/>
      <c r="AF277" s="58"/>
      <c r="AG277" s="58"/>
      <c r="AH277" s="58"/>
      <c r="AI277" s="58"/>
      <c r="AJ277" s="58"/>
      <c r="AK277" s="58"/>
      <c r="AL277" s="58"/>
      <c r="AM277" s="58"/>
      <c r="AN277" s="58"/>
      <c r="AO277" s="58"/>
      <c r="AP277" s="58"/>
      <c r="AQ277" s="58"/>
      <c r="AR277" s="58"/>
      <c r="AS277" s="58"/>
      <c r="AT277" s="58"/>
      <c r="AU277" s="58"/>
      <c r="AV277" s="58"/>
      <c r="AW277" s="58"/>
      <c r="AX277" s="58"/>
      <c r="AY277" s="58"/>
      <c r="AZ277" s="59"/>
      <c r="BC277" s="12"/>
      <c r="BD277" s="12"/>
      <c r="BE277" s="12"/>
      <c r="BF277" s="12"/>
      <c r="BG277" s="12"/>
      <c r="BH277" s="12"/>
      <c r="BI277" s="12"/>
      <c r="BJ277" s="12"/>
      <c r="BK277" s="12"/>
      <c r="BL277" s="12"/>
      <c r="BM277" s="12"/>
      <c r="BN277" s="12"/>
      <c r="BO277" s="12"/>
      <c r="BP277" s="12"/>
      <c r="BQ277" s="12"/>
      <c r="BR277" s="12"/>
      <c r="BS277" s="12"/>
      <c r="BT277" s="12"/>
      <c r="BU277" s="12"/>
      <c r="BV277" s="12"/>
      <c r="BW277" s="12"/>
      <c r="BX277" s="12"/>
      <c r="BY277" s="12"/>
      <c r="BZ277" s="12"/>
      <c r="CA277" s="12"/>
      <c r="CB277" s="12"/>
      <c r="CC277" s="12"/>
      <c r="CD277" s="12"/>
      <c r="CE277" s="12"/>
      <c r="CF277" s="12"/>
      <c r="CG277" s="12"/>
      <c r="CH277" s="12"/>
      <c r="CI277" s="12"/>
      <c r="CJ277" s="12"/>
      <c r="CK277" s="12"/>
      <c r="CL277" s="12"/>
      <c r="CM277" s="12"/>
      <c r="CN277" s="12"/>
      <c r="CO277" s="12"/>
      <c r="CP277" s="12"/>
      <c r="CQ277" s="12"/>
      <c r="CR277" s="12"/>
      <c r="CS277" s="12"/>
      <c r="CT277" s="12"/>
      <c r="CU277" s="12"/>
      <c r="CV277" s="12"/>
      <c r="CW277" s="12"/>
      <c r="CX277" s="12"/>
      <c r="CY277" s="12"/>
      <c r="CZ277" s="179">
        <v>0</v>
      </c>
      <c r="DA277" s="12"/>
      <c r="DB277" s="12"/>
      <c r="DC277" s="12"/>
      <c r="DD277" s="12"/>
      <c r="DE277" s="12"/>
      <c r="DF277" s="12"/>
      <c r="DG277" s="12"/>
      <c r="DH277" s="12"/>
      <c r="DI277" s="12"/>
      <c r="DJ277" s="12"/>
      <c r="DK277" s="12"/>
      <c r="DL277" s="12"/>
      <c r="DM277" s="12"/>
      <c r="DN277" s="12"/>
      <c r="DO277" s="12"/>
      <c r="DP277" s="12"/>
      <c r="DQ277" s="12"/>
      <c r="DR277" s="12"/>
      <c r="DS277" s="12"/>
      <c r="DT277" s="12"/>
      <c r="DU277" s="12"/>
      <c r="DV277" s="12"/>
      <c r="DW277" s="12"/>
    </row>
    <row r="278" spans="3:127" x14ac:dyDescent="0.25">
      <c r="C278" s="57"/>
      <c r="D278" s="58"/>
      <c r="E278" s="58"/>
      <c r="F278" s="58"/>
      <c r="G278" s="58"/>
      <c r="H278" s="58"/>
      <c r="I278" s="58"/>
      <c r="J278" s="58"/>
      <c r="K278" s="58"/>
      <c r="L278" s="58"/>
      <c r="M278" s="58"/>
      <c r="N278" s="58"/>
      <c r="O278" s="58"/>
      <c r="P278" s="58"/>
      <c r="Q278" s="58"/>
      <c r="R278" s="58"/>
      <c r="S278" s="58"/>
      <c r="T278" s="58"/>
      <c r="U278" s="58"/>
      <c r="V278" s="58"/>
      <c r="W278" s="58"/>
      <c r="X278" s="58"/>
      <c r="Y278" s="58"/>
      <c r="Z278" s="58"/>
      <c r="AA278" s="58"/>
      <c r="AB278" s="58"/>
      <c r="AC278" s="58"/>
      <c r="AD278" s="58"/>
      <c r="AE278" s="58"/>
      <c r="AF278" s="58"/>
      <c r="AG278" s="58"/>
      <c r="AH278" s="58"/>
      <c r="AI278" s="58"/>
      <c r="AJ278" s="58"/>
      <c r="AK278" s="58"/>
      <c r="AL278" s="58"/>
      <c r="AM278" s="58"/>
      <c r="AN278" s="58"/>
      <c r="AO278" s="58"/>
      <c r="AP278" s="58"/>
      <c r="AQ278" s="58"/>
      <c r="AR278" s="58"/>
      <c r="AS278" s="58"/>
      <c r="AT278" s="58"/>
      <c r="AU278" s="58"/>
      <c r="AV278" s="58"/>
      <c r="AW278" s="58"/>
      <c r="AX278" s="58"/>
      <c r="AY278" s="58"/>
      <c r="AZ278" s="59"/>
      <c r="BC278" s="12"/>
      <c r="BD278" s="12"/>
      <c r="BE278" s="12"/>
      <c r="BF278" s="12"/>
      <c r="BG278" s="12"/>
      <c r="BH278" s="12"/>
      <c r="BI278" s="12"/>
      <c r="BJ278" s="12"/>
      <c r="BK278" s="12"/>
      <c r="BL278" s="12"/>
      <c r="BM278" s="12"/>
      <c r="BN278" s="12"/>
      <c r="BO278" s="12"/>
      <c r="BP278" s="12"/>
      <c r="BQ278" s="12"/>
      <c r="BR278" s="12"/>
      <c r="BS278" s="12"/>
      <c r="BT278" s="12"/>
      <c r="BU278" s="12"/>
      <c r="BV278" s="12"/>
      <c r="BW278" s="12"/>
      <c r="BX278" s="12"/>
      <c r="BY278" s="12"/>
      <c r="BZ278" s="12"/>
      <c r="CA278" s="12"/>
      <c r="CB278" s="12"/>
      <c r="CC278" s="12"/>
      <c r="CD278" s="12"/>
      <c r="CE278" s="12"/>
      <c r="CF278" s="12"/>
      <c r="CG278" s="12"/>
      <c r="CH278" s="12"/>
      <c r="CI278" s="12"/>
      <c r="CJ278" s="12"/>
      <c r="CK278" s="12"/>
      <c r="CL278" s="12"/>
      <c r="CM278" s="12"/>
      <c r="CN278" s="12"/>
      <c r="CO278" s="12"/>
      <c r="CP278" s="12"/>
      <c r="CQ278" s="12"/>
      <c r="CR278" s="12"/>
      <c r="CS278" s="12"/>
      <c r="CT278" s="12"/>
      <c r="CU278" s="12"/>
      <c r="CV278" s="12"/>
      <c r="CW278" s="12"/>
      <c r="CX278" s="12"/>
      <c r="CY278" s="12"/>
      <c r="CZ278" s="179">
        <v>0</v>
      </c>
      <c r="DA278" s="12"/>
      <c r="DB278" s="12"/>
      <c r="DC278" s="12"/>
      <c r="DD278" s="12"/>
      <c r="DE278" s="12"/>
      <c r="DF278" s="12"/>
      <c r="DG278" s="12"/>
      <c r="DH278" s="12"/>
      <c r="DI278" s="12"/>
      <c r="DJ278" s="12"/>
      <c r="DK278" s="12"/>
      <c r="DL278" s="12"/>
      <c r="DM278" s="12"/>
      <c r="DN278" s="12"/>
      <c r="DO278" s="12"/>
      <c r="DP278" s="12"/>
      <c r="DQ278" s="12"/>
      <c r="DR278" s="12"/>
      <c r="DS278" s="12"/>
      <c r="DT278" s="12"/>
      <c r="DU278" s="12"/>
      <c r="DV278" s="12"/>
      <c r="DW278" s="12"/>
    </row>
    <row r="279" spans="3:127" x14ac:dyDescent="0.25">
      <c r="C279" s="57"/>
      <c r="D279" s="58"/>
      <c r="E279" s="58"/>
      <c r="F279" s="58"/>
      <c r="G279" s="58"/>
      <c r="H279" s="58"/>
      <c r="I279" s="58"/>
      <c r="J279" s="58"/>
      <c r="K279" s="58"/>
      <c r="L279" s="58"/>
      <c r="M279" s="58"/>
      <c r="N279" s="58"/>
      <c r="O279" s="58"/>
      <c r="P279" s="58"/>
      <c r="Q279" s="58"/>
      <c r="R279" s="58"/>
      <c r="S279" s="58"/>
      <c r="T279" s="58"/>
      <c r="U279" s="58"/>
      <c r="V279" s="58"/>
      <c r="W279" s="58"/>
      <c r="X279" s="58"/>
      <c r="Y279" s="58"/>
      <c r="Z279" s="58"/>
      <c r="AA279" s="58"/>
      <c r="AB279" s="58"/>
      <c r="AC279" s="58"/>
      <c r="AD279" s="58"/>
      <c r="AE279" s="58"/>
      <c r="AF279" s="58"/>
      <c r="AG279" s="58"/>
      <c r="AH279" s="58"/>
      <c r="AI279" s="58"/>
      <c r="AJ279" s="58"/>
      <c r="AK279" s="58"/>
      <c r="AL279" s="58"/>
      <c r="AM279" s="58"/>
      <c r="AN279" s="58"/>
      <c r="AO279" s="58"/>
      <c r="AP279" s="58"/>
      <c r="AQ279" s="58"/>
      <c r="AR279" s="58"/>
      <c r="AS279" s="58"/>
      <c r="AT279" s="58"/>
      <c r="AU279" s="58"/>
      <c r="AV279" s="58"/>
      <c r="AW279" s="58"/>
      <c r="AX279" s="58"/>
      <c r="AY279" s="58"/>
      <c r="AZ279" s="59"/>
      <c r="BC279" s="12"/>
      <c r="BD279" s="12"/>
      <c r="BE279" s="12"/>
      <c r="BF279" s="12"/>
      <c r="BG279" s="12"/>
      <c r="BH279" s="12"/>
      <c r="BI279" s="12"/>
      <c r="BJ279" s="12"/>
      <c r="BK279" s="12"/>
      <c r="BL279" s="12"/>
      <c r="BM279" s="12"/>
      <c r="BN279" s="12"/>
      <c r="BO279" s="12"/>
      <c r="BP279" s="12"/>
      <c r="BQ279" s="12"/>
      <c r="BR279" s="12"/>
      <c r="BS279" s="12"/>
      <c r="BT279" s="12"/>
      <c r="BU279" s="12"/>
      <c r="BV279" s="12"/>
      <c r="BW279" s="12"/>
      <c r="BX279" s="12"/>
      <c r="BY279" s="12"/>
      <c r="BZ279" s="12"/>
      <c r="CA279" s="12"/>
      <c r="CB279" s="12"/>
      <c r="CC279" s="12"/>
      <c r="CD279" s="12"/>
      <c r="CE279" s="12"/>
      <c r="CF279" s="12"/>
      <c r="CG279" s="12"/>
      <c r="CH279" s="12"/>
      <c r="CI279" s="12"/>
      <c r="CJ279" s="12"/>
      <c r="CK279" s="12"/>
      <c r="CL279" s="12"/>
      <c r="CM279" s="12"/>
      <c r="CN279" s="12"/>
      <c r="CO279" s="12"/>
      <c r="CP279" s="12"/>
      <c r="CQ279" s="12"/>
      <c r="CR279" s="12"/>
      <c r="CS279" s="12"/>
      <c r="CT279" s="12"/>
      <c r="CU279" s="12"/>
      <c r="CV279" s="12"/>
      <c r="CW279" s="12"/>
      <c r="CX279" s="12"/>
      <c r="CY279" s="12"/>
      <c r="CZ279" s="179">
        <v>0</v>
      </c>
      <c r="DA279" s="12"/>
      <c r="DB279" s="12"/>
      <c r="DC279" s="12"/>
      <c r="DD279" s="12"/>
      <c r="DE279" s="12"/>
      <c r="DF279" s="12"/>
      <c r="DG279" s="12"/>
      <c r="DH279" s="12"/>
      <c r="DI279" s="12"/>
      <c r="DJ279" s="12"/>
      <c r="DK279" s="12"/>
      <c r="DL279" s="12"/>
      <c r="DM279" s="12"/>
      <c r="DN279" s="12"/>
      <c r="DO279" s="12"/>
      <c r="DP279" s="12"/>
      <c r="DQ279" s="12"/>
      <c r="DR279" s="12"/>
      <c r="DS279" s="12"/>
      <c r="DT279" s="12"/>
      <c r="DU279" s="12"/>
      <c r="DV279" s="12"/>
      <c r="DW279" s="12"/>
    </row>
    <row r="280" spans="3:127" x14ac:dyDescent="0.25">
      <c r="C280" s="57"/>
      <c r="D280" s="58"/>
      <c r="E280" s="58"/>
      <c r="F280" s="58"/>
      <c r="G280" s="58"/>
      <c r="H280" s="58"/>
      <c r="I280" s="58"/>
      <c r="J280" s="58"/>
      <c r="K280" s="58"/>
      <c r="L280" s="58"/>
      <c r="M280" s="58"/>
      <c r="N280" s="58"/>
      <c r="O280" s="58"/>
      <c r="P280" s="58"/>
      <c r="Q280" s="58"/>
      <c r="R280" s="58"/>
      <c r="S280" s="58"/>
      <c r="T280" s="58"/>
      <c r="U280" s="58"/>
      <c r="V280" s="58"/>
      <c r="W280" s="58"/>
      <c r="X280" s="58"/>
      <c r="Y280" s="58"/>
      <c r="Z280" s="58"/>
      <c r="AA280" s="58"/>
      <c r="AB280" s="58"/>
      <c r="AC280" s="58"/>
      <c r="AD280" s="58"/>
      <c r="AE280" s="58"/>
      <c r="AF280" s="58"/>
      <c r="AG280" s="58"/>
      <c r="AH280" s="58"/>
      <c r="AI280" s="58"/>
      <c r="AJ280" s="58"/>
      <c r="AK280" s="58"/>
      <c r="AL280" s="58"/>
      <c r="AM280" s="58"/>
      <c r="AN280" s="58"/>
      <c r="AO280" s="58"/>
      <c r="AP280" s="58"/>
      <c r="AQ280" s="58"/>
      <c r="AR280" s="58"/>
      <c r="AS280" s="58"/>
      <c r="AT280" s="58"/>
      <c r="AU280" s="58"/>
      <c r="AV280" s="58"/>
      <c r="AW280" s="58"/>
      <c r="AX280" s="58"/>
      <c r="AY280" s="58"/>
      <c r="AZ280" s="59"/>
      <c r="BC280" s="12"/>
      <c r="BD280" s="12"/>
      <c r="BE280" s="12"/>
      <c r="BF280" s="12"/>
      <c r="BG280" s="12"/>
      <c r="BH280" s="12"/>
      <c r="BI280" s="12"/>
      <c r="BJ280" s="12"/>
      <c r="BK280" s="12"/>
      <c r="BL280" s="12"/>
      <c r="BM280" s="12"/>
      <c r="BN280" s="12"/>
      <c r="BO280" s="12"/>
      <c r="BP280" s="12"/>
      <c r="BQ280" s="12"/>
      <c r="BR280" s="12"/>
      <c r="BS280" s="12"/>
      <c r="BT280" s="12"/>
      <c r="BU280" s="12"/>
      <c r="BV280" s="12"/>
      <c r="BW280" s="12"/>
      <c r="BX280" s="12"/>
      <c r="BY280" s="12"/>
      <c r="BZ280" s="12"/>
      <c r="CA280" s="12"/>
      <c r="CB280" s="12"/>
      <c r="CC280" s="12"/>
      <c r="CD280" s="12"/>
      <c r="CE280" s="12"/>
      <c r="CF280" s="12"/>
      <c r="CG280" s="12"/>
      <c r="CH280" s="12"/>
      <c r="CI280" s="12"/>
      <c r="CJ280" s="12"/>
      <c r="CK280" s="12"/>
      <c r="CL280" s="12"/>
      <c r="CM280" s="12"/>
      <c r="CN280" s="12"/>
      <c r="CO280" s="12"/>
      <c r="CP280" s="12"/>
      <c r="CQ280" s="12"/>
      <c r="CR280" s="12"/>
      <c r="CS280" s="12"/>
      <c r="CT280" s="12"/>
      <c r="CU280" s="12"/>
      <c r="CV280" s="12"/>
      <c r="CW280" s="12"/>
      <c r="CX280" s="12"/>
      <c r="CY280" s="12"/>
      <c r="CZ280" s="179">
        <v>0</v>
      </c>
      <c r="DA280" s="12"/>
      <c r="DB280" s="12"/>
      <c r="DC280" s="12"/>
      <c r="DD280" s="12"/>
      <c r="DE280" s="12"/>
      <c r="DF280" s="12"/>
      <c r="DG280" s="12"/>
      <c r="DH280" s="12"/>
      <c r="DI280" s="12"/>
      <c r="DJ280" s="12"/>
      <c r="DK280" s="12"/>
      <c r="DL280" s="12"/>
      <c r="DM280" s="12"/>
      <c r="DN280" s="12"/>
      <c r="DO280" s="12"/>
      <c r="DP280" s="12"/>
      <c r="DQ280" s="12"/>
      <c r="DR280" s="12"/>
      <c r="DS280" s="12"/>
      <c r="DT280" s="12"/>
      <c r="DU280" s="12"/>
      <c r="DV280" s="12"/>
      <c r="DW280" s="12"/>
    </row>
    <row r="281" spans="3:127" x14ac:dyDescent="0.25">
      <c r="C281" s="57"/>
      <c r="D281" s="58"/>
      <c r="E281" s="58"/>
      <c r="F281" s="58"/>
      <c r="G281" s="58"/>
      <c r="H281" s="58"/>
      <c r="I281" s="58"/>
      <c r="J281" s="58"/>
      <c r="K281" s="58"/>
      <c r="L281" s="58"/>
      <c r="M281" s="58"/>
      <c r="N281" s="58"/>
      <c r="O281" s="58"/>
      <c r="P281" s="58"/>
      <c r="Q281" s="58"/>
      <c r="R281" s="58"/>
      <c r="S281" s="58"/>
      <c r="T281" s="58"/>
      <c r="U281" s="58"/>
      <c r="V281" s="58"/>
      <c r="W281" s="58"/>
      <c r="X281" s="58"/>
      <c r="Y281" s="58"/>
      <c r="Z281" s="58"/>
      <c r="AA281" s="58"/>
      <c r="AB281" s="58"/>
      <c r="AC281" s="58"/>
      <c r="AD281" s="58"/>
      <c r="AE281" s="58"/>
      <c r="AF281" s="58"/>
      <c r="AG281" s="58"/>
      <c r="AH281" s="58"/>
      <c r="AI281" s="58"/>
      <c r="AJ281" s="58"/>
      <c r="AK281" s="58"/>
      <c r="AL281" s="58"/>
      <c r="AM281" s="58"/>
      <c r="AN281" s="58"/>
      <c r="AO281" s="58"/>
      <c r="AP281" s="58"/>
      <c r="AQ281" s="58"/>
      <c r="AR281" s="58"/>
      <c r="AS281" s="58"/>
      <c r="AT281" s="58"/>
      <c r="AU281" s="58"/>
      <c r="AV281" s="58"/>
      <c r="AW281" s="58"/>
      <c r="AX281" s="58"/>
      <c r="AY281" s="58"/>
      <c r="AZ281" s="59"/>
      <c r="BC281" s="12"/>
      <c r="BD281" s="12"/>
      <c r="BE281" s="12"/>
      <c r="BF281" s="12"/>
      <c r="BG281" s="12"/>
      <c r="BH281" s="12"/>
      <c r="BI281" s="12"/>
      <c r="BJ281" s="12"/>
      <c r="BK281" s="12"/>
      <c r="BL281" s="12"/>
      <c r="BM281" s="12"/>
      <c r="BN281" s="12"/>
      <c r="BO281" s="12"/>
      <c r="BP281" s="12"/>
      <c r="BQ281" s="12"/>
      <c r="BR281" s="12"/>
      <c r="BS281" s="12"/>
      <c r="BT281" s="12"/>
      <c r="BU281" s="12"/>
      <c r="BV281" s="12"/>
      <c r="BW281" s="12"/>
      <c r="BX281" s="12"/>
      <c r="BY281" s="12"/>
      <c r="BZ281" s="12"/>
      <c r="CA281" s="12"/>
      <c r="CB281" s="12"/>
      <c r="CC281" s="12"/>
      <c r="CD281" s="12"/>
      <c r="CE281" s="12"/>
      <c r="CF281" s="12"/>
      <c r="CG281" s="12"/>
      <c r="CH281" s="12"/>
      <c r="CI281" s="12"/>
      <c r="CJ281" s="12"/>
      <c r="CK281" s="12"/>
      <c r="CL281" s="12"/>
      <c r="CM281" s="12"/>
      <c r="CN281" s="12"/>
      <c r="CO281" s="12"/>
      <c r="CP281" s="12"/>
      <c r="CQ281" s="12"/>
      <c r="CR281" s="12"/>
      <c r="CS281" s="12"/>
      <c r="CT281" s="12"/>
      <c r="CU281" s="12"/>
      <c r="CV281" s="12"/>
      <c r="CW281" s="12"/>
      <c r="CX281" s="12"/>
      <c r="CY281" s="12"/>
      <c r="CZ281" s="179">
        <v>0</v>
      </c>
      <c r="DA281" s="12"/>
      <c r="DB281" s="12"/>
      <c r="DC281" s="12"/>
      <c r="DD281" s="12"/>
      <c r="DE281" s="12"/>
      <c r="DF281" s="12"/>
      <c r="DG281" s="12"/>
      <c r="DH281" s="12"/>
      <c r="DI281" s="12"/>
      <c r="DJ281" s="12"/>
      <c r="DK281" s="12"/>
      <c r="DL281" s="12"/>
      <c r="DM281" s="12"/>
      <c r="DN281" s="12"/>
      <c r="DO281" s="12"/>
      <c r="DP281" s="12"/>
      <c r="DQ281" s="12"/>
      <c r="DR281" s="12"/>
      <c r="DS281" s="12"/>
      <c r="DT281" s="12"/>
      <c r="DU281" s="12"/>
      <c r="DV281" s="12"/>
      <c r="DW281" s="12"/>
    </row>
    <row r="282" spans="3:127" x14ac:dyDescent="0.25">
      <c r="C282" s="57"/>
      <c r="D282" s="58"/>
      <c r="E282" s="58"/>
      <c r="F282" s="58"/>
      <c r="G282" s="58"/>
      <c r="H282" s="58"/>
      <c r="I282" s="58"/>
      <c r="J282" s="58"/>
      <c r="K282" s="58"/>
      <c r="L282" s="58"/>
      <c r="M282" s="58"/>
      <c r="N282" s="58"/>
      <c r="O282" s="58"/>
      <c r="P282" s="58"/>
      <c r="Q282" s="58"/>
      <c r="R282" s="58"/>
      <c r="S282" s="58"/>
      <c r="T282" s="58"/>
      <c r="U282" s="58"/>
      <c r="V282" s="58"/>
      <c r="W282" s="58"/>
      <c r="X282" s="58"/>
      <c r="Y282" s="58"/>
      <c r="Z282" s="58"/>
      <c r="AA282" s="58"/>
      <c r="AB282" s="58"/>
      <c r="AC282" s="58"/>
      <c r="AD282" s="58"/>
      <c r="AE282" s="58"/>
      <c r="AF282" s="58"/>
      <c r="AG282" s="58"/>
      <c r="AH282" s="58"/>
      <c r="AI282" s="58"/>
      <c r="AJ282" s="58"/>
      <c r="AK282" s="58"/>
      <c r="AL282" s="58"/>
      <c r="AM282" s="58"/>
      <c r="AN282" s="58"/>
      <c r="AO282" s="58"/>
      <c r="AP282" s="58"/>
      <c r="AQ282" s="58"/>
      <c r="AR282" s="58"/>
      <c r="AS282" s="58"/>
      <c r="AT282" s="58"/>
      <c r="AU282" s="58"/>
      <c r="AV282" s="58"/>
      <c r="AW282" s="58"/>
      <c r="AX282" s="58"/>
      <c r="AY282" s="58"/>
      <c r="AZ282" s="59"/>
      <c r="BC282" s="12"/>
      <c r="BD282" s="12"/>
      <c r="BE282" s="12"/>
      <c r="BF282" s="12"/>
      <c r="BG282" s="12"/>
      <c r="BH282" s="12"/>
      <c r="BI282" s="12"/>
      <c r="BJ282" s="12"/>
      <c r="BK282" s="12"/>
      <c r="BL282" s="12"/>
      <c r="BM282" s="12"/>
      <c r="BN282" s="12"/>
      <c r="BO282" s="12"/>
      <c r="BP282" s="12"/>
      <c r="BQ282" s="12"/>
      <c r="BR282" s="12"/>
      <c r="BS282" s="12"/>
      <c r="BT282" s="12"/>
      <c r="BU282" s="12"/>
      <c r="BV282" s="12"/>
      <c r="BW282" s="12"/>
      <c r="BX282" s="12"/>
      <c r="BY282" s="12"/>
      <c r="BZ282" s="12"/>
      <c r="CA282" s="12"/>
      <c r="CB282" s="12"/>
      <c r="CC282" s="12"/>
      <c r="CD282" s="12"/>
      <c r="CE282" s="12"/>
      <c r="CF282" s="12"/>
      <c r="CG282" s="12"/>
      <c r="CH282" s="12"/>
      <c r="CI282" s="12"/>
      <c r="CJ282" s="12"/>
      <c r="CK282" s="12"/>
      <c r="CL282" s="12"/>
      <c r="CM282" s="12"/>
      <c r="CN282" s="12"/>
      <c r="CO282" s="12"/>
      <c r="CP282" s="12"/>
      <c r="CQ282" s="12"/>
      <c r="CR282" s="12"/>
      <c r="CS282" s="12"/>
      <c r="CT282" s="12"/>
      <c r="CU282" s="12"/>
      <c r="CV282" s="12"/>
      <c r="CW282" s="12"/>
      <c r="CX282" s="12"/>
      <c r="CY282" s="12"/>
      <c r="CZ282" s="179">
        <v>0</v>
      </c>
      <c r="DA282" s="12"/>
      <c r="DB282" s="12"/>
      <c r="DC282" s="12"/>
      <c r="DD282" s="12"/>
      <c r="DE282" s="12"/>
      <c r="DF282" s="12"/>
      <c r="DG282" s="12"/>
      <c r="DH282" s="12"/>
      <c r="DI282" s="12"/>
      <c r="DJ282" s="12"/>
      <c r="DK282" s="12"/>
      <c r="DL282" s="12"/>
      <c r="DM282" s="12"/>
      <c r="DN282" s="12"/>
      <c r="DO282" s="12"/>
      <c r="DP282" s="12"/>
      <c r="DQ282" s="12"/>
      <c r="DR282" s="12"/>
      <c r="DS282" s="12"/>
      <c r="DT282" s="12"/>
      <c r="DU282" s="12"/>
      <c r="DV282" s="12"/>
      <c r="DW282" s="12"/>
    </row>
    <row r="283" spans="3:127" x14ac:dyDescent="0.25">
      <c r="C283" s="57"/>
      <c r="D283" s="58"/>
      <c r="E283" s="58"/>
      <c r="F283" s="58"/>
      <c r="G283" s="58"/>
      <c r="H283" s="58"/>
      <c r="I283" s="58"/>
      <c r="J283" s="58"/>
      <c r="K283" s="58"/>
      <c r="L283" s="58"/>
      <c r="M283" s="58"/>
      <c r="N283" s="58"/>
      <c r="O283" s="58"/>
      <c r="P283" s="58"/>
      <c r="Q283" s="58"/>
      <c r="R283" s="58"/>
      <c r="S283" s="58"/>
      <c r="T283" s="58"/>
      <c r="U283" s="58"/>
      <c r="V283" s="58"/>
      <c r="W283" s="58"/>
      <c r="X283" s="58"/>
      <c r="Y283" s="58"/>
      <c r="Z283" s="58"/>
      <c r="AA283" s="58"/>
      <c r="AB283" s="58"/>
      <c r="AC283" s="58"/>
      <c r="AD283" s="58"/>
      <c r="AE283" s="58"/>
      <c r="AF283" s="58"/>
      <c r="AG283" s="58"/>
      <c r="AH283" s="58"/>
      <c r="AI283" s="58"/>
      <c r="AJ283" s="58"/>
      <c r="AK283" s="58"/>
      <c r="AL283" s="58"/>
      <c r="AM283" s="58"/>
      <c r="AN283" s="58"/>
      <c r="AO283" s="58"/>
      <c r="AP283" s="58"/>
      <c r="AQ283" s="58"/>
      <c r="AR283" s="58"/>
      <c r="AS283" s="58"/>
      <c r="AT283" s="58"/>
      <c r="AU283" s="58"/>
      <c r="AV283" s="58"/>
      <c r="AW283" s="58"/>
      <c r="AX283" s="58"/>
      <c r="AY283" s="58"/>
      <c r="AZ283" s="59"/>
      <c r="BC283" s="12"/>
      <c r="BD283" s="12"/>
      <c r="BE283" s="12"/>
      <c r="BF283" s="12"/>
      <c r="BG283" s="12"/>
      <c r="BH283" s="12"/>
      <c r="BI283" s="12"/>
      <c r="BJ283" s="12"/>
      <c r="BK283" s="12"/>
      <c r="BL283" s="12"/>
      <c r="BM283" s="12"/>
      <c r="BN283" s="12"/>
      <c r="BO283" s="12"/>
      <c r="BP283" s="12"/>
      <c r="BQ283" s="12"/>
      <c r="BR283" s="12"/>
      <c r="BS283" s="12"/>
      <c r="BT283" s="12"/>
      <c r="BU283" s="12"/>
      <c r="BV283" s="12"/>
      <c r="BW283" s="12"/>
      <c r="BX283" s="12"/>
      <c r="BY283" s="12"/>
      <c r="BZ283" s="12"/>
      <c r="CA283" s="12"/>
      <c r="CB283" s="12"/>
      <c r="CC283" s="12"/>
      <c r="CD283" s="12"/>
      <c r="CE283" s="12"/>
      <c r="CF283" s="12"/>
      <c r="CG283" s="12"/>
      <c r="CH283" s="12"/>
      <c r="CI283" s="12"/>
      <c r="CJ283" s="12"/>
      <c r="CK283" s="12"/>
      <c r="CL283" s="12"/>
      <c r="CM283" s="12"/>
      <c r="CN283" s="12"/>
      <c r="CO283" s="12"/>
      <c r="CP283" s="12"/>
      <c r="CQ283" s="12"/>
      <c r="CR283" s="12"/>
      <c r="CS283" s="12"/>
      <c r="CT283" s="12"/>
      <c r="CU283" s="12"/>
      <c r="CV283" s="12"/>
      <c r="CW283" s="12"/>
      <c r="CX283" s="12"/>
      <c r="CY283" s="12"/>
      <c r="CZ283" s="179">
        <v>0</v>
      </c>
      <c r="DA283" s="12"/>
      <c r="DB283" s="12"/>
      <c r="DC283" s="12"/>
      <c r="DD283" s="12"/>
      <c r="DE283" s="12"/>
      <c r="DF283" s="12"/>
      <c r="DG283" s="12"/>
      <c r="DH283" s="12"/>
      <c r="DI283" s="12"/>
      <c r="DJ283" s="12"/>
      <c r="DK283" s="12"/>
      <c r="DL283" s="12"/>
      <c r="DM283" s="12"/>
      <c r="DN283" s="12"/>
      <c r="DO283" s="12"/>
      <c r="DP283" s="12"/>
      <c r="DQ283" s="12"/>
      <c r="DR283" s="12"/>
      <c r="DS283" s="12"/>
      <c r="DT283" s="12"/>
      <c r="DU283" s="12"/>
      <c r="DV283" s="12"/>
      <c r="DW283" s="12"/>
    </row>
    <row r="284" spans="3:127" x14ac:dyDescent="0.25">
      <c r="C284" s="57"/>
      <c r="D284" s="58"/>
      <c r="E284" s="58"/>
      <c r="F284" s="58"/>
      <c r="G284" s="58"/>
      <c r="H284" s="58"/>
      <c r="I284" s="58"/>
      <c r="J284" s="58"/>
      <c r="K284" s="58"/>
      <c r="L284" s="58"/>
      <c r="M284" s="58"/>
      <c r="N284" s="58"/>
      <c r="O284" s="58"/>
      <c r="P284" s="58"/>
      <c r="Q284" s="58"/>
      <c r="R284" s="58"/>
      <c r="S284" s="58"/>
      <c r="T284" s="58"/>
      <c r="U284" s="58"/>
      <c r="V284" s="58"/>
      <c r="W284" s="58"/>
      <c r="X284" s="58"/>
      <c r="Y284" s="58"/>
      <c r="Z284" s="58"/>
      <c r="AA284" s="58"/>
      <c r="AB284" s="58"/>
      <c r="AC284" s="58"/>
      <c r="AD284" s="58"/>
      <c r="AE284" s="58"/>
      <c r="AF284" s="58"/>
      <c r="AG284" s="58"/>
      <c r="AH284" s="58"/>
      <c r="AI284" s="58"/>
      <c r="AJ284" s="58"/>
      <c r="AK284" s="58"/>
      <c r="AL284" s="58"/>
      <c r="AM284" s="58"/>
      <c r="AN284" s="58"/>
      <c r="AO284" s="58"/>
      <c r="AP284" s="58"/>
      <c r="AQ284" s="58"/>
      <c r="AR284" s="58"/>
      <c r="AS284" s="58"/>
      <c r="AT284" s="58"/>
      <c r="AU284" s="58"/>
      <c r="AV284" s="58"/>
      <c r="AW284" s="58"/>
      <c r="AX284" s="58"/>
      <c r="AY284" s="58"/>
      <c r="AZ284" s="59"/>
      <c r="BC284" s="12"/>
      <c r="BD284" s="12"/>
      <c r="BE284" s="12"/>
      <c r="BF284" s="12"/>
      <c r="BG284" s="12"/>
      <c r="BH284" s="12"/>
      <c r="BI284" s="12"/>
      <c r="BJ284" s="12"/>
      <c r="BK284" s="12"/>
      <c r="BL284" s="12"/>
      <c r="BM284" s="12"/>
      <c r="BN284" s="12"/>
      <c r="BO284" s="12"/>
      <c r="BP284" s="12"/>
      <c r="BQ284" s="12"/>
      <c r="BR284" s="12"/>
      <c r="BS284" s="12"/>
      <c r="BT284" s="12"/>
      <c r="BU284" s="12"/>
      <c r="BV284" s="12"/>
      <c r="BW284" s="12"/>
      <c r="BX284" s="12"/>
      <c r="BY284" s="12"/>
      <c r="BZ284" s="12"/>
      <c r="CA284" s="12"/>
      <c r="CB284" s="12"/>
      <c r="CC284" s="12"/>
      <c r="CD284" s="12"/>
      <c r="CE284" s="12"/>
      <c r="CF284" s="12"/>
      <c r="CG284" s="12"/>
      <c r="CH284" s="12"/>
      <c r="CI284" s="12"/>
      <c r="CJ284" s="12"/>
      <c r="CK284" s="12"/>
      <c r="CL284" s="12"/>
      <c r="CM284" s="12"/>
      <c r="CN284" s="12"/>
      <c r="CO284" s="12"/>
      <c r="CP284" s="12"/>
      <c r="CQ284" s="12"/>
      <c r="CR284" s="12"/>
      <c r="CS284" s="12"/>
      <c r="CT284" s="12"/>
      <c r="CU284" s="12"/>
      <c r="CV284" s="12"/>
      <c r="CW284" s="12"/>
      <c r="CX284" s="12"/>
      <c r="CY284" s="12"/>
      <c r="CZ284" s="179">
        <v>0</v>
      </c>
      <c r="DA284" s="12"/>
      <c r="DB284" s="12"/>
      <c r="DC284" s="12"/>
      <c r="DD284" s="12"/>
      <c r="DE284" s="12"/>
      <c r="DF284" s="12"/>
      <c r="DG284" s="12"/>
      <c r="DH284" s="12"/>
      <c r="DI284" s="12"/>
      <c r="DJ284" s="12"/>
      <c r="DK284" s="12"/>
      <c r="DL284" s="12"/>
      <c r="DM284" s="12"/>
      <c r="DN284" s="12"/>
      <c r="DO284" s="12"/>
      <c r="DP284" s="12"/>
      <c r="DQ284" s="12"/>
      <c r="DR284" s="12"/>
      <c r="DS284" s="12"/>
      <c r="DT284" s="12"/>
      <c r="DU284" s="12"/>
      <c r="DV284" s="12"/>
      <c r="DW284" s="12"/>
    </row>
    <row r="285" spans="3:127" x14ac:dyDescent="0.25">
      <c r="C285" s="57"/>
      <c r="D285" s="58"/>
      <c r="E285" s="58"/>
      <c r="F285" s="58"/>
      <c r="G285" s="58"/>
      <c r="H285" s="58"/>
      <c r="I285" s="58"/>
      <c r="J285" s="58"/>
      <c r="K285" s="58"/>
      <c r="L285" s="58"/>
      <c r="M285" s="58"/>
      <c r="N285" s="58"/>
      <c r="O285" s="58"/>
      <c r="P285" s="58"/>
      <c r="Q285" s="58"/>
      <c r="R285" s="58"/>
      <c r="S285" s="58"/>
      <c r="T285" s="58"/>
      <c r="U285" s="58"/>
      <c r="V285" s="58"/>
      <c r="W285" s="58"/>
      <c r="X285" s="58"/>
      <c r="Y285" s="58"/>
      <c r="Z285" s="58"/>
      <c r="AA285" s="58"/>
      <c r="AB285" s="58"/>
      <c r="AC285" s="58"/>
      <c r="AD285" s="58"/>
      <c r="AE285" s="58"/>
      <c r="AF285" s="58"/>
      <c r="AG285" s="58"/>
      <c r="AH285" s="58"/>
      <c r="AI285" s="58"/>
      <c r="AJ285" s="58"/>
      <c r="AK285" s="58"/>
      <c r="AL285" s="58"/>
      <c r="AM285" s="58"/>
      <c r="AN285" s="58"/>
      <c r="AO285" s="58"/>
      <c r="AP285" s="58"/>
      <c r="AQ285" s="58"/>
      <c r="AR285" s="58"/>
      <c r="AS285" s="58"/>
      <c r="AT285" s="58"/>
      <c r="AU285" s="58"/>
      <c r="AV285" s="58"/>
      <c r="AW285" s="58"/>
      <c r="AX285" s="58"/>
      <c r="AY285" s="58"/>
      <c r="AZ285" s="59"/>
      <c r="BC285" s="12"/>
      <c r="BD285" s="12"/>
      <c r="BE285" s="12"/>
      <c r="BF285" s="12"/>
      <c r="BG285" s="12"/>
      <c r="BH285" s="12"/>
      <c r="BI285" s="12"/>
      <c r="BJ285" s="12"/>
      <c r="BK285" s="12"/>
      <c r="BL285" s="12"/>
      <c r="BM285" s="12"/>
      <c r="BN285" s="12"/>
      <c r="BO285" s="12"/>
      <c r="BP285" s="12"/>
      <c r="BQ285" s="12"/>
      <c r="BR285" s="12"/>
      <c r="BS285" s="12"/>
      <c r="BT285" s="12"/>
      <c r="BU285" s="12"/>
      <c r="BV285" s="12"/>
      <c r="BW285" s="12"/>
      <c r="BX285" s="12"/>
      <c r="BY285" s="12"/>
      <c r="BZ285" s="12"/>
      <c r="CA285" s="12"/>
      <c r="CB285" s="12"/>
      <c r="CC285" s="12"/>
      <c r="CD285" s="12"/>
      <c r="CE285" s="12"/>
      <c r="CF285" s="12"/>
      <c r="CG285" s="12"/>
      <c r="CH285" s="12"/>
      <c r="CI285" s="12"/>
      <c r="CJ285" s="12"/>
      <c r="CK285" s="12"/>
      <c r="CL285" s="12"/>
      <c r="CM285" s="12"/>
      <c r="CN285" s="12"/>
      <c r="CO285" s="12"/>
      <c r="CP285" s="12"/>
      <c r="CQ285" s="12"/>
      <c r="CR285" s="12"/>
      <c r="CS285" s="12"/>
      <c r="CT285" s="12"/>
      <c r="CU285" s="12"/>
      <c r="CV285" s="12"/>
      <c r="CW285" s="12"/>
      <c r="CX285" s="12"/>
      <c r="CY285" s="12"/>
      <c r="CZ285" s="179">
        <v>0</v>
      </c>
      <c r="DA285" s="12"/>
      <c r="DB285" s="12"/>
      <c r="DC285" s="12"/>
      <c r="DD285" s="12"/>
      <c r="DE285" s="12"/>
      <c r="DF285" s="12"/>
      <c r="DG285" s="12"/>
      <c r="DH285" s="12"/>
      <c r="DI285" s="12"/>
      <c r="DJ285" s="12"/>
      <c r="DK285" s="12"/>
      <c r="DL285" s="12"/>
      <c r="DM285" s="12"/>
      <c r="DN285" s="12"/>
      <c r="DO285" s="12"/>
      <c r="DP285" s="12"/>
      <c r="DQ285" s="12"/>
      <c r="DR285" s="12"/>
      <c r="DS285" s="12"/>
      <c r="DT285" s="12"/>
      <c r="DU285" s="12"/>
      <c r="DV285" s="12"/>
      <c r="DW285" s="12"/>
    </row>
    <row r="286" spans="3:127" x14ac:dyDescent="0.25">
      <c r="C286" s="174"/>
      <c r="D286" s="175"/>
      <c r="E286" s="175"/>
      <c r="F286" s="175"/>
      <c r="G286" s="175"/>
      <c r="H286" s="175"/>
      <c r="I286" s="175"/>
      <c r="J286" s="175"/>
      <c r="K286" s="175"/>
      <c r="L286" s="175"/>
      <c r="M286" s="175"/>
      <c r="N286" s="175"/>
      <c r="O286" s="175"/>
      <c r="P286" s="175"/>
      <c r="Q286" s="175"/>
      <c r="R286" s="175"/>
      <c r="S286" s="175"/>
      <c r="T286" s="175"/>
      <c r="U286" s="175"/>
      <c r="V286" s="175"/>
      <c r="W286" s="175"/>
      <c r="X286" s="175"/>
      <c r="Y286" s="175"/>
      <c r="Z286" s="175"/>
      <c r="AA286" s="175"/>
      <c r="AB286" s="175"/>
      <c r="AC286" s="175"/>
      <c r="AD286" s="175"/>
      <c r="AE286" s="175"/>
      <c r="AF286" s="175"/>
      <c r="AG286" s="175"/>
      <c r="AH286" s="175"/>
      <c r="AI286" s="175"/>
      <c r="AJ286" s="175"/>
      <c r="AK286" s="175"/>
      <c r="AL286" s="175"/>
      <c r="AM286" s="175"/>
      <c r="AN286" s="175"/>
      <c r="AO286" s="175"/>
      <c r="AP286" s="175"/>
      <c r="AQ286" s="175"/>
      <c r="AR286" s="175"/>
      <c r="AS286" s="175"/>
      <c r="AT286" s="175"/>
      <c r="AU286" s="175"/>
      <c r="AV286" s="175"/>
      <c r="AW286" s="175"/>
      <c r="AX286" s="175"/>
      <c r="AY286" s="175"/>
      <c r="AZ286" s="176"/>
      <c r="BC286" s="12"/>
      <c r="BD286" s="12"/>
      <c r="BE286" s="12"/>
      <c r="BF286" s="12"/>
      <c r="BG286" s="12"/>
      <c r="BH286" s="12"/>
      <c r="BI286" s="12"/>
      <c r="BJ286" s="12"/>
      <c r="BK286" s="12"/>
      <c r="BL286" s="12"/>
      <c r="BM286" s="12"/>
      <c r="BN286" s="12"/>
      <c r="BO286" s="12"/>
      <c r="BP286" s="12"/>
      <c r="BQ286" s="12"/>
      <c r="BR286" s="12"/>
      <c r="BS286" s="12"/>
      <c r="BT286" s="12"/>
      <c r="BU286" s="12"/>
      <c r="BV286" s="12"/>
      <c r="BW286" s="12"/>
      <c r="BX286" s="12"/>
      <c r="BY286" s="12"/>
      <c r="BZ286" s="12"/>
      <c r="CA286" s="12"/>
      <c r="CB286" s="12"/>
      <c r="CC286" s="12"/>
      <c r="CD286" s="12"/>
      <c r="CE286" s="12"/>
      <c r="CF286" s="12"/>
      <c r="CG286" s="12"/>
      <c r="CH286" s="12"/>
      <c r="CI286" s="12"/>
      <c r="CJ286" s="12"/>
      <c r="CK286" s="12"/>
      <c r="CL286" s="12"/>
      <c r="CM286" s="12"/>
      <c r="CN286" s="12"/>
      <c r="CO286" s="12"/>
      <c r="CP286" s="12"/>
      <c r="CQ286" s="12"/>
      <c r="CR286" s="12"/>
      <c r="CS286" s="12"/>
      <c r="CT286" s="12"/>
      <c r="CU286" s="12"/>
      <c r="CV286" s="12"/>
      <c r="CW286" s="12"/>
      <c r="CX286" s="12"/>
      <c r="CY286" s="12"/>
      <c r="CZ286" s="179">
        <v>0</v>
      </c>
      <c r="DA286" s="12"/>
      <c r="DB286" s="12"/>
      <c r="DC286" s="12"/>
      <c r="DD286" s="12"/>
      <c r="DE286" s="12"/>
      <c r="DF286" s="12"/>
      <c r="DG286" s="12"/>
      <c r="DH286" s="12"/>
      <c r="DI286" s="12"/>
      <c r="DJ286" s="12"/>
      <c r="DK286" s="12"/>
      <c r="DL286" s="12"/>
      <c r="DM286" s="12"/>
      <c r="DN286" s="12"/>
      <c r="DO286" s="12"/>
      <c r="DP286" s="12"/>
      <c r="DQ286" s="12"/>
      <c r="DR286" s="12"/>
      <c r="DS286" s="12"/>
      <c r="DT286" s="12"/>
      <c r="DU286" s="12"/>
      <c r="DV286" s="12"/>
      <c r="DW286" s="12"/>
    </row>
    <row r="287" spans="3:127" x14ac:dyDescent="0.25">
      <c r="C287" s="420" t="s">
        <v>92</v>
      </c>
      <c r="D287" s="421"/>
      <c r="E287" s="421"/>
      <c r="F287" s="421"/>
      <c r="G287" s="421"/>
      <c r="H287" s="421"/>
      <c r="I287" s="421"/>
      <c r="J287" s="421"/>
      <c r="K287" s="421"/>
      <c r="L287" s="421"/>
      <c r="M287" s="421"/>
      <c r="N287" s="421"/>
      <c r="O287" s="421"/>
      <c r="P287" s="421"/>
      <c r="Q287" s="421"/>
      <c r="R287" s="421"/>
      <c r="S287" s="421"/>
      <c r="T287" s="421"/>
      <c r="U287" s="421"/>
      <c r="V287" s="421"/>
      <c r="W287" s="421"/>
      <c r="X287" s="421"/>
      <c r="Y287" s="421"/>
      <c r="Z287" s="421"/>
      <c r="AA287" s="421"/>
      <c r="AB287" s="421"/>
      <c r="AC287" s="421"/>
      <c r="AD287" s="421"/>
      <c r="AE287" s="421"/>
      <c r="AF287" s="421"/>
      <c r="AG287" s="421"/>
      <c r="AH287" s="421"/>
      <c r="AI287" s="421"/>
      <c r="AJ287" s="421"/>
      <c r="AK287" s="421"/>
      <c r="AL287" s="421"/>
      <c r="AM287" s="421"/>
      <c r="AN287" s="421"/>
      <c r="AO287" s="421"/>
      <c r="AP287" s="421"/>
      <c r="AQ287" s="421"/>
      <c r="AR287" s="421"/>
      <c r="AS287" s="421"/>
      <c r="AT287" s="421"/>
      <c r="AU287" s="421"/>
      <c r="AV287" s="422"/>
      <c r="AW287" s="330" t="s">
        <v>93</v>
      </c>
      <c r="AX287" s="331"/>
      <c r="AY287" s="330" t="s">
        <v>94</v>
      </c>
      <c r="AZ287" s="331"/>
      <c r="BC287" s="12"/>
      <c r="BD287" s="12"/>
      <c r="BE287" s="12"/>
      <c r="BF287" s="12"/>
      <c r="BG287" s="12"/>
      <c r="BH287" s="12"/>
      <c r="BI287" s="12"/>
      <c r="BJ287" s="12"/>
      <c r="BK287" s="12"/>
      <c r="BL287" s="12"/>
      <c r="BM287" s="12"/>
      <c r="BN287" s="12"/>
      <c r="BO287" s="12"/>
      <c r="BP287" s="12"/>
      <c r="BQ287" s="12"/>
      <c r="BR287" s="12"/>
      <c r="BS287" s="12"/>
      <c r="BT287" s="12"/>
      <c r="BU287" s="12"/>
      <c r="BV287" s="12"/>
      <c r="BW287" s="12"/>
      <c r="BX287" s="12"/>
      <c r="BY287" s="12"/>
      <c r="BZ287" s="12"/>
      <c r="CA287" s="12"/>
      <c r="CB287" s="12"/>
      <c r="CC287" s="12"/>
      <c r="CD287" s="12"/>
      <c r="CE287" s="12"/>
      <c r="CF287" s="12"/>
      <c r="CG287" s="12"/>
      <c r="CH287" s="12"/>
      <c r="CI287" s="12"/>
      <c r="CJ287" s="12"/>
      <c r="CK287" s="12"/>
      <c r="CL287" s="12"/>
      <c r="CM287" s="12"/>
      <c r="CN287" s="12"/>
      <c r="CO287" s="12"/>
      <c r="CP287" s="12"/>
      <c r="CQ287" s="12"/>
      <c r="CR287" s="12"/>
      <c r="CS287" s="12"/>
      <c r="CT287" s="12"/>
      <c r="CU287" s="12"/>
      <c r="CV287" s="12"/>
      <c r="CW287" s="12"/>
      <c r="CX287" s="12"/>
      <c r="CY287" s="12"/>
      <c r="CZ287" s="179">
        <v>1</v>
      </c>
      <c r="DA287" s="12"/>
      <c r="DB287" s="12"/>
      <c r="DC287" s="12"/>
      <c r="DD287" s="12"/>
      <c r="DE287" s="12"/>
      <c r="DF287" s="12"/>
      <c r="DG287" s="12"/>
      <c r="DH287" s="12"/>
      <c r="DI287" s="12"/>
      <c r="DJ287" s="12"/>
      <c r="DK287" s="12"/>
      <c r="DL287" s="12"/>
      <c r="DM287" s="12"/>
      <c r="DN287" s="12"/>
      <c r="DO287" s="12"/>
      <c r="DP287" s="12"/>
      <c r="DQ287" s="12"/>
      <c r="DR287" s="12"/>
      <c r="DS287" s="12"/>
      <c r="DT287" s="12"/>
      <c r="DU287" s="12"/>
      <c r="DV287" s="12"/>
      <c r="DW287" s="12"/>
    </row>
    <row r="288" spans="3:127" x14ac:dyDescent="0.25">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C288" s="12"/>
      <c r="BD288" s="12"/>
      <c r="BE288" s="12"/>
      <c r="BF288" s="12"/>
      <c r="BG288" s="12"/>
      <c r="BH288" s="12"/>
      <c r="BI288" s="12"/>
      <c r="BJ288" s="12"/>
      <c r="BK288" s="12"/>
      <c r="BL288" s="12"/>
      <c r="BM288" s="12"/>
      <c r="BN288" s="12"/>
      <c r="BO288" s="12"/>
      <c r="BP288" s="12"/>
      <c r="BQ288" s="12"/>
      <c r="BR288" s="12"/>
      <c r="BS288" s="12"/>
      <c r="BT288" s="12"/>
      <c r="BU288" s="12"/>
      <c r="BV288" s="12"/>
      <c r="BW288" s="12"/>
      <c r="BX288" s="12"/>
      <c r="BY288" s="12"/>
      <c r="BZ288" s="12"/>
      <c r="CA288" s="12"/>
      <c r="CB288" s="12"/>
      <c r="CC288" s="12"/>
      <c r="CD288" s="12"/>
      <c r="CE288" s="12"/>
      <c r="CF288" s="12"/>
      <c r="CG288" s="12"/>
      <c r="CH288" s="12"/>
      <c r="CI288" s="12"/>
      <c r="CJ288" s="12"/>
      <c r="CK288" s="12"/>
      <c r="CL288" s="12"/>
      <c r="CM288" s="12"/>
      <c r="CN288" s="12"/>
      <c r="CO288" s="12"/>
      <c r="CP288" s="12"/>
      <c r="CQ288" s="12"/>
      <c r="CR288" s="12"/>
      <c r="CS288" s="12"/>
      <c r="CT288" s="12"/>
      <c r="CU288" s="12"/>
      <c r="CV288" s="12"/>
      <c r="CW288" s="12"/>
      <c r="CX288" s="12"/>
      <c r="CY288" s="12"/>
      <c r="CZ288" s="179">
        <v>0</v>
      </c>
      <c r="DA288" s="12"/>
      <c r="DB288" s="12"/>
      <c r="DC288" s="12"/>
      <c r="DD288" s="12"/>
      <c r="DE288" s="12"/>
      <c r="DF288" s="12"/>
      <c r="DG288" s="12"/>
      <c r="DH288" s="12"/>
      <c r="DI288" s="12"/>
      <c r="DJ288" s="12"/>
      <c r="DK288" s="12"/>
      <c r="DL288" s="12"/>
      <c r="DM288" s="12"/>
      <c r="DN288" s="12"/>
      <c r="DO288" s="12"/>
      <c r="DP288" s="12"/>
      <c r="DQ288" s="12"/>
      <c r="DR288" s="12"/>
      <c r="DS288" s="12"/>
      <c r="DT288" s="12"/>
      <c r="DU288" s="12"/>
      <c r="DV288" s="12"/>
      <c r="DW288" s="12"/>
    </row>
    <row r="289" spans="2:127" x14ac:dyDescent="0.25">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C289" s="12"/>
      <c r="BD289" s="12"/>
      <c r="BE289" s="12"/>
      <c r="BF289" s="12"/>
      <c r="BG289" s="12"/>
      <c r="BH289" s="12"/>
      <c r="BI289" s="12"/>
      <c r="BJ289" s="12"/>
      <c r="BK289" s="12"/>
      <c r="BL289" s="12"/>
      <c r="BM289" s="12"/>
      <c r="BN289" s="12"/>
      <c r="BO289" s="12"/>
      <c r="BP289" s="12"/>
      <c r="BQ289" s="12"/>
      <c r="BR289" s="12"/>
      <c r="BS289" s="12"/>
      <c r="BT289" s="12"/>
      <c r="BU289" s="12"/>
      <c r="BV289" s="12"/>
      <c r="BW289" s="12"/>
      <c r="BX289" s="12"/>
      <c r="BY289" s="12"/>
      <c r="BZ289" s="12"/>
      <c r="CA289" s="12"/>
      <c r="CB289" s="12"/>
      <c r="CC289" s="12"/>
      <c r="CD289" s="12"/>
      <c r="CE289" s="12"/>
      <c r="CF289" s="12"/>
      <c r="CG289" s="12"/>
      <c r="CH289" s="12"/>
      <c r="CI289" s="12"/>
      <c r="CJ289" s="12"/>
      <c r="CK289" s="12"/>
      <c r="CL289" s="12"/>
      <c r="CM289" s="12"/>
      <c r="CN289" s="12"/>
      <c r="CO289" s="12"/>
      <c r="CP289" s="12"/>
      <c r="CQ289" s="12"/>
      <c r="CR289" s="12"/>
      <c r="CS289" s="12"/>
      <c r="CT289" s="12"/>
      <c r="CU289" s="12"/>
      <c r="CV289" s="12"/>
      <c r="CW289" s="12"/>
      <c r="CX289" s="12"/>
      <c r="CY289" s="12"/>
      <c r="CZ289" s="179">
        <v>0</v>
      </c>
      <c r="DA289" s="12"/>
      <c r="DB289" s="12"/>
      <c r="DC289" s="12"/>
      <c r="DD289" s="12"/>
      <c r="DE289" s="12"/>
      <c r="DF289" s="12"/>
      <c r="DG289" s="12"/>
      <c r="DH289" s="12"/>
      <c r="DI289" s="12"/>
      <c r="DJ289" s="12"/>
      <c r="DK289" s="12"/>
      <c r="DL289" s="12"/>
      <c r="DM289" s="12"/>
      <c r="DN289" s="12"/>
      <c r="DO289" s="12"/>
      <c r="DP289" s="12"/>
      <c r="DQ289" s="12"/>
      <c r="DR289" s="12"/>
      <c r="DS289" s="12"/>
      <c r="DT289" s="12"/>
      <c r="DU289" s="12"/>
      <c r="DV289" s="12"/>
      <c r="DW289" s="12"/>
    </row>
    <row r="290" spans="2:127" x14ac:dyDescent="0.25">
      <c r="C290" s="908" t="s">
        <v>309</v>
      </c>
      <c r="D290" s="889"/>
      <c r="E290" s="889"/>
      <c r="F290" s="889"/>
      <c r="G290" s="889"/>
      <c r="H290" s="889"/>
      <c r="I290" s="889"/>
      <c r="J290" s="889"/>
      <c r="K290" s="889"/>
      <c r="L290" s="889"/>
      <c r="M290" s="889"/>
      <c r="N290" s="889"/>
      <c r="O290" s="889"/>
      <c r="P290" s="890"/>
      <c r="Q290" s="62"/>
      <c r="R290" s="63"/>
      <c r="S290" s="63"/>
      <c r="T290" s="63"/>
      <c r="U290" s="63"/>
      <c r="V290" s="63"/>
      <c r="W290" s="63"/>
      <c r="X290" s="63"/>
      <c r="Y290" s="63"/>
      <c r="Z290" s="63"/>
      <c r="AA290" s="63"/>
      <c r="AB290" s="63"/>
      <c r="AC290" s="63"/>
      <c r="AD290" s="63"/>
      <c r="AE290" s="63"/>
      <c r="AF290" s="63"/>
      <c r="AG290" s="63"/>
      <c r="AH290" s="63"/>
      <c r="AI290" s="63"/>
      <c r="AJ290" s="63"/>
      <c r="AK290" s="63"/>
      <c r="AL290" s="63"/>
      <c r="AM290" s="63"/>
      <c r="AN290" s="63"/>
      <c r="AO290" s="63"/>
      <c r="AP290" s="63"/>
      <c r="AQ290" s="63"/>
      <c r="AR290" s="63"/>
      <c r="AS290" s="63"/>
      <c r="AT290" s="63"/>
      <c r="AU290" s="63"/>
      <c r="AV290" s="63"/>
      <c r="AW290" s="63"/>
      <c r="AX290" s="63"/>
      <c r="AY290" s="63"/>
      <c r="AZ290" s="63"/>
      <c r="BC290" s="12"/>
      <c r="BD290" s="12"/>
      <c r="BE290" s="12"/>
      <c r="BF290" s="12"/>
      <c r="BG290" s="12"/>
      <c r="BH290" s="12"/>
      <c r="BI290" s="12"/>
      <c r="BJ290" s="12"/>
      <c r="BK290" s="12"/>
      <c r="BL290" s="12"/>
      <c r="BM290" s="12"/>
      <c r="BN290" s="12"/>
      <c r="BO290" s="12"/>
      <c r="BP290" s="12"/>
      <c r="BQ290" s="12"/>
      <c r="BR290" s="12"/>
      <c r="BS290" s="12"/>
      <c r="BT290" s="12"/>
      <c r="BU290" s="12"/>
      <c r="BV290" s="12"/>
      <c r="BW290" s="12"/>
      <c r="BX290" s="12"/>
      <c r="BY290" s="12"/>
      <c r="BZ290" s="12"/>
      <c r="CA290" s="12"/>
      <c r="CB290" s="12"/>
      <c r="CC290" s="12"/>
      <c r="CD290" s="12"/>
      <c r="CE290" s="12"/>
      <c r="CF290" s="12"/>
      <c r="CG290" s="12"/>
      <c r="CH290" s="12"/>
      <c r="CI290" s="12"/>
      <c r="CJ290" s="12"/>
      <c r="CK290" s="12"/>
      <c r="CL290" s="12"/>
      <c r="CM290" s="12"/>
      <c r="CN290" s="12"/>
      <c r="CO290" s="12"/>
      <c r="CP290" s="12"/>
      <c r="CQ290" s="12"/>
      <c r="CR290" s="12"/>
      <c r="CS290" s="12"/>
      <c r="CT290" s="12"/>
      <c r="CU290" s="12"/>
      <c r="CV290" s="12"/>
      <c r="CW290" s="12"/>
      <c r="CX290" s="12"/>
      <c r="CY290" s="12"/>
      <c r="CZ290" s="179">
        <v>0</v>
      </c>
      <c r="DA290" s="12"/>
      <c r="DB290" s="12"/>
      <c r="DC290" s="12"/>
      <c r="DD290" s="12"/>
      <c r="DE290" s="12"/>
      <c r="DF290" s="12"/>
      <c r="DG290" s="12"/>
      <c r="DH290" s="12"/>
      <c r="DI290" s="12"/>
      <c r="DJ290" s="12"/>
      <c r="DK290" s="12"/>
      <c r="DL290" s="12"/>
      <c r="DM290" s="12"/>
      <c r="DN290" s="12"/>
      <c r="DO290" s="12"/>
      <c r="DP290" s="12"/>
      <c r="DQ290" s="12"/>
      <c r="DR290" s="12"/>
      <c r="DS290" s="12"/>
      <c r="DT290" s="12"/>
      <c r="DU290" s="12"/>
      <c r="DV290" s="12"/>
      <c r="DW290" s="12"/>
    </row>
    <row r="291" spans="2:127" x14ac:dyDescent="0.25">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C291" s="12"/>
      <c r="BD291" s="12"/>
      <c r="BE291" s="12"/>
      <c r="BF291" s="12"/>
      <c r="BG291" s="12"/>
      <c r="BH291" s="12"/>
      <c r="BI291" s="12"/>
      <c r="BJ291" s="12"/>
      <c r="BK291" s="12"/>
      <c r="BL291" s="12"/>
      <c r="BM291" s="12"/>
      <c r="BN291" s="12"/>
      <c r="BO291" s="12"/>
      <c r="BP291" s="12"/>
      <c r="BQ291" s="12"/>
      <c r="BR291" s="12"/>
      <c r="BS291" s="12"/>
      <c r="BT291" s="12"/>
      <c r="BU291" s="12"/>
      <c r="BV291" s="12"/>
      <c r="BW291" s="12"/>
      <c r="BX291" s="12"/>
      <c r="BY291" s="12"/>
      <c r="BZ291" s="12"/>
      <c r="CA291" s="12"/>
      <c r="CB291" s="12"/>
      <c r="CC291" s="12"/>
      <c r="CD291" s="12"/>
      <c r="CE291" s="12"/>
      <c r="CF291" s="12"/>
      <c r="CG291" s="12"/>
      <c r="CH291" s="12"/>
      <c r="CI291" s="12"/>
      <c r="CJ291" s="12"/>
      <c r="CK291" s="12"/>
      <c r="CL291" s="12"/>
      <c r="CM291" s="12"/>
      <c r="CN291" s="12"/>
      <c r="CO291" s="12"/>
      <c r="CP291" s="12"/>
      <c r="CQ291" s="12"/>
      <c r="CR291" s="12"/>
      <c r="CS291" s="12"/>
      <c r="CT291" s="12"/>
      <c r="CU291" s="12"/>
      <c r="CV291" s="12"/>
      <c r="CW291" s="12"/>
      <c r="CX291" s="12"/>
      <c r="CY291" s="12"/>
      <c r="CZ291" s="179">
        <v>0</v>
      </c>
      <c r="DA291" s="12"/>
      <c r="DB291" s="12"/>
      <c r="DC291" s="12"/>
      <c r="DD291" s="12"/>
      <c r="DE291" s="12"/>
      <c r="DF291" s="12"/>
      <c r="DG291" s="12"/>
      <c r="DH291" s="12"/>
      <c r="DI291" s="12"/>
      <c r="DJ291" s="12"/>
      <c r="DK291" s="12"/>
      <c r="DL291" s="12"/>
      <c r="DM291" s="12"/>
      <c r="DN291" s="12"/>
      <c r="DO291" s="12"/>
      <c r="DP291" s="12"/>
      <c r="DQ291" s="12"/>
      <c r="DR291" s="12"/>
      <c r="DS291" s="12"/>
      <c r="DT291" s="12"/>
      <c r="DU291" s="12"/>
      <c r="DV291" s="12"/>
      <c r="DW291" s="12"/>
    </row>
    <row r="292" spans="2:127" x14ac:dyDescent="0.25">
      <c r="C292" s="1048" t="s">
        <v>308</v>
      </c>
      <c r="D292" s="815"/>
      <c r="E292" s="815"/>
      <c r="F292" s="815"/>
      <c r="G292" s="815"/>
      <c r="H292" s="815"/>
      <c r="I292" s="815"/>
      <c r="J292" s="815"/>
      <c r="K292" s="815"/>
      <c r="L292" s="815"/>
      <c r="M292" s="815"/>
      <c r="N292" s="815"/>
      <c r="O292" s="815"/>
      <c r="P292" s="815"/>
      <c r="Q292" s="815"/>
      <c r="R292" s="815"/>
      <c r="S292" s="815"/>
      <c r="T292" s="815"/>
      <c r="U292" s="815"/>
      <c r="V292" s="815"/>
      <c r="W292" s="815"/>
      <c r="X292" s="815"/>
      <c r="Y292" s="815"/>
      <c r="Z292" s="815"/>
      <c r="AA292" s="815"/>
      <c r="AB292" s="815"/>
      <c r="AC292" s="815"/>
      <c r="AD292" s="815"/>
      <c r="AE292" s="815"/>
      <c r="AF292" s="815"/>
      <c r="AG292" s="815"/>
      <c r="AH292" s="815"/>
      <c r="AI292" s="815"/>
      <c r="AJ292" s="815"/>
      <c r="AK292" s="813" t="s">
        <v>91</v>
      </c>
      <c r="AL292" s="813"/>
      <c r="AM292" s="813"/>
      <c r="AN292" s="813"/>
      <c r="AO292" s="813"/>
      <c r="AP292" s="813"/>
      <c r="AQ292" s="813"/>
      <c r="AR292" s="813"/>
      <c r="AS292" s="1081"/>
      <c r="AT292" s="1081"/>
      <c r="AU292" s="1081"/>
      <c r="AV292" s="1081"/>
      <c r="AW292" s="1081"/>
      <c r="AX292" s="1081"/>
      <c r="AY292" s="1081"/>
      <c r="AZ292" s="1082"/>
      <c r="BC292" s="12"/>
      <c r="BD292" s="12"/>
      <c r="BE292" s="12"/>
      <c r="BF292" s="12"/>
      <c r="BG292" s="12"/>
      <c r="BH292" s="12"/>
      <c r="BI292" s="12"/>
      <c r="BJ292" s="12"/>
      <c r="BK292" s="12"/>
      <c r="BL292" s="12"/>
      <c r="BM292" s="12"/>
      <c r="BN292" s="12"/>
      <c r="BO292" s="12"/>
      <c r="BP292" s="12"/>
      <c r="BQ292" s="12"/>
      <c r="BR292" s="12"/>
      <c r="BS292" s="12"/>
      <c r="BT292" s="12"/>
      <c r="BU292" s="12"/>
      <c r="BV292" s="12"/>
      <c r="BW292" s="12"/>
      <c r="BX292" s="12"/>
      <c r="BY292" s="12"/>
      <c r="BZ292" s="12"/>
      <c r="CA292" s="12"/>
      <c r="CB292" s="12"/>
      <c r="CC292" s="12"/>
      <c r="CD292" s="12"/>
      <c r="CE292" s="12"/>
      <c r="CF292" s="12"/>
      <c r="CG292" s="12"/>
      <c r="CH292" s="12"/>
      <c r="CI292" s="12"/>
      <c r="CJ292" s="12"/>
      <c r="CK292" s="12"/>
      <c r="CL292" s="12"/>
      <c r="CM292" s="12"/>
      <c r="CN292" s="12"/>
      <c r="CO292" s="12"/>
      <c r="CP292" s="12"/>
      <c r="CQ292" s="12"/>
      <c r="CR292" s="12"/>
      <c r="CS292" s="12"/>
      <c r="CT292" s="12"/>
      <c r="CU292" s="12"/>
      <c r="CV292" s="12"/>
      <c r="CW292" s="12"/>
      <c r="CX292" s="12"/>
      <c r="CY292" s="12"/>
      <c r="CZ292" s="179">
        <v>0</v>
      </c>
      <c r="DA292" s="12"/>
      <c r="DB292" s="12"/>
      <c r="DC292" s="12"/>
      <c r="DD292" s="12"/>
      <c r="DE292" s="12"/>
      <c r="DF292" s="12"/>
      <c r="DG292" s="12"/>
      <c r="DH292" s="12"/>
      <c r="DI292" s="12"/>
      <c r="DJ292" s="12"/>
      <c r="DK292" s="12"/>
      <c r="DL292" s="12"/>
      <c r="DM292" s="12"/>
      <c r="DN292" s="12"/>
      <c r="DO292" s="12"/>
      <c r="DP292" s="12"/>
      <c r="DQ292" s="12"/>
      <c r="DR292" s="12"/>
      <c r="DS292" s="12"/>
      <c r="DT292" s="12"/>
      <c r="DU292" s="12"/>
      <c r="DV292" s="12"/>
      <c r="DW292" s="12"/>
    </row>
    <row r="293" spans="2:127" x14ac:dyDescent="0.25">
      <c r="BC293" s="12"/>
      <c r="BD293" s="12"/>
      <c r="BE293" s="12"/>
      <c r="BF293" s="12"/>
      <c r="BG293" s="12"/>
      <c r="BH293" s="12"/>
      <c r="BI293" s="12"/>
      <c r="BJ293" s="12"/>
      <c r="BK293" s="12"/>
      <c r="BL293" s="12"/>
      <c r="BM293" s="12"/>
      <c r="BN293" s="12"/>
      <c r="BO293" s="12"/>
      <c r="BP293" s="12"/>
      <c r="BQ293" s="12"/>
      <c r="BR293" s="12"/>
      <c r="BS293" s="12"/>
      <c r="BT293" s="12"/>
      <c r="BU293" s="12"/>
      <c r="BV293" s="12"/>
      <c r="BW293" s="12"/>
      <c r="BX293" s="12"/>
      <c r="BY293" s="12"/>
      <c r="BZ293" s="12"/>
      <c r="CA293" s="12"/>
      <c r="CB293" s="12"/>
      <c r="CC293" s="12"/>
      <c r="CD293" s="12"/>
      <c r="CE293" s="12"/>
      <c r="CF293" s="12"/>
      <c r="CG293" s="12"/>
      <c r="CH293" s="12"/>
      <c r="CI293" s="12"/>
      <c r="CJ293" s="12"/>
      <c r="CK293" s="12"/>
      <c r="CL293" s="12"/>
      <c r="CM293" s="12"/>
      <c r="CN293" s="12"/>
      <c r="CO293" s="12"/>
      <c r="CP293" s="12"/>
      <c r="CQ293" s="12"/>
      <c r="CR293" s="12"/>
      <c r="CS293" s="12"/>
      <c r="CT293" s="12"/>
      <c r="CU293" s="12"/>
      <c r="CV293" s="12"/>
      <c r="CW293" s="12"/>
      <c r="CX293" s="12"/>
      <c r="CY293" s="12"/>
      <c r="CZ293" s="179">
        <v>0</v>
      </c>
      <c r="DA293" s="12"/>
      <c r="DB293" s="12"/>
      <c r="DC293" s="12"/>
      <c r="DD293" s="12"/>
      <c r="DE293" s="12"/>
      <c r="DF293" s="12"/>
      <c r="DG293" s="12"/>
      <c r="DH293" s="12"/>
      <c r="DI293" s="12"/>
      <c r="DJ293" s="12"/>
      <c r="DK293" s="12"/>
      <c r="DL293" s="12"/>
      <c r="DM293" s="12"/>
      <c r="DN293" s="12"/>
      <c r="DO293" s="12"/>
      <c r="DP293" s="12"/>
      <c r="DQ293" s="12"/>
      <c r="DR293" s="12"/>
      <c r="DS293" s="12"/>
      <c r="DT293" s="12"/>
      <c r="DU293" s="12"/>
      <c r="DV293" s="12"/>
      <c r="DW293" s="12"/>
    </row>
    <row r="294" spans="2:127" x14ac:dyDescent="0.25">
      <c r="BC294" s="12"/>
      <c r="BD294" s="12"/>
      <c r="BE294" s="12"/>
      <c r="BF294" s="12"/>
      <c r="BG294" s="12"/>
      <c r="BH294" s="12"/>
      <c r="BI294" s="12"/>
      <c r="BJ294" s="12"/>
      <c r="BK294" s="12"/>
      <c r="BL294" s="12"/>
      <c r="BM294" s="12"/>
      <c r="BN294" s="12"/>
      <c r="BO294" s="12"/>
      <c r="BP294" s="12"/>
      <c r="BQ294" s="12"/>
      <c r="BR294" s="12"/>
      <c r="BS294" s="12"/>
      <c r="BT294" s="12"/>
      <c r="BU294" s="12"/>
      <c r="BV294" s="12"/>
      <c r="BW294" s="12"/>
      <c r="BX294" s="12"/>
      <c r="BY294" s="12"/>
      <c r="BZ294" s="12"/>
      <c r="CA294" s="12"/>
      <c r="CB294" s="12"/>
      <c r="CC294" s="12"/>
      <c r="CD294" s="12"/>
      <c r="CE294" s="12"/>
      <c r="CF294" s="12"/>
      <c r="CG294" s="12"/>
      <c r="CH294" s="12"/>
      <c r="CI294" s="12"/>
      <c r="CJ294" s="12"/>
      <c r="CK294" s="12"/>
      <c r="CL294" s="12"/>
      <c r="CM294" s="12"/>
      <c r="CN294" s="12"/>
      <c r="CO294" s="12"/>
      <c r="CP294" s="12"/>
      <c r="CQ294" s="12"/>
      <c r="CR294" s="12"/>
      <c r="CS294" s="12"/>
      <c r="CT294" s="12"/>
      <c r="CU294" s="12"/>
      <c r="CV294" s="12"/>
      <c r="CW294" s="12"/>
      <c r="CX294" s="12"/>
      <c r="CY294" s="12"/>
      <c r="CZ294" s="179">
        <v>0</v>
      </c>
      <c r="DA294" s="12"/>
      <c r="DB294" s="12"/>
      <c r="DC294" s="12"/>
      <c r="DD294" s="12"/>
      <c r="DE294" s="12"/>
      <c r="DF294" s="12"/>
      <c r="DG294" s="12"/>
      <c r="DH294" s="12"/>
      <c r="DI294" s="12"/>
      <c r="DJ294" s="12"/>
      <c r="DK294" s="12"/>
      <c r="DL294" s="12"/>
      <c r="DM294" s="12"/>
      <c r="DN294" s="12"/>
      <c r="DO294" s="12"/>
      <c r="DP294" s="12"/>
      <c r="DQ294" s="12"/>
      <c r="DR294" s="12"/>
      <c r="DS294" s="12"/>
      <c r="DT294" s="12"/>
      <c r="DU294" s="12"/>
      <c r="DV294" s="12"/>
      <c r="DW294" s="12"/>
    </row>
    <row r="295" spans="2:127" x14ac:dyDescent="0.25">
      <c r="C295" s="335" t="s">
        <v>391</v>
      </c>
      <c r="D295" s="328"/>
      <c r="E295" s="328"/>
      <c r="F295" s="328"/>
      <c r="G295" s="328"/>
      <c r="H295" s="328"/>
      <c r="I295" s="328"/>
      <c r="J295" s="328"/>
      <c r="K295" s="328"/>
      <c r="L295" s="328"/>
      <c r="M295" s="328"/>
      <c r="N295" s="328"/>
      <c r="O295" s="328"/>
      <c r="P295" s="329"/>
      <c r="Q295" s="43"/>
      <c r="R295" s="42"/>
      <c r="S295" s="42"/>
      <c r="T295" s="42"/>
      <c r="U295" s="42"/>
      <c r="V295" s="42"/>
      <c r="W295" s="42"/>
      <c r="X295" s="42"/>
      <c r="Y295" s="42"/>
      <c r="Z295" s="42"/>
      <c r="AA295" s="42"/>
      <c r="AB295" s="42"/>
      <c r="AC295" s="42"/>
      <c r="AD295" s="42"/>
      <c r="AE295" s="42"/>
      <c r="AF295" s="42"/>
      <c r="AG295" s="42"/>
      <c r="AH295" s="42"/>
      <c r="AI295" s="42"/>
      <c r="AJ295" s="42"/>
      <c r="AK295" s="42"/>
      <c r="AL295" s="42"/>
      <c r="AM295" s="42"/>
      <c r="AN295" s="42"/>
      <c r="AO295" s="42"/>
      <c r="AP295" s="42"/>
      <c r="AQ295" s="42"/>
      <c r="AR295" s="42"/>
      <c r="AS295" s="42"/>
      <c r="AT295" s="42"/>
      <c r="AU295" s="42"/>
      <c r="AV295" s="42"/>
      <c r="AW295" s="42"/>
      <c r="AX295" s="42"/>
      <c r="AY295" s="42"/>
      <c r="AZ295" s="42"/>
      <c r="BC295" s="12"/>
      <c r="BD295" s="12"/>
      <c r="BE295" s="12"/>
      <c r="BF295" s="12"/>
      <c r="BG295" s="12"/>
      <c r="BH295" s="12"/>
      <c r="BI295" s="12"/>
      <c r="BJ295" s="12"/>
      <c r="BK295" s="12"/>
      <c r="BL295" s="12"/>
      <c r="BM295" s="12"/>
      <c r="BN295" s="12"/>
      <c r="BO295" s="12"/>
      <c r="BP295" s="12"/>
      <c r="BQ295" s="12"/>
      <c r="BR295" s="12"/>
      <c r="BS295" s="12"/>
      <c r="BT295" s="12"/>
      <c r="BU295" s="12"/>
      <c r="BV295" s="12"/>
      <c r="BW295" s="12"/>
      <c r="BX295" s="12"/>
      <c r="BY295" s="12"/>
      <c r="BZ295" s="12"/>
      <c r="CA295" s="12"/>
      <c r="CB295" s="12"/>
      <c r="CC295" s="12"/>
      <c r="CD295" s="12"/>
      <c r="CE295" s="12"/>
      <c r="CF295" s="12"/>
      <c r="CG295" s="12"/>
      <c r="CH295" s="12"/>
      <c r="CI295" s="12"/>
      <c r="CJ295" s="12"/>
      <c r="CK295" s="12"/>
      <c r="CL295" s="12"/>
      <c r="CM295" s="12"/>
      <c r="CN295" s="12"/>
      <c r="CO295" s="12"/>
      <c r="CP295" s="12"/>
      <c r="CQ295" s="12"/>
      <c r="CR295" s="12"/>
      <c r="CS295" s="12"/>
      <c r="CT295" s="12"/>
      <c r="CU295" s="12"/>
      <c r="CV295" s="12"/>
      <c r="CW295" s="12"/>
      <c r="CX295" s="12"/>
      <c r="CY295" s="12"/>
      <c r="CZ295" s="179">
        <v>1</v>
      </c>
      <c r="DA295" s="12"/>
      <c r="DB295" s="12"/>
      <c r="DC295" s="12"/>
      <c r="DD295" s="12"/>
      <c r="DE295" s="12"/>
      <c r="DF295" s="12"/>
      <c r="DG295" s="12"/>
      <c r="DH295" s="12"/>
      <c r="DI295" s="12"/>
      <c r="DJ295" s="12"/>
      <c r="DK295" s="12"/>
      <c r="DL295" s="12"/>
      <c r="DM295" s="12"/>
      <c r="DN295" s="12"/>
      <c r="DO295" s="12"/>
      <c r="DP295" s="12"/>
      <c r="DQ295" s="12"/>
      <c r="DR295" s="12"/>
      <c r="DS295" s="12"/>
      <c r="DT295" s="12"/>
      <c r="DU295" s="12"/>
      <c r="DV295" s="12"/>
      <c r="DW295" s="12"/>
    </row>
    <row r="296" spans="2:127" x14ac:dyDescent="0.25">
      <c r="C296" s="172"/>
      <c r="D296" s="172"/>
      <c r="E296" s="172"/>
      <c r="F296" s="172"/>
      <c r="G296" s="172"/>
      <c r="H296" s="172"/>
      <c r="I296" s="172"/>
      <c r="J296" s="172"/>
      <c r="K296" s="172"/>
      <c r="L296" s="172"/>
      <c r="M296" s="172"/>
      <c r="N296" s="172"/>
      <c r="O296" s="172"/>
      <c r="P296" s="172"/>
      <c r="Q296" s="172"/>
      <c r="R296" s="172"/>
      <c r="S296" s="172"/>
      <c r="T296" s="172"/>
      <c r="U296" s="172"/>
      <c r="V296" s="172"/>
      <c r="W296" s="172"/>
      <c r="X296" s="172"/>
      <c r="Y296" s="172"/>
      <c r="Z296" s="172"/>
      <c r="AA296" s="172"/>
      <c r="AB296" s="172"/>
      <c r="AC296" s="172"/>
      <c r="AD296" s="172"/>
      <c r="AE296" s="172"/>
      <c r="AF296" s="172"/>
      <c r="AG296" s="172"/>
      <c r="AH296" s="172"/>
      <c r="AI296" s="172"/>
      <c r="AJ296" s="172"/>
      <c r="AK296" s="172"/>
      <c r="AL296" s="172"/>
      <c r="AM296" s="172"/>
      <c r="AN296" s="172"/>
      <c r="AO296" s="172"/>
      <c r="AP296" s="172"/>
      <c r="AQ296" s="172"/>
      <c r="AR296" s="172"/>
      <c r="AS296" s="172"/>
      <c r="AT296" s="172"/>
      <c r="AU296" s="172"/>
      <c r="AV296" s="172"/>
      <c r="AW296" s="172"/>
      <c r="AX296" s="172"/>
      <c r="AY296" s="172"/>
      <c r="AZ296" s="172"/>
      <c r="BC296" s="12"/>
      <c r="BD296" s="12"/>
      <c r="BE296" s="12"/>
      <c r="BF296" s="12"/>
      <c r="BG296" s="12"/>
      <c r="BH296" s="12"/>
      <c r="BI296" s="12"/>
      <c r="BJ296" s="12"/>
      <c r="BK296" s="12"/>
      <c r="BL296" s="12"/>
      <c r="BM296" s="12"/>
      <c r="BN296" s="12"/>
      <c r="BO296" s="12"/>
      <c r="BP296" s="12"/>
      <c r="BQ296" s="12"/>
      <c r="BR296" s="12"/>
      <c r="BS296" s="12"/>
      <c r="BT296" s="12"/>
      <c r="BU296" s="12"/>
      <c r="BV296" s="12"/>
      <c r="BW296" s="12"/>
      <c r="BX296" s="12"/>
      <c r="BY296" s="12"/>
      <c r="BZ296" s="12"/>
      <c r="CA296" s="12"/>
      <c r="CB296" s="12"/>
      <c r="CC296" s="12"/>
      <c r="CD296" s="12"/>
      <c r="CE296" s="12"/>
      <c r="CF296" s="12"/>
      <c r="CG296" s="12"/>
      <c r="CH296" s="12"/>
      <c r="CI296" s="12"/>
      <c r="CJ296" s="12"/>
      <c r="CK296" s="12"/>
      <c r="CL296" s="12"/>
      <c r="CM296" s="12"/>
      <c r="CN296" s="12"/>
      <c r="CO296" s="12"/>
      <c r="CP296" s="12"/>
      <c r="CQ296" s="12"/>
      <c r="CR296" s="12"/>
      <c r="CS296" s="12"/>
      <c r="CT296" s="12"/>
      <c r="CU296" s="12"/>
      <c r="CV296" s="12"/>
      <c r="CW296" s="12"/>
      <c r="CX296" s="12"/>
      <c r="CY296" s="12"/>
      <c r="CZ296" s="179">
        <v>1</v>
      </c>
      <c r="DA296" s="12"/>
      <c r="DB296" s="12"/>
      <c r="DC296" s="12"/>
      <c r="DD296" s="12"/>
      <c r="DE296" s="12"/>
      <c r="DF296" s="12"/>
      <c r="DG296" s="12"/>
      <c r="DH296" s="12"/>
      <c r="DI296" s="12"/>
      <c r="DJ296" s="12"/>
      <c r="DK296" s="12"/>
      <c r="DL296" s="12"/>
      <c r="DM296" s="12"/>
      <c r="DN296" s="12"/>
      <c r="DO296" s="12"/>
      <c r="DP296" s="12"/>
      <c r="DQ296" s="12"/>
      <c r="DR296" s="12"/>
      <c r="DS296" s="12"/>
      <c r="DT296" s="12"/>
      <c r="DU296" s="12"/>
      <c r="DV296" s="12"/>
      <c r="DW296" s="12"/>
    </row>
    <row r="297" spans="2:127" x14ac:dyDescent="0.25">
      <c r="C297" s="441"/>
      <c r="D297" s="442"/>
      <c r="E297" s="442"/>
      <c r="F297" s="442"/>
      <c r="G297" s="442"/>
      <c r="H297" s="442"/>
      <c r="I297" s="442"/>
      <c r="J297" s="442"/>
      <c r="K297" s="442"/>
      <c r="L297" s="442"/>
      <c r="M297" s="442"/>
      <c r="N297" s="442"/>
      <c r="O297" s="442"/>
      <c r="P297" s="442"/>
      <c r="Q297" s="447" t="s">
        <v>392</v>
      </c>
      <c r="R297" s="447"/>
      <c r="S297" s="447"/>
      <c r="T297" s="447"/>
      <c r="U297" s="447"/>
      <c r="V297" s="447"/>
      <c r="W297" s="447"/>
      <c r="X297" s="447"/>
      <c r="Y297" s="447"/>
      <c r="Z297" s="447"/>
      <c r="AA297" s="447"/>
      <c r="AB297" s="447"/>
      <c r="AC297" s="447"/>
      <c r="AD297" s="447"/>
      <c r="AE297" s="447"/>
      <c r="AF297" s="447"/>
      <c r="AG297" s="447"/>
      <c r="AH297" s="447"/>
      <c r="AI297" s="447"/>
      <c r="AJ297" s="447"/>
      <c r="AK297" s="447"/>
      <c r="AL297" s="447"/>
      <c r="AM297" s="447"/>
      <c r="AN297" s="447"/>
      <c r="AO297" s="447"/>
      <c r="AP297" s="447"/>
      <c r="AQ297" s="447"/>
      <c r="AR297" s="447"/>
      <c r="AS297" s="447"/>
      <c r="AT297" s="447"/>
      <c r="AU297" s="447"/>
      <c r="AV297" s="447"/>
      <c r="AW297" s="447"/>
      <c r="AX297" s="447"/>
      <c r="AY297" s="447"/>
      <c r="AZ297" s="448"/>
      <c r="BC297" s="12"/>
      <c r="BD297" s="12"/>
      <c r="BE297" s="12"/>
      <c r="BF297" s="12"/>
      <c r="BG297" s="12"/>
      <c r="BH297" s="12"/>
      <c r="BI297" s="12"/>
      <c r="BJ297" s="12"/>
      <c r="BK297" s="12"/>
      <c r="BL297" s="12"/>
      <c r="BM297" s="12"/>
      <c r="BN297" s="12"/>
      <c r="BO297" s="12"/>
      <c r="BP297" s="12"/>
      <c r="BQ297" s="12"/>
      <c r="BR297" s="12"/>
      <c r="BS297" s="12"/>
      <c r="BT297" s="12"/>
      <c r="BU297" s="12"/>
      <c r="BV297" s="12"/>
      <c r="BW297" s="12"/>
      <c r="BX297" s="12"/>
      <c r="BY297" s="12"/>
      <c r="BZ297" s="12"/>
      <c r="CA297" s="12"/>
      <c r="CB297" s="12"/>
      <c r="CC297" s="12"/>
      <c r="CD297" s="12"/>
      <c r="CE297" s="12"/>
      <c r="CF297" s="12"/>
      <c r="CG297" s="12"/>
      <c r="CH297" s="12"/>
      <c r="CI297" s="12"/>
      <c r="CJ297" s="12"/>
      <c r="CK297" s="12"/>
      <c r="CL297" s="12"/>
      <c r="CM297" s="12"/>
      <c r="CN297" s="12"/>
      <c r="CO297" s="12"/>
      <c r="CP297" s="12"/>
      <c r="CQ297" s="12"/>
      <c r="CR297" s="12"/>
      <c r="CS297" s="12"/>
      <c r="CT297" s="12"/>
      <c r="CU297" s="12"/>
      <c r="CV297" s="12"/>
      <c r="CW297" s="12"/>
      <c r="CX297" s="12"/>
      <c r="CY297" s="12"/>
      <c r="CZ297" s="179">
        <v>1</v>
      </c>
      <c r="DA297" s="12"/>
      <c r="DB297" s="12"/>
      <c r="DC297" s="12"/>
      <c r="DD297" s="12"/>
      <c r="DE297" s="12"/>
      <c r="DF297" s="12"/>
      <c r="DG297" s="12"/>
      <c r="DH297" s="12"/>
      <c r="DI297" s="12"/>
      <c r="DJ297" s="12"/>
      <c r="DK297" s="12"/>
      <c r="DL297" s="12"/>
      <c r="DM297" s="12"/>
      <c r="DN297" s="12"/>
      <c r="DO297" s="12"/>
      <c r="DP297" s="12"/>
      <c r="DQ297" s="12"/>
      <c r="DR297" s="12"/>
      <c r="DS297" s="12"/>
      <c r="DT297" s="12"/>
      <c r="DU297" s="12"/>
      <c r="DV297" s="12"/>
      <c r="DW297" s="12"/>
    </row>
    <row r="298" spans="2:127" x14ac:dyDescent="0.25">
      <c r="C298" s="443"/>
      <c r="D298" s="444"/>
      <c r="E298" s="444"/>
      <c r="F298" s="444"/>
      <c r="G298" s="444"/>
      <c r="H298" s="444"/>
      <c r="I298" s="444"/>
      <c r="J298" s="444"/>
      <c r="K298" s="444"/>
      <c r="L298" s="444"/>
      <c r="M298" s="444"/>
      <c r="N298" s="444"/>
      <c r="O298" s="444"/>
      <c r="P298" s="444"/>
      <c r="Q298" s="449"/>
      <c r="R298" s="449"/>
      <c r="S298" s="449"/>
      <c r="T298" s="449"/>
      <c r="U298" s="449"/>
      <c r="V298" s="449"/>
      <c r="W298" s="449"/>
      <c r="X298" s="449"/>
      <c r="Y298" s="449"/>
      <c r="Z298" s="449"/>
      <c r="AA298" s="449"/>
      <c r="AB298" s="449"/>
      <c r="AC298" s="449"/>
      <c r="AD298" s="449"/>
      <c r="AE298" s="449"/>
      <c r="AF298" s="449"/>
      <c r="AG298" s="449"/>
      <c r="AH298" s="449"/>
      <c r="AI298" s="449"/>
      <c r="AJ298" s="449"/>
      <c r="AK298" s="449"/>
      <c r="AL298" s="449"/>
      <c r="AM298" s="449"/>
      <c r="AN298" s="449"/>
      <c r="AO298" s="449"/>
      <c r="AP298" s="449"/>
      <c r="AQ298" s="449"/>
      <c r="AR298" s="449"/>
      <c r="AS298" s="449"/>
      <c r="AT298" s="449"/>
      <c r="AU298" s="449"/>
      <c r="AV298" s="449"/>
      <c r="AW298" s="449"/>
      <c r="AX298" s="449"/>
      <c r="AY298" s="449"/>
      <c r="AZ298" s="450"/>
      <c r="BC298" s="12"/>
      <c r="BD298" s="12"/>
      <c r="BE298" s="12"/>
      <c r="BF298" s="12"/>
      <c r="BG298" s="12"/>
      <c r="BH298" s="12"/>
      <c r="BI298" s="12"/>
      <c r="BJ298" s="12"/>
      <c r="BK298" s="12"/>
      <c r="BL298" s="12"/>
      <c r="BM298" s="12"/>
      <c r="BN298" s="12"/>
      <c r="BO298" s="12"/>
      <c r="BP298" s="12"/>
      <c r="BQ298" s="12"/>
      <c r="BR298" s="12"/>
      <c r="BS298" s="12"/>
      <c r="BT298" s="12"/>
      <c r="BU298" s="12"/>
      <c r="BV298" s="12"/>
      <c r="BW298" s="12"/>
      <c r="BX298" s="12"/>
      <c r="BY298" s="12"/>
      <c r="BZ298" s="12"/>
      <c r="CA298" s="12"/>
      <c r="CB298" s="12"/>
      <c r="CC298" s="12"/>
      <c r="CD298" s="12"/>
      <c r="CE298" s="12"/>
      <c r="CF298" s="12"/>
      <c r="CG298" s="12"/>
      <c r="CH298" s="12"/>
      <c r="CI298" s="12"/>
      <c r="CJ298" s="12"/>
      <c r="CK298" s="12"/>
      <c r="CL298" s="12"/>
      <c r="CM298" s="12"/>
      <c r="CN298" s="12"/>
      <c r="CO298" s="12"/>
      <c r="CP298" s="12"/>
      <c r="CQ298" s="12"/>
      <c r="CR298" s="12"/>
      <c r="CS298" s="12"/>
      <c r="CT298" s="12"/>
      <c r="CU298" s="12"/>
      <c r="CV298" s="12"/>
      <c r="CW298" s="12"/>
      <c r="CX298" s="12"/>
      <c r="CY298" s="12"/>
      <c r="CZ298" s="179">
        <v>1</v>
      </c>
      <c r="DA298" s="12"/>
      <c r="DB298" s="12"/>
      <c r="DC298" s="12"/>
      <c r="DD298" s="12"/>
      <c r="DE298" s="12"/>
      <c r="DF298" s="12"/>
      <c r="DG298" s="12"/>
      <c r="DH298" s="12"/>
      <c r="DI298" s="12"/>
      <c r="DJ298" s="12"/>
      <c r="DK298" s="12"/>
      <c r="DL298" s="12"/>
      <c r="DM298" s="12"/>
      <c r="DN298" s="12"/>
      <c r="DO298" s="12"/>
      <c r="DP298" s="12"/>
      <c r="DQ298" s="12"/>
      <c r="DR298" s="12"/>
      <c r="DS298" s="12"/>
      <c r="DT298" s="12"/>
      <c r="DU298" s="12"/>
      <c r="DV298" s="12"/>
      <c r="DW298" s="12"/>
    </row>
    <row r="299" spans="2:127" x14ac:dyDescent="0.25">
      <c r="C299" s="445"/>
      <c r="D299" s="446"/>
      <c r="E299" s="446"/>
      <c r="F299" s="446"/>
      <c r="G299" s="446"/>
      <c r="H299" s="446"/>
      <c r="I299" s="446"/>
      <c r="J299" s="446"/>
      <c r="K299" s="446"/>
      <c r="L299" s="446"/>
      <c r="M299" s="446"/>
      <c r="N299" s="446"/>
      <c r="O299" s="446"/>
      <c r="P299" s="446"/>
      <c r="Q299" s="451"/>
      <c r="R299" s="451"/>
      <c r="S299" s="451"/>
      <c r="T299" s="451"/>
      <c r="U299" s="451"/>
      <c r="V299" s="451"/>
      <c r="W299" s="451"/>
      <c r="X299" s="451"/>
      <c r="Y299" s="451"/>
      <c r="Z299" s="451"/>
      <c r="AA299" s="451"/>
      <c r="AB299" s="451"/>
      <c r="AC299" s="451"/>
      <c r="AD299" s="451"/>
      <c r="AE299" s="451"/>
      <c r="AF299" s="451"/>
      <c r="AG299" s="451"/>
      <c r="AH299" s="451"/>
      <c r="AI299" s="451"/>
      <c r="AJ299" s="451"/>
      <c r="AK299" s="451"/>
      <c r="AL299" s="451"/>
      <c r="AM299" s="451"/>
      <c r="AN299" s="451"/>
      <c r="AO299" s="451"/>
      <c r="AP299" s="451"/>
      <c r="AQ299" s="451"/>
      <c r="AR299" s="451"/>
      <c r="AS299" s="451"/>
      <c r="AT299" s="451"/>
      <c r="AU299" s="451"/>
      <c r="AV299" s="451"/>
      <c r="AW299" s="451"/>
      <c r="AX299" s="451"/>
      <c r="AY299" s="451"/>
      <c r="AZ299" s="452"/>
      <c r="BC299" s="12"/>
      <c r="BD299" s="12"/>
      <c r="BE299" s="12"/>
      <c r="BF299" s="12"/>
      <c r="BG299" s="12"/>
      <c r="BH299" s="12"/>
      <c r="BI299" s="12"/>
      <c r="BJ299" s="12"/>
      <c r="BK299" s="12"/>
      <c r="BL299" s="12"/>
      <c r="BM299" s="12"/>
      <c r="BN299" s="12"/>
      <c r="BO299" s="12"/>
      <c r="BP299" s="12"/>
      <c r="BQ299" s="12"/>
      <c r="BR299" s="12"/>
      <c r="BS299" s="12"/>
      <c r="BT299" s="12"/>
      <c r="BU299" s="12"/>
      <c r="BV299" s="12"/>
      <c r="BW299" s="12"/>
      <c r="BX299" s="12"/>
      <c r="BY299" s="12"/>
      <c r="BZ299" s="12"/>
      <c r="CA299" s="12"/>
      <c r="CB299" s="12"/>
      <c r="CC299" s="12"/>
      <c r="CD299" s="12"/>
      <c r="CE299" s="12"/>
      <c r="CF299" s="12"/>
      <c r="CG299" s="12"/>
      <c r="CH299" s="12"/>
      <c r="CI299" s="12"/>
      <c r="CJ299" s="12"/>
      <c r="CK299" s="12"/>
      <c r="CL299" s="12"/>
      <c r="CM299" s="12"/>
      <c r="CN299" s="12"/>
      <c r="CO299" s="12"/>
      <c r="CP299" s="12"/>
      <c r="CQ299" s="12"/>
      <c r="CR299" s="12"/>
      <c r="CS299" s="12"/>
      <c r="CT299" s="12"/>
      <c r="CU299" s="12"/>
      <c r="CV299" s="12"/>
      <c r="CW299" s="12"/>
      <c r="CX299" s="12"/>
      <c r="CY299" s="12"/>
      <c r="CZ299" s="179">
        <v>1</v>
      </c>
      <c r="DA299" s="12"/>
      <c r="DB299" s="12"/>
      <c r="DC299" s="12"/>
      <c r="DD299" s="12"/>
      <c r="DE299" s="12"/>
      <c r="DF299" s="12"/>
      <c r="DG299" s="12"/>
      <c r="DH299" s="12"/>
      <c r="DI299" s="12"/>
      <c r="DJ299" s="12"/>
      <c r="DK299" s="12"/>
      <c r="DL299" s="12"/>
      <c r="DM299" s="12"/>
      <c r="DN299" s="12"/>
      <c r="DO299" s="12"/>
      <c r="DP299" s="12"/>
      <c r="DQ299" s="12"/>
      <c r="DR299" s="12"/>
      <c r="DS299" s="12"/>
      <c r="DT299" s="12"/>
      <c r="DU299" s="12"/>
      <c r="DV299" s="12"/>
      <c r="DW299" s="12"/>
    </row>
    <row r="300" spans="2:127" x14ac:dyDescent="0.25">
      <c r="BC300" s="12"/>
      <c r="BD300" s="12"/>
      <c r="BE300" s="12"/>
      <c r="BF300" s="12"/>
      <c r="BG300" s="12"/>
      <c r="BH300" s="12"/>
      <c r="BI300" s="12"/>
      <c r="BJ300" s="12"/>
      <c r="BK300" s="12"/>
      <c r="BL300" s="12"/>
      <c r="BM300" s="12"/>
      <c r="BN300" s="12"/>
      <c r="BO300" s="12"/>
      <c r="BP300" s="12"/>
      <c r="BQ300" s="12"/>
      <c r="BR300" s="12"/>
      <c r="BS300" s="12"/>
      <c r="BT300" s="12"/>
      <c r="BU300" s="12"/>
      <c r="BV300" s="12"/>
      <c r="BW300" s="12"/>
      <c r="BX300" s="12"/>
      <c r="BY300" s="12"/>
      <c r="BZ300" s="12"/>
      <c r="CA300" s="12"/>
      <c r="CB300" s="12"/>
      <c r="CC300" s="12"/>
      <c r="CD300" s="12"/>
      <c r="CE300" s="12"/>
      <c r="CF300" s="12"/>
      <c r="CG300" s="12"/>
      <c r="CH300" s="12"/>
      <c r="CI300" s="12"/>
      <c r="CJ300" s="12"/>
      <c r="CK300" s="12"/>
      <c r="CL300" s="12"/>
      <c r="CM300" s="12"/>
      <c r="CN300" s="12"/>
      <c r="CO300" s="12"/>
      <c r="CP300" s="12"/>
      <c r="CQ300" s="12"/>
      <c r="CR300" s="12"/>
      <c r="CS300" s="12"/>
      <c r="CT300" s="12"/>
      <c r="CU300" s="12"/>
      <c r="CV300" s="12"/>
      <c r="CW300" s="12"/>
      <c r="CX300" s="12"/>
      <c r="CY300" s="12"/>
      <c r="CZ300" s="179">
        <v>1</v>
      </c>
      <c r="DA300" s="12"/>
      <c r="DB300" s="12"/>
      <c r="DC300" s="12"/>
      <c r="DD300" s="12"/>
      <c r="DE300" s="12"/>
      <c r="DF300" s="12"/>
      <c r="DG300" s="12"/>
      <c r="DH300" s="12"/>
      <c r="DI300" s="12"/>
      <c r="DJ300" s="12"/>
      <c r="DK300" s="12"/>
      <c r="DL300" s="12"/>
      <c r="DM300" s="12"/>
      <c r="DN300" s="12"/>
      <c r="DO300" s="12"/>
      <c r="DP300" s="12"/>
      <c r="DQ300" s="12"/>
      <c r="DR300" s="12"/>
      <c r="DS300" s="12"/>
      <c r="DT300" s="12"/>
      <c r="DU300" s="12"/>
      <c r="DV300" s="12"/>
      <c r="DW300" s="12"/>
    </row>
    <row r="301" spans="2:127" x14ac:dyDescent="0.25">
      <c r="BC301" s="12"/>
      <c r="BD301" s="12"/>
      <c r="BE301" s="12"/>
      <c r="BF301" s="12"/>
      <c r="BG301" s="12"/>
      <c r="BH301" s="12"/>
      <c r="BI301" s="12"/>
      <c r="BJ301" s="12"/>
      <c r="BK301" s="12"/>
      <c r="BL301" s="12"/>
      <c r="BM301" s="12"/>
      <c r="BN301" s="12"/>
      <c r="BO301" s="12"/>
      <c r="BP301" s="12"/>
      <c r="BQ301" s="12"/>
      <c r="BR301" s="12"/>
      <c r="BS301" s="12"/>
      <c r="BT301" s="12"/>
      <c r="BU301" s="12"/>
      <c r="BV301" s="12"/>
      <c r="BW301" s="12"/>
      <c r="BX301" s="12"/>
      <c r="BY301" s="12"/>
      <c r="BZ301" s="12"/>
      <c r="CA301" s="12"/>
      <c r="CB301" s="12"/>
      <c r="CC301" s="12"/>
      <c r="CD301" s="12"/>
      <c r="CE301" s="12"/>
      <c r="CF301" s="12"/>
      <c r="CG301" s="12"/>
      <c r="CH301" s="12"/>
      <c r="CI301" s="12"/>
      <c r="CJ301" s="12"/>
      <c r="CK301" s="12"/>
      <c r="CL301" s="12"/>
      <c r="CM301" s="12"/>
      <c r="CN301" s="12"/>
      <c r="CO301" s="12"/>
      <c r="CP301" s="12"/>
      <c r="CQ301" s="12"/>
      <c r="CR301" s="12"/>
      <c r="CS301" s="12"/>
      <c r="CT301" s="12"/>
      <c r="CU301" s="12"/>
      <c r="CV301" s="12"/>
      <c r="CW301" s="12"/>
      <c r="CX301" s="12"/>
      <c r="CY301" s="12"/>
      <c r="CZ301" s="179">
        <v>1</v>
      </c>
      <c r="DA301" s="12"/>
      <c r="DB301" s="12"/>
      <c r="DC301" s="12"/>
      <c r="DD301" s="12"/>
      <c r="DE301" s="12"/>
      <c r="DF301" s="12"/>
      <c r="DG301" s="12"/>
      <c r="DH301" s="12"/>
      <c r="DI301" s="12"/>
      <c r="DJ301" s="12"/>
      <c r="DK301" s="12"/>
      <c r="DL301" s="12"/>
      <c r="DM301" s="12"/>
      <c r="DN301" s="12"/>
      <c r="DO301" s="12"/>
      <c r="DP301" s="12"/>
      <c r="DQ301" s="12"/>
      <c r="DR301" s="12"/>
      <c r="DS301" s="12"/>
      <c r="DT301" s="12"/>
      <c r="DU301" s="12"/>
      <c r="DV301" s="12"/>
      <c r="DW301" s="12"/>
    </row>
    <row r="302" spans="2:127" x14ac:dyDescent="0.25">
      <c r="B302" s="39"/>
      <c r="C302" s="39"/>
      <c r="D302" s="39"/>
      <c r="E302" s="39"/>
      <c r="F302" s="39"/>
      <c r="G302" s="39"/>
      <c r="H302" s="39"/>
      <c r="I302" s="39"/>
      <c r="J302" s="39"/>
      <c r="K302" s="39"/>
      <c r="L302" s="39"/>
      <c r="M302" s="39"/>
      <c r="N302" s="39"/>
      <c r="O302" s="39"/>
      <c r="P302" s="39"/>
      <c r="Q302" s="39"/>
      <c r="R302" s="39"/>
      <c r="S302" s="39"/>
      <c r="T302" s="39"/>
      <c r="U302" s="39"/>
      <c r="V302" s="39"/>
      <c r="W302" s="39"/>
      <c r="X302" s="39"/>
      <c r="Y302" s="39"/>
      <c r="Z302" s="39"/>
      <c r="AA302" s="39"/>
      <c r="AB302" s="39"/>
      <c r="AC302" s="39"/>
      <c r="AD302" s="39"/>
      <c r="AE302" s="39"/>
      <c r="AF302" s="39"/>
      <c r="AG302" s="39"/>
      <c r="AH302" s="39"/>
      <c r="AI302" s="39"/>
      <c r="AJ302" s="39"/>
      <c r="AK302" s="39"/>
      <c r="AL302" s="39"/>
      <c r="AM302" s="39"/>
      <c r="AN302" s="39"/>
      <c r="AO302" s="39"/>
      <c r="AP302" s="39"/>
      <c r="AQ302" s="39"/>
      <c r="AR302" s="39"/>
      <c r="AS302" s="39"/>
      <c r="AT302" s="39"/>
      <c r="AU302" s="40"/>
      <c r="AV302" s="40"/>
      <c r="AW302" s="40"/>
      <c r="AX302" s="40"/>
      <c r="AY302" s="40"/>
      <c r="AZ302" s="40"/>
      <c r="BA302" s="39"/>
      <c r="BC302" s="12"/>
      <c r="BD302" s="12"/>
      <c r="BE302" s="12"/>
      <c r="BF302" s="12"/>
      <c r="BG302" s="12"/>
      <c r="BH302" s="12"/>
      <c r="BI302" s="12"/>
      <c r="BJ302" s="12"/>
      <c r="BK302" s="12"/>
      <c r="BL302" s="12"/>
      <c r="BM302" s="12"/>
      <c r="BN302" s="12"/>
      <c r="BO302" s="12"/>
      <c r="BP302" s="12"/>
      <c r="BQ302" s="12"/>
      <c r="BR302" s="12"/>
      <c r="BS302" s="12"/>
      <c r="BT302" s="12"/>
      <c r="BU302" s="12"/>
      <c r="BV302" s="12"/>
      <c r="BW302" s="12"/>
      <c r="BX302" s="12"/>
      <c r="BY302" s="12"/>
      <c r="BZ302" s="12"/>
      <c r="CA302" s="12"/>
      <c r="CB302" s="12"/>
      <c r="CC302" s="12"/>
      <c r="CD302" s="12"/>
      <c r="CE302" s="12"/>
      <c r="CF302" s="12"/>
      <c r="CG302" s="12"/>
      <c r="CH302" s="12"/>
      <c r="CI302" s="12"/>
      <c r="CJ302" s="12"/>
      <c r="CK302" s="12"/>
      <c r="CL302" s="12"/>
      <c r="CM302" s="12"/>
      <c r="CN302" s="12"/>
      <c r="CO302" s="12"/>
      <c r="CP302" s="12"/>
      <c r="CQ302" s="12"/>
      <c r="CR302" s="12"/>
      <c r="CS302" s="12"/>
      <c r="CT302" s="12"/>
      <c r="CU302" s="12"/>
      <c r="CV302" s="12"/>
      <c r="CW302" s="12"/>
      <c r="CX302" s="12"/>
      <c r="CY302" s="12"/>
      <c r="CZ302" s="179">
        <v>0</v>
      </c>
      <c r="DA302" s="12"/>
      <c r="DB302" s="12"/>
      <c r="DC302" s="12"/>
      <c r="DD302" s="12"/>
      <c r="DE302" s="12"/>
      <c r="DF302" s="12"/>
      <c r="DG302" s="12"/>
      <c r="DH302" s="12"/>
      <c r="DI302" s="12"/>
      <c r="DJ302" s="12"/>
      <c r="DK302" s="12"/>
      <c r="DL302" s="12"/>
      <c r="DM302" s="12"/>
      <c r="DN302" s="12"/>
      <c r="DO302" s="12"/>
      <c r="DP302" s="12"/>
      <c r="DQ302" s="12"/>
      <c r="DR302" s="12"/>
      <c r="DS302" s="12"/>
      <c r="DT302" s="12"/>
      <c r="DU302" s="12"/>
      <c r="DV302" s="12"/>
      <c r="DW302" s="12"/>
    </row>
    <row r="303" spans="2:127" x14ac:dyDescent="0.25">
      <c r="B303" s="39"/>
      <c r="C303" s="679" t="s">
        <v>640</v>
      </c>
      <c r="D303" s="679"/>
      <c r="E303" s="679"/>
      <c r="F303" s="679"/>
      <c r="G303" s="679"/>
      <c r="H303" s="679"/>
      <c r="I303" s="679"/>
      <c r="J303" s="679"/>
      <c r="K303" s="679"/>
      <c r="L303" s="679"/>
      <c r="M303" s="679"/>
      <c r="N303" s="679"/>
      <c r="O303" s="679"/>
      <c r="P303" s="679"/>
      <c r="Q303" s="679"/>
      <c r="R303" s="679"/>
      <c r="S303" s="679"/>
      <c r="T303" s="679"/>
      <c r="U303" s="679"/>
      <c r="V303" s="679"/>
      <c r="W303" s="679"/>
      <c r="X303" s="679"/>
      <c r="Y303" s="679"/>
      <c r="Z303" s="679"/>
      <c r="AA303" s="679"/>
      <c r="AB303" s="679"/>
      <c r="AC303" s="679"/>
      <c r="AD303" s="679"/>
      <c r="AE303" s="679"/>
      <c r="AF303" s="679"/>
      <c r="AG303" s="679"/>
      <c r="AH303" s="679"/>
      <c r="AI303" s="679"/>
      <c r="AJ303" s="679"/>
      <c r="AK303" s="679"/>
      <c r="AL303" s="679"/>
      <c r="AM303" s="679"/>
      <c r="AN303" s="679"/>
      <c r="AO303" s="679"/>
      <c r="AP303" s="679"/>
      <c r="AQ303" s="679"/>
      <c r="AR303" s="679"/>
      <c r="AS303" s="679"/>
      <c r="AT303" s="679"/>
      <c r="AU303" s="679"/>
      <c r="AV303" s="679"/>
      <c r="AW303" s="65"/>
      <c r="AX303" s="65"/>
      <c r="AY303" s="65"/>
      <c r="AZ303" s="40"/>
      <c r="BA303" s="39"/>
      <c r="BC303" s="12"/>
      <c r="BD303" s="12"/>
      <c r="BE303" s="12"/>
      <c r="BF303" s="12"/>
      <c r="BG303" s="12"/>
      <c r="BH303" s="12"/>
      <c r="BI303" s="12"/>
      <c r="BJ303" s="12"/>
      <c r="BK303" s="12"/>
      <c r="BL303" s="12"/>
      <c r="BM303" s="12"/>
      <c r="BN303" s="12"/>
      <c r="BO303" s="12"/>
      <c r="BP303" s="12"/>
      <c r="BQ303" s="12"/>
      <c r="BR303" s="12"/>
      <c r="BS303" s="12"/>
      <c r="BT303" s="12"/>
      <c r="BU303" s="12"/>
      <c r="BV303" s="12"/>
      <c r="BW303" s="12"/>
      <c r="BX303" s="12"/>
      <c r="BY303" s="12"/>
      <c r="BZ303" s="12"/>
      <c r="CA303" s="12"/>
      <c r="CB303" s="12"/>
      <c r="CC303" s="12"/>
      <c r="CD303" s="12"/>
      <c r="CE303" s="12"/>
      <c r="CF303" s="12"/>
      <c r="CG303" s="12"/>
      <c r="CH303" s="12"/>
      <c r="CI303" s="12"/>
      <c r="CJ303" s="12"/>
      <c r="CK303" s="12"/>
      <c r="CL303" s="12"/>
      <c r="CM303" s="12"/>
      <c r="CN303" s="12"/>
      <c r="CO303" s="12"/>
      <c r="CP303" s="12"/>
      <c r="CQ303" s="12"/>
      <c r="CR303" s="12"/>
      <c r="CS303" s="12"/>
      <c r="CT303" s="12"/>
      <c r="CU303" s="12"/>
      <c r="CV303" s="12"/>
      <c r="CW303" s="12"/>
      <c r="CX303" s="12"/>
      <c r="CY303" s="12"/>
      <c r="CZ303" s="179">
        <v>0</v>
      </c>
      <c r="DA303" s="12"/>
      <c r="DB303" s="12"/>
      <c r="DC303" s="12"/>
      <c r="DD303" s="12"/>
      <c r="DE303" s="12"/>
      <c r="DF303" s="12"/>
      <c r="DG303" s="12"/>
      <c r="DH303" s="12"/>
      <c r="DI303" s="12"/>
      <c r="DJ303" s="12"/>
      <c r="DK303" s="12"/>
      <c r="DL303" s="12"/>
      <c r="DM303" s="12"/>
      <c r="DN303" s="12"/>
      <c r="DO303" s="12"/>
      <c r="DP303" s="12"/>
      <c r="DQ303" s="12"/>
      <c r="DR303" s="12"/>
      <c r="DS303" s="12"/>
      <c r="DT303" s="12"/>
      <c r="DU303" s="12"/>
      <c r="DV303" s="12"/>
      <c r="DW303" s="12"/>
    </row>
    <row r="304" spans="2:127" x14ac:dyDescent="0.25">
      <c r="B304" s="39"/>
      <c r="C304" s="727" t="str">
        <f>APPG!D77</f>
        <v>versión 3.9</v>
      </c>
      <c r="D304" s="727"/>
      <c r="E304" s="727"/>
      <c r="F304" s="727"/>
      <c r="G304" s="727"/>
      <c r="H304" s="727"/>
      <c r="I304" s="727"/>
      <c r="J304" s="727"/>
      <c r="K304" s="727"/>
      <c r="L304" s="727"/>
      <c r="M304" s="727"/>
      <c r="N304" s="727"/>
      <c r="O304" s="727"/>
      <c r="P304" s="727"/>
      <c r="Q304" s="727"/>
      <c r="R304" s="727"/>
      <c r="S304" s="727"/>
      <c r="T304" s="727"/>
      <c r="U304" s="727"/>
      <c r="V304" s="727"/>
      <c r="W304" s="727"/>
      <c r="X304" s="727"/>
      <c r="Y304" s="727"/>
      <c r="Z304" s="728" t="s">
        <v>342</v>
      </c>
      <c r="AA304" s="728"/>
      <c r="AB304" s="728"/>
      <c r="AC304" s="728"/>
      <c r="AD304" s="728"/>
      <c r="AE304" s="728"/>
      <c r="AF304" s="728"/>
      <c r="AG304" s="728"/>
      <c r="AH304" s="728"/>
      <c r="AI304" s="728"/>
      <c r="AJ304" s="728"/>
      <c r="AK304" s="728"/>
      <c r="AL304" s="728"/>
      <c r="AM304" s="728"/>
      <c r="AN304" s="728"/>
      <c r="AO304" s="728"/>
      <c r="AP304" s="728"/>
      <c r="AQ304" s="728"/>
      <c r="AR304" s="728"/>
      <c r="AS304" s="728"/>
      <c r="AT304" s="728"/>
      <c r="AU304" s="728"/>
      <c r="AV304" s="728"/>
      <c r="AW304" s="40"/>
      <c r="AX304" s="40"/>
      <c r="AY304" s="40"/>
      <c r="AZ304" s="40"/>
      <c r="BA304" s="39"/>
      <c r="BC304">
        <f>ROW(C304)</f>
        <v>304</v>
      </c>
      <c r="BD304">
        <f>COLUMN(C304)</f>
        <v>3</v>
      </c>
      <c r="BE304" s="12"/>
      <c r="BF304" s="12"/>
      <c r="BG304" s="12"/>
      <c r="BH304" s="12"/>
      <c r="BI304" s="12"/>
      <c r="BJ304" s="12"/>
      <c r="BK304" s="12"/>
      <c r="BL304" s="12"/>
      <c r="BM304" s="12"/>
      <c r="BN304" s="12"/>
      <c r="BO304" s="12"/>
      <c r="BP304" s="12"/>
      <c r="BQ304" s="12"/>
      <c r="BR304" s="12"/>
      <c r="BS304" s="12"/>
      <c r="BT304" s="12"/>
      <c r="BU304" s="12"/>
      <c r="BV304" s="12"/>
      <c r="BW304" s="12"/>
      <c r="BX304" s="12"/>
      <c r="BY304" s="12"/>
      <c r="BZ304" s="12"/>
      <c r="CA304" s="12"/>
      <c r="CB304" s="12"/>
      <c r="CC304" s="12"/>
      <c r="CD304" s="12"/>
      <c r="CE304" s="12"/>
      <c r="CF304" s="12"/>
      <c r="CG304" s="12"/>
      <c r="CH304" s="12"/>
      <c r="CI304" s="12"/>
      <c r="CJ304" s="12"/>
      <c r="CK304" s="12"/>
      <c r="CL304" s="12"/>
      <c r="CM304" s="12"/>
      <c r="CN304" s="12"/>
      <c r="CO304" s="12"/>
      <c r="CP304" s="12"/>
      <c r="CQ304" s="12"/>
      <c r="CR304" s="12"/>
      <c r="CS304" s="12"/>
      <c r="CT304" s="12"/>
      <c r="CU304" s="12"/>
      <c r="CV304" s="12"/>
      <c r="CW304" s="12"/>
      <c r="CX304" s="12"/>
      <c r="CY304" s="12"/>
      <c r="CZ304" s="179">
        <v>2</v>
      </c>
      <c r="DA304" s="12"/>
      <c r="DB304" s="12"/>
      <c r="DC304" s="12"/>
      <c r="DD304" s="12"/>
      <c r="DE304" s="12"/>
      <c r="DF304" s="12"/>
      <c r="DG304" s="12"/>
      <c r="DH304" s="12"/>
      <c r="DI304" s="12"/>
      <c r="DJ304" s="12"/>
      <c r="DK304" s="12"/>
      <c r="DL304" s="12"/>
      <c r="DM304" s="12"/>
      <c r="DN304" s="12"/>
      <c r="DO304" s="12"/>
      <c r="DP304" s="12"/>
      <c r="DQ304" s="12"/>
      <c r="DR304" s="12"/>
      <c r="DS304" s="12"/>
      <c r="DT304" s="12"/>
      <c r="DU304" s="12"/>
      <c r="DV304" s="12"/>
      <c r="DW304" s="12"/>
    </row>
    <row r="305" spans="2:127" x14ac:dyDescent="0.25">
      <c r="B305" s="39"/>
      <c r="C305" s="39"/>
      <c r="D305" s="39"/>
      <c r="E305" s="39"/>
      <c r="F305" s="39"/>
      <c r="G305" s="39"/>
      <c r="H305" s="39"/>
      <c r="I305" s="39"/>
      <c r="J305" s="39"/>
      <c r="K305" s="39"/>
      <c r="L305" s="39"/>
      <c r="M305" s="39"/>
      <c r="N305" s="39"/>
      <c r="O305" s="39"/>
      <c r="P305" s="39"/>
      <c r="Q305" s="39"/>
      <c r="R305" s="39"/>
      <c r="S305" s="39"/>
      <c r="T305" s="39"/>
      <c r="U305" s="39"/>
      <c r="V305" s="39"/>
      <c r="W305" s="39"/>
      <c r="X305" s="39"/>
      <c r="Y305" s="39"/>
      <c r="Z305" s="39"/>
      <c r="AA305" s="39"/>
      <c r="AB305" s="39"/>
      <c r="AC305" s="39"/>
      <c r="AD305" s="39"/>
      <c r="AE305" s="39"/>
      <c r="AF305" s="39"/>
      <c r="AG305" s="39"/>
      <c r="AH305" s="39"/>
      <c r="AI305" s="39"/>
      <c r="AJ305" s="39"/>
      <c r="AK305" s="39"/>
      <c r="AL305" s="39"/>
      <c r="AM305" s="39"/>
      <c r="AN305" s="39"/>
      <c r="AO305" s="39"/>
      <c r="AP305" s="39"/>
      <c r="AQ305" s="39"/>
      <c r="AR305" s="39"/>
      <c r="AS305" s="39"/>
      <c r="AT305" s="39"/>
      <c r="AU305" s="39"/>
      <c r="AV305" s="39"/>
      <c r="AW305" s="39"/>
      <c r="AX305" s="39"/>
      <c r="AY305" s="39"/>
      <c r="AZ305" s="39"/>
      <c r="BA305" s="39"/>
      <c r="BC305" s="12"/>
      <c r="BD305" s="12"/>
      <c r="BE305" s="12"/>
      <c r="BF305" s="12"/>
      <c r="BG305" s="12"/>
      <c r="BH305" s="12"/>
      <c r="BI305" s="12"/>
      <c r="BJ305" s="12"/>
      <c r="BK305" s="12"/>
      <c r="BL305" s="12"/>
      <c r="BM305" s="12"/>
      <c r="BN305" s="12"/>
      <c r="BO305" s="12"/>
      <c r="BP305" s="12"/>
      <c r="BQ305" s="12"/>
      <c r="BR305" s="12"/>
      <c r="BS305" s="12"/>
      <c r="BT305" s="12"/>
      <c r="BU305" s="12"/>
      <c r="BV305" s="12"/>
      <c r="BW305" s="12"/>
      <c r="BX305" s="12"/>
      <c r="BY305" s="12"/>
      <c r="BZ305" s="12"/>
      <c r="CA305" s="12"/>
      <c r="CB305" s="12"/>
      <c r="CC305" s="12"/>
      <c r="CD305" s="12"/>
      <c r="CE305" s="12"/>
      <c r="CF305" s="12"/>
      <c r="CG305" s="12"/>
      <c r="CH305" s="12"/>
      <c r="CI305" s="12"/>
      <c r="CJ305" s="12"/>
      <c r="CK305" s="12"/>
      <c r="CL305" s="12"/>
      <c r="CM305" s="12"/>
      <c r="CN305" s="12"/>
      <c r="CO305" s="12"/>
      <c r="CP305" s="12"/>
      <c r="CQ305" s="12"/>
      <c r="CR305" s="12"/>
      <c r="CS305" s="12"/>
      <c r="CT305" s="12"/>
      <c r="CU305" s="12"/>
      <c r="CV305" s="12"/>
      <c r="CW305" s="12"/>
      <c r="CX305" s="12"/>
      <c r="CY305" s="12"/>
      <c r="CZ305" s="179">
        <v>0</v>
      </c>
      <c r="DA305" s="12"/>
      <c r="DB305" s="12"/>
      <c r="DC305" s="12"/>
      <c r="DD305" s="12"/>
      <c r="DE305" s="12"/>
      <c r="DF305" s="12"/>
      <c r="DG305" s="12"/>
      <c r="DH305" s="12"/>
      <c r="DI305" s="12"/>
      <c r="DJ305" s="12"/>
      <c r="DK305" s="12"/>
      <c r="DL305" s="12"/>
      <c r="DM305" s="12"/>
      <c r="DN305" s="12"/>
      <c r="DO305" s="12"/>
      <c r="DP305" s="12"/>
      <c r="DQ305" s="12"/>
      <c r="DR305" s="12"/>
      <c r="DS305" s="12"/>
      <c r="DT305" s="12"/>
      <c r="DU305" s="12"/>
      <c r="DV305" s="12"/>
      <c r="DW305" s="12"/>
    </row>
  </sheetData>
  <sheetProtection algorithmName="SHA-512" hashValue="ejnwnK4t5Ga59CNn8Agi9EdPryMIWaaijGMwGEszppg/PHrfc6E0nEie8/92/5FWMU5PYWMnkFZAJbl1FjAeow==" saltValue="Fyg3MLIWpaBwQYXA3dDbPg==" spinCount="100000" sheet="1" scenarios="1" formatCells="0" formatRows="0" insertHyperlinks="0" selectLockedCells="1"/>
  <mergeCells count="612">
    <mergeCell ref="AT133:AZ133"/>
    <mergeCell ref="AM134:AS134"/>
    <mergeCell ref="AF134:AL134"/>
    <mergeCell ref="Z134:AE134"/>
    <mergeCell ref="C304:Y304"/>
    <mergeCell ref="Z304:AV304"/>
    <mergeCell ref="Q153:AZ153"/>
    <mergeCell ref="C183:P183"/>
    <mergeCell ref="Q183:AZ183"/>
    <mergeCell ref="AP240:AZ240"/>
    <mergeCell ref="AP241:AZ241"/>
    <mergeCell ref="AP242:AZ242"/>
    <mergeCell ref="C186:P186"/>
    <mergeCell ref="AI163:AK163"/>
    <mergeCell ref="AL163:AN163"/>
    <mergeCell ref="AL162:AN162"/>
    <mergeCell ref="C163:Y163"/>
    <mergeCell ref="C164:Y164"/>
    <mergeCell ref="C165:Y165"/>
    <mergeCell ref="C158:Y159"/>
    <mergeCell ref="AO159:AQ159"/>
    <mergeCell ref="AR159:AT159"/>
    <mergeCell ref="AU159:AW159"/>
    <mergeCell ref="Z159:AB159"/>
    <mergeCell ref="AC77:AH77"/>
    <mergeCell ref="AI77:AN77"/>
    <mergeCell ref="AO77:AT77"/>
    <mergeCell ref="AU77:AZ77"/>
    <mergeCell ref="AC78:AH78"/>
    <mergeCell ref="AI78:AN78"/>
    <mergeCell ref="AO78:AT78"/>
    <mergeCell ref="AU78:AZ78"/>
    <mergeCell ref="AW79:AX79"/>
    <mergeCell ref="AY79:AZ79"/>
    <mergeCell ref="W77:AB77"/>
    <mergeCell ref="W78:AB78"/>
    <mergeCell ref="C78:V78"/>
    <mergeCell ref="C77:V77"/>
    <mergeCell ref="C73:AB73"/>
    <mergeCell ref="AC73:AH73"/>
    <mergeCell ref="AI73:AN73"/>
    <mergeCell ref="AO73:AT73"/>
    <mergeCell ref="AU73:AZ73"/>
    <mergeCell ref="C74:AB74"/>
    <mergeCell ref="AC74:AH74"/>
    <mergeCell ref="AI74:AN74"/>
    <mergeCell ref="AO74:AT74"/>
    <mergeCell ref="AU74:AZ74"/>
    <mergeCell ref="C75:AB75"/>
    <mergeCell ref="AC75:AH75"/>
    <mergeCell ref="AI75:AN75"/>
    <mergeCell ref="AO75:AT75"/>
    <mergeCell ref="AU75:AZ75"/>
    <mergeCell ref="C76:AB76"/>
    <mergeCell ref="AC76:AH76"/>
    <mergeCell ref="AI76:AN76"/>
    <mergeCell ref="AO76:AT76"/>
    <mergeCell ref="AU76:AZ76"/>
    <mergeCell ref="C71:AB71"/>
    <mergeCell ref="AC71:AH71"/>
    <mergeCell ref="AI71:AN71"/>
    <mergeCell ref="AO71:AT71"/>
    <mergeCell ref="AU71:AZ71"/>
    <mergeCell ref="C72:AB72"/>
    <mergeCell ref="AC72:AH72"/>
    <mergeCell ref="AI72:AN72"/>
    <mergeCell ref="AO72:AT72"/>
    <mergeCell ref="AU72:AZ72"/>
    <mergeCell ref="C69:AB69"/>
    <mergeCell ref="AC69:AH69"/>
    <mergeCell ref="AI69:AN69"/>
    <mergeCell ref="AO69:AT69"/>
    <mergeCell ref="AU69:AZ69"/>
    <mergeCell ref="C70:AB70"/>
    <mergeCell ref="AC70:AH70"/>
    <mergeCell ref="AI70:AN70"/>
    <mergeCell ref="AO70:AT70"/>
    <mergeCell ref="AU70:AZ70"/>
    <mergeCell ref="C67:AB67"/>
    <mergeCell ref="AC67:AH67"/>
    <mergeCell ref="AI67:AN67"/>
    <mergeCell ref="AO67:AT67"/>
    <mergeCell ref="AU67:AZ67"/>
    <mergeCell ref="C68:AB68"/>
    <mergeCell ref="AC68:AH68"/>
    <mergeCell ref="AI68:AN68"/>
    <mergeCell ref="AO68:AT68"/>
    <mergeCell ref="AU68:AZ68"/>
    <mergeCell ref="AO64:AT64"/>
    <mergeCell ref="AU64:AZ64"/>
    <mergeCell ref="C65:AB65"/>
    <mergeCell ref="AC65:AH65"/>
    <mergeCell ref="AI65:AN65"/>
    <mergeCell ref="AO65:AT65"/>
    <mergeCell ref="AU65:AZ65"/>
    <mergeCell ref="C66:AB66"/>
    <mergeCell ref="AC66:AH66"/>
    <mergeCell ref="AI66:AN66"/>
    <mergeCell ref="AO66:AT66"/>
    <mergeCell ref="AU66:AZ66"/>
    <mergeCell ref="C295:P295"/>
    <mergeCell ref="C297:P299"/>
    <mergeCell ref="Q297:AZ299"/>
    <mergeCell ref="BC11:BG11"/>
    <mergeCell ref="BH11:BM11"/>
    <mergeCell ref="BN11:BS11"/>
    <mergeCell ref="BC8:BG8"/>
    <mergeCell ref="BH8:BM8"/>
    <mergeCell ref="BN8:BS8"/>
    <mergeCell ref="BC9:BG9"/>
    <mergeCell ref="BH9:BM9"/>
    <mergeCell ref="BN9:BS9"/>
    <mergeCell ref="BC10:BG10"/>
    <mergeCell ref="BH10:BM10"/>
    <mergeCell ref="BN10:BS10"/>
    <mergeCell ref="D14:AZ16"/>
    <mergeCell ref="AR11:AZ11"/>
    <mergeCell ref="C11:E11"/>
    <mergeCell ref="F11:I11"/>
    <mergeCell ref="J11:M11"/>
    <mergeCell ref="N11:Y11"/>
    <mergeCell ref="Z11:AH11"/>
    <mergeCell ref="AC64:AH64"/>
    <mergeCell ref="AI64:AN64"/>
    <mergeCell ref="V26:AZ26"/>
    <mergeCell ref="V27:AZ27"/>
    <mergeCell ref="BC2:BG2"/>
    <mergeCell ref="BH2:BM2"/>
    <mergeCell ref="BN2:BS2"/>
    <mergeCell ref="BC3:BG3"/>
    <mergeCell ref="BH3:BM3"/>
    <mergeCell ref="BN3:BS3"/>
    <mergeCell ref="BC4:BG4"/>
    <mergeCell ref="BH4:BM4"/>
    <mergeCell ref="BN4:BS4"/>
    <mergeCell ref="K2:AZ4"/>
    <mergeCell ref="Q26:U26"/>
    <mergeCell ref="Q27:U27"/>
    <mergeCell ref="AI11:AQ11"/>
    <mergeCell ref="BC5:BG5"/>
    <mergeCell ref="BH5:BM5"/>
    <mergeCell ref="BN5:BS5"/>
    <mergeCell ref="BC6:BG6"/>
    <mergeCell ref="BH6:BM6"/>
    <mergeCell ref="BN6:BS6"/>
    <mergeCell ref="BC7:BG7"/>
    <mergeCell ref="BH7:BM7"/>
    <mergeCell ref="BN7:BS7"/>
    <mergeCell ref="C303:AV303"/>
    <mergeCell ref="C9:E9"/>
    <mergeCell ref="F9:I9"/>
    <mergeCell ref="J9:M9"/>
    <mergeCell ref="N9:Y9"/>
    <mergeCell ref="Z9:AH9"/>
    <mergeCell ref="AI9:AQ9"/>
    <mergeCell ref="C17:P17"/>
    <mergeCell ref="C19:P19"/>
    <mergeCell ref="Q19:AZ19"/>
    <mergeCell ref="C10:E10"/>
    <mergeCell ref="F10:I10"/>
    <mergeCell ref="J10:M10"/>
    <mergeCell ref="N10:Y10"/>
    <mergeCell ref="Z10:AH10"/>
    <mergeCell ref="AI10:AQ10"/>
    <mergeCell ref="AR10:AZ10"/>
    <mergeCell ref="C12:AV12"/>
    <mergeCell ref="AW12:AX12"/>
    <mergeCell ref="AY12:AZ12"/>
    <mergeCell ref="D13:AZ13"/>
    <mergeCell ref="AO32:AT33"/>
    <mergeCell ref="AI32:AN33"/>
    <mergeCell ref="AC32:AH33"/>
    <mergeCell ref="C7:E8"/>
    <mergeCell ref="F7:I8"/>
    <mergeCell ref="J7:M8"/>
    <mergeCell ref="N7:Y8"/>
    <mergeCell ref="Z7:AH8"/>
    <mergeCell ref="AI7:AQ8"/>
    <mergeCell ref="AR7:AZ8"/>
    <mergeCell ref="AR9:AZ9"/>
    <mergeCell ref="AU39:AZ39"/>
    <mergeCell ref="AO34:AT34"/>
    <mergeCell ref="C20:P20"/>
    <mergeCell ref="Q20:AZ20"/>
    <mergeCell ref="C21:P21"/>
    <mergeCell ref="Q21:AZ21"/>
    <mergeCell ref="AU32:AZ33"/>
    <mergeCell ref="C30:P30"/>
    <mergeCell ref="C22:P22"/>
    <mergeCell ref="Q22:AZ22"/>
    <mergeCell ref="C23:P23"/>
    <mergeCell ref="Q23:AZ23"/>
    <mergeCell ref="C24:P24"/>
    <mergeCell ref="Q24:AZ24"/>
    <mergeCell ref="C26:P26"/>
    <mergeCell ref="C27:P27"/>
    <mergeCell ref="C32:AB33"/>
    <mergeCell ref="AO38:AT38"/>
    <mergeCell ref="AO39:AT39"/>
    <mergeCell ref="C292:AJ292"/>
    <mergeCell ref="C238:P238"/>
    <mergeCell ref="Q81:AZ81"/>
    <mergeCell ref="C96:P96"/>
    <mergeCell ref="C242:E242"/>
    <mergeCell ref="C241:E241"/>
    <mergeCell ref="C240:E240"/>
    <mergeCell ref="D256:AZ256"/>
    <mergeCell ref="D257:AZ257"/>
    <mergeCell ref="AS228:AZ228"/>
    <mergeCell ref="AS229:AZ229"/>
    <mergeCell ref="C230:AR230"/>
    <mergeCell ref="AS230:AZ230"/>
    <mergeCell ref="C232:AZ233"/>
    <mergeCell ref="C229:H229"/>
    <mergeCell ref="C227:H227"/>
    <mergeCell ref="C228:H228"/>
    <mergeCell ref="C188:AB189"/>
    <mergeCell ref="AK292:AR292"/>
    <mergeCell ref="AS292:AZ292"/>
    <mergeCell ref="C234:AZ235"/>
    <mergeCell ref="C224:AJ224"/>
    <mergeCell ref="AK224:AM224"/>
    <mergeCell ref="AN224:AZ224"/>
    <mergeCell ref="I228:AR228"/>
    <mergeCell ref="I229:AR229"/>
    <mergeCell ref="C268:P268"/>
    <mergeCell ref="AS227:AZ227"/>
    <mergeCell ref="I227:AR227"/>
    <mergeCell ref="C287:AV287"/>
    <mergeCell ref="AW287:AX287"/>
    <mergeCell ref="AY287:AZ287"/>
    <mergeCell ref="AY258:AZ258"/>
    <mergeCell ref="C246:P246"/>
    <mergeCell ref="C248:E248"/>
    <mergeCell ref="AP248:AZ248"/>
    <mergeCell ref="C249:E249"/>
    <mergeCell ref="AP249:AZ249"/>
    <mergeCell ref="C250:E250"/>
    <mergeCell ref="AP250:AZ250"/>
    <mergeCell ref="C251:AV251"/>
    <mergeCell ref="C261:P261"/>
    <mergeCell ref="D263:AZ263"/>
    <mergeCell ref="D264:AZ264"/>
    <mergeCell ref="C265:AV265"/>
    <mergeCell ref="C290:P290"/>
    <mergeCell ref="C243:AV243"/>
    <mergeCell ref="AW243:AX243"/>
    <mergeCell ref="AY243:AZ243"/>
    <mergeCell ref="C254:P254"/>
    <mergeCell ref="C258:AV258"/>
    <mergeCell ref="AW258:AX258"/>
    <mergeCell ref="AS226:AZ226"/>
    <mergeCell ref="AC34:AH34"/>
    <mergeCell ref="AC35:AH35"/>
    <mergeCell ref="AC36:AH36"/>
    <mergeCell ref="AC37:AH37"/>
    <mergeCell ref="AC38:AH38"/>
    <mergeCell ref="C34:AB34"/>
    <mergeCell ref="C35:AB35"/>
    <mergeCell ref="C36:AB36"/>
    <mergeCell ref="C37:AB37"/>
    <mergeCell ref="C38:AB38"/>
    <mergeCell ref="AU34:AZ34"/>
    <mergeCell ref="AU35:AZ35"/>
    <mergeCell ref="AU36:AZ36"/>
    <mergeCell ref="AU37:AZ37"/>
    <mergeCell ref="AU38:AZ38"/>
    <mergeCell ref="AI34:AN34"/>
    <mergeCell ref="AI35:AN35"/>
    <mergeCell ref="AI36:AN36"/>
    <mergeCell ref="AI37:AN37"/>
    <mergeCell ref="AI38:AN38"/>
    <mergeCell ref="AO35:AT35"/>
    <mergeCell ref="AO36:AT36"/>
    <mergeCell ref="AC60:AH60"/>
    <mergeCell ref="AI60:AN60"/>
    <mergeCell ref="AO37:AT37"/>
    <mergeCell ref="AC41:AH41"/>
    <mergeCell ref="AC42:AH42"/>
    <mergeCell ref="AC39:AH39"/>
    <mergeCell ref="AO57:AT57"/>
    <mergeCell ref="AO60:AT60"/>
    <mergeCell ref="AC57:AH57"/>
    <mergeCell ref="C40:AB40"/>
    <mergeCell ref="C41:AB41"/>
    <mergeCell ref="C42:AB42"/>
    <mergeCell ref="AI39:AN39"/>
    <mergeCell ref="AC40:AH40"/>
    <mergeCell ref="C39:AB39"/>
    <mergeCell ref="AO43:AT43"/>
    <mergeCell ref="AO51:AT51"/>
    <mergeCell ref="AO54:AT54"/>
    <mergeCell ref="AO44:AT44"/>
    <mergeCell ref="AI49:AN49"/>
    <mergeCell ref="AO49:AT49"/>
    <mergeCell ref="AC53:AH53"/>
    <mergeCell ref="AI53:AN53"/>
    <mergeCell ref="AO53:AT53"/>
    <mergeCell ref="AC51:AH51"/>
    <mergeCell ref="AO48:AT48"/>
    <mergeCell ref="AC48:AH48"/>
    <mergeCell ref="AI48:AN48"/>
    <mergeCell ref="AU43:AZ43"/>
    <mergeCell ref="AO61:AT61"/>
    <mergeCell ref="AU61:AZ61"/>
    <mergeCell ref="AO62:AT62"/>
    <mergeCell ref="AU62:AZ62"/>
    <mergeCell ref="AO63:AT63"/>
    <mergeCell ref="AU63:AZ63"/>
    <mergeCell ref="C44:AB44"/>
    <mergeCell ref="AC44:AH44"/>
    <mergeCell ref="AI44:AN44"/>
    <mergeCell ref="C43:AB43"/>
    <mergeCell ref="AC43:AH43"/>
    <mergeCell ref="AI43:AN43"/>
    <mergeCell ref="C61:AB61"/>
    <mergeCell ref="AC61:AH61"/>
    <mergeCell ref="AI61:AN61"/>
    <mergeCell ref="C62:AB62"/>
    <mergeCell ref="AC62:AH62"/>
    <mergeCell ref="AI62:AN62"/>
    <mergeCell ref="C52:AB52"/>
    <mergeCell ref="C53:AB53"/>
    <mergeCell ref="C54:AB54"/>
    <mergeCell ref="AU48:AZ48"/>
    <mergeCell ref="AC49:AH49"/>
    <mergeCell ref="AU40:AZ40"/>
    <mergeCell ref="AU41:AZ41"/>
    <mergeCell ref="AU42:AZ42"/>
    <mergeCell ref="AO40:AT40"/>
    <mergeCell ref="AO41:AT41"/>
    <mergeCell ref="AO42:AT42"/>
    <mergeCell ref="AI40:AN40"/>
    <mergeCell ref="AI41:AN41"/>
    <mergeCell ref="AI42:AN42"/>
    <mergeCell ref="C81:P81"/>
    <mergeCell ref="C226:AR226"/>
    <mergeCell ref="C192:AB192"/>
    <mergeCell ref="C222:P222"/>
    <mergeCell ref="AF99:AL99"/>
    <mergeCell ref="AM99:AS99"/>
    <mergeCell ref="AT99:AZ99"/>
    <mergeCell ref="Z98:AZ98"/>
    <mergeCell ref="C191:AB191"/>
    <mergeCell ref="AM103:AS103"/>
    <mergeCell ref="AT103:AZ103"/>
    <mergeCell ref="C126:P126"/>
    <mergeCell ref="C156:P156"/>
    <mergeCell ref="AU165:AW165"/>
    <mergeCell ref="AX165:AZ165"/>
    <mergeCell ref="AU164:AW164"/>
    <mergeCell ref="AX164:AZ164"/>
    <mergeCell ref="Z162:AB162"/>
    <mergeCell ref="AC162:AE162"/>
    <mergeCell ref="AF162:AH162"/>
    <mergeCell ref="AI162:AK162"/>
    <mergeCell ref="Z163:AB163"/>
    <mergeCell ref="AC163:AE163"/>
    <mergeCell ref="AF163:AH163"/>
    <mergeCell ref="C195:AV195"/>
    <mergeCell ref="AW195:AX195"/>
    <mergeCell ref="AY195:AZ195"/>
    <mergeCell ref="C219:P219"/>
    <mergeCell ref="Q219:AZ219"/>
    <mergeCell ref="C79:AV79"/>
    <mergeCell ref="AT134:AZ134"/>
    <mergeCell ref="Z104:AE104"/>
    <mergeCell ref="AF104:AL104"/>
    <mergeCell ref="AM104:AS104"/>
    <mergeCell ref="AT104:AZ104"/>
    <mergeCell ref="Z164:AB164"/>
    <mergeCell ref="AC164:AE164"/>
    <mergeCell ref="AF164:AH164"/>
    <mergeCell ref="AI164:AK164"/>
    <mergeCell ref="AL164:AN164"/>
    <mergeCell ref="Z160:AB160"/>
    <mergeCell ref="AC160:AE160"/>
    <mergeCell ref="AF160:AH160"/>
    <mergeCell ref="AI160:AK160"/>
    <mergeCell ref="AL160:AN160"/>
    <mergeCell ref="C190:AB190"/>
    <mergeCell ref="AF105:AL105"/>
    <mergeCell ref="AM105:AS105"/>
    <mergeCell ref="AO164:AQ164"/>
    <mergeCell ref="AR164:AT164"/>
    <mergeCell ref="AO163:AQ163"/>
    <mergeCell ref="AR163:AT163"/>
    <mergeCell ref="C132:Y132"/>
    <mergeCell ref="C133:Y133"/>
    <mergeCell ref="C134:Y134"/>
    <mergeCell ref="C135:Y135"/>
    <mergeCell ref="AF132:AL132"/>
    <mergeCell ref="AM132:AS132"/>
    <mergeCell ref="AT132:AZ132"/>
    <mergeCell ref="Z133:AE133"/>
    <mergeCell ref="AU163:AW163"/>
    <mergeCell ref="AX163:AZ163"/>
    <mergeCell ref="C162:Y162"/>
    <mergeCell ref="AX159:AZ159"/>
    <mergeCell ref="AC159:AE159"/>
    <mergeCell ref="AF159:AH159"/>
    <mergeCell ref="AI159:AK159"/>
    <mergeCell ref="AL159:AN159"/>
    <mergeCell ref="C153:P153"/>
    <mergeCell ref="AU160:AW160"/>
    <mergeCell ref="AX160:AZ160"/>
    <mergeCell ref="AO162:AQ162"/>
    <mergeCell ref="Z99:AE99"/>
    <mergeCell ref="C98:Y99"/>
    <mergeCell ref="Z102:AE102"/>
    <mergeCell ref="AF102:AL102"/>
    <mergeCell ref="Z103:AE103"/>
    <mergeCell ref="AF103:AL103"/>
    <mergeCell ref="C101:Y101"/>
    <mergeCell ref="Z101:AE101"/>
    <mergeCell ref="AF101:AL101"/>
    <mergeCell ref="Z100:AE100"/>
    <mergeCell ref="AF100:AL100"/>
    <mergeCell ref="C128:Y129"/>
    <mergeCell ref="AR162:AT162"/>
    <mergeCell ref="AU162:AW162"/>
    <mergeCell ref="AX162:AZ162"/>
    <mergeCell ref="C161:Y161"/>
    <mergeCell ref="Z161:AB161"/>
    <mergeCell ref="AC161:AE161"/>
    <mergeCell ref="AF161:AH161"/>
    <mergeCell ref="AX161:AZ161"/>
    <mergeCell ref="C131:Y131"/>
    <mergeCell ref="Z131:AE131"/>
    <mergeCell ref="AF131:AL131"/>
    <mergeCell ref="AM131:AS131"/>
    <mergeCell ref="AT131:AZ131"/>
    <mergeCell ref="AO160:AQ160"/>
    <mergeCell ref="AR160:AT160"/>
    <mergeCell ref="Z132:AE132"/>
    <mergeCell ref="Z130:AE130"/>
    <mergeCell ref="AF130:AL130"/>
    <mergeCell ref="AM130:AS130"/>
    <mergeCell ref="AT130:AZ130"/>
    <mergeCell ref="Z135:AE135"/>
    <mergeCell ref="AF133:AL133"/>
    <mergeCell ref="AM133:AS133"/>
    <mergeCell ref="AU44:AZ44"/>
    <mergeCell ref="C45:AB45"/>
    <mergeCell ref="C46:AB46"/>
    <mergeCell ref="C47:AB47"/>
    <mergeCell ref="C48:AB48"/>
    <mergeCell ref="C49:AB49"/>
    <mergeCell ref="C50:AB50"/>
    <mergeCell ref="C51:AB51"/>
    <mergeCell ref="AC45:AH45"/>
    <mergeCell ref="AI45:AN45"/>
    <mergeCell ref="AO45:AT45"/>
    <mergeCell ref="AU45:AZ45"/>
    <mergeCell ref="AC46:AH46"/>
    <mergeCell ref="AI46:AN46"/>
    <mergeCell ref="AO46:AT46"/>
    <mergeCell ref="AU46:AZ46"/>
    <mergeCell ref="AC47:AH47"/>
    <mergeCell ref="AI47:AN47"/>
    <mergeCell ref="AO47:AT47"/>
    <mergeCell ref="AU47:AZ47"/>
    <mergeCell ref="AU49:AZ49"/>
    <mergeCell ref="AC50:AH50"/>
    <mergeCell ref="AI50:AN50"/>
    <mergeCell ref="AO50:AT50"/>
    <mergeCell ref="AU50:AZ50"/>
    <mergeCell ref="AU51:AZ51"/>
    <mergeCell ref="AC52:AH52"/>
    <mergeCell ref="AI52:AN52"/>
    <mergeCell ref="AO52:AT52"/>
    <mergeCell ref="AU52:AZ52"/>
    <mergeCell ref="AU53:AZ53"/>
    <mergeCell ref="AI51:AN51"/>
    <mergeCell ref="AU54:AZ54"/>
    <mergeCell ref="AC54:AH54"/>
    <mergeCell ref="AI54:AN54"/>
    <mergeCell ref="C55:AB55"/>
    <mergeCell ref="AC55:AH55"/>
    <mergeCell ref="AI55:AN55"/>
    <mergeCell ref="AO55:AT55"/>
    <mergeCell ref="AU55:AZ55"/>
    <mergeCell ref="C56:AB56"/>
    <mergeCell ref="AC56:AH56"/>
    <mergeCell ref="AI56:AN56"/>
    <mergeCell ref="AO56:AT56"/>
    <mergeCell ref="AU56:AZ56"/>
    <mergeCell ref="AO165:AQ165"/>
    <mergeCell ref="AR165:AT165"/>
    <mergeCell ref="AI57:AN57"/>
    <mergeCell ref="C60:AB60"/>
    <mergeCell ref="AO188:AT189"/>
    <mergeCell ref="AU57:AZ57"/>
    <mergeCell ref="C58:AB58"/>
    <mergeCell ref="AC58:AH58"/>
    <mergeCell ref="AI58:AN58"/>
    <mergeCell ref="AO58:AT58"/>
    <mergeCell ref="AU58:AZ58"/>
    <mergeCell ref="C59:AB59"/>
    <mergeCell ref="AC59:AH59"/>
    <mergeCell ref="AI59:AN59"/>
    <mergeCell ref="AO59:AT59"/>
    <mergeCell ref="AU59:AZ59"/>
    <mergeCell ref="C160:Y160"/>
    <mergeCell ref="AI161:AK161"/>
    <mergeCell ref="AL161:AN161"/>
    <mergeCell ref="AO161:AQ161"/>
    <mergeCell ref="AR161:AT161"/>
    <mergeCell ref="AU161:AW161"/>
    <mergeCell ref="AU60:AZ60"/>
    <mergeCell ref="C57:AB57"/>
    <mergeCell ref="AI194:AN194"/>
    <mergeCell ref="AO194:AT194"/>
    <mergeCell ref="AU194:AZ194"/>
    <mergeCell ref="C63:AB63"/>
    <mergeCell ref="C64:AB64"/>
    <mergeCell ref="AC63:AH63"/>
    <mergeCell ref="AI63:AN63"/>
    <mergeCell ref="AF135:AL135"/>
    <mergeCell ref="AM135:AS135"/>
    <mergeCell ref="AT135:AZ135"/>
    <mergeCell ref="Z158:AZ158"/>
    <mergeCell ref="AC188:AH189"/>
    <mergeCell ref="AM101:AS101"/>
    <mergeCell ref="AT101:AZ101"/>
    <mergeCell ref="Z128:AZ128"/>
    <mergeCell ref="Z165:AB165"/>
    <mergeCell ref="AM102:AS102"/>
    <mergeCell ref="AT102:AZ102"/>
    <mergeCell ref="AM100:AS100"/>
    <mergeCell ref="AT100:AZ100"/>
    <mergeCell ref="AC165:AE165"/>
    <mergeCell ref="AF165:AH165"/>
    <mergeCell ref="AI165:AK165"/>
    <mergeCell ref="AL165:AN165"/>
    <mergeCell ref="AI188:AN189"/>
    <mergeCell ref="AI192:AN192"/>
    <mergeCell ref="AI193:AN193"/>
    <mergeCell ref="AU188:AZ189"/>
    <mergeCell ref="AI190:AN190"/>
    <mergeCell ref="AO190:AT190"/>
    <mergeCell ref="AU190:AZ190"/>
    <mergeCell ref="AI191:AN191"/>
    <mergeCell ref="AO191:AT191"/>
    <mergeCell ref="AU191:AZ191"/>
    <mergeCell ref="AO192:AT192"/>
    <mergeCell ref="AU192:AZ192"/>
    <mergeCell ref="AO193:AT193"/>
    <mergeCell ref="AU193:AZ193"/>
    <mergeCell ref="C84:P84"/>
    <mergeCell ref="C86:V86"/>
    <mergeCell ref="W87:AB87"/>
    <mergeCell ref="C193:AB193"/>
    <mergeCell ref="C194:AB194"/>
    <mergeCell ref="AC190:AH190"/>
    <mergeCell ref="AC191:AH191"/>
    <mergeCell ref="AC192:AH192"/>
    <mergeCell ref="AC193:AH193"/>
    <mergeCell ref="AC194:AH194"/>
    <mergeCell ref="C130:Y130"/>
    <mergeCell ref="C123:P123"/>
    <mergeCell ref="Q123:AZ123"/>
    <mergeCell ref="Z105:AE105"/>
    <mergeCell ref="C100:Y100"/>
    <mergeCell ref="C102:Y102"/>
    <mergeCell ref="C103:Y103"/>
    <mergeCell ref="C104:Y104"/>
    <mergeCell ref="AT105:AZ105"/>
    <mergeCell ref="C105:Y105"/>
    <mergeCell ref="Z129:AE129"/>
    <mergeCell ref="AF129:AL129"/>
    <mergeCell ref="AM129:AS129"/>
    <mergeCell ref="AT129:AZ129"/>
    <mergeCell ref="AC86:AN86"/>
    <mergeCell ref="AO86:AZ86"/>
    <mergeCell ref="W86:AB86"/>
    <mergeCell ref="C87:V87"/>
    <mergeCell ref="AC87:AN87"/>
    <mergeCell ref="AO87:AZ87"/>
    <mergeCell ref="C88:V88"/>
    <mergeCell ref="W88:AB88"/>
    <mergeCell ref="AC88:AN88"/>
    <mergeCell ref="AO88:AZ88"/>
    <mergeCell ref="C93:AV93"/>
    <mergeCell ref="AW93:AX93"/>
    <mergeCell ref="AY93:AZ93"/>
    <mergeCell ref="C89:V89"/>
    <mergeCell ref="W89:AB89"/>
    <mergeCell ref="AC89:AN89"/>
    <mergeCell ref="AO89:AZ89"/>
    <mergeCell ref="C90:V90"/>
    <mergeCell ref="W90:AB90"/>
    <mergeCell ref="AC90:AN90"/>
    <mergeCell ref="AO90:AZ90"/>
    <mergeCell ref="C91:V91"/>
    <mergeCell ref="W91:AB91"/>
    <mergeCell ref="AC91:AN91"/>
    <mergeCell ref="AO91:AZ91"/>
    <mergeCell ref="C92:V92"/>
    <mergeCell ref="W92:AB92"/>
    <mergeCell ref="AC92:AN92"/>
    <mergeCell ref="AO92:AZ92"/>
    <mergeCell ref="AW265:AX265"/>
    <mergeCell ref="AY265:AZ265"/>
    <mergeCell ref="AW251:AX251"/>
    <mergeCell ref="AY251:AZ251"/>
    <mergeCell ref="F240:AO240"/>
    <mergeCell ref="F241:AO241"/>
    <mergeCell ref="F242:AO242"/>
    <mergeCell ref="F249:AO249"/>
    <mergeCell ref="F250:AO250"/>
    <mergeCell ref="F248:AO248"/>
  </mergeCells>
  <dataValidations count="15">
    <dataValidation type="list" allowBlank="1" showInputMessage="1" showErrorMessage="1" errorTitle="Error" error="Solo se permite el ingreso de los valores de la lista" sqref="AK224">
      <formula1>SiNo</formula1>
    </dataValidation>
    <dataValidation type="list" allowBlank="1" showInputMessage="1" showErrorMessage="1" sqref="Q26:U26">
      <formula1>Impacto</formula1>
    </dataValidation>
    <dataValidation type="list" allowBlank="1" showInputMessage="1" showErrorMessage="1" sqref="Q27:U27">
      <formula1>Complejidad</formula1>
    </dataValidation>
    <dataValidation type="whole" allowBlank="1" showInputMessage="1" showErrorMessage="1" errorTitle="Valor no válido" error="Solo es permito el ingreso de valores enteros" sqref="AF100:AF105 AT100:AT105 AT130:AT135 AF130:AF135 AM100:AM105 AM130:AM135">
      <formula1>0</formula1>
      <formula2>10000</formula2>
    </dataValidation>
    <dataValidation type="list" allowBlank="1" showInputMessage="1" showErrorMessage="1" sqref="AP241:AZ242 W78:AB78 AP249:AZ250 W87:AB92">
      <formula1>TipoPruebaNC</formula1>
    </dataValidation>
    <dataValidation type="list" allowBlank="1" showInputMessage="1" showErrorMessage="1" sqref="C190:AB194">
      <formula1>Desfases</formula1>
    </dataValidation>
    <dataValidation type="decimal" allowBlank="1" showInputMessage="1" showErrorMessage="1" errorTitle="Error" error="Solo se permite el ingreso de valores numéricos entre 1 y 100_x000a_" sqref="C9:E11">
      <formula1>1</formula1>
      <formula2>100</formula2>
    </dataValidation>
    <dataValidation type="list" allowBlank="1" showInputMessage="1" showErrorMessage="1" errorTitle="Error" error="Solo se permite el ingreso de los siguientes caracteres: C - M - D - A" sqref="F9:I11">
      <formula1>Accion</formula1>
    </dataValidation>
    <dataValidation type="decimal" allowBlank="1" showInputMessage="1" showErrorMessage="1" errorTitle="Error" error="Solo es permitido el ingreso de valores numéricos entre 0 y 100000" sqref="AC190:AN194 AC37:AZ38">
      <formula1>0</formula1>
      <formula2>100000</formula2>
    </dataValidation>
    <dataValidation type="decimal" allowBlank="1" showInputMessage="1" showErrorMessage="1" errorTitle="Error" error="Solo es permito el ingreso de valores numéricos entre 0 y 1000" sqref="AC34:AZ35">
      <formula1>0</formula1>
      <formula2>1000</formula2>
    </dataValidation>
    <dataValidation type="decimal" allowBlank="1" showInputMessage="1" showErrorMessage="1" errorTitle="Error" error="Solo es permitido el ingreso de valores númericos entre 1 y 100" sqref="AC36:AZ36">
      <formula1>0</formula1>
      <formula2>100</formula2>
    </dataValidation>
    <dataValidation type="decimal" allowBlank="1" showInputMessage="1" showErrorMessage="1" errorTitle="Error" error="Solo es permitido el ingreso de valores numéricos entre 0 y 10000" sqref="AC40:AZ40">
      <formula1>0</formula1>
      <formula2>10000</formula2>
    </dataValidation>
    <dataValidation type="whole" allowBlank="1" showInputMessage="1" showErrorMessage="1" errorTitle="Error" error="Solo es permitido el ingreso de valores enteros entre 0 y 10000" sqref="AC41:AZ43">
      <formula1>0</formula1>
      <formula2>10000</formula2>
    </dataValidation>
    <dataValidation type="whole" operator="greaterThanOrEqual" allowBlank="1" showInputMessage="1" showErrorMessage="1" errorTitle="Error" error="Solo se permite el ingreso de valores enteros" sqref="C241:E242 C249:E250">
      <formula1>1</formula1>
    </dataValidation>
    <dataValidation type="list" allowBlank="1" showInputMessage="1" showErrorMessage="1" sqref="C87:V92">
      <formula1>EtapaPrueba</formula1>
    </dataValidation>
  </dataValidations>
  <pageMargins left="0.70866141732283472" right="0.70866141732283472" top="0.74803149606299213" bottom="0.74803149606299213" header="0.31496062992125984" footer="0.31496062992125984"/>
  <pageSetup scale="61" orientation="portrait" r:id="rId1"/>
  <headerFooter>
    <oddFooter>&amp;L&amp;"Arial,Normal"&amp;9Versión 3.5&amp;C&amp;"Arial,Normal"&amp;9Choucair Cárdenas Testing. Todos los derechos reservados - 2011. Choucair ©CONFIDENCIAL&amp;R&amp;"Arial,Normal"&amp;9Pág &amp;P de &amp;N</oddFooter>
  </headerFooter>
  <rowBreaks count="2" manualBreakCount="2">
    <brk id="94" max="62" man="1"/>
    <brk id="154" max="62" man="1"/>
  </rowBreaks>
  <colBreaks count="1" manualBreakCount="1">
    <brk id="54" max="277" man="1"/>
  </colBreaks>
  <drawing r:id="rId2"/>
  <legacyDrawing r:id="rId3"/>
  <controls>
    <mc:AlternateContent xmlns:mc="http://schemas.openxmlformats.org/markup-compatibility/2006">
      <mc:Choice Requires="x14">
        <control shapeId="13335" r:id="rId4" name="cmdGenerarCopia">
          <controlPr defaultSize="0" autoFill="0" autoLine="0" r:id="rId5">
            <anchor moveWithCells="1">
              <from>
                <xdr:col>5</xdr:col>
                <xdr:colOff>76200</xdr:colOff>
                <xdr:row>296</xdr:row>
                <xdr:rowOff>104775</xdr:rowOff>
              </from>
              <to>
                <xdr:col>12</xdr:col>
                <xdr:colOff>104775</xdr:colOff>
                <xdr:row>298</xdr:row>
                <xdr:rowOff>104775</xdr:rowOff>
              </to>
            </anchor>
          </controlPr>
        </control>
      </mc:Choice>
      <mc:Fallback>
        <control shapeId="13335" r:id="rId4" name="cmdGenerarCopia"/>
      </mc:Fallback>
    </mc:AlternateContent>
    <mc:AlternateContent xmlns:mc="http://schemas.openxmlformats.org/markup-compatibility/2006">
      <mc:Choice Requires="x14">
        <control shapeId="13331" r:id="rId6" name="imgEliminarFilaObservacion">
          <controlPr defaultSize="0" autoLine="0" r:id="rId7">
            <anchor moveWithCells="1">
              <from>
                <xdr:col>48</xdr:col>
                <xdr:colOff>9525</xdr:colOff>
                <xdr:row>257</xdr:row>
                <xdr:rowOff>9525</xdr:rowOff>
              </from>
              <to>
                <xdr:col>50</xdr:col>
                <xdr:colOff>0</xdr:colOff>
                <xdr:row>257</xdr:row>
                <xdr:rowOff>180975</xdr:rowOff>
              </to>
            </anchor>
          </controlPr>
        </control>
      </mc:Choice>
      <mc:Fallback>
        <control shapeId="13331" r:id="rId6" name="imgEliminarFilaObservacion"/>
      </mc:Fallback>
    </mc:AlternateContent>
    <mc:AlternateContent xmlns:mc="http://schemas.openxmlformats.org/markup-compatibility/2006">
      <mc:Choice Requires="x14">
        <control shapeId="13330" r:id="rId8" name="imgAgregarFilaObservacion">
          <controlPr defaultSize="0" autoLine="0" r:id="rId7">
            <anchor moveWithCells="1">
              <from>
                <xdr:col>50</xdr:col>
                <xdr:colOff>9525</xdr:colOff>
                <xdr:row>257</xdr:row>
                <xdr:rowOff>9525</xdr:rowOff>
              </from>
              <to>
                <xdr:col>52</xdr:col>
                <xdr:colOff>0</xdr:colOff>
                <xdr:row>257</xdr:row>
                <xdr:rowOff>180975</xdr:rowOff>
              </to>
            </anchor>
          </controlPr>
        </control>
      </mc:Choice>
      <mc:Fallback>
        <control shapeId="13330" r:id="rId8" name="imgAgregarFilaObservacion"/>
      </mc:Fallback>
    </mc:AlternateContent>
    <mc:AlternateContent xmlns:mc="http://schemas.openxmlformats.org/markup-compatibility/2006">
      <mc:Choice Requires="x14">
        <control shapeId="13329" r:id="rId9" name="imgEliminarFilaIssue">
          <controlPr defaultSize="0" autoLine="0" r:id="rId7">
            <anchor moveWithCells="1">
              <from>
                <xdr:col>48</xdr:col>
                <xdr:colOff>9525</xdr:colOff>
                <xdr:row>242</xdr:row>
                <xdr:rowOff>9525</xdr:rowOff>
              </from>
              <to>
                <xdr:col>50</xdr:col>
                <xdr:colOff>0</xdr:colOff>
                <xdr:row>242</xdr:row>
                <xdr:rowOff>180975</xdr:rowOff>
              </to>
            </anchor>
          </controlPr>
        </control>
      </mc:Choice>
      <mc:Fallback>
        <control shapeId="13329" r:id="rId9" name="imgEliminarFilaIssue"/>
      </mc:Fallback>
    </mc:AlternateContent>
    <mc:AlternateContent xmlns:mc="http://schemas.openxmlformats.org/markup-compatibility/2006">
      <mc:Choice Requires="x14">
        <control shapeId="13328" r:id="rId10" name="imgAgregarFilaIssue">
          <controlPr defaultSize="0" autoLine="0" r:id="rId7">
            <anchor moveWithCells="1">
              <from>
                <xdr:col>50</xdr:col>
                <xdr:colOff>9525</xdr:colOff>
                <xdr:row>242</xdr:row>
                <xdr:rowOff>9525</xdr:rowOff>
              </from>
              <to>
                <xdr:col>52</xdr:col>
                <xdr:colOff>0</xdr:colOff>
                <xdr:row>242</xdr:row>
                <xdr:rowOff>180975</xdr:rowOff>
              </to>
            </anchor>
          </controlPr>
        </control>
      </mc:Choice>
      <mc:Fallback>
        <control shapeId="13328" r:id="rId10" name="imgAgregarFilaIssue"/>
      </mc:Fallback>
    </mc:AlternateContent>
    <mc:AlternateContent xmlns:mc="http://schemas.openxmlformats.org/markup-compatibility/2006">
      <mc:Choice Requires="x14">
        <control shapeId="13327" r:id="rId11" name="imgEliminarFilaDesfase">
          <controlPr defaultSize="0" autoLine="0" r:id="rId7">
            <anchor moveWithCells="1">
              <from>
                <xdr:col>48</xdr:col>
                <xdr:colOff>9525</xdr:colOff>
                <xdr:row>194</xdr:row>
                <xdr:rowOff>9525</xdr:rowOff>
              </from>
              <to>
                <xdr:col>50</xdr:col>
                <xdr:colOff>0</xdr:colOff>
                <xdr:row>194</xdr:row>
                <xdr:rowOff>180975</xdr:rowOff>
              </to>
            </anchor>
          </controlPr>
        </control>
      </mc:Choice>
      <mc:Fallback>
        <control shapeId="13327" r:id="rId11" name="imgEliminarFilaDesfase"/>
      </mc:Fallback>
    </mc:AlternateContent>
    <mc:AlternateContent xmlns:mc="http://schemas.openxmlformats.org/markup-compatibility/2006">
      <mc:Choice Requires="x14">
        <control shapeId="13326" r:id="rId12" name="imgAgregarFilaDesfase">
          <controlPr defaultSize="0" autoLine="0" r:id="rId7">
            <anchor moveWithCells="1">
              <from>
                <xdr:col>50</xdr:col>
                <xdr:colOff>9525</xdr:colOff>
                <xdr:row>194</xdr:row>
                <xdr:rowOff>9525</xdr:rowOff>
              </from>
              <to>
                <xdr:col>52</xdr:col>
                <xdr:colOff>0</xdr:colOff>
                <xdr:row>194</xdr:row>
                <xdr:rowOff>180975</xdr:rowOff>
              </to>
            </anchor>
          </controlPr>
        </control>
      </mc:Choice>
      <mc:Fallback>
        <control shapeId="13326" r:id="rId12" name="imgAgregarFilaDesfase"/>
      </mc:Fallback>
    </mc:AlternateContent>
    <mc:AlternateContent xmlns:mc="http://schemas.openxmlformats.org/markup-compatibility/2006">
      <mc:Choice Requires="x14">
        <control shapeId="13325" r:id="rId13" name="imgEliminarFilaCumplimiento">
          <controlPr defaultSize="0" autoLine="0" r:id="rId7">
            <anchor moveWithCells="1">
              <from>
                <xdr:col>48</xdr:col>
                <xdr:colOff>9525</xdr:colOff>
                <xdr:row>78</xdr:row>
                <xdr:rowOff>9525</xdr:rowOff>
              </from>
              <to>
                <xdr:col>50</xdr:col>
                <xdr:colOff>0</xdr:colOff>
                <xdr:row>78</xdr:row>
                <xdr:rowOff>180975</xdr:rowOff>
              </to>
            </anchor>
          </controlPr>
        </control>
      </mc:Choice>
      <mc:Fallback>
        <control shapeId="13325" r:id="rId13" name="imgEliminarFilaCumplimiento"/>
      </mc:Fallback>
    </mc:AlternateContent>
    <mc:AlternateContent xmlns:mc="http://schemas.openxmlformats.org/markup-compatibility/2006">
      <mc:Choice Requires="x14">
        <control shapeId="13324" r:id="rId14" name="imgAgregarFilaCumplimiento">
          <controlPr defaultSize="0" autoLine="0" r:id="rId7">
            <anchor moveWithCells="1">
              <from>
                <xdr:col>50</xdr:col>
                <xdr:colOff>9525</xdr:colOff>
                <xdr:row>78</xdr:row>
                <xdr:rowOff>9525</xdr:rowOff>
              </from>
              <to>
                <xdr:col>52</xdr:col>
                <xdr:colOff>0</xdr:colOff>
                <xdr:row>78</xdr:row>
                <xdr:rowOff>180975</xdr:rowOff>
              </to>
            </anchor>
          </controlPr>
        </control>
      </mc:Choice>
      <mc:Fallback>
        <control shapeId="13324" r:id="rId14" name="imgAgregarFilaCumplimiento"/>
      </mc:Fallback>
    </mc:AlternateContent>
    <mc:AlternateContent xmlns:mc="http://schemas.openxmlformats.org/markup-compatibility/2006">
      <mc:Choice Requires="x14">
        <control shapeId="13313" r:id="rId15" name="imgAgregarFilaAccion">
          <controlPr defaultSize="0" autoLine="0" r:id="rId7">
            <anchor moveWithCells="1">
              <from>
                <xdr:col>50</xdr:col>
                <xdr:colOff>9525</xdr:colOff>
                <xdr:row>11</xdr:row>
                <xdr:rowOff>9525</xdr:rowOff>
              </from>
              <to>
                <xdr:col>52</xdr:col>
                <xdr:colOff>0</xdr:colOff>
                <xdr:row>11</xdr:row>
                <xdr:rowOff>180975</xdr:rowOff>
              </to>
            </anchor>
          </controlPr>
        </control>
      </mc:Choice>
      <mc:Fallback>
        <control shapeId="13313" r:id="rId15" name="imgAgregarFilaAccion"/>
      </mc:Fallback>
    </mc:AlternateContent>
    <mc:AlternateContent xmlns:mc="http://schemas.openxmlformats.org/markup-compatibility/2006">
      <mc:Choice Requires="x14">
        <control shapeId="13314" r:id="rId16" name="imgEliminarFilaAccion">
          <controlPr defaultSize="0" autoLine="0" r:id="rId7">
            <anchor moveWithCells="1">
              <from>
                <xdr:col>48</xdr:col>
                <xdr:colOff>9525</xdr:colOff>
                <xdr:row>11</xdr:row>
                <xdr:rowOff>9525</xdr:rowOff>
              </from>
              <to>
                <xdr:col>50</xdr:col>
                <xdr:colOff>0</xdr:colOff>
                <xdr:row>11</xdr:row>
                <xdr:rowOff>180975</xdr:rowOff>
              </to>
            </anchor>
          </controlPr>
        </control>
      </mc:Choice>
      <mc:Fallback>
        <control shapeId="13314" r:id="rId16" name="imgEliminarFilaAccion"/>
      </mc:Fallback>
    </mc:AlternateContent>
    <mc:AlternateContent xmlns:mc="http://schemas.openxmlformats.org/markup-compatibility/2006">
      <mc:Choice Requires="x14">
        <control shapeId="13333" r:id="rId17" name="imgAgregarFilaAdicional">
          <controlPr defaultSize="0" autoLine="0" r:id="rId7">
            <anchor moveWithCells="1">
              <from>
                <xdr:col>50</xdr:col>
                <xdr:colOff>9525</xdr:colOff>
                <xdr:row>286</xdr:row>
                <xdr:rowOff>9525</xdr:rowOff>
              </from>
              <to>
                <xdr:col>52</xdr:col>
                <xdr:colOff>0</xdr:colOff>
                <xdr:row>286</xdr:row>
                <xdr:rowOff>180975</xdr:rowOff>
              </to>
            </anchor>
          </controlPr>
        </control>
      </mc:Choice>
      <mc:Fallback>
        <control shapeId="13333" r:id="rId17" name="imgAgregarFilaAdicional"/>
      </mc:Fallback>
    </mc:AlternateContent>
    <mc:AlternateContent xmlns:mc="http://schemas.openxmlformats.org/markup-compatibility/2006">
      <mc:Choice Requires="x14">
        <control shapeId="13334" r:id="rId18" name="imgEliminarFilaAdicional">
          <controlPr defaultSize="0" autoLine="0" r:id="rId7">
            <anchor moveWithCells="1">
              <from>
                <xdr:col>48</xdr:col>
                <xdr:colOff>9525</xdr:colOff>
                <xdr:row>286</xdr:row>
                <xdr:rowOff>9525</xdr:rowOff>
              </from>
              <to>
                <xdr:col>50</xdr:col>
                <xdr:colOff>0</xdr:colOff>
                <xdr:row>286</xdr:row>
                <xdr:rowOff>180975</xdr:rowOff>
              </to>
            </anchor>
          </controlPr>
        </control>
      </mc:Choice>
      <mc:Fallback>
        <control shapeId="13334" r:id="rId18" name="imgEliminarFilaAdicional"/>
      </mc:Fallback>
    </mc:AlternateContent>
    <mc:AlternateContent xmlns:mc="http://schemas.openxmlformats.org/markup-compatibility/2006">
      <mc:Choice Requires="x14">
        <control shapeId="13342" r:id="rId19" name="imgAgregarFilaEsfuerzo">
          <controlPr defaultSize="0" autoLine="0" r:id="rId7">
            <anchor moveWithCells="1">
              <from>
                <xdr:col>50</xdr:col>
                <xdr:colOff>9525</xdr:colOff>
                <xdr:row>92</xdr:row>
                <xdr:rowOff>9525</xdr:rowOff>
              </from>
              <to>
                <xdr:col>52</xdr:col>
                <xdr:colOff>0</xdr:colOff>
                <xdr:row>92</xdr:row>
                <xdr:rowOff>180975</xdr:rowOff>
              </to>
            </anchor>
          </controlPr>
        </control>
      </mc:Choice>
      <mc:Fallback>
        <control shapeId="13342" r:id="rId19" name="imgAgregarFilaEsfuerzo"/>
      </mc:Fallback>
    </mc:AlternateContent>
    <mc:AlternateContent xmlns:mc="http://schemas.openxmlformats.org/markup-compatibility/2006">
      <mc:Choice Requires="x14">
        <control shapeId="13343" r:id="rId20" name="imgEliminarFilaEsfuerzo">
          <controlPr defaultSize="0" autoLine="0" r:id="rId7">
            <anchor moveWithCells="1">
              <from>
                <xdr:col>48</xdr:col>
                <xdr:colOff>9525</xdr:colOff>
                <xdr:row>92</xdr:row>
                <xdr:rowOff>9525</xdr:rowOff>
              </from>
              <to>
                <xdr:col>50</xdr:col>
                <xdr:colOff>0</xdr:colOff>
                <xdr:row>92</xdr:row>
                <xdr:rowOff>180975</xdr:rowOff>
              </to>
            </anchor>
          </controlPr>
        </control>
      </mc:Choice>
      <mc:Fallback>
        <control shapeId="13343" r:id="rId20" name="imgEliminarFilaEsfuerzo"/>
      </mc:Fallback>
    </mc:AlternateContent>
    <mc:AlternateContent xmlns:mc="http://schemas.openxmlformats.org/markup-compatibility/2006">
      <mc:Choice Requires="x14">
        <control shapeId="13346" r:id="rId21" name="imgAgregarFilaHallazgo">
          <controlPr defaultSize="0" autoLine="0" r:id="rId7">
            <anchor moveWithCells="1">
              <from>
                <xdr:col>50</xdr:col>
                <xdr:colOff>9525</xdr:colOff>
                <xdr:row>250</xdr:row>
                <xdr:rowOff>9525</xdr:rowOff>
              </from>
              <to>
                <xdr:col>52</xdr:col>
                <xdr:colOff>0</xdr:colOff>
                <xdr:row>250</xdr:row>
                <xdr:rowOff>180975</xdr:rowOff>
              </to>
            </anchor>
          </controlPr>
        </control>
      </mc:Choice>
      <mc:Fallback>
        <control shapeId="13346" r:id="rId21" name="imgAgregarFilaHallazgo"/>
      </mc:Fallback>
    </mc:AlternateContent>
    <mc:AlternateContent xmlns:mc="http://schemas.openxmlformats.org/markup-compatibility/2006">
      <mc:Choice Requires="x14">
        <control shapeId="13347" r:id="rId22" name="imgEliminarFilaHallazgo">
          <controlPr defaultSize="0" autoLine="0" r:id="rId7">
            <anchor moveWithCells="1">
              <from>
                <xdr:col>48</xdr:col>
                <xdr:colOff>9525</xdr:colOff>
                <xdr:row>250</xdr:row>
                <xdr:rowOff>9525</xdr:rowOff>
              </from>
              <to>
                <xdr:col>50</xdr:col>
                <xdr:colOff>0</xdr:colOff>
                <xdr:row>250</xdr:row>
                <xdr:rowOff>180975</xdr:rowOff>
              </to>
            </anchor>
          </controlPr>
        </control>
      </mc:Choice>
      <mc:Fallback>
        <control shapeId="13347" r:id="rId22" name="imgEliminarFilaHallazgo"/>
      </mc:Fallback>
    </mc:AlternateContent>
    <mc:AlternateContent xmlns:mc="http://schemas.openxmlformats.org/markup-compatibility/2006">
      <mc:Choice Requires="x14">
        <control shapeId="13349" r:id="rId23" name="imgAgregarFilaLeccion">
          <controlPr defaultSize="0" autoLine="0" r:id="rId7">
            <anchor moveWithCells="1">
              <from>
                <xdr:col>50</xdr:col>
                <xdr:colOff>9525</xdr:colOff>
                <xdr:row>264</xdr:row>
                <xdr:rowOff>9525</xdr:rowOff>
              </from>
              <to>
                <xdr:col>52</xdr:col>
                <xdr:colOff>0</xdr:colOff>
                <xdr:row>264</xdr:row>
                <xdr:rowOff>180975</xdr:rowOff>
              </to>
            </anchor>
          </controlPr>
        </control>
      </mc:Choice>
      <mc:Fallback>
        <control shapeId="13349" r:id="rId23" name="imgAgregarFilaLeccion"/>
      </mc:Fallback>
    </mc:AlternateContent>
    <mc:AlternateContent xmlns:mc="http://schemas.openxmlformats.org/markup-compatibility/2006">
      <mc:Choice Requires="x14">
        <control shapeId="13350" r:id="rId24" name="imgEliminarFilaLeccion">
          <controlPr defaultSize="0" autoLine="0" r:id="rId7">
            <anchor moveWithCells="1">
              <from>
                <xdr:col>48</xdr:col>
                <xdr:colOff>9525</xdr:colOff>
                <xdr:row>264</xdr:row>
                <xdr:rowOff>9525</xdr:rowOff>
              </from>
              <to>
                <xdr:col>50</xdr:col>
                <xdr:colOff>0</xdr:colOff>
                <xdr:row>264</xdr:row>
                <xdr:rowOff>180975</xdr:rowOff>
              </to>
            </anchor>
          </controlPr>
        </control>
      </mc:Choice>
      <mc:Fallback>
        <control shapeId="13350" r:id="rId24" name="imgEliminarFilaLecci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15"/>
  <dimension ref="A1:XFC117"/>
  <sheetViews>
    <sheetView showGridLines="0" workbookViewId="0">
      <selection activeCell="C9" sqref="C9:E9"/>
    </sheetView>
  </sheetViews>
  <sheetFormatPr baseColWidth="10" defaultColWidth="0" defaultRowHeight="15" x14ac:dyDescent="0.25"/>
  <cols>
    <col min="1" max="54" width="2.7109375" customWidth="1"/>
    <col min="55" max="16383" width="4.5703125" hidden="1"/>
    <col min="16384" max="16384" width="3.85546875" hidden="1"/>
  </cols>
  <sheetData>
    <row r="1" spans="1:104" x14ac:dyDescent="0.25">
      <c r="A1" s="39"/>
      <c r="B1" s="39"/>
      <c r="BC1">
        <f>ROW(BC86)</f>
        <v>86</v>
      </c>
      <c r="CZ1" s="126">
        <v>0</v>
      </c>
    </row>
    <row r="2" spans="1:104" x14ac:dyDescent="0.25">
      <c r="A2" s="39"/>
      <c r="B2" s="39"/>
      <c r="C2" s="70"/>
      <c r="D2" s="71"/>
      <c r="E2" s="71"/>
      <c r="F2" s="71"/>
      <c r="G2" s="71"/>
      <c r="H2" s="71"/>
      <c r="I2" s="71"/>
      <c r="J2" s="71"/>
      <c r="K2" s="634" t="s">
        <v>625</v>
      </c>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5"/>
      <c r="BA2" s="39"/>
      <c r="BC2" s="755" t="s">
        <v>39</v>
      </c>
      <c r="BD2" s="756"/>
      <c r="BE2" s="756"/>
      <c r="BF2" s="756"/>
      <c r="BG2" s="757"/>
      <c r="BH2" s="758" t="s">
        <v>40</v>
      </c>
      <c r="BI2" s="759"/>
      <c r="BJ2" s="759"/>
      <c r="BK2" s="759"/>
      <c r="BL2" s="759"/>
      <c r="BM2" s="760"/>
      <c r="BN2" s="758" t="s">
        <v>41</v>
      </c>
      <c r="BO2" s="759"/>
      <c r="BP2" s="759"/>
      <c r="BQ2" s="759"/>
      <c r="BR2" s="759"/>
      <c r="BS2" s="760"/>
      <c r="BU2" s="758" t="s">
        <v>355</v>
      </c>
      <c r="BV2" s="759"/>
      <c r="BW2" s="759"/>
      <c r="BX2" s="759"/>
      <c r="BY2" s="759"/>
      <c r="BZ2" s="759"/>
      <c r="CA2" s="759"/>
      <c r="CB2" s="759"/>
      <c r="CC2" s="759"/>
      <c r="CD2" s="759"/>
      <c r="CE2" s="759"/>
      <c r="CF2" s="759"/>
      <c r="CG2" s="759"/>
      <c r="CH2" s="759"/>
      <c r="CI2" s="759"/>
      <c r="CJ2" s="759"/>
      <c r="CK2" s="759"/>
      <c r="CL2" s="759"/>
      <c r="CM2" s="759"/>
      <c r="CN2" s="759"/>
      <c r="CO2" s="759"/>
      <c r="CP2" s="759"/>
      <c r="CQ2" s="759"/>
      <c r="CR2" s="759"/>
      <c r="CS2" s="759"/>
      <c r="CT2" s="759"/>
      <c r="CU2" s="759"/>
      <c r="CV2" s="760"/>
      <c r="CZ2" s="126">
        <v>0</v>
      </c>
    </row>
    <row r="3" spans="1:104" x14ac:dyDescent="0.25">
      <c r="A3" s="39"/>
      <c r="B3" s="40"/>
      <c r="C3" s="72"/>
      <c r="D3" s="40"/>
      <c r="E3" s="40"/>
      <c r="F3" s="40"/>
      <c r="G3" s="40"/>
      <c r="H3" s="40"/>
      <c r="I3" s="40"/>
      <c r="J3" s="40"/>
      <c r="K3" s="636"/>
      <c r="L3" s="636"/>
      <c r="M3" s="636"/>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7"/>
      <c r="BA3" s="39"/>
      <c r="BC3" s="295" t="s">
        <v>42</v>
      </c>
      <c r="BD3" s="272"/>
      <c r="BE3" s="272"/>
      <c r="BF3" s="272"/>
      <c r="BG3" s="273"/>
      <c r="BH3" s="274">
        <f>ROW(C12)</f>
        <v>12</v>
      </c>
      <c r="BI3" s="275"/>
      <c r="BJ3" s="275"/>
      <c r="BK3" s="275"/>
      <c r="BL3" s="275"/>
      <c r="BM3" s="276"/>
      <c r="BN3" s="277">
        <v>0</v>
      </c>
      <c r="BO3" s="278"/>
      <c r="BP3" s="278"/>
      <c r="BQ3" s="278"/>
      <c r="BR3" s="278"/>
      <c r="BS3" s="279"/>
      <c r="BU3" s="1113">
        <f>ROW(C35)</f>
        <v>35</v>
      </c>
      <c r="BV3" s="1114"/>
      <c r="BW3" s="1115" t="s">
        <v>331</v>
      </c>
      <c r="BX3" s="1116"/>
      <c r="BY3" s="1116"/>
      <c r="BZ3" s="1116"/>
      <c r="CA3" s="1116"/>
      <c r="CB3" s="1116"/>
      <c r="CC3" s="1116"/>
      <c r="CD3" s="1116"/>
      <c r="CE3" s="1116"/>
      <c r="CF3" s="1116"/>
      <c r="CG3" s="1116"/>
      <c r="CH3" s="1116"/>
      <c r="CI3" s="1116"/>
      <c r="CJ3" s="1116"/>
      <c r="CK3" s="1116"/>
      <c r="CL3" s="1116"/>
      <c r="CM3" s="1116"/>
      <c r="CN3" s="1116"/>
      <c r="CO3" s="1116"/>
      <c r="CP3" s="1116"/>
      <c r="CQ3" s="1116"/>
      <c r="CR3" s="1116"/>
      <c r="CS3" s="1116"/>
      <c r="CT3" s="1116"/>
      <c r="CU3" s="1116"/>
      <c r="CV3" s="1117"/>
      <c r="CZ3" s="126">
        <v>0</v>
      </c>
    </row>
    <row r="4" spans="1:104" x14ac:dyDescent="0.25">
      <c r="A4" s="39"/>
      <c r="B4" s="40"/>
      <c r="C4" s="43"/>
      <c r="D4" s="42"/>
      <c r="E4" s="42"/>
      <c r="F4" s="42"/>
      <c r="G4" s="42"/>
      <c r="H4" s="42"/>
      <c r="I4" s="42"/>
      <c r="J4" s="42"/>
      <c r="K4" s="638"/>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9"/>
      <c r="BA4" s="39"/>
      <c r="BC4" s="271" t="s">
        <v>615</v>
      </c>
      <c r="BD4" s="272"/>
      <c r="BE4" s="272"/>
      <c r="BF4" s="272"/>
      <c r="BG4" s="273"/>
      <c r="BH4" s="274">
        <f>ROW(C59)</f>
        <v>59</v>
      </c>
      <c r="BI4" s="275"/>
      <c r="BJ4" s="275"/>
      <c r="BK4" s="275"/>
      <c r="BL4" s="275"/>
      <c r="BM4" s="276"/>
      <c r="BN4" s="277">
        <v>0</v>
      </c>
      <c r="BO4" s="278"/>
      <c r="BP4" s="278"/>
      <c r="BQ4" s="278"/>
      <c r="BR4" s="278"/>
      <c r="BS4" s="279"/>
      <c r="BU4" s="1118" t="s">
        <v>363</v>
      </c>
      <c r="BV4" s="1119"/>
      <c r="BW4" s="1115" t="s">
        <v>356</v>
      </c>
      <c r="BX4" s="1116"/>
      <c r="BY4" s="1116"/>
      <c r="BZ4" s="1116"/>
      <c r="CA4" s="1116"/>
      <c r="CB4" s="1116"/>
      <c r="CC4" s="1116"/>
      <c r="CD4" s="1116"/>
      <c r="CE4" s="1116"/>
      <c r="CF4" s="1116"/>
      <c r="CG4" s="1116"/>
      <c r="CH4" s="1116"/>
      <c r="CI4" s="1116"/>
      <c r="CJ4" s="1116"/>
      <c r="CK4" s="1116"/>
      <c r="CL4" s="1116"/>
      <c r="CM4" s="1116"/>
      <c r="CN4" s="1116"/>
      <c r="CO4" s="1116"/>
      <c r="CP4" s="1116"/>
      <c r="CQ4" s="1116"/>
      <c r="CR4" s="1116"/>
      <c r="CS4" s="1116"/>
      <c r="CT4" s="1116"/>
      <c r="CU4" s="1116"/>
      <c r="CV4" s="1117"/>
      <c r="CZ4" s="126">
        <v>0</v>
      </c>
    </row>
    <row r="5" spans="1:104" x14ac:dyDescent="0.25">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66"/>
      <c r="BA5" s="39"/>
      <c r="BC5" s="271" t="s">
        <v>611</v>
      </c>
      <c r="BD5" s="272"/>
      <c r="BE5" s="272"/>
      <c r="BF5" s="272"/>
      <c r="BG5" s="273"/>
      <c r="BH5" s="274">
        <f>ROW(C69)</f>
        <v>69</v>
      </c>
      <c r="BI5" s="275"/>
      <c r="BJ5" s="275"/>
      <c r="BK5" s="275"/>
      <c r="BL5" s="275"/>
      <c r="BM5" s="276"/>
      <c r="BN5" s="277">
        <v>0</v>
      </c>
      <c r="BO5" s="278"/>
      <c r="BP5" s="278"/>
      <c r="BQ5" s="278"/>
      <c r="BR5" s="278"/>
      <c r="BS5" s="279"/>
      <c r="CZ5" s="126">
        <v>0</v>
      </c>
    </row>
    <row r="6" spans="1:104"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CZ6" s="126">
        <v>0</v>
      </c>
    </row>
    <row r="7" spans="1:104" x14ac:dyDescent="0.25">
      <c r="A7" s="39"/>
      <c r="B7" s="39"/>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39"/>
      <c r="CZ7" s="126">
        <v>0</v>
      </c>
    </row>
    <row r="8" spans="1:104" x14ac:dyDescent="0.25">
      <c r="A8" s="39"/>
      <c r="B8" s="39"/>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39"/>
      <c r="CZ8" s="126">
        <v>0</v>
      </c>
    </row>
    <row r="9" spans="1:104" x14ac:dyDescent="0.25">
      <c r="A9" s="39"/>
      <c r="B9" s="39"/>
      <c r="C9" s="630"/>
      <c r="D9" s="631"/>
      <c r="E9" s="631"/>
      <c r="F9" s="632"/>
      <c r="G9" s="632"/>
      <c r="H9" s="632"/>
      <c r="I9" s="632"/>
      <c r="J9" s="632" t="s">
        <v>91</v>
      </c>
      <c r="K9" s="632"/>
      <c r="L9" s="632"/>
      <c r="M9" s="632"/>
      <c r="N9" s="633"/>
      <c r="O9" s="633"/>
      <c r="P9" s="633"/>
      <c r="Q9" s="633"/>
      <c r="R9" s="633"/>
      <c r="S9" s="633"/>
      <c r="T9" s="633"/>
      <c r="U9" s="633"/>
      <c r="V9" s="633"/>
      <c r="W9" s="633"/>
      <c r="X9" s="633"/>
      <c r="Y9" s="633"/>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9"/>
      <c r="BA9" s="39"/>
      <c r="CZ9" s="126">
        <v>0</v>
      </c>
    </row>
    <row r="10" spans="1:104" x14ac:dyDescent="0.25">
      <c r="A10" s="39"/>
      <c r="B10" s="39"/>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BA10" s="39"/>
      <c r="CZ10" s="126">
        <v>0</v>
      </c>
    </row>
    <row r="11" spans="1:104" x14ac:dyDescent="0.25">
      <c r="A11" s="39"/>
      <c r="B11" s="39"/>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BA11" s="39"/>
      <c r="CZ11" s="126">
        <v>0</v>
      </c>
    </row>
    <row r="12" spans="1:104" x14ac:dyDescent="0.25">
      <c r="A12" s="39"/>
      <c r="B12" s="39"/>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39"/>
      <c r="CZ12" s="126">
        <v>1</v>
      </c>
    </row>
    <row r="13" spans="1:104" x14ac:dyDescent="0.25">
      <c r="A13" s="39"/>
      <c r="B13" s="39"/>
      <c r="C13" s="67" t="s">
        <v>95</v>
      </c>
      <c r="D13" s="626" t="s">
        <v>96</v>
      </c>
      <c r="E13" s="626"/>
      <c r="F13" s="626"/>
      <c r="G13" s="626"/>
      <c r="H13" s="626"/>
      <c r="I13" s="626"/>
      <c r="J13" s="626"/>
      <c r="K13" s="626"/>
      <c r="L13" s="626"/>
      <c r="M13" s="626"/>
      <c r="N13" s="626"/>
      <c r="O13" s="626"/>
      <c r="P13" s="626"/>
      <c r="Q13" s="626"/>
      <c r="R13" s="626"/>
      <c r="S13" s="626"/>
      <c r="T13" s="626"/>
      <c r="U13" s="626"/>
      <c r="V13" s="626"/>
      <c r="W13" s="626"/>
      <c r="X13" s="626"/>
      <c r="Y13" s="626"/>
      <c r="Z13" s="626"/>
      <c r="AA13" s="626"/>
      <c r="AB13" s="626"/>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39"/>
      <c r="BB13" s="39"/>
      <c r="CZ13" s="126">
        <v>0</v>
      </c>
    </row>
    <row r="14" spans="1:104" x14ac:dyDescent="0.25">
      <c r="A14" s="39"/>
      <c r="B14" s="39"/>
      <c r="C14" s="67" t="s">
        <v>97</v>
      </c>
      <c r="D14" s="627" t="s">
        <v>98</v>
      </c>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7"/>
      <c r="AD14" s="627"/>
      <c r="AE14" s="627"/>
      <c r="AF14" s="627"/>
      <c r="AG14" s="627"/>
      <c r="AH14" s="627"/>
      <c r="AI14" s="627"/>
      <c r="AJ14" s="627"/>
      <c r="AK14" s="627"/>
      <c r="AL14" s="627"/>
      <c r="AM14" s="627"/>
      <c r="AN14" s="627"/>
      <c r="AO14" s="627"/>
      <c r="AP14" s="627"/>
      <c r="AQ14" s="627"/>
      <c r="AR14" s="627"/>
      <c r="AS14" s="627"/>
      <c r="AT14" s="627"/>
      <c r="AU14" s="627"/>
      <c r="AV14" s="627"/>
      <c r="AW14" s="627"/>
      <c r="AX14" s="627"/>
      <c r="AY14" s="627"/>
      <c r="AZ14" s="627"/>
      <c r="BA14" s="39"/>
      <c r="BB14" s="39"/>
      <c r="CZ14" s="126">
        <v>0</v>
      </c>
    </row>
    <row r="15" spans="1:104" x14ac:dyDescent="0.25">
      <c r="A15" s="39"/>
      <c r="B15" s="39"/>
      <c r="C15" s="67"/>
      <c r="D15" s="627"/>
      <c r="E15" s="627"/>
      <c r="F15" s="627"/>
      <c r="G15" s="627"/>
      <c r="H15" s="627"/>
      <c r="I15" s="627"/>
      <c r="J15" s="627"/>
      <c r="K15" s="627"/>
      <c r="L15" s="627"/>
      <c r="M15" s="627"/>
      <c r="N15" s="627"/>
      <c r="O15" s="627"/>
      <c r="P15" s="627"/>
      <c r="Q15" s="627"/>
      <c r="R15" s="627"/>
      <c r="S15" s="627"/>
      <c r="T15" s="627"/>
      <c r="U15" s="627"/>
      <c r="V15" s="627"/>
      <c r="W15" s="627"/>
      <c r="X15" s="627"/>
      <c r="Y15" s="627"/>
      <c r="Z15" s="627"/>
      <c r="AA15" s="627"/>
      <c r="AB15" s="627"/>
      <c r="AC15" s="627"/>
      <c r="AD15" s="627"/>
      <c r="AE15" s="627"/>
      <c r="AF15" s="627"/>
      <c r="AG15" s="627"/>
      <c r="AH15" s="627"/>
      <c r="AI15" s="627"/>
      <c r="AJ15" s="627"/>
      <c r="AK15" s="627"/>
      <c r="AL15" s="627"/>
      <c r="AM15" s="627"/>
      <c r="AN15" s="627"/>
      <c r="AO15" s="627"/>
      <c r="AP15" s="627"/>
      <c r="AQ15" s="627"/>
      <c r="AR15" s="627"/>
      <c r="AS15" s="627"/>
      <c r="AT15" s="627"/>
      <c r="AU15" s="627"/>
      <c r="AV15" s="627"/>
      <c r="AW15" s="627"/>
      <c r="AX15" s="627"/>
      <c r="AY15" s="627"/>
      <c r="AZ15" s="627"/>
      <c r="BA15" s="39"/>
      <c r="BB15" s="39"/>
      <c r="CZ15" s="126">
        <v>0</v>
      </c>
    </row>
    <row r="16" spans="1:104" x14ac:dyDescent="0.25">
      <c r="A16" s="39"/>
      <c r="B16" s="39"/>
      <c r="C16" s="68"/>
      <c r="D16" s="627"/>
      <c r="E16" s="627"/>
      <c r="F16" s="627"/>
      <c r="G16" s="627"/>
      <c r="H16" s="627"/>
      <c r="I16" s="627"/>
      <c r="J16" s="627"/>
      <c r="K16" s="627"/>
      <c r="L16" s="627"/>
      <c r="M16" s="627"/>
      <c r="N16" s="627"/>
      <c r="O16" s="627"/>
      <c r="P16" s="627"/>
      <c r="Q16" s="627"/>
      <c r="R16" s="627"/>
      <c r="S16" s="627"/>
      <c r="T16" s="627"/>
      <c r="U16" s="627"/>
      <c r="V16" s="627"/>
      <c r="W16" s="627"/>
      <c r="X16" s="627"/>
      <c r="Y16" s="627"/>
      <c r="Z16" s="627"/>
      <c r="AA16" s="627"/>
      <c r="AB16" s="627"/>
      <c r="AC16" s="627"/>
      <c r="AD16" s="627"/>
      <c r="AE16" s="627"/>
      <c r="AF16" s="627"/>
      <c r="AG16" s="627"/>
      <c r="AH16" s="627"/>
      <c r="AI16" s="627"/>
      <c r="AJ16" s="627"/>
      <c r="AK16" s="627"/>
      <c r="AL16" s="627"/>
      <c r="AM16" s="627"/>
      <c r="AN16" s="627"/>
      <c r="AO16" s="627"/>
      <c r="AP16" s="627"/>
      <c r="AQ16" s="627"/>
      <c r="AR16" s="627"/>
      <c r="AS16" s="627"/>
      <c r="AT16" s="627"/>
      <c r="AU16" s="627"/>
      <c r="AV16" s="627"/>
      <c r="AW16" s="627"/>
      <c r="AX16" s="627"/>
      <c r="AY16" s="627"/>
      <c r="AZ16" s="627"/>
      <c r="BA16" s="39"/>
      <c r="BB16" s="39"/>
      <c r="CZ16" s="126">
        <v>0</v>
      </c>
    </row>
    <row r="17" spans="1:104" x14ac:dyDescent="0.25">
      <c r="A17" s="39"/>
      <c r="B17" s="39"/>
      <c r="C17" s="335" t="s">
        <v>99</v>
      </c>
      <c r="D17" s="328"/>
      <c r="E17" s="328"/>
      <c r="F17" s="328"/>
      <c r="G17" s="328"/>
      <c r="H17" s="328"/>
      <c r="I17" s="328"/>
      <c r="J17" s="328"/>
      <c r="K17" s="328"/>
      <c r="L17" s="328"/>
      <c r="M17" s="328"/>
      <c r="N17" s="328"/>
      <c r="O17" s="328"/>
      <c r="P17" s="329"/>
      <c r="Q17" s="43"/>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39"/>
      <c r="CZ17" s="126">
        <v>0</v>
      </c>
    </row>
    <row r="18" spans="1:104"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CZ18" s="126">
        <v>0</v>
      </c>
    </row>
    <row r="19" spans="1:104" x14ac:dyDescent="0.25">
      <c r="A19" s="39"/>
      <c r="B19" s="39"/>
      <c r="C19" s="380" t="s">
        <v>100</v>
      </c>
      <c r="D19" s="381"/>
      <c r="E19" s="381"/>
      <c r="F19" s="381"/>
      <c r="G19" s="381"/>
      <c r="H19" s="381"/>
      <c r="I19" s="381"/>
      <c r="J19" s="381"/>
      <c r="K19" s="381"/>
      <c r="L19" s="381"/>
      <c r="M19" s="381"/>
      <c r="N19" s="381"/>
      <c r="O19" s="381"/>
      <c r="P19" s="382"/>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A19" s="39"/>
      <c r="BC19">
        <f t="shared" ref="BC19:BC24" si="0">ROW(Q19)</f>
        <v>19</v>
      </c>
      <c r="BD19">
        <f t="shared" ref="BD19:BD24" si="1">COLUMN(Q19)</f>
        <v>17</v>
      </c>
      <c r="CZ19" s="126">
        <v>2</v>
      </c>
    </row>
    <row r="20" spans="1:104" x14ac:dyDescent="0.25">
      <c r="A20" s="39"/>
      <c r="B20" s="39"/>
      <c r="C20" s="380" t="s">
        <v>101</v>
      </c>
      <c r="D20" s="381"/>
      <c r="E20" s="381"/>
      <c r="F20" s="381"/>
      <c r="G20" s="381"/>
      <c r="H20" s="381"/>
      <c r="I20" s="381"/>
      <c r="J20" s="381"/>
      <c r="K20" s="381"/>
      <c r="L20" s="381"/>
      <c r="M20" s="381"/>
      <c r="N20" s="381"/>
      <c r="O20" s="381"/>
      <c r="P20" s="382"/>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C20">
        <f t="shared" si="0"/>
        <v>20</v>
      </c>
      <c r="BD20">
        <f t="shared" si="1"/>
        <v>17</v>
      </c>
      <c r="CZ20" s="126">
        <v>2</v>
      </c>
    </row>
    <row r="21" spans="1:104" x14ac:dyDescent="0.25">
      <c r="A21" s="39"/>
      <c r="B21" s="39"/>
      <c r="C21" s="380" t="s">
        <v>102</v>
      </c>
      <c r="D21" s="381"/>
      <c r="E21" s="381"/>
      <c r="F21" s="381"/>
      <c r="G21" s="381"/>
      <c r="H21" s="381"/>
      <c r="I21" s="381"/>
      <c r="J21" s="381"/>
      <c r="K21" s="381"/>
      <c r="L21" s="381"/>
      <c r="M21" s="381"/>
      <c r="N21" s="381"/>
      <c r="O21" s="381"/>
      <c r="P21" s="382"/>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C21">
        <f t="shared" si="0"/>
        <v>21</v>
      </c>
      <c r="BD21">
        <f t="shared" si="1"/>
        <v>17</v>
      </c>
      <c r="CZ21" s="126">
        <v>2</v>
      </c>
    </row>
    <row r="22" spans="1:104" x14ac:dyDescent="0.25">
      <c r="A22" s="39"/>
      <c r="B22" s="39"/>
      <c r="C22" s="380" t="s">
        <v>103</v>
      </c>
      <c r="D22" s="381"/>
      <c r="E22" s="381"/>
      <c r="F22" s="381"/>
      <c r="G22" s="381"/>
      <c r="H22" s="381"/>
      <c r="I22" s="381"/>
      <c r="J22" s="381"/>
      <c r="K22" s="381"/>
      <c r="L22" s="381"/>
      <c r="M22" s="381"/>
      <c r="N22" s="381"/>
      <c r="O22" s="381"/>
      <c r="P22" s="382"/>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C22">
        <f t="shared" si="0"/>
        <v>22</v>
      </c>
      <c r="BD22">
        <f t="shared" si="1"/>
        <v>17</v>
      </c>
      <c r="CZ22" s="126">
        <v>2</v>
      </c>
    </row>
    <row r="23" spans="1:104" x14ac:dyDescent="0.25">
      <c r="A23" s="39"/>
      <c r="B23" s="39"/>
      <c r="C23" s="380" t="s">
        <v>104</v>
      </c>
      <c r="D23" s="381"/>
      <c r="E23" s="381"/>
      <c r="F23" s="381"/>
      <c r="G23" s="381"/>
      <c r="H23" s="381"/>
      <c r="I23" s="381"/>
      <c r="J23" s="381"/>
      <c r="K23" s="381"/>
      <c r="L23" s="381"/>
      <c r="M23" s="381"/>
      <c r="N23" s="381"/>
      <c r="O23" s="381"/>
      <c r="P23" s="382"/>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C23">
        <f t="shared" si="0"/>
        <v>23</v>
      </c>
      <c r="BD23">
        <f t="shared" si="1"/>
        <v>17</v>
      </c>
      <c r="CZ23" s="126">
        <v>2</v>
      </c>
    </row>
    <row r="24" spans="1:104" x14ac:dyDescent="0.25">
      <c r="A24" s="39"/>
      <c r="B24" s="39"/>
      <c r="C24" s="380" t="s">
        <v>21</v>
      </c>
      <c r="D24" s="381"/>
      <c r="E24" s="381"/>
      <c r="F24" s="381"/>
      <c r="G24" s="381"/>
      <c r="H24" s="381"/>
      <c r="I24" s="381"/>
      <c r="J24" s="381"/>
      <c r="K24" s="381"/>
      <c r="L24" s="381"/>
      <c r="M24" s="381"/>
      <c r="N24" s="381"/>
      <c r="O24" s="381"/>
      <c r="P24" s="382"/>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C24">
        <f t="shared" si="0"/>
        <v>24</v>
      </c>
      <c r="BD24">
        <f t="shared" si="1"/>
        <v>17</v>
      </c>
      <c r="CZ24" s="126">
        <v>2</v>
      </c>
    </row>
    <row r="25" spans="1:104" x14ac:dyDescent="0.25">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CZ25" s="126">
        <v>0</v>
      </c>
    </row>
    <row r="26" spans="1:104" x14ac:dyDescent="0.25">
      <c r="A26" s="39"/>
      <c r="B26" s="39"/>
      <c r="C26" s="380" t="s">
        <v>310</v>
      </c>
      <c r="D26" s="381"/>
      <c r="E26" s="381"/>
      <c r="F26" s="381"/>
      <c r="G26" s="381"/>
      <c r="H26" s="381"/>
      <c r="I26" s="381"/>
      <c r="J26" s="381"/>
      <c r="K26" s="381"/>
      <c r="L26" s="381"/>
      <c r="M26" s="381"/>
      <c r="N26" s="381"/>
      <c r="O26" s="381"/>
      <c r="P26" s="382"/>
      <c r="Q26" s="1112"/>
      <c r="R26" s="426"/>
      <c r="S26" s="426"/>
      <c r="T26" s="426"/>
      <c r="U26" s="426"/>
      <c r="V26" s="426"/>
      <c r="W26" s="426"/>
      <c r="X26" s="426"/>
      <c r="Y26" s="426"/>
      <c r="Z26" s="426"/>
      <c r="AA26" s="426"/>
      <c r="AB26" s="426"/>
      <c r="AC26" s="426"/>
      <c r="AD26" s="426"/>
      <c r="AE26" s="426"/>
      <c r="AF26" s="426"/>
      <c r="AG26" s="426"/>
      <c r="AH26" s="426"/>
      <c r="AI26" s="426"/>
      <c r="AJ26" s="426"/>
      <c r="AK26" s="426"/>
      <c r="AL26" s="426"/>
      <c r="AM26" s="426"/>
      <c r="AN26" s="426"/>
      <c r="AO26" s="426"/>
      <c r="AP26" s="426"/>
      <c r="AQ26" s="426"/>
      <c r="AR26" s="426"/>
      <c r="AS26" s="426"/>
      <c r="AT26" s="426"/>
      <c r="AU26" s="426"/>
      <c r="AV26" s="426"/>
      <c r="AW26" s="426"/>
      <c r="AX26" s="426"/>
      <c r="AY26" s="426"/>
      <c r="AZ26" s="427"/>
      <c r="CZ26" s="126">
        <v>0</v>
      </c>
    </row>
    <row r="27" spans="1:104" ht="15" customHeight="1" x14ac:dyDescent="0.25">
      <c r="A27" s="39"/>
      <c r="B27" s="39"/>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CZ27" s="126">
        <v>0</v>
      </c>
    </row>
    <row r="28" spans="1:104" ht="15" customHeight="1" x14ac:dyDescent="0.25">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CZ28" s="126">
        <v>0</v>
      </c>
    </row>
    <row r="29" spans="1:104" ht="15" customHeight="1" x14ac:dyDescent="0.25">
      <c r="A29" s="39"/>
      <c r="B29" s="39"/>
      <c r="C29" s="1105" t="str">
        <f xml:space="preserve"> TRIM(Q24) &amp; " quien participó como Analista de Pruebas del producto de pruebas " &amp; TRIM(BU4) &amp; " por parte de Choucair Testing S.A., le confirma a " &amp; TRIM(Q19) &amp; " que se ejecutaron satisfactoriamente todos los casos y pasos de prueba diseñados para la versión " &amp; TRIM(Q26) &amp; " del proyecto " &amp; TRIM(Q20) &amp; ", de acuerdo con el siguiente alcance especificado en el Plan General:"</f>
        <v>Sebastian Rodriguez quien participó como Analista de Pruebas del producto de pruebas &lt;Producto - Etapa&gt; por parte de Choucair Testing S.A., le confirma a LATAM que se ejecutaron satisfactoriamente todos los casos y pasos de prueba diseñados para la versión  del proyecto Plataforma web para consultar y comprar vuelos aerolinea LATAM, de acuerdo con el siguiente alcance especificado en el Plan General:</v>
      </c>
      <c r="D29" s="1105"/>
      <c r="E29" s="1105"/>
      <c r="F29" s="1105"/>
      <c r="G29" s="1105"/>
      <c r="H29" s="1105"/>
      <c r="I29" s="1105"/>
      <c r="J29" s="1105"/>
      <c r="K29" s="1105"/>
      <c r="L29" s="1105"/>
      <c r="M29" s="1105"/>
      <c r="N29" s="1105"/>
      <c r="O29" s="1105"/>
      <c r="P29" s="1105"/>
      <c r="Q29" s="1105"/>
      <c r="R29" s="1105"/>
      <c r="S29" s="1105"/>
      <c r="T29" s="1105"/>
      <c r="U29" s="1105"/>
      <c r="V29" s="1105"/>
      <c r="W29" s="1105"/>
      <c r="X29" s="1105"/>
      <c r="Y29" s="1105"/>
      <c r="Z29" s="1105"/>
      <c r="AA29" s="1105"/>
      <c r="AB29" s="1105"/>
      <c r="AC29" s="1105"/>
      <c r="AD29" s="1105"/>
      <c r="AE29" s="1105"/>
      <c r="AF29" s="1105"/>
      <c r="AG29" s="1105"/>
      <c r="AH29" s="1105"/>
      <c r="AI29" s="1105"/>
      <c r="AJ29" s="1105"/>
      <c r="AK29" s="1105"/>
      <c r="AL29" s="1105"/>
      <c r="AM29" s="1105"/>
      <c r="AN29" s="1105"/>
      <c r="AO29" s="1105"/>
      <c r="AP29" s="1105"/>
      <c r="AQ29" s="1105"/>
      <c r="AR29" s="1105"/>
      <c r="AS29" s="1105"/>
      <c r="AT29" s="1105"/>
      <c r="AU29" s="1105"/>
      <c r="AV29" s="1105"/>
      <c r="AW29" s="1105"/>
      <c r="AX29" s="1105"/>
      <c r="AY29" s="1105"/>
      <c r="AZ29" s="1105"/>
      <c r="BA29" s="39"/>
      <c r="BB29" s="39"/>
      <c r="BC29">
        <f>ROW(C29)</f>
        <v>29</v>
      </c>
      <c r="BD29">
        <f>COLUMN(C29)</f>
        <v>3</v>
      </c>
      <c r="CZ29" s="126">
        <v>2</v>
      </c>
    </row>
    <row r="30" spans="1:104" x14ac:dyDescent="0.25">
      <c r="A30" s="39"/>
      <c r="B30" s="39"/>
      <c r="C30" s="1105"/>
      <c r="D30" s="1105"/>
      <c r="E30" s="1105"/>
      <c r="F30" s="1105"/>
      <c r="G30" s="1105"/>
      <c r="H30" s="1105"/>
      <c r="I30" s="1105"/>
      <c r="J30" s="1105"/>
      <c r="K30" s="1105"/>
      <c r="L30" s="1105"/>
      <c r="M30" s="1105"/>
      <c r="N30" s="1105"/>
      <c r="O30" s="1105"/>
      <c r="P30" s="1105"/>
      <c r="Q30" s="1105"/>
      <c r="R30" s="1105"/>
      <c r="S30" s="1105"/>
      <c r="T30" s="1105"/>
      <c r="U30" s="1105"/>
      <c r="V30" s="1105"/>
      <c r="W30" s="1105"/>
      <c r="X30" s="1105"/>
      <c r="Y30" s="1105"/>
      <c r="Z30" s="1105"/>
      <c r="AA30" s="1105"/>
      <c r="AB30" s="1105"/>
      <c r="AC30" s="1105"/>
      <c r="AD30" s="1105"/>
      <c r="AE30" s="1105"/>
      <c r="AF30" s="1105"/>
      <c r="AG30" s="1105"/>
      <c r="AH30" s="1105"/>
      <c r="AI30" s="1105"/>
      <c r="AJ30" s="1105"/>
      <c r="AK30" s="1105"/>
      <c r="AL30" s="1105"/>
      <c r="AM30" s="1105"/>
      <c r="AN30" s="1105"/>
      <c r="AO30" s="1105"/>
      <c r="AP30" s="1105"/>
      <c r="AQ30" s="1105"/>
      <c r="AR30" s="1105"/>
      <c r="AS30" s="1105"/>
      <c r="AT30" s="1105"/>
      <c r="AU30" s="1105"/>
      <c r="AV30" s="1105"/>
      <c r="AW30" s="1105"/>
      <c r="AX30" s="1105"/>
      <c r="AY30" s="1105"/>
      <c r="AZ30" s="1105"/>
      <c r="BA30" s="39"/>
      <c r="BB30" s="39"/>
      <c r="CZ30" s="126">
        <v>0</v>
      </c>
    </row>
    <row r="31" spans="1:104" ht="17.25" customHeight="1" x14ac:dyDescent="0.25">
      <c r="A31" s="39"/>
      <c r="B31" s="39"/>
      <c r="C31" s="1105"/>
      <c r="D31" s="1105"/>
      <c r="E31" s="1105"/>
      <c r="F31" s="1105"/>
      <c r="G31" s="1105"/>
      <c r="H31" s="1105"/>
      <c r="I31" s="1105"/>
      <c r="J31" s="1105"/>
      <c r="K31" s="1105"/>
      <c r="L31" s="1105"/>
      <c r="M31" s="1105"/>
      <c r="N31" s="1105"/>
      <c r="O31" s="1105"/>
      <c r="P31" s="1105"/>
      <c r="Q31" s="1105"/>
      <c r="R31" s="1105"/>
      <c r="S31" s="1105"/>
      <c r="T31" s="1105"/>
      <c r="U31" s="1105"/>
      <c r="V31" s="1105"/>
      <c r="W31" s="1105"/>
      <c r="X31" s="1105"/>
      <c r="Y31" s="1105"/>
      <c r="Z31" s="1105"/>
      <c r="AA31" s="1105"/>
      <c r="AB31" s="1105"/>
      <c r="AC31" s="1105"/>
      <c r="AD31" s="1105"/>
      <c r="AE31" s="1105"/>
      <c r="AF31" s="1105"/>
      <c r="AG31" s="1105"/>
      <c r="AH31" s="1105"/>
      <c r="AI31" s="1105"/>
      <c r="AJ31" s="1105"/>
      <c r="AK31" s="1105"/>
      <c r="AL31" s="1105"/>
      <c r="AM31" s="1105"/>
      <c r="AN31" s="1105"/>
      <c r="AO31" s="1105"/>
      <c r="AP31" s="1105"/>
      <c r="AQ31" s="1105"/>
      <c r="AR31" s="1105"/>
      <c r="AS31" s="1105"/>
      <c r="AT31" s="1105"/>
      <c r="AU31" s="1105"/>
      <c r="AV31" s="1105"/>
      <c r="AW31" s="1105"/>
      <c r="AX31" s="1105"/>
      <c r="AY31" s="1105"/>
      <c r="AZ31" s="1105"/>
      <c r="BA31" s="39"/>
      <c r="BB31" s="39"/>
      <c r="CZ31" s="126">
        <v>0</v>
      </c>
    </row>
    <row r="32" spans="1:104" ht="15" customHeight="1" x14ac:dyDescent="0.25">
      <c r="A32" s="41"/>
      <c r="B32" s="41"/>
      <c r="C32" s="69" t="str">
        <f>IF(TRIM('Plan General'!C236)="","",TRIM('Plan General'!C236))</f>
        <v>–</v>
      </c>
      <c r="D32" s="1106" t="str">
        <f>IF(TRIM('Plan General'!D236)="","",TRIM('Plan General'!D236))</f>
        <v/>
      </c>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39"/>
      <c r="BB32" s="39"/>
      <c r="BC32">
        <f>ROW(D32)</f>
        <v>32</v>
      </c>
      <c r="BD32">
        <f>COLUMN(D32)</f>
        <v>4</v>
      </c>
      <c r="CZ32" s="126">
        <v>2</v>
      </c>
    </row>
    <row r="33" spans="1:104" ht="15" customHeight="1" x14ac:dyDescent="0.25">
      <c r="A33" s="41"/>
      <c r="B33" s="41"/>
      <c r="C33" s="69" t="str">
        <f>IF(TRIM('Plan General'!C237)="","",TRIM('Plan General'!C237))</f>
        <v>–</v>
      </c>
      <c r="D33" s="1106" t="str">
        <f>IF(TRIM('Plan General'!D237)="","",TRIM('Plan General'!D237))</f>
        <v/>
      </c>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39"/>
      <c r="BB33" s="39"/>
      <c r="BC33">
        <f>ROW(D33)</f>
        <v>33</v>
      </c>
      <c r="BD33">
        <f>COLUMN(D33)</f>
        <v>4</v>
      </c>
      <c r="CZ33" s="126">
        <v>2</v>
      </c>
    </row>
    <row r="34" spans="1:104" ht="15" customHeight="1" x14ac:dyDescent="0.25">
      <c r="A34" s="41"/>
      <c r="B34" s="41"/>
      <c r="C34" s="69" t="str">
        <f>IF(TRIM('Plan General'!C238)="","",TRIM('Plan General'!C238))</f>
        <v>–</v>
      </c>
      <c r="D34" s="1106" t="str">
        <f>IF(TRIM('Plan General'!D238)="","",TRIM('Plan General'!D238))</f>
        <v/>
      </c>
      <c r="E34" s="1106"/>
      <c r="F34" s="1106"/>
      <c r="G34" s="1106"/>
      <c r="H34" s="1106"/>
      <c r="I34" s="1106"/>
      <c r="J34" s="1106"/>
      <c r="K34" s="1106"/>
      <c r="L34" s="1106"/>
      <c r="M34" s="1106"/>
      <c r="N34" s="1106"/>
      <c r="O34" s="1106"/>
      <c r="P34" s="1106"/>
      <c r="Q34" s="1106"/>
      <c r="R34" s="1106"/>
      <c r="S34" s="1106"/>
      <c r="T34" s="1106"/>
      <c r="U34" s="1106"/>
      <c r="V34" s="1106"/>
      <c r="W34" s="1106"/>
      <c r="X34" s="1106"/>
      <c r="Y34" s="1106"/>
      <c r="Z34" s="1106"/>
      <c r="AA34" s="1106"/>
      <c r="AB34" s="1106"/>
      <c r="AC34" s="1106"/>
      <c r="AD34" s="1106"/>
      <c r="AE34" s="1106"/>
      <c r="AF34" s="1106"/>
      <c r="AG34" s="1106"/>
      <c r="AH34" s="1106"/>
      <c r="AI34" s="1106"/>
      <c r="AJ34" s="1106"/>
      <c r="AK34" s="1106"/>
      <c r="AL34" s="1106"/>
      <c r="AM34" s="1106"/>
      <c r="AN34" s="1106"/>
      <c r="AO34" s="1106"/>
      <c r="AP34" s="1106"/>
      <c r="AQ34" s="1106"/>
      <c r="AR34" s="1106"/>
      <c r="AS34" s="1106"/>
      <c r="AT34" s="1106"/>
      <c r="AU34" s="1106"/>
      <c r="AV34" s="1106"/>
      <c r="AW34" s="1106"/>
      <c r="AX34" s="1106"/>
      <c r="AY34" s="1106"/>
      <c r="AZ34" s="1106"/>
      <c r="BA34" s="60"/>
      <c r="BB34" s="60"/>
      <c r="BC34" s="44">
        <f>ROW(D34)</f>
        <v>34</v>
      </c>
      <c r="BD34" s="44">
        <f>COLUMN(D34)</f>
        <v>4</v>
      </c>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Z34" s="146">
        <v>2</v>
      </c>
    </row>
    <row r="35" spans="1:104" x14ac:dyDescent="0.25">
      <c r="A35" s="41"/>
      <c r="B35" s="41"/>
      <c r="C35" s="69"/>
      <c r="D35" s="1106"/>
      <c r="E35" s="1106"/>
      <c r="F35" s="1106"/>
      <c r="G35" s="1106"/>
      <c r="H35" s="1106"/>
      <c r="I35" s="1106"/>
      <c r="J35" s="1106"/>
      <c r="K35" s="1106"/>
      <c r="L35" s="1106"/>
      <c r="M35" s="1106"/>
      <c r="N35" s="1106"/>
      <c r="O35" s="1106"/>
      <c r="P35" s="1106"/>
      <c r="Q35" s="1106"/>
      <c r="R35" s="1106"/>
      <c r="S35" s="1106"/>
      <c r="T35" s="1106"/>
      <c r="U35" s="1106"/>
      <c r="V35" s="1106"/>
      <c r="W35" s="1106"/>
      <c r="X35" s="1106"/>
      <c r="Y35" s="1106"/>
      <c r="Z35" s="1106"/>
      <c r="AA35" s="1106"/>
      <c r="AB35" s="1106"/>
      <c r="AC35" s="1106"/>
      <c r="AD35" s="1106"/>
      <c r="AE35" s="1106"/>
      <c r="AF35" s="1106"/>
      <c r="AG35" s="1106"/>
      <c r="AH35" s="1106"/>
      <c r="AI35" s="1106"/>
      <c r="AJ35" s="1106"/>
      <c r="AK35" s="1106"/>
      <c r="AL35" s="1106"/>
      <c r="AM35" s="1106"/>
      <c r="AN35" s="1106"/>
      <c r="AO35" s="1106"/>
      <c r="AP35" s="1106"/>
      <c r="AQ35" s="1106"/>
      <c r="AR35" s="1106"/>
      <c r="AS35" s="1106"/>
      <c r="AT35" s="1106"/>
      <c r="AU35" s="1106"/>
      <c r="AV35" s="1106"/>
      <c r="AW35" s="1106"/>
      <c r="AX35" s="1106"/>
      <c r="AY35" s="1106"/>
      <c r="AZ35" s="1106"/>
      <c r="BA35" s="39"/>
      <c r="BB35" s="39"/>
      <c r="CZ35" s="126">
        <v>0</v>
      </c>
    </row>
    <row r="36" spans="1:104" ht="15" customHeight="1" x14ac:dyDescent="0.25">
      <c r="C36" s="1107" t="s">
        <v>316</v>
      </c>
      <c r="D36" s="1107"/>
      <c r="E36" s="1107"/>
      <c r="F36" s="1107"/>
      <c r="G36" s="1107"/>
      <c r="H36" s="1107"/>
      <c r="I36" s="1107"/>
      <c r="J36" s="1107"/>
      <c r="K36" s="1107"/>
      <c r="L36" s="1107"/>
      <c r="M36" s="1107"/>
      <c r="N36" s="1107"/>
      <c r="O36" s="1107"/>
      <c r="P36" s="1107"/>
      <c r="Q36" s="1107"/>
      <c r="R36" s="1107"/>
      <c r="S36" s="1107"/>
      <c r="T36" s="1107"/>
      <c r="U36" s="1107"/>
      <c r="V36" s="1107"/>
      <c r="W36" s="1107"/>
      <c r="X36" s="1107"/>
      <c r="Y36" s="1107"/>
      <c r="Z36" s="1107"/>
      <c r="AA36" s="1107"/>
      <c r="AB36" s="1107"/>
      <c r="AC36" s="1107"/>
      <c r="AD36" s="1107"/>
      <c r="AE36" s="1107"/>
      <c r="AF36" s="1107"/>
      <c r="AG36" s="1107"/>
      <c r="AH36" s="1107"/>
      <c r="AI36" s="1107"/>
      <c r="AJ36" s="1107"/>
      <c r="AK36" s="1107"/>
      <c r="AL36" s="1107"/>
      <c r="AM36" s="1107"/>
      <c r="AN36" s="1107"/>
      <c r="AO36" s="1107"/>
      <c r="AP36" s="1107"/>
      <c r="AQ36" s="1107"/>
      <c r="AR36" s="1107"/>
      <c r="AS36" s="1107"/>
      <c r="AT36" s="1107"/>
      <c r="AU36" s="1107"/>
      <c r="AV36" s="1107"/>
      <c r="AW36" s="1107"/>
      <c r="AX36" s="1107"/>
      <c r="AY36" s="1107"/>
      <c r="AZ36" s="1107"/>
      <c r="BA36" s="4"/>
      <c r="CZ36" s="126">
        <v>0</v>
      </c>
    </row>
    <row r="37" spans="1:104" x14ac:dyDescent="0.25">
      <c r="C37" s="49"/>
      <c r="D37" s="49"/>
      <c r="E37" s="49"/>
      <c r="F37" s="49"/>
      <c r="G37" s="49"/>
      <c r="H37" s="49"/>
      <c r="I37" s="49"/>
      <c r="J37" s="49"/>
      <c r="K37" s="49"/>
      <c r="L37" s="49"/>
      <c r="M37" s="49"/>
      <c r="N37" s="49"/>
      <c r="O37" s="49"/>
      <c r="P37" s="49"/>
      <c r="Q37" s="49"/>
      <c r="R37" s="49"/>
      <c r="S37" s="49"/>
      <c r="T37" s="49"/>
      <c r="U37" s="49"/>
      <c r="V37" s="49"/>
      <c r="W37" s="49"/>
      <c r="X37" s="49"/>
      <c r="Y37" s="49"/>
      <c r="Z37" s="49"/>
      <c r="AA37" s="49"/>
      <c r="AB37" s="49"/>
      <c r="AC37" s="49"/>
      <c r="AD37" s="49"/>
      <c r="AE37" s="49"/>
      <c r="AF37" s="49"/>
      <c r="AG37" s="49"/>
      <c r="AH37" s="49"/>
      <c r="AI37" s="49"/>
      <c r="AJ37" s="49"/>
      <c r="AK37" s="49"/>
      <c r="AL37" s="49"/>
      <c r="AM37" s="49"/>
      <c r="AN37" s="49"/>
      <c r="AO37" s="49"/>
      <c r="AP37" s="49"/>
      <c r="AQ37" s="49"/>
      <c r="AR37" s="49"/>
      <c r="AS37" s="49"/>
      <c r="AT37" s="49"/>
      <c r="AU37" s="49"/>
      <c r="AV37" s="49"/>
      <c r="AW37" s="49"/>
      <c r="AX37" s="49"/>
      <c r="AY37" s="49"/>
      <c r="AZ37" s="49"/>
      <c r="BA37" s="4"/>
      <c r="CZ37" s="126">
        <v>0</v>
      </c>
    </row>
    <row r="38" spans="1:104" x14ac:dyDescent="0.25">
      <c r="C38" s="48" t="s">
        <v>211</v>
      </c>
      <c r="D38" s="50" t="s">
        <v>326</v>
      </c>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
      <c r="CZ38" s="126">
        <v>0</v>
      </c>
    </row>
    <row r="39" spans="1:104" ht="15" customHeight="1" x14ac:dyDescent="0.25">
      <c r="C39" s="48" t="s">
        <v>211</v>
      </c>
      <c r="D39" s="50" t="s">
        <v>327</v>
      </c>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48"/>
      <c r="BA39" s="4"/>
      <c r="CZ39" s="126">
        <v>0</v>
      </c>
    </row>
    <row r="40" spans="1:104" ht="15" customHeight="1" x14ac:dyDescent="0.25">
      <c r="C40" s="48" t="s">
        <v>211</v>
      </c>
      <c r="D40" s="50" t="s">
        <v>328</v>
      </c>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48"/>
      <c r="BA40" s="4"/>
      <c r="CZ40" s="126">
        <v>0</v>
      </c>
    </row>
    <row r="41" spans="1:104" x14ac:dyDescent="0.2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CZ41" s="126">
        <v>0</v>
      </c>
    </row>
    <row r="42" spans="1:104" ht="15" customHeight="1" x14ac:dyDescent="0.25">
      <c r="C42" s="1107" t="s">
        <v>313</v>
      </c>
      <c r="D42" s="1107"/>
      <c r="E42" s="1107"/>
      <c r="F42" s="1107"/>
      <c r="G42" s="1107"/>
      <c r="H42" s="1107"/>
      <c r="I42" s="1107"/>
      <c r="J42" s="1107"/>
      <c r="K42" s="1107"/>
      <c r="L42" s="1107"/>
      <c r="M42" s="1107"/>
      <c r="N42" s="1107"/>
      <c r="O42" s="1107"/>
      <c r="P42" s="1107"/>
      <c r="Q42" s="1107"/>
      <c r="R42" s="1107"/>
      <c r="S42" s="1107"/>
      <c r="T42" s="1107"/>
      <c r="U42" s="1107"/>
      <c r="V42" s="1107"/>
      <c r="W42" s="1107"/>
      <c r="X42" s="1107"/>
      <c r="Y42" s="1107"/>
      <c r="Z42" s="1107"/>
      <c r="AA42" s="1107"/>
      <c r="AB42" s="1107"/>
      <c r="AC42" s="1107"/>
      <c r="AD42" s="1107"/>
      <c r="AE42" s="1107"/>
      <c r="AF42" s="1107"/>
      <c r="AG42" s="1107"/>
      <c r="AH42" s="1107"/>
      <c r="AI42" s="1107"/>
      <c r="AJ42" s="1107"/>
      <c r="AK42" s="1107"/>
      <c r="AL42" s="1107"/>
      <c r="AM42" s="1107"/>
      <c r="AN42" s="1107"/>
      <c r="AO42" s="1107"/>
      <c r="AP42" s="1107"/>
      <c r="AQ42" s="1107"/>
      <c r="AR42" s="1107"/>
      <c r="AS42" s="1107"/>
      <c r="AT42" s="1107"/>
      <c r="AU42" s="1107"/>
      <c r="AV42" s="1107"/>
      <c r="AW42" s="1107"/>
      <c r="AX42" s="1107"/>
      <c r="AY42" s="1107"/>
      <c r="AZ42" s="1107"/>
      <c r="BA42" s="4"/>
      <c r="CZ42" s="126">
        <v>0</v>
      </c>
    </row>
    <row r="43" spans="1:104" x14ac:dyDescent="0.2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CZ43" s="126">
        <v>0</v>
      </c>
    </row>
    <row r="44" spans="1:104" ht="15" customHeight="1" x14ac:dyDescent="0.25">
      <c r="C44" s="48" t="s">
        <v>211</v>
      </c>
      <c r="D44" s="4" t="s">
        <v>325</v>
      </c>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CZ44" s="126">
        <v>0</v>
      </c>
    </row>
    <row r="45" spans="1:104" x14ac:dyDescent="0.25">
      <c r="C45" s="48" t="s">
        <v>211</v>
      </c>
      <c r="D45" s="4" t="s">
        <v>324</v>
      </c>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CZ45" s="126">
        <v>0</v>
      </c>
    </row>
    <row r="46" spans="1:104" x14ac:dyDescent="0.25">
      <c r="C46" s="48" t="s">
        <v>211</v>
      </c>
      <c r="D46" s="4" t="s">
        <v>323</v>
      </c>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CZ46" s="126">
        <v>0</v>
      </c>
    </row>
    <row r="47" spans="1:104" x14ac:dyDescent="0.25">
      <c r="C47" s="48" t="s">
        <v>211</v>
      </c>
      <c r="D47" s="4" t="s">
        <v>314</v>
      </c>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CZ47" s="126">
        <v>0</v>
      </c>
    </row>
    <row r="48" spans="1:104" x14ac:dyDescent="0.25">
      <c r="C48" s="48" t="s">
        <v>211</v>
      </c>
      <c r="D48" s="4" t="s">
        <v>322</v>
      </c>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CZ48" s="126">
        <v>0</v>
      </c>
    </row>
    <row r="49" spans="3:104" x14ac:dyDescent="0.2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CZ49" s="126">
        <v>0</v>
      </c>
    </row>
    <row r="50" spans="3:104" ht="15" customHeight="1" x14ac:dyDescent="0.25">
      <c r="C50" s="1111" t="s">
        <v>315</v>
      </c>
      <c r="D50" s="1111"/>
      <c r="E50" s="1111"/>
      <c r="F50" s="1111"/>
      <c r="G50" s="1111"/>
      <c r="H50" s="1111"/>
      <c r="I50" s="1111"/>
      <c r="J50" s="1111"/>
      <c r="K50" s="1111"/>
      <c r="L50" s="1111"/>
      <c r="M50" s="1111"/>
      <c r="N50" s="1111"/>
      <c r="O50" s="1111"/>
      <c r="P50" s="1111"/>
      <c r="Q50" s="1111"/>
      <c r="R50" s="1111"/>
      <c r="S50" s="1111"/>
      <c r="T50" s="1111"/>
      <c r="U50" s="1111"/>
      <c r="V50" s="1111"/>
      <c r="W50" s="1111"/>
      <c r="X50" s="1111"/>
      <c r="Y50" s="1111"/>
      <c r="Z50" s="1111"/>
      <c r="AA50" s="1111"/>
      <c r="AB50" s="1111"/>
      <c r="AC50" s="1111"/>
      <c r="AD50" s="1111"/>
      <c r="AE50" s="1111"/>
      <c r="AF50" s="1111"/>
      <c r="AG50" s="1111"/>
      <c r="AH50" s="1111"/>
      <c r="AI50" s="1111"/>
      <c r="AJ50" s="1111"/>
      <c r="AK50" s="1111"/>
      <c r="AL50" s="1111"/>
      <c r="AM50" s="1111"/>
      <c r="AN50" s="1111"/>
      <c r="AO50" s="1111"/>
      <c r="AP50" s="1111"/>
      <c r="AQ50" s="1111"/>
      <c r="AR50" s="1111"/>
      <c r="AS50" s="1111"/>
      <c r="AT50" s="1111"/>
      <c r="AU50" s="1111"/>
      <c r="AV50" s="1111"/>
      <c r="AW50" s="1111"/>
      <c r="AX50" s="1111"/>
      <c r="AY50" s="1111"/>
      <c r="AZ50" s="1111"/>
      <c r="CZ50" s="126">
        <v>0</v>
      </c>
    </row>
    <row r="51" spans="3:104" x14ac:dyDescent="0.25">
      <c r="C51" s="1111"/>
      <c r="D51" s="1111"/>
      <c r="E51" s="1111"/>
      <c r="F51" s="1111"/>
      <c r="G51" s="1111"/>
      <c r="H51" s="1111"/>
      <c r="I51" s="1111"/>
      <c r="J51" s="1111"/>
      <c r="K51" s="1111"/>
      <c r="L51" s="1111"/>
      <c r="M51" s="1111"/>
      <c r="N51" s="1111"/>
      <c r="O51" s="1111"/>
      <c r="P51" s="1111"/>
      <c r="Q51" s="1111"/>
      <c r="R51" s="1111"/>
      <c r="S51" s="1111"/>
      <c r="T51" s="1111"/>
      <c r="U51" s="1111"/>
      <c r="V51" s="1111"/>
      <c r="W51" s="1111"/>
      <c r="X51" s="1111"/>
      <c r="Y51" s="1111"/>
      <c r="Z51" s="1111"/>
      <c r="AA51" s="1111"/>
      <c r="AB51" s="1111"/>
      <c r="AC51" s="1111"/>
      <c r="AD51" s="1111"/>
      <c r="AE51" s="1111"/>
      <c r="AF51" s="1111"/>
      <c r="AG51" s="1111"/>
      <c r="AH51" s="1111"/>
      <c r="AI51" s="1111"/>
      <c r="AJ51" s="1111"/>
      <c r="AK51" s="1111"/>
      <c r="AL51" s="1111"/>
      <c r="AM51" s="1111"/>
      <c r="AN51" s="1111"/>
      <c r="AO51" s="1111"/>
      <c r="AP51" s="1111"/>
      <c r="AQ51" s="1111"/>
      <c r="AR51" s="1111"/>
      <c r="AS51" s="1111"/>
      <c r="AT51" s="1111"/>
      <c r="AU51" s="1111"/>
      <c r="AV51" s="1111"/>
      <c r="AW51" s="1111"/>
      <c r="AX51" s="1111"/>
      <c r="AY51" s="1111"/>
      <c r="AZ51" s="1111"/>
      <c r="CZ51" s="126">
        <v>0</v>
      </c>
    </row>
    <row r="52" spans="3:104" x14ac:dyDescent="0.25">
      <c r="CZ52" s="126">
        <v>0</v>
      </c>
    </row>
    <row r="53" spans="3:104" x14ac:dyDescent="0.25">
      <c r="CZ53" s="126">
        <v>0</v>
      </c>
    </row>
    <row r="54" spans="3:104" x14ac:dyDescent="0.25">
      <c r="C54" s="327" t="s">
        <v>614</v>
      </c>
      <c r="D54" s="328"/>
      <c r="E54" s="328"/>
      <c r="F54" s="328"/>
      <c r="G54" s="328"/>
      <c r="H54" s="328"/>
      <c r="I54" s="328"/>
      <c r="J54" s="328"/>
      <c r="K54" s="328"/>
      <c r="L54" s="328"/>
      <c r="M54" s="328"/>
      <c r="N54" s="328"/>
      <c r="O54" s="328"/>
      <c r="P54" s="329"/>
      <c r="Q54" s="43"/>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CZ54" s="126">
        <v>0</v>
      </c>
    </row>
    <row r="55" spans="3:104" x14ac:dyDescent="0.25">
      <c r="CZ55" s="126">
        <v>0</v>
      </c>
    </row>
    <row r="56" spans="3:104" x14ac:dyDescent="0.25">
      <c r="C56" s="47" t="s">
        <v>211</v>
      </c>
      <c r="D56" s="412"/>
      <c r="E56" s="412"/>
      <c r="F56" s="412"/>
      <c r="G56" s="412"/>
      <c r="H56" s="412"/>
      <c r="I56" s="412"/>
      <c r="J56" s="412"/>
      <c r="K56" s="412"/>
      <c r="L56" s="412"/>
      <c r="M56" s="412"/>
      <c r="N56" s="412"/>
      <c r="O56" s="412"/>
      <c r="P56" s="412"/>
      <c r="Q56" s="412"/>
      <c r="R56" s="412"/>
      <c r="S56" s="412"/>
      <c r="T56" s="412"/>
      <c r="U56" s="412"/>
      <c r="V56" s="412"/>
      <c r="W56" s="412"/>
      <c r="X56" s="412"/>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3"/>
      <c r="CZ56" s="126">
        <v>0</v>
      </c>
    </row>
    <row r="57" spans="3:104" x14ac:dyDescent="0.25">
      <c r="C57" s="52" t="s">
        <v>211</v>
      </c>
      <c r="D57" s="389"/>
      <c r="E57" s="389"/>
      <c r="F57" s="389"/>
      <c r="G57" s="389"/>
      <c r="H57" s="389"/>
      <c r="I57" s="389"/>
      <c r="J57" s="389"/>
      <c r="K57" s="389"/>
      <c r="L57" s="389"/>
      <c r="M57" s="389"/>
      <c r="N57" s="389"/>
      <c r="O57" s="389"/>
      <c r="P57" s="389"/>
      <c r="Q57" s="389"/>
      <c r="R57" s="389"/>
      <c r="S57" s="389"/>
      <c r="T57" s="389"/>
      <c r="U57" s="389"/>
      <c r="V57" s="389"/>
      <c r="W57" s="389"/>
      <c r="X57" s="389"/>
      <c r="Y57" s="389"/>
      <c r="Z57" s="389"/>
      <c r="AA57" s="389"/>
      <c r="AB57" s="389"/>
      <c r="AC57" s="389"/>
      <c r="AD57" s="389"/>
      <c r="AE57" s="389"/>
      <c r="AF57" s="389"/>
      <c r="AG57" s="389"/>
      <c r="AH57" s="389"/>
      <c r="AI57" s="389"/>
      <c r="AJ57" s="389"/>
      <c r="AK57" s="389"/>
      <c r="AL57" s="389"/>
      <c r="AM57" s="389"/>
      <c r="AN57" s="389"/>
      <c r="AO57" s="389"/>
      <c r="AP57" s="389"/>
      <c r="AQ57" s="389"/>
      <c r="AR57" s="389"/>
      <c r="AS57" s="389"/>
      <c r="AT57" s="389"/>
      <c r="AU57" s="389"/>
      <c r="AV57" s="389"/>
      <c r="AW57" s="389"/>
      <c r="AX57" s="389"/>
      <c r="AY57" s="389"/>
      <c r="AZ57" s="390"/>
      <c r="CZ57" s="126">
        <v>0</v>
      </c>
    </row>
    <row r="58" spans="3:104" x14ac:dyDescent="0.25">
      <c r="C58" s="144" t="s">
        <v>211</v>
      </c>
      <c r="D58" s="970"/>
      <c r="E58" s="428"/>
      <c r="F58" s="428"/>
      <c r="G58" s="428"/>
      <c r="H58" s="428"/>
      <c r="I58" s="428"/>
      <c r="J58" s="428"/>
      <c r="K58" s="428"/>
      <c r="L58" s="428"/>
      <c r="M58" s="428"/>
      <c r="N58" s="428"/>
      <c r="O58" s="428"/>
      <c r="P58" s="428"/>
      <c r="Q58" s="428"/>
      <c r="R58" s="428"/>
      <c r="S58" s="428"/>
      <c r="T58" s="428"/>
      <c r="U58" s="428"/>
      <c r="V58" s="428"/>
      <c r="W58" s="428"/>
      <c r="X58" s="428"/>
      <c r="Y58" s="428"/>
      <c r="Z58" s="428"/>
      <c r="AA58" s="428"/>
      <c r="AB58" s="428"/>
      <c r="AC58" s="428"/>
      <c r="AD58" s="428"/>
      <c r="AE58" s="428"/>
      <c r="AF58" s="428"/>
      <c r="AG58" s="428"/>
      <c r="AH58" s="428"/>
      <c r="AI58" s="428"/>
      <c r="AJ58" s="428"/>
      <c r="AK58" s="428"/>
      <c r="AL58" s="428"/>
      <c r="AM58" s="428"/>
      <c r="AN58" s="428"/>
      <c r="AO58" s="428"/>
      <c r="AP58" s="428"/>
      <c r="AQ58" s="428"/>
      <c r="AR58" s="428"/>
      <c r="AS58" s="428"/>
      <c r="AT58" s="428"/>
      <c r="AU58" s="428"/>
      <c r="AV58" s="428"/>
      <c r="AW58" s="428"/>
      <c r="AX58" s="428"/>
      <c r="AY58" s="428"/>
      <c r="AZ58" s="429"/>
      <c r="CZ58" s="126">
        <v>0</v>
      </c>
    </row>
    <row r="59" spans="3:104" x14ac:dyDescent="0.25">
      <c r="C59" s="420" t="s">
        <v>92</v>
      </c>
      <c r="D59" s="421"/>
      <c r="E59" s="421"/>
      <c r="F59" s="421"/>
      <c r="G59" s="421"/>
      <c r="H59" s="421"/>
      <c r="I59" s="421"/>
      <c r="J59" s="421"/>
      <c r="K59" s="421"/>
      <c r="L59" s="421"/>
      <c r="M59" s="421"/>
      <c r="N59" s="421"/>
      <c r="O59" s="421"/>
      <c r="P59" s="421"/>
      <c r="Q59" s="421"/>
      <c r="R59" s="421"/>
      <c r="S59" s="421"/>
      <c r="T59" s="421"/>
      <c r="U59" s="421"/>
      <c r="V59" s="421"/>
      <c r="W59" s="421"/>
      <c r="X59" s="421"/>
      <c r="Y59" s="421"/>
      <c r="Z59" s="421"/>
      <c r="AA59" s="421"/>
      <c r="AB59" s="421"/>
      <c r="AC59" s="421"/>
      <c r="AD59" s="421"/>
      <c r="AE59" s="421"/>
      <c r="AF59" s="421"/>
      <c r="AG59" s="421"/>
      <c r="AH59" s="421"/>
      <c r="AI59" s="421"/>
      <c r="AJ59" s="421"/>
      <c r="AK59" s="421"/>
      <c r="AL59" s="421"/>
      <c r="AM59" s="421"/>
      <c r="AN59" s="421"/>
      <c r="AO59" s="421"/>
      <c r="AP59" s="421"/>
      <c r="AQ59" s="421"/>
      <c r="AR59" s="421"/>
      <c r="AS59" s="421"/>
      <c r="AT59" s="421"/>
      <c r="AU59" s="421"/>
      <c r="AV59" s="422"/>
      <c r="AW59" s="330" t="s">
        <v>93</v>
      </c>
      <c r="AX59" s="331"/>
      <c r="AY59" s="330" t="s">
        <v>94</v>
      </c>
      <c r="AZ59" s="331"/>
      <c r="CZ59" s="126">
        <v>1</v>
      </c>
    </row>
    <row r="60" spans="3:104" x14ac:dyDescent="0.25">
      <c r="CZ60" s="126">
        <v>0</v>
      </c>
    </row>
    <row r="61" spans="3:104" x14ac:dyDescent="0.25">
      <c r="C61" s="1107" t="s">
        <v>317</v>
      </c>
      <c r="D61" s="1107"/>
      <c r="E61" s="1107"/>
      <c r="F61" s="1107"/>
      <c r="G61" s="1107"/>
      <c r="H61" s="1107"/>
      <c r="I61" s="1107"/>
      <c r="J61" s="1107"/>
      <c r="K61" s="1107"/>
      <c r="L61" s="1107"/>
      <c r="M61" s="1107"/>
      <c r="N61" s="1107"/>
      <c r="O61" s="1107"/>
      <c r="P61" s="1107"/>
      <c r="Q61" s="1107"/>
      <c r="R61" s="1107"/>
      <c r="S61" s="1107"/>
      <c r="T61" s="1107"/>
      <c r="U61" s="1107"/>
      <c r="V61" s="1107"/>
      <c r="W61" s="1107"/>
      <c r="X61" s="1107"/>
      <c r="Y61" s="1107"/>
      <c r="Z61" s="1107"/>
      <c r="AA61" s="1107"/>
      <c r="AB61" s="1107"/>
      <c r="AC61" s="1107"/>
      <c r="AD61" s="1107"/>
      <c r="AE61" s="1107"/>
      <c r="AF61" s="1107"/>
      <c r="AG61" s="1107"/>
      <c r="AH61" s="1107"/>
      <c r="AI61" s="1107"/>
      <c r="AJ61" s="1107"/>
      <c r="AK61" s="1107"/>
      <c r="AL61" s="1107"/>
      <c r="AM61" s="1107"/>
      <c r="AN61" s="1107"/>
      <c r="AO61" s="1107"/>
      <c r="AP61" s="1107"/>
      <c r="AQ61" s="1107"/>
      <c r="AR61" s="1107"/>
      <c r="AS61" s="1107"/>
      <c r="AT61" s="1107"/>
      <c r="AU61" s="1107"/>
      <c r="AV61" s="1107"/>
      <c r="AW61" s="1107"/>
      <c r="AX61" s="1107"/>
      <c r="AY61" s="1107"/>
      <c r="AZ61" s="1107"/>
      <c r="CZ61" s="126">
        <v>0</v>
      </c>
    </row>
    <row r="62" spans="3:104" x14ac:dyDescent="0.25">
      <c r="CZ62" s="126">
        <v>0</v>
      </c>
    </row>
    <row r="63" spans="3:104" ht="15" customHeight="1" x14ac:dyDescent="0.25">
      <c r="C63" s="661" t="s">
        <v>228</v>
      </c>
      <c r="D63" s="662"/>
      <c r="E63" s="662"/>
      <c r="F63" s="662"/>
      <c r="G63" s="662"/>
      <c r="H63" s="662"/>
      <c r="I63" s="662"/>
      <c r="J63" s="662"/>
      <c r="K63" s="662"/>
      <c r="L63" s="662"/>
      <c r="M63" s="662"/>
      <c r="N63" s="663"/>
      <c r="O63" s="1104" t="s">
        <v>612</v>
      </c>
      <c r="P63" s="1104"/>
      <c r="Q63" s="1104"/>
      <c r="R63" s="1104"/>
      <c r="S63" s="1104"/>
      <c r="T63" s="1104"/>
      <c r="U63" s="1104"/>
      <c r="V63" s="1104"/>
      <c r="W63" s="1104"/>
      <c r="X63" s="1104"/>
      <c r="Y63" s="1104"/>
      <c r="Z63" s="1104"/>
      <c r="AA63" s="1104"/>
      <c r="AB63" s="1104" t="s">
        <v>163</v>
      </c>
      <c r="AC63" s="1104"/>
      <c r="AD63" s="1104"/>
      <c r="AE63" s="1104"/>
      <c r="AF63" s="1104"/>
      <c r="AG63" s="1104"/>
      <c r="AH63" s="1104"/>
      <c r="AI63" s="1104"/>
      <c r="AJ63" s="1104"/>
      <c r="AK63" s="1104"/>
      <c r="AL63" s="1104"/>
      <c r="AM63" s="1104"/>
      <c r="AN63" s="1104"/>
      <c r="AO63" s="1108" t="s">
        <v>611</v>
      </c>
      <c r="AP63" s="733"/>
      <c r="AQ63" s="733"/>
      <c r="AR63" s="733"/>
      <c r="AS63" s="733"/>
      <c r="AT63" s="733"/>
      <c r="AU63" s="733"/>
      <c r="AV63" s="733"/>
      <c r="AW63" s="733"/>
      <c r="AX63" s="733"/>
      <c r="AY63" s="733"/>
      <c r="AZ63" s="734"/>
      <c r="CZ63" s="126">
        <v>0</v>
      </c>
    </row>
    <row r="64" spans="3:104" ht="15" customHeight="1" x14ac:dyDescent="0.25">
      <c r="C64" s="1103"/>
      <c r="D64" s="353"/>
      <c r="E64" s="353"/>
      <c r="F64" s="353"/>
      <c r="G64" s="353"/>
      <c r="H64" s="353"/>
      <c r="I64" s="353"/>
      <c r="J64" s="353"/>
      <c r="K64" s="353"/>
      <c r="L64" s="353"/>
      <c r="M64" s="353"/>
      <c r="N64" s="354"/>
      <c r="O64" s="532" t="s">
        <v>21</v>
      </c>
      <c r="P64" s="364"/>
      <c r="Q64" s="364"/>
      <c r="R64" s="364"/>
      <c r="S64" s="364"/>
      <c r="T64" s="364"/>
      <c r="U64" s="364"/>
      <c r="V64" s="364"/>
      <c r="W64" s="364"/>
      <c r="X64" s="364"/>
      <c r="Y64" s="364"/>
      <c r="Z64" s="364"/>
      <c r="AA64" s="668"/>
      <c r="AB64" s="532" t="s">
        <v>613</v>
      </c>
      <c r="AC64" s="364"/>
      <c r="AD64" s="364"/>
      <c r="AE64" s="364"/>
      <c r="AF64" s="364"/>
      <c r="AG64" s="364"/>
      <c r="AH64" s="364"/>
      <c r="AI64" s="364"/>
      <c r="AJ64" s="364"/>
      <c r="AK64" s="364"/>
      <c r="AL64" s="364"/>
      <c r="AM64" s="364"/>
      <c r="AN64" s="668"/>
      <c r="AO64" s="352"/>
      <c r="AP64" s="353"/>
      <c r="AQ64" s="353"/>
      <c r="AR64" s="353"/>
      <c r="AS64" s="353"/>
      <c r="AT64" s="353"/>
      <c r="AU64" s="353"/>
      <c r="AV64" s="353"/>
      <c r="AW64" s="353"/>
      <c r="AX64" s="353"/>
      <c r="AY64" s="353"/>
      <c r="AZ64" s="354"/>
      <c r="CZ64" s="126">
        <v>0</v>
      </c>
    </row>
    <row r="65" spans="3:104" x14ac:dyDescent="0.25">
      <c r="C65" s="1103"/>
      <c r="D65" s="353"/>
      <c r="E65" s="353"/>
      <c r="F65" s="353"/>
      <c r="G65" s="353"/>
      <c r="H65" s="353"/>
      <c r="I65" s="353"/>
      <c r="J65" s="353"/>
      <c r="K65" s="353"/>
      <c r="L65" s="353"/>
      <c r="M65" s="353"/>
      <c r="N65" s="354"/>
      <c r="O65" s="532" t="s">
        <v>318</v>
      </c>
      <c r="P65" s="364"/>
      <c r="Q65" s="364"/>
      <c r="R65" s="364"/>
      <c r="S65" s="364"/>
      <c r="T65" s="364"/>
      <c r="U65" s="364"/>
      <c r="V65" s="364"/>
      <c r="W65" s="364"/>
      <c r="X65" s="364"/>
      <c r="Y65" s="364"/>
      <c r="Z65" s="364"/>
      <c r="AA65" s="668"/>
      <c r="AB65" s="532" t="s">
        <v>613</v>
      </c>
      <c r="AC65" s="364"/>
      <c r="AD65" s="364"/>
      <c r="AE65" s="364"/>
      <c r="AF65" s="364"/>
      <c r="AG65" s="364"/>
      <c r="AH65" s="364"/>
      <c r="AI65" s="364"/>
      <c r="AJ65" s="364"/>
      <c r="AK65" s="364"/>
      <c r="AL65" s="364"/>
      <c r="AM65" s="364"/>
      <c r="AN65" s="668"/>
      <c r="AO65" s="352"/>
      <c r="AP65" s="353"/>
      <c r="AQ65" s="353"/>
      <c r="AR65" s="353"/>
      <c r="AS65" s="353"/>
      <c r="AT65" s="353"/>
      <c r="AU65" s="353"/>
      <c r="AV65" s="353"/>
      <c r="AW65" s="353"/>
      <c r="AX65" s="353"/>
      <c r="AY65" s="353"/>
      <c r="AZ65" s="354"/>
      <c r="CZ65" s="126">
        <v>0</v>
      </c>
    </row>
    <row r="66" spans="3:104" x14ac:dyDescent="0.25">
      <c r="C66" s="352"/>
      <c r="D66" s="353"/>
      <c r="E66" s="353"/>
      <c r="F66" s="353"/>
      <c r="G66" s="353"/>
      <c r="H66" s="353"/>
      <c r="I66" s="353"/>
      <c r="J66" s="353"/>
      <c r="K66" s="353"/>
      <c r="L66" s="353"/>
      <c r="M66" s="353"/>
      <c r="N66" s="354"/>
      <c r="O66" s="532" t="s">
        <v>319</v>
      </c>
      <c r="P66" s="364"/>
      <c r="Q66" s="364"/>
      <c r="R66" s="364"/>
      <c r="S66" s="364"/>
      <c r="T66" s="364"/>
      <c r="U66" s="364"/>
      <c r="V66" s="364"/>
      <c r="W66" s="364"/>
      <c r="X66" s="364"/>
      <c r="Y66" s="364"/>
      <c r="Z66" s="364"/>
      <c r="AA66" s="668"/>
      <c r="AB66" s="532"/>
      <c r="AC66" s="364"/>
      <c r="AD66" s="364"/>
      <c r="AE66" s="364"/>
      <c r="AF66" s="364"/>
      <c r="AG66" s="364"/>
      <c r="AH66" s="364"/>
      <c r="AI66" s="364"/>
      <c r="AJ66" s="364"/>
      <c r="AK66" s="364"/>
      <c r="AL66" s="364"/>
      <c r="AM66" s="364"/>
      <c r="AN66" s="668"/>
      <c r="AO66" s="352"/>
      <c r="AP66" s="353"/>
      <c r="AQ66" s="353"/>
      <c r="AR66" s="353"/>
      <c r="AS66" s="353"/>
      <c r="AT66" s="353"/>
      <c r="AU66" s="353"/>
      <c r="AV66" s="353"/>
      <c r="AW66" s="353"/>
      <c r="AX66" s="353"/>
      <c r="AY66" s="353"/>
      <c r="AZ66" s="354"/>
      <c r="CZ66" s="126">
        <v>0</v>
      </c>
    </row>
    <row r="67" spans="3:104" ht="15" customHeight="1" x14ac:dyDescent="0.25">
      <c r="C67" s="414"/>
      <c r="D67" s="415"/>
      <c r="E67" s="415"/>
      <c r="F67" s="415"/>
      <c r="G67" s="415"/>
      <c r="H67" s="415"/>
      <c r="I67" s="415"/>
      <c r="J67" s="415"/>
      <c r="K67" s="415"/>
      <c r="L67" s="415"/>
      <c r="M67" s="415"/>
      <c r="N67" s="416"/>
      <c r="O67" s="551"/>
      <c r="P67" s="1109"/>
      <c r="Q67" s="1109"/>
      <c r="R67" s="1109"/>
      <c r="S67" s="1109"/>
      <c r="T67" s="1109"/>
      <c r="U67" s="1109"/>
      <c r="V67" s="1109"/>
      <c r="W67" s="1109"/>
      <c r="X67" s="1109"/>
      <c r="Y67" s="1109"/>
      <c r="Z67" s="1109"/>
      <c r="AA67" s="1110"/>
      <c r="AB67" s="551"/>
      <c r="AC67" s="1109"/>
      <c r="AD67" s="1109"/>
      <c r="AE67" s="1109"/>
      <c r="AF67" s="1109"/>
      <c r="AG67" s="1109"/>
      <c r="AH67" s="1109"/>
      <c r="AI67" s="1109"/>
      <c r="AJ67" s="1109"/>
      <c r="AK67" s="1109"/>
      <c r="AL67" s="1109"/>
      <c r="AM67" s="1109"/>
      <c r="AN67" s="1110"/>
      <c r="AO67" s="414"/>
      <c r="AP67" s="415"/>
      <c r="AQ67" s="415"/>
      <c r="AR67" s="415"/>
      <c r="AS67" s="415"/>
      <c r="AT67" s="415"/>
      <c r="AU67" s="415"/>
      <c r="AV67" s="415"/>
      <c r="AW67" s="415"/>
      <c r="AX67" s="415"/>
      <c r="AY67" s="415"/>
      <c r="AZ67" s="416"/>
      <c r="CZ67" s="126">
        <v>0</v>
      </c>
    </row>
    <row r="68" spans="3:104" x14ac:dyDescent="0.25">
      <c r="C68" s="352"/>
      <c r="D68" s="353"/>
      <c r="E68" s="353"/>
      <c r="F68" s="353"/>
      <c r="G68" s="353"/>
      <c r="H68" s="353"/>
      <c r="I68" s="353"/>
      <c r="J68" s="353"/>
      <c r="K68" s="353"/>
      <c r="L68" s="353"/>
      <c r="M68" s="353"/>
      <c r="N68" s="354"/>
      <c r="O68" s="532"/>
      <c r="P68" s="364"/>
      <c r="Q68" s="364"/>
      <c r="R68" s="364"/>
      <c r="S68" s="364"/>
      <c r="T68" s="364"/>
      <c r="U68" s="364"/>
      <c r="V68" s="364"/>
      <c r="W68" s="364"/>
      <c r="X68" s="364"/>
      <c r="Y68" s="364"/>
      <c r="Z68" s="364"/>
      <c r="AA68" s="668"/>
      <c r="AB68" s="532"/>
      <c r="AC68" s="364"/>
      <c r="AD68" s="364"/>
      <c r="AE68" s="364"/>
      <c r="AF68" s="364"/>
      <c r="AG68" s="364"/>
      <c r="AH68" s="364"/>
      <c r="AI68" s="364"/>
      <c r="AJ68" s="364"/>
      <c r="AK68" s="364"/>
      <c r="AL68" s="364"/>
      <c r="AM68" s="364"/>
      <c r="AN68" s="668"/>
      <c r="AO68" s="352"/>
      <c r="AP68" s="353"/>
      <c r="AQ68" s="353"/>
      <c r="AR68" s="353"/>
      <c r="AS68" s="353"/>
      <c r="AT68" s="353"/>
      <c r="AU68" s="353"/>
      <c r="AV68" s="353"/>
      <c r="AW68" s="353"/>
      <c r="AX68" s="353"/>
      <c r="AY68" s="353"/>
      <c r="AZ68" s="354"/>
      <c r="CZ68" s="126">
        <v>0</v>
      </c>
    </row>
    <row r="69" spans="3:104" x14ac:dyDescent="0.25">
      <c r="C69" s="420" t="s">
        <v>92</v>
      </c>
      <c r="D69" s="421"/>
      <c r="E69" s="421"/>
      <c r="F69" s="421"/>
      <c r="G69" s="421"/>
      <c r="H69" s="421"/>
      <c r="I69" s="421"/>
      <c r="J69" s="421"/>
      <c r="K69" s="421"/>
      <c r="L69" s="421"/>
      <c r="M69" s="421"/>
      <c r="N69" s="421"/>
      <c r="O69" s="421"/>
      <c r="P69" s="421"/>
      <c r="Q69" s="421"/>
      <c r="R69" s="421"/>
      <c r="S69" s="421"/>
      <c r="T69" s="421"/>
      <c r="U69" s="421"/>
      <c r="V69" s="421"/>
      <c r="W69" s="421"/>
      <c r="X69" s="421"/>
      <c r="Y69" s="421"/>
      <c r="Z69" s="421"/>
      <c r="AA69" s="421"/>
      <c r="AB69" s="421"/>
      <c r="AC69" s="421"/>
      <c r="AD69" s="421"/>
      <c r="AE69" s="421"/>
      <c r="AF69" s="421"/>
      <c r="AG69" s="421"/>
      <c r="AH69" s="421"/>
      <c r="AI69" s="421"/>
      <c r="AJ69" s="421"/>
      <c r="AK69" s="421"/>
      <c r="AL69" s="421"/>
      <c r="AM69" s="421"/>
      <c r="AN69" s="421"/>
      <c r="AO69" s="421"/>
      <c r="AP69" s="421"/>
      <c r="AQ69" s="421"/>
      <c r="AR69" s="421"/>
      <c r="AS69" s="421"/>
      <c r="AT69" s="421"/>
      <c r="AU69" s="421"/>
      <c r="AV69" s="422"/>
      <c r="AW69" s="330" t="s">
        <v>93</v>
      </c>
      <c r="AX69" s="331"/>
      <c r="AY69" s="330" t="s">
        <v>94</v>
      </c>
      <c r="AZ69" s="331"/>
      <c r="CZ69" s="126">
        <v>1</v>
      </c>
    </row>
    <row r="70" spans="3:104" x14ac:dyDescent="0.25">
      <c r="CZ70" s="126">
        <v>0</v>
      </c>
    </row>
    <row r="71" spans="3:104" x14ac:dyDescent="0.25">
      <c r="C71" s="623" t="s">
        <v>320</v>
      </c>
      <c r="D71" s="381"/>
      <c r="E71" s="381"/>
      <c r="F71" s="381"/>
      <c r="G71" s="381"/>
      <c r="H71" s="381"/>
      <c r="I71" s="381"/>
      <c r="J71" s="381"/>
      <c r="K71" s="381"/>
      <c r="L71" s="381"/>
      <c r="M71" s="381"/>
      <c r="N71" s="381"/>
      <c r="O71" s="381"/>
      <c r="P71" s="382"/>
      <c r="Q71" s="620" t="s">
        <v>91</v>
      </c>
      <c r="R71" s="426"/>
      <c r="S71" s="426"/>
      <c r="T71" s="426"/>
      <c r="U71" s="426"/>
      <c r="V71" s="426"/>
      <c r="W71" s="426"/>
      <c r="X71" s="426"/>
      <c r="Y71" s="426"/>
      <c r="Z71" s="426"/>
      <c r="AA71" s="426"/>
      <c r="AB71" s="426"/>
      <c r="AC71" s="426"/>
      <c r="AD71" s="426"/>
      <c r="AE71" s="426"/>
      <c r="AF71" s="426"/>
      <c r="AG71" s="426"/>
      <c r="AH71" s="426"/>
      <c r="AI71" s="426"/>
      <c r="AJ71" s="426"/>
      <c r="AK71" s="426"/>
      <c r="AL71" s="426"/>
      <c r="AM71" s="426"/>
      <c r="AN71" s="426"/>
      <c r="AO71" s="426"/>
      <c r="AP71" s="426"/>
      <c r="AQ71" s="426"/>
      <c r="AR71" s="426"/>
      <c r="AS71" s="426"/>
      <c r="AT71" s="426"/>
      <c r="AU71" s="426"/>
      <c r="AV71" s="426"/>
      <c r="AW71" s="426"/>
      <c r="AX71" s="426"/>
      <c r="AY71" s="426"/>
      <c r="AZ71" s="427"/>
      <c r="CZ71" s="126">
        <v>0</v>
      </c>
    </row>
    <row r="72" spans="3:104" x14ac:dyDescent="0.25">
      <c r="CZ72" s="126">
        <v>0</v>
      </c>
    </row>
    <row r="73" spans="3:104" ht="15" customHeight="1" x14ac:dyDescent="0.25">
      <c r="C73" s="1107" t="s">
        <v>321</v>
      </c>
      <c r="D73" s="1107"/>
      <c r="E73" s="1107"/>
      <c r="F73" s="1107"/>
      <c r="G73" s="1107"/>
      <c r="H73" s="1107"/>
      <c r="I73" s="1107"/>
      <c r="J73" s="1107"/>
      <c r="K73" s="1107"/>
      <c r="L73" s="1107"/>
      <c r="M73" s="1107"/>
      <c r="N73" s="1107"/>
      <c r="O73" s="1107"/>
      <c r="P73" s="1107"/>
      <c r="Q73" s="1107"/>
      <c r="R73" s="1107"/>
      <c r="S73" s="1107"/>
      <c r="T73" s="1107"/>
      <c r="U73" s="1107"/>
      <c r="V73" s="1107"/>
      <c r="W73" s="1107"/>
      <c r="X73" s="1107"/>
      <c r="Y73" s="1107"/>
      <c r="Z73" s="1107"/>
      <c r="AA73" s="1107"/>
      <c r="AB73" s="1107"/>
      <c r="AC73" s="1107"/>
      <c r="AD73" s="1107"/>
      <c r="AE73" s="1107"/>
      <c r="AF73" s="1107"/>
      <c r="AG73" s="1107"/>
      <c r="AH73" s="1107"/>
      <c r="AI73" s="1107"/>
      <c r="AJ73" s="1107"/>
      <c r="AK73" s="1107"/>
      <c r="AL73" s="1107"/>
      <c r="AM73" s="1107"/>
      <c r="AN73" s="1107"/>
      <c r="AO73" s="1107"/>
      <c r="AP73" s="1107"/>
      <c r="AQ73" s="1107"/>
      <c r="AR73" s="1107"/>
      <c r="AS73" s="1107"/>
      <c r="AT73" s="1107"/>
      <c r="AU73" s="1107"/>
      <c r="AV73" s="1107"/>
      <c r="AW73" s="1107"/>
      <c r="AX73" s="1107"/>
      <c r="AY73" s="1107"/>
      <c r="AZ73" s="1107"/>
      <c r="CZ73" s="126">
        <v>0</v>
      </c>
    </row>
    <row r="74" spans="3:104" ht="15" customHeight="1" x14ac:dyDescent="0.25">
      <c r="C74" s="100"/>
      <c r="D74" s="100"/>
      <c r="E74" s="100"/>
      <c r="F74" s="100"/>
      <c r="G74" s="100"/>
      <c r="H74" s="100"/>
      <c r="I74" s="100"/>
      <c r="J74" s="100"/>
      <c r="K74" s="100"/>
      <c r="L74" s="100"/>
      <c r="M74" s="100"/>
      <c r="N74" s="100"/>
      <c r="O74" s="100"/>
      <c r="P74" s="100"/>
      <c r="Q74" s="100"/>
      <c r="R74" s="100"/>
      <c r="S74" s="100"/>
      <c r="T74" s="100"/>
      <c r="U74" s="100"/>
      <c r="V74" s="100"/>
      <c r="W74" s="100"/>
      <c r="X74" s="100"/>
      <c r="Y74" s="100"/>
      <c r="Z74" s="100"/>
      <c r="AA74" s="100"/>
      <c r="AB74" s="100"/>
      <c r="AC74" s="100"/>
      <c r="AD74" s="100"/>
      <c r="AE74" s="100"/>
      <c r="AF74" s="100"/>
      <c r="AG74" s="100"/>
      <c r="AH74" s="100"/>
      <c r="AI74" s="100"/>
      <c r="AJ74" s="100"/>
      <c r="AK74" s="100"/>
      <c r="AL74" s="100"/>
      <c r="AM74" s="100"/>
      <c r="AN74" s="100"/>
      <c r="AO74" s="100"/>
      <c r="AP74" s="100"/>
      <c r="AQ74" s="100"/>
      <c r="AR74" s="100"/>
      <c r="AS74" s="100"/>
      <c r="AT74" s="100"/>
      <c r="AU74" s="100"/>
      <c r="AV74" s="100"/>
      <c r="AW74" s="100"/>
      <c r="AX74" s="100"/>
      <c r="AY74" s="100"/>
      <c r="AZ74" s="100"/>
      <c r="CZ74" s="126">
        <v>0</v>
      </c>
    </row>
    <row r="75" spans="3:104" ht="15" customHeight="1" x14ac:dyDescent="0.25">
      <c r="C75" s="100"/>
      <c r="D75" s="100"/>
      <c r="E75" s="100"/>
      <c r="F75" s="100"/>
      <c r="G75" s="100"/>
      <c r="H75" s="100"/>
      <c r="I75" s="100"/>
      <c r="J75" s="100"/>
      <c r="K75" s="100"/>
      <c r="L75" s="100"/>
      <c r="M75" s="100"/>
      <c r="N75" s="100"/>
      <c r="O75" s="100"/>
      <c r="P75" s="100"/>
      <c r="Q75" s="100"/>
      <c r="R75" s="100"/>
      <c r="S75" s="100"/>
      <c r="T75" s="100"/>
      <c r="U75" s="100"/>
      <c r="V75" s="100"/>
      <c r="W75" s="100"/>
      <c r="X75" s="100"/>
      <c r="Y75" s="100"/>
      <c r="Z75" s="100"/>
      <c r="AA75" s="100"/>
      <c r="AB75" s="100"/>
      <c r="AC75" s="100"/>
      <c r="AD75" s="100"/>
      <c r="AE75" s="100"/>
      <c r="AF75" s="100"/>
      <c r="AG75" s="100"/>
      <c r="AH75" s="100"/>
      <c r="AI75" s="100"/>
      <c r="AJ75" s="100"/>
      <c r="AK75" s="100"/>
      <c r="AL75" s="100"/>
      <c r="AM75" s="100"/>
      <c r="AN75" s="100"/>
      <c r="AO75" s="100"/>
      <c r="AP75" s="100"/>
      <c r="AQ75" s="100"/>
      <c r="AR75" s="100"/>
      <c r="AS75" s="100"/>
      <c r="AT75" s="100"/>
      <c r="AU75" s="100"/>
      <c r="AV75" s="100"/>
      <c r="AW75" s="100"/>
      <c r="AX75" s="100"/>
      <c r="AY75" s="100"/>
      <c r="AZ75" s="100"/>
      <c r="CZ75" s="126">
        <v>1</v>
      </c>
    </row>
    <row r="76" spans="3:104" ht="15" customHeight="1" x14ac:dyDescent="0.25">
      <c r="C76" s="335" t="s">
        <v>391</v>
      </c>
      <c r="D76" s="328"/>
      <c r="E76" s="328"/>
      <c r="F76" s="328"/>
      <c r="G76" s="328"/>
      <c r="H76" s="328"/>
      <c r="I76" s="328"/>
      <c r="J76" s="328"/>
      <c r="K76" s="328"/>
      <c r="L76" s="328"/>
      <c r="M76" s="328"/>
      <c r="N76" s="328"/>
      <c r="O76" s="328"/>
      <c r="P76" s="329"/>
      <c r="Q76" s="43"/>
      <c r="R76" s="42"/>
      <c r="S76" s="42"/>
      <c r="T76" s="42"/>
      <c r="U76" s="42"/>
      <c r="V76" s="42"/>
      <c r="W76" s="42"/>
      <c r="X76" s="42"/>
      <c r="Y76" s="42"/>
      <c r="Z76" s="42"/>
      <c r="AA76" s="42"/>
      <c r="AB76" s="42"/>
      <c r="AC76" s="42"/>
      <c r="AD76" s="42"/>
      <c r="AE76" s="42"/>
      <c r="AF76" s="42"/>
      <c r="AG76" s="42"/>
      <c r="AH76" s="42"/>
      <c r="AI76" s="42"/>
      <c r="AJ76" s="42"/>
      <c r="AK76" s="42"/>
      <c r="AL76" s="42"/>
      <c r="AM76" s="42"/>
      <c r="AN76" s="42"/>
      <c r="AO76" s="42"/>
      <c r="AP76" s="42"/>
      <c r="AQ76" s="42"/>
      <c r="AR76" s="42"/>
      <c r="AS76" s="42"/>
      <c r="AT76" s="42"/>
      <c r="AU76" s="42"/>
      <c r="AV76" s="42"/>
      <c r="AW76" s="42"/>
      <c r="AX76" s="42"/>
      <c r="AY76" s="42"/>
      <c r="AZ76" s="42"/>
      <c r="CZ76" s="126">
        <v>1</v>
      </c>
    </row>
    <row r="77" spans="3:104" ht="15" customHeight="1" x14ac:dyDescent="0.25">
      <c r="C77" s="100"/>
      <c r="D77" s="100"/>
      <c r="E77" s="100"/>
      <c r="F77" s="100"/>
      <c r="G77" s="100"/>
      <c r="H77" s="100"/>
      <c r="I77" s="100"/>
      <c r="J77" s="100"/>
      <c r="K77" s="100"/>
      <c r="L77" s="100"/>
      <c r="M77" s="100"/>
      <c r="N77" s="100"/>
      <c r="O77" s="100"/>
      <c r="P77" s="100"/>
      <c r="Q77" s="100"/>
      <c r="R77" s="100"/>
      <c r="S77" s="100"/>
      <c r="T77" s="100"/>
      <c r="U77" s="100"/>
      <c r="V77" s="100"/>
      <c r="W77" s="100"/>
      <c r="X77" s="100"/>
      <c r="Y77" s="100"/>
      <c r="Z77" s="100"/>
      <c r="AA77" s="100"/>
      <c r="AB77" s="100"/>
      <c r="AC77" s="100"/>
      <c r="AD77" s="100"/>
      <c r="AE77" s="100"/>
      <c r="AF77" s="100"/>
      <c r="AG77" s="100"/>
      <c r="AH77" s="100"/>
      <c r="AI77" s="100"/>
      <c r="AJ77" s="100"/>
      <c r="AK77" s="100"/>
      <c r="AL77" s="100"/>
      <c r="AM77" s="100"/>
      <c r="AN77" s="100"/>
      <c r="AO77" s="100"/>
      <c r="AP77" s="100"/>
      <c r="AQ77" s="100"/>
      <c r="AR77" s="100"/>
      <c r="AS77" s="100"/>
      <c r="AT77" s="100"/>
      <c r="AU77" s="100"/>
      <c r="AV77" s="100"/>
      <c r="AW77" s="100"/>
      <c r="AX77" s="100"/>
      <c r="AY77" s="100"/>
      <c r="AZ77" s="100"/>
      <c r="CZ77" s="126">
        <v>1</v>
      </c>
    </row>
    <row r="78" spans="3:104" ht="15" customHeight="1" x14ac:dyDescent="0.25">
      <c r="C78" s="441"/>
      <c r="D78" s="442"/>
      <c r="E78" s="442"/>
      <c r="F78" s="442"/>
      <c r="G78" s="442"/>
      <c r="H78" s="442"/>
      <c r="I78" s="442"/>
      <c r="J78" s="442"/>
      <c r="K78" s="442"/>
      <c r="L78" s="442"/>
      <c r="M78" s="442"/>
      <c r="N78" s="442"/>
      <c r="O78" s="442"/>
      <c r="P78" s="442"/>
      <c r="Q78" s="447" t="s">
        <v>392</v>
      </c>
      <c r="R78" s="447"/>
      <c r="S78" s="447"/>
      <c r="T78" s="447"/>
      <c r="U78" s="447"/>
      <c r="V78" s="447"/>
      <c r="W78" s="447"/>
      <c r="X78" s="447"/>
      <c r="Y78" s="447"/>
      <c r="Z78" s="447"/>
      <c r="AA78" s="447"/>
      <c r="AB78" s="447"/>
      <c r="AC78" s="447"/>
      <c r="AD78" s="447"/>
      <c r="AE78" s="447"/>
      <c r="AF78" s="447"/>
      <c r="AG78" s="447"/>
      <c r="AH78" s="447"/>
      <c r="AI78" s="447"/>
      <c r="AJ78" s="447"/>
      <c r="AK78" s="447"/>
      <c r="AL78" s="447"/>
      <c r="AM78" s="447"/>
      <c r="AN78" s="447"/>
      <c r="AO78" s="447"/>
      <c r="AP78" s="447"/>
      <c r="AQ78" s="447"/>
      <c r="AR78" s="447"/>
      <c r="AS78" s="447"/>
      <c r="AT78" s="447"/>
      <c r="AU78" s="447"/>
      <c r="AV78" s="447"/>
      <c r="AW78" s="447"/>
      <c r="AX78" s="447"/>
      <c r="AY78" s="447"/>
      <c r="AZ78" s="448"/>
      <c r="CZ78" s="126">
        <v>1</v>
      </c>
    </row>
    <row r="79" spans="3:104" ht="15" customHeight="1" x14ac:dyDescent="0.25">
      <c r="C79" s="443"/>
      <c r="D79" s="444"/>
      <c r="E79" s="444"/>
      <c r="F79" s="444"/>
      <c r="G79" s="444"/>
      <c r="H79" s="444"/>
      <c r="I79" s="444"/>
      <c r="J79" s="444"/>
      <c r="K79" s="444"/>
      <c r="L79" s="444"/>
      <c r="M79" s="444"/>
      <c r="N79" s="444"/>
      <c r="O79" s="444"/>
      <c r="P79" s="444"/>
      <c r="Q79" s="449"/>
      <c r="R79" s="449"/>
      <c r="S79" s="449"/>
      <c r="T79" s="449"/>
      <c r="U79" s="449"/>
      <c r="V79" s="449"/>
      <c r="W79" s="449"/>
      <c r="X79" s="449"/>
      <c r="Y79" s="449"/>
      <c r="Z79" s="449"/>
      <c r="AA79" s="449"/>
      <c r="AB79" s="449"/>
      <c r="AC79" s="449"/>
      <c r="AD79" s="449"/>
      <c r="AE79" s="449"/>
      <c r="AF79" s="449"/>
      <c r="AG79" s="449"/>
      <c r="AH79" s="449"/>
      <c r="AI79" s="449"/>
      <c r="AJ79" s="449"/>
      <c r="AK79" s="449"/>
      <c r="AL79" s="449"/>
      <c r="AM79" s="449"/>
      <c r="AN79" s="449"/>
      <c r="AO79" s="449"/>
      <c r="AP79" s="449"/>
      <c r="AQ79" s="449"/>
      <c r="AR79" s="449"/>
      <c r="AS79" s="449"/>
      <c r="AT79" s="449"/>
      <c r="AU79" s="449"/>
      <c r="AV79" s="449"/>
      <c r="AW79" s="449"/>
      <c r="AX79" s="449"/>
      <c r="AY79" s="449"/>
      <c r="AZ79" s="450"/>
      <c r="CZ79" s="126">
        <v>1</v>
      </c>
    </row>
    <row r="80" spans="3:104" ht="15" customHeight="1" x14ac:dyDescent="0.25">
      <c r="C80" s="445"/>
      <c r="D80" s="446"/>
      <c r="E80" s="446"/>
      <c r="F80" s="446"/>
      <c r="G80" s="446"/>
      <c r="H80" s="446"/>
      <c r="I80" s="446"/>
      <c r="J80" s="446"/>
      <c r="K80" s="446"/>
      <c r="L80" s="446"/>
      <c r="M80" s="446"/>
      <c r="N80" s="446"/>
      <c r="O80" s="446"/>
      <c r="P80" s="446"/>
      <c r="Q80" s="451"/>
      <c r="R80" s="451"/>
      <c r="S80" s="451"/>
      <c r="T80" s="451"/>
      <c r="U80" s="451"/>
      <c r="V80" s="451"/>
      <c r="W80" s="451"/>
      <c r="X80" s="451"/>
      <c r="Y80" s="451"/>
      <c r="Z80" s="451"/>
      <c r="AA80" s="451"/>
      <c r="AB80" s="451"/>
      <c r="AC80" s="451"/>
      <c r="AD80" s="451"/>
      <c r="AE80" s="451"/>
      <c r="AF80" s="451"/>
      <c r="AG80" s="451"/>
      <c r="AH80" s="451"/>
      <c r="AI80" s="451"/>
      <c r="AJ80" s="451"/>
      <c r="AK80" s="451"/>
      <c r="AL80" s="451"/>
      <c r="AM80" s="451"/>
      <c r="AN80" s="451"/>
      <c r="AO80" s="451"/>
      <c r="AP80" s="451"/>
      <c r="AQ80" s="451"/>
      <c r="AR80" s="451"/>
      <c r="AS80" s="451"/>
      <c r="AT80" s="451"/>
      <c r="AU80" s="451"/>
      <c r="AV80" s="451"/>
      <c r="AW80" s="451"/>
      <c r="AX80" s="451"/>
      <c r="AY80" s="451"/>
      <c r="AZ80" s="452"/>
      <c r="CZ80" s="126">
        <v>1</v>
      </c>
    </row>
    <row r="81" spans="1:104" ht="15" customHeight="1" x14ac:dyDescent="0.25">
      <c r="C81" s="100"/>
      <c r="D81" s="100"/>
      <c r="E81" s="100"/>
      <c r="F81" s="100"/>
      <c r="G81" s="100"/>
      <c r="H81" s="100"/>
      <c r="I81" s="100"/>
      <c r="J81" s="100"/>
      <c r="K81" s="100"/>
      <c r="L81" s="100"/>
      <c r="M81" s="100"/>
      <c r="N81" s="100"/>
      <c r="O81" s="100"/>
      <c r="P81" s="100"/>
      <c r="Q81" s="100"/>
      <c r="R81" s="100"/>
      <c r="S81" s="100"/>
      <c r="T81" s="100"/>
      <c r="U81" s="100"/>
      <c r="V81" s="100"/>
      <c r="W81" s="100"/>
      <c r="X81" s="100"/>
      <c r="Y81" s="100"/>
      <c r="Z81" s="100"/>
      <c r="AA81" s="100"/>
      <c r="AB81" s="100"/>
      <c r="AC81" s="100"/>
      <c r="AD81" s="100"/>
      <c r="AE81" s="100"/>
      <c r="AF81" s="100"/>
      <c r="AG81" s="100"/>
      <c r="AH81" s="100"/>
      <c r="AI81" s="100"/>
      <c r="AJ81" s="100"/>
      <c r="AK81" s="100"/>
      <c r="AL81" s="100"/>
      <c r="AM81" s="100"/>
      <c r="AN81" s="100"/>
      <c r="AO81" s="100"/>
      <c r="AP81" s="100"/>
      <c r="AQ81" s="100"/>
      <c r="AR81" s="100"/>
      <c r="AS81" s="100"/>
      <c r="AT81" s="100"/>
      <c r="AU81" s="100"/>
      <c r="AV81" s="100"/>
      <c r="AW81" s="100"/>
      <c r="AX81" s="100"/>
      <c r="AY81" s="100"/>
      <c r="AZ81" s="100"/>
      <c r="CZ81" s="126">
        <v>0</v>
      </c>
    </row>
    <row r="82" spans="1:104" ht="15" customHeight="1" x14ac:dyDescent="0.25">
      <c r="C82" s="100"/>
      <c r="D82" s="100"/>
      <c r="E82" s="100"/>
      <c r="F82" s="100"/>
      <c r="G82" s="100"/>
      <c r="H82" s="100"/>
      <c r="I82" s="100"/>
      <c r="J82" s="100"/>
      <c r="K82" s="100"/>
      <c r="L82" s="100"/>
      <c r="M82" s="100"/>
      <c r="N82" s="100"/>
      <c r="O82" s="100"/>
      <c r="P82" s="100"/>
      <c r="Q82" s="100"/>
      <c r="R82" s="100"/>
      <c r="S82" s="100"/>
      <c r="T82" s="100"/>
      <c r="U82" s="100"/>
      <c r="V82" s="100"/>
      <c r="W82" s="100"/>
      <c r="X82" s="100"/>
      <c r="Y82" s="100"/>
      <c r="Z82" s="100"/>
      <c r="AA82" s="100"/>
      <c r="AB82" s="100"/>
      <c r="AC82" s="100"/>
      <c r="AD82" s="100"/>
      <c r="AE82" s="100"/>
      <c r="AF82" s="100"/>
      <c r="AG82" s="100"/>
      <c r="AH82" s="100"/>
      <c r="AI82" s="100"/>
      <c r="AJ82" s="100"/>
      <c r="AK82" s="100"/>
      <c r="AL82" s="100"/>
      <c r="AM82" s="100"/>
      <c r="AN82" s="100"/>
      <c r="AO82" s="100"/>
      <c r="AP82" s="100"/>
      <c r="AQ82" s="100"/>
      <c r="AR82" s="100"/>
      <c r="AS82" s="100"/>
      <c r="AT82" s="100"/>
      <c r="AU82" s="100"/>
      <c r="AV82" s="100"/>
      <c r="AW82" s="100"/>
      <c r="AX82" s="100"/>
      <c r="AY82" s="100"/>
      <c r="AZ82" s="100"/>
      <c r="CZ82" s="126">
        <v>0</v>
      </c>
    </row>
    <row r="83" spans="1:104" x14ac:dyDescent="0.25">
      <c r="A83" s="39"/>
      <c r="B83" s="39"/>
      <c r="C83" s="39"/>
      <c r="D83" s="39"/>
      <c r="E83" s="39"/>
      <c r="F83" s="39"/>
      <c r="G83" s="39"/>
      <c r="H83" s="39"/>
      <c r="I83" s="39"/>
      <c r="J83" s="39"/>
      <c r="K83" s="39"/>
      <c r="L83" s="39"/>
      <c r="M83" s="39"/>
      <c r="N83" s="39"/>
      <c r="O83" s="39"/>
      <c r="P83" s="39"/>
      <c r="Q83" s="39"/>
      <c r="R83" s="39"/>
      <c r="S83" s="39"/>
      <c r="T83" s="39"/>
      <c r="U83" s="39"/>
      <c r="V83" s="39"/>
      <c r="W83" s="39"/>
      <c r="X83" s="39"/>
      <c r="Y83" s="39"/>
      <c r="Z83" s="39"/>
      <c r="AA83" s="39"/>
      <c r="AB83" s="39"/>
      <c r="AC83" s="39"/>
      <c r="AD83" s="39"/>
      <c r="AE83" s="39"/>
      <c r="AF83" s="39"/>
      <c r="AG83" s="39"/>
      <c r="AH83" s="39"/>
      <c r="AI83" s="39"/>
      <c r="AJ83" s="39"/>
      <c r="AK83" s="39"/>
      <c r="AL83" s="39"/>
      <c r="AM83" s="39"/>
      <c r="AN83" s="39"/>
      <c r="AO83" s="39"/>
      <c r="AP83" s="39"/>
      <c r="AQ83" s="39"/>
      <c r="AR83" s="39"/>
      <c r="AS83" s="39"/>
      <c r="AT83" s="39"/>
      <c r="AU83" s="40"/>
      <c r="AV83" s="40"/>
      <c r="AW83" s="40"/>
      <c r="AX83" s="40"/>
      <c r="AY83" s="40"/>
      <c r="AZ83" s="40"/>
      <c r="CZ83" s="126">
        <v>0</v>
      </c>
    </row>
    <row r="84" spans="1:104" x14ac:dyDescent="0.25">
      <c r="A84" s="39"/>
      <c r="B84" s="39"/>
      <c r="C84" s="679" t="s">
        <v>640</v>
      </c>
      <c r="D84" s="679"/>
      <c r="E84" s="679"/>
      <c r="F84" s="679"/>
      <c r="G84" s="679"/>
      <c r="H84" s="679"/>
      <c r="I84" s="679"/>
      <c r="J84" s="679"/>
      <c r="K84" s="679"/>
      <c r="L84" s="679"/>
      <c r="M84" s="679"/>
      <c r="N84" s="679"/>
      <c r="O84" s="679"/>
      <c r="P84" s="679"/>
      <c r="Q84" s="679"/>
      <c r="R84" s="679"/>
      <c r="S84" s="679"/>
      <c r="T84" s="679"/>
      <c r="U84" s="679"/>
      <c r="V84" s="679"/>
      <c r="W84" s="679"/>
      <c r="X84" s="679"/>
      <c r="Y84" s="679"/>
      <c r="Z84" s="679"/>
      <c r="AA84" s="679"/>
      <c r="AB84" s="679"/>
      <c r="AC84" s="679"/>
      <c r="AD84" s="679"/>
      <c r="AE84" s="679"/>
      <c r="AF84" s="679"/>
      <c r="AG84" s="679"/>
      <c r="AH84" s="679"/>
      <c r="AI84" s="679"/>
      <c r="AJ84" s="679"/>
      <c r="AK84" s="679"/>
      <c r="AL84" s="679"/>
      <c r="AM84" s="679"/>
      <c r="AN84" s="679"/>
      <c r="AO84" s="679"/>
      <c r="AP84" s="679"/>
      <c r="AQ84" s="679"/>
      <c r="AR84" s="679"/>
      <c r="AS84" s="679"/>
      <c r="AT84" s="679"/>
      <c r="AU84" s="679"/>
      <c r="AV84" s="679"/>
      <c r="AW84" s="65"/>
      <c r="AX84" s="65"/>
      <c r="AY84" s="65"/>
      <c r="AZ84" s="40"/>
      <c r="CZ84" s="126">
        <v>0</v>
      </c>
    </row>
    <row r="85" spans="1:104" x14ac:dyDescent="0.25">
      <c r="A85" s="39"/>
      <c r="B85" s="39"/>
      <c r="C85" s="727" t="str">
        <f>APPG!D77</f>
        <v>versión 3.9</v>
      </c>
      <c r="D85" s="727"/>
      <c r="E85" s="727"/>
      <c r="F85" s="727"/>
      <c r="G85" s="727"/>
      <c r="H85" s="727"/>
      <c r="I85" s="727"/>
      <c r="J85" s="727"/>
      <c r="K85" s="727"/>
      <c r="L85" s="727"/>
      <c r="M85" s="727"/>
      <c r="N85" s="727"/>
      <c r="O85" s="727"/>
      <c r="P85" s="727"/>
      <c r="Q85" s="727"/>
      <c r="R85" s="727"/>
      <c r="S85" s="727"/>
      <c r="T85" s="727"/>
      <c r="U85" s="727"/>
      <c r="V85" s="727"/>
      <c r="W85" s="727"/>
      <c r="X85" s="727"/>
      <c r="Y85" s="727"/>
      <c r="Z85" s="728" t="s">
        <v>342</v>
      </c>
      <c r="AA85" s="728"/>
      <c r="AB85" s="728"/>
      <c r="AC85" s="728"/>
      <c r="AD85" s="728"/>
      <c r="AE85" s="728"/>
      <c r="AF85" s="728"/>
      <c r="AG85" s="728"/>
      <c r="AH85" s="728"/>
      <c r="AI85" s="728"/>
      <c r="AJ85" s="728"/>
      <c r="AK85" s="728"/>
      <c r="AL85" s="728"/>
      <c r="AM85" s="728"/>
      <c r="AN85" s="728"/>
      <c r="AO85" s="728"/>
      <c r="AP85" s="728"/>
      <c r="AQ85" s="728"/>
      <c r="AR85" s="728"/>
      <c r="AS85" s="728"/>
      <c r="AT85" s="728"/>
      <c r="AU85" s="728"/>
      <c r="AV85" s="728"/>
      <c r="AW85" s="40"/>
      <c r="AX85" s="40"/>
      <c r="AY85" s="40"/>
      <c r="AZ85" s="40"/>
      <c r="BC85">
        <f>ROW(C85)</f>
        <v>85</v>
      </c>
      <c r="BD85">
        <f>COLUMN(C85)</f>
        <v>3</v>
      </c>
      <c r="CZ85" s="126">
        <v>2</v>
      </c>
    </row>
    <row r="86" spans="1:104" x14ac:dyDescent="0.25">
      <c r="A86" s="39"/>
      <c r="B86" s="39"/>
      <c r="C86" s="39"/>
      <c r="D86" s="39"/>
      <c r="E86" s="39"/>
      <c r="F86" s="39"/>
      <c r="G86" s="39"/>
      <c r="H86" s="39"/>
      <c r="I86" s="39"/>
      <c r="J86" s="39"/>
      <c r="K86" s="39"/>
      <c r="L86" s="39"/>
      <c r="M86" s="39"/>
      <c r="N86" s="39"/>
      <c r="O86" s="39"/>
      <c r="P86" s="39"/>
      <c r="Q86" s="39"/>
      <c r="R86" s="39"/>
      <c r="S86" s="39"/>
      <c r="T86" s="39"/>
      <c r="U86" s="39"/>
      <c r="V86" s="39"/>
      <c r="W86" s="39"/>
      <c r="X86" s="39"/>
      <c r="Y86" s="39"/>
      <c r="Z86" s="39"/>
      <c r="AA86" s="39"/>
      <c r="AB86" s="39"/>
      <c r="AC86" s="39"/>
      <c r="AD86" s="39"/>
      <c r="AE86" s="39"/>
      <c r="AF86" s="39"/>
      <c r="AG86" s="39"/>
      <c r="AH86" s="39"/>
      <c r="AI86" s="39"/>
      <c r="AJ86" s="39"/>
      <c r="AK86" s="39"/>
      <c r="AL86" s="39"/>
      <c r="AM86" s="39"/>
      <c r="AN86" s="39"/>
      <c r="AO86" s="39"/>
      <c r="AP86" s="39"/>
      <c r="AQ86" s="39"/>
      <c r="AR86" s="39"/>
      <c r="AS86" s="39"/>
      <c r="AT86" s="39"/>
      <c r="AU86" s="39"/>
      <c r="AV86" s="39"/>
      <c r="AW86" s="39"/>
      <c r="AX86" s="39"/>
      <c r="AY86" s="39"/>
      <c r="AZ86" s="39"/>
      <c r="CZ86" s="126">
        <v>0</v>
      </c>
    </row>
    <row r="87" spans="1:104" x14ac:dyDescent="0.25">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39"/>
      <c r="AV87" s="39"/>
      <c r="AW87" s="39"/>
      <c r="AX87" s="39"/>
      <c r="AY87" s="39"/>
      <c r="AZ87" s="39"/>
    </row>
    <row r="88" spans="1:104" ht="15" customHeight="1" x14ac:dyDescent="0.25"/>
    <row r="90" spans="1:104" ht="15" customHeight="1" x14ac:dyDescent="0.25"/>
    <row r="91" spans="1:104" ht="15" customHeight="1" x14ac:dyDescent="0.25"/>
    <row r="92" spans="1:104" ht="15" customHeight="1" x14ac:dyDescent="0.25"/>
    <row r="94" spans="1:104" ht="15" customHeight="1" x14ac:dyDescent="0.25"/>
    <row r="95" spans="1:104" ht="15" customHeight="1" x14ac:dyDescent="0.25"/>
    <row r="96" spans="1:104" ht="15" customHeight="1" x14ac:dyDescent="0.25"/>
    <row r="97" ht="15" customHeight="1" x14ac:dyDescent="0.25"/>
    <row r="100" ht="15" customHeight="1" x14ac:dyDescent="0.25"/>
    <row r="117" ht="15" customHeight="1" x14ac:dyDescent="0.25"/>
  </sheetData>
  <sheetProtection algorithmName="SHA-512" hashValue="mOD2WyILD9a38EDsjLZi2lkyWHo6tUymR6sZytXq9kbhBrXtK05WEEzQvD2jAw5RQVIxZjT4gD6KveAzVmqEZA==" saltValue="VmTSSdR5w8OG0KyaOH9gRg==" spinCount="100000" sheet="1" scenarios="1" formatCells="0" formatRows="0" insertHyperlinks="0" selectLockedCells="1"/>
  <mergeCells count="118">
    <mergeCell ref="C85:Y85"/>
    <mergeCell ref="Z85:AV85"/>
    <mergeCell ref="C69:AV69"/>
    <mergeCell ref="AW69:AX69"/>
    <mergeCell ref="AY69:AZ69"/>
    <mergeCell ref="C68:N68"/>
    <mergeCell ref="AO68:AZ68"/>
    <mergeCell ref="C67:N67"/>
    <mergeCell ref="AO67:AZ67"/>
    <mergeCell ref="C71:P71"/>
    <mergeCell ref="Q71:AZ71"/>
    <mergeCell ref="C73:AZ73"/>
    <mergeCell ref="C84:AV84"/>
    <mergeCell ref="C76:P76"/>
    <mergeCell ref="C78:P80"/>
    <mergeCell ref="Q78:AZ80"/>
    <mergeCell ref="K2:AZ4"/>
    <mergeCell ref="C7:E8"/>
    <mergeCell ref="F7:I8"/>
    <mergeCell ref="J7:M8"/>
    <mergeCell ref="N7:Y8"/>
    <mergeCell ref="Z7:AH8"/>
    <mergeCell ref="AI7:AQ8"/>
    <mergeCell ref="AR7:AZ8"/>
    <mergeCell ref="D33:AZ33"/>
    <mergeCell ref="Q19:AZ19"/>
    <mergeCell ref="AR9:AZ9"/>
    <mergeCell ref="C10:E10"/>
    <mergeCell ref="F10:I10"/>
    <mergeCell ref="J10:M10"/>
    <mergeCell ref="N10:Y10"/>
    <mergeCell ref="Z10:AH10"/>
    <mergeCell ref="AI10:AQ10"/>
    <mergeCell ref="AR10:AZ10"/>
    <mergeCell ref="C9:E9"/>
    <mergeCell ref="F9:I9"/>
    <mergeCell ref="J9:M9"/>
    <mergeCell ref="N9:Y9"/>
    <mergeCell ref="Z9:AH9"/>
    <mergeCell ref="AI9:AQ9"/>
    <mergeCell ref="BU3:BV3"/>
    <mergeCell ref="BN5:BS5"/>
    <mergeCell ref="BW3:CV3"/>
    <mergeCell ref="BU2:CV2"/>
    <mergeCell ref="BU4:BV4"/>
    <mergeCell ref="BW4:CV4"/>
    <mergeCell ref="BC2:BG2"/>
    <mergeCell ref="BH2:BM2"/>
    <mergeCell ref="BN2:BS2"/>
    <mergeCell ref="BC3:BG3"/>
    <mergeCell ref="BH3:BM3"/>
    <mergeCell ref="BN3:BS3"/>
    <mergeCell ref="BC4:BG4"/>
    <mergeCell ref="BH4:BM4"/>
    <mergeCell ref="BN4:BS4"/>
    <mergeCell ref="O66:AA66"/>
    <mergeCell ref="O67:AA67"/>
    <mergeCell ref="O68:AA68"/>
    <mergeCell ref="AB64:AN64"/>
    <mergeCell ref="AB65:AN65"/>
    <mergeCell ref="AB66:AN66"/>
    <mergeCell ref="AB67:AN67"/>
    <mergeCell ref="AB68:AN68"/>
    <mergeCell ref="C23:P23"/>
    <mergeCell ref="Q23:AZ23"/>
    <mergeCell ref="C24:P24"/>
    <mergeCell ref="Q24:AZ24"/>
    <mergeCell ref="C42:AZ42"/>
    <mergeCell ref="C50:AZ51"/>
    <mergeCell ref="C61:AZ61"/>
    <mergeCell ref="C26:P26"/>
    <mergeCell ref="Q26:AZ26"/>
    <mergeCell ref="D34:AZ34"/>
    <mergeCell ref="AW59:AX59"/>
    <mergeCell ref="AY59:AZ59"/>
    <mergeCell ref="AO65:AZ65"/>
    <mergeCell ref="C66:N66"/>
    <mergeCell ref="AO66:AZ66"/>
    <mergeCell ref="C54:P54"/>
    <mergeCell ref="AB63:AN63"/>
    <mergeCell ref="C29:AZ31"/>
    <mergeCell ref="D32:AZ32"/>
    <mergeCell ref="D35:AZ35"/>
    <mergeCell ref="C36:AZ36"/>
    <mergeCell ref="C20:P20"/>
    <mergeCell ref="Q20:AZ20"/>
    <mergeCell ref="C22:P22"/>
    <mergeCell ref="Q22:AZ22"/>
    <mergeCell ref="C21:P21"/>
    <mergeCell ref="Q21:AZ21"/>
    <mergeCell ref="D58:AZ58"/>
    <mergeCell ref="C59:AV59"/>
    <mergeCell ref="C63:N63"/>
    <mergeCell ref="AO63:AZ63"/>
    <mergeCell ref="C64:N64"/>
    <mergeCell ref="AO64:AZ64"/>
    <mergeCell ref="C65:N65"/>
    <mergeCell ref="BH5:BM5"/>
    <mergeCell ref="O64:AA64"/>
    <mergeCell ref="O65:AA65"/>
    <mergeCell ref="C12:AV12"/>
    <mergeCell ref="AW12:AX12"/>
    <mergeCell ref="AY12:AZ12"/>
    <mergeCell ref="D13:AZ13"/>
    <mergeCell ref="AR11:AZ11"/>
    <mergeCell ref="C11:E11"/>
    <mergeCell ref="C17:P17"/>
    <mergeCell ref="C19:P19"/>
    <mergeCell ref="F11:I11"/>
    <mergeCell ref="J11:M11"/>
    <mergeCell ref="N11:Y11"/>
    <mergeCell ref="Z11:AH11"/>
    <mergeCell ref="AI11:AQ11"/>
    <mergeCell ref="D14:AZ16"/>
    <mergeCell ref="BC5:BG5"/>
    <mergeCell ref="D56:AZ56"/>
    <mergeCell ref="D57:AZ57"/>
    <mergeCell ref="O63:AA63"/>
  </mergeCells>
  <dataValidations count="2">
    <dataValidation type="list" allowBlank="1" showInputMessage="1" showErrorMessage="1" errorTitle="Error" error="Solo se permite el ingreso de los siguientes caracteres: C - M - D - A" sqref="F9:I11">
      <formula1>Accion</formula1>
    </dataValidation>
    <dataValidation type="decimal" allowBlank="1" showInputMessage="1" showErrorMessage="1" errorTitle="Error" error="Solo se permite el ingreso de valores numéricos entre 1 y 100_x000a_" sqref="C9:E11">
      <formula1>1</formula1>
      <formula2>100</formula2>
    </dataValidation>
  </dataValidations>
  <pageMargins left="0.70866141732283472" right="0.70866141732283472" top="0.74803149606299213" bottom="0.74803149606299213" header="0.31496062992125984" footer="0.31496062992125984"/>
  <pageSetup scale="61" orientation="portrait" r:id="rId1"/>
  <headerFooter>
    <oddFooter>&amp;L&amp;"Arial,Normal"&amp;9Versión 3.5&amp;C&amp;"Arial,Normal"&amp;9Choucair Cárdenas Testing. Todos los derechos reservados - 2011. Choucair ©CONFIDENCIAL&amp;R&amp;"Arial,Normal"&amp;9Pág &amp;P de &amp;N</oddFooter>
  </headerFooter>
  <colBreaks count="1" manualBreakCount="1">
    <brk id="54" max="75" man="1"/>
  </colBreaks>
  <drawing r:id="rId2"/>
  <legacyDrawing r:id="rId3"/>
  <controls>
    <mc:AlternateContent xmlns:mc="http://schemas.openxmlformats.org/markup-compatibility/2006">
      <mc:Choice Requires="x14">
        <control shapeId="23553" r:id="rId4" name="imgAgregarFilaAccion">
          <controlPr defaultSize="0" autoLine="0" r:id="rId5">
            <anchor moveWithCells="1">
              <from>
                <xdr:col>50</xdr:col>
                <xdr:colOff>9525</xdr:colOff>
                <xdr:row>11</xdr:row>
                <xdr:rowOff>9525</xdr:rowOff>
              </from>
              <to>
                <xdr:col>52</xdr:col>
                <xdr:colOff>0</xdr:colOff>
                <xdr:row>11</xdr:row>
                <xdr:rowOff>180975</xdr:rowOff>
              </to>
            </anchor>
          </controlPr>
        </control>
      </mc:Choice>
      <mc:Fallback>
        <control shapeId="23553" r:id="rId4" name="imgAgregarFilaAccion"/>
      </mc:Fallback>
    </mc:AlternateContent>
    <mc:AlternateContent xmlns:mc="http://schemas.openxmlformats.org/markup-compatibility/2006">
      <mc:Choice Requires="x14">
        <control shapeId="23554" r:id="rId6" name="imgEliminarFilaAccion">
          <controlPr defaultSize="0" autoLine="0" r:id="rId5">
            <anchor moveWithCells="1">
              <from>
                <xdr:col>48</xdr:col>
                <xdr:colOff>9525</xdr:colOff>
                <xdr:row>11</xdr:row>
                <xdr:rowOff>9525</xdr:rowOff>
              </from>
              <to>
                <xdr:col>50</xdr:col>
                <xdr:colOff>0</xdr:colOff>
                <xdr:row>11</xdr:row>
                <xdr:rowOff>180975</xdr:rowOff>
              </to>
            </anchor>
          </controlPr>
        </control>
      </mc:Choice>
      <mc:Fallback>
        <control shapeId="23554" r:id="rId6" name="imgEliminarFilaAccion"/>
      </mc:Fallback>
    </mc:AlternateContent>
    <mc:AlternateContent xmlns:mc="http://schemas.openxmlformats.org/markup-compatibility/2006">
      <mc:Choice Requires="x14">
        <control shapeId="23555" r:id="rId7" name="cmdGenerarCopia">
          <controlPr defaultSize="0" autoFill="0" autoLine="0" r:id="rId8">
            <anchor moveWithCells="1">
              <from>
                <xdr:col>5</xdr:col>
                <xdr:colOff>76200</xdr:colOff>
                <xdr:row>77</xdr:row>
                <xdr:rowOff>104775</xdr:rowOff>
              </from>
              <to>
                <xdr:col>12</xdr:col>
                <xdr:colOff>104775</xdr:colOff>
                <xdr:row>79</xdr:row>
                <xdr:rowOff>104775</xdr:rowOff>
              </to>
            </anchor>
          </controlPr>
        </control>
      </mc:Choice>
      <mc:Fallback>
        <control shapeId="23555" r:id="rId7" name="cmdGenerarCopia"/>
      </mc:Fallback>
    </mc:AlternateContent>
    <mc:AlternateContent xmlns:mc="http://schemas.openxmlformats.org/markup-compatibility/2006">
      <mc:Choice Requires="x14">
        <control shapeId="23556" r:id="rId9" name="imgAgregarFilaFirma">
          <controlPr defaultSize="0" autoLine="0" r:id="rId5">
            <anchor moveWithCells="1">
              <from>
                <xdr:col>50</xdr:col>
                <xdr:colOff>9525</xdr:colOff>
                <xdr:row>68</xdr:row>
                <xdr:rowOff>9525</xdr:rowOff>
              </from>
              <to>
                <xdr:col>52</xdr:col>
                <xdr:colOff>0</xdr:colOff>
                <xdr:row>68</xdr:row>
                <xdr:rowOff>180975</xdr:rowOff>
              </to>
            </anchor>
          </controlPr>
        </control>
      </mc:Choice>
      <mc:Fallback>
        <control shapeId="23556" r:id="rId9" name="imgAgregarFilaFirma"/>
      </mc:Fallback>
    </mc:AlternateContent>
    <mc:AlternateContent xmlns:mc="http://schemas.openxmlformats.org/markup-compatibility/2006">
      <mc:Choice Requires="x14">
        <control shapeId="23557" r:id="rId10" name="imgEliminarFilaFirma">
          <controlPr defaultSize="0" autoLine="0" r:id="rId5">
            <anchor moveWithCells="1">
              <from>
                <xdr:col>48</xdr:col>
                <xdr:colOff>9525</xdr:colOff>
                <xdr:row>68</xdr:row>
                <xdr:rowOff>9525</xdr:rowOff>
              </from>
              <to>
                <xdr:col>50</xdr:col>
                <xdr:colOff>0</xdr:colOff>
                <xdr:row>68</xdr:row>
                <xdr:rowOff>180975</xdr:rowOff>
              </to>
            </anchor>
          </controlPr>
        </control>
      </mc:Choice>
      <mc:Fallback>
        <control shapeId="23557" r:id="rId10" name="imgEliminarFilaFirma"/>
      </mc:Fallback>
    </mc:AlternateContent>
    <mc:AlternateContent xmlns:mc="http://schemas.openxmlformats.org/markup-compatibility/2006">
      <mc:Choice Requires="x14">
        <control shapeId="23558" r:id="rId11" name="Image2">
          <controlPr defaultSize="0" autoLine="0" r:id="rId5">
            <anchor moveWithCells="1">
              <from>
                <xdr:col>50</xdr:col>
                <xdr:colOff>9525</xdr:colOff>
                <xdr:row>58</xdr:row>
                <xdr:rowOff>9525</xdr:rowOff>
              </from>
              <to>
                <xdr:col>52</xdr:col>
                <xdr:colOff>0</xdr:colOff>
                <xdr:row>58</xdr:row>
                <xdr:rowOff>180975</xdr:rowOff>
              </to>
            </anchor>
          </controlPr>
        </control>
      </mc:Choice>
      <mc:Fallback>
        <control shapeId="23558" r:id="rId11" name="Image2"/>
      </mc:Fallback>
    </mc:AlternateContent>
    <mc:AlternateContent xmlns:mc="http://schemas.openxmlformats.org/markup-compatibility/2006">
      <mc:Choice Requires="x14">
        <control shapeId="23559" r:id="rId12" name="Image3">
          <controlPr defaultSize="0" autoLine="0" r:id="rId5">
            <anchor moveWithCells="1">
              <from>
                <xdr:col>48</xdr:col>
                <xdr:colOff>9525</xdr:colOff>
                <xdr:row>58</xdr:row>
                <xdr:rowOff>9525</xdr:rowOff>
              </from>
              <to>
                <xdr:col>50</xdr:col>
                <xdr:colOff>0</xdr:colOff>
                <xdr:row>58</xdr:row>
                <xdr:rowOff>180975</xdr:rowOff>
              </to>
            </anchor>
          </controlPr>
        </control>
      </mc:Choice>
      <mc:Fallback>
        <control shapeId="23559" r:id="rId12" name="Image3"/>
      </mc:Fallback>
    </mc:AlternateContent>
    <mc:AlternateContent xmlns:mc="http://schemas.openxmlformats.org/markup-compatibility/2006">
      <mc:Choice Requires="x14">
        <control shapeId="23560" r:id="rId13" name="imgAgregarFilaObservacion">
          <controlPr defaultSize="0" autoLine="0" r:id="rId5">
            <anchor moveWithCells="1">
              <from>
                <xdr:col>50</xdr:col>
                <xdr:colOff>9525</xdr:colOff>
                <xdr:row>58</xdr:row>
                <xdr:rowOff>9525</xdr:rowOff>
              </from>
              <to>
                <xdr:col>52</xdr:col>
                <xdr:colOff>0</xdr:colOff>
                <xdr:row>58</xdr:row>
                <xdr:rowOff>180975</xdr:rowOff>
              </to>
            </anchor>
          </controlPr>
        </control>
      </mc:Choice>
      <mc:Fallback>
        <control shapeId="23560" r:id="rId13" name="imgAgregarFilaObservacion"/>
      </mc:Fallback>
    </mc:AlternateContent>
    <mc:AlternateContent xmlns:mc="http://schemas.openxmlformats.org/markup-compatibility/2006">
      <mc:Choice Requires="x14">
        <control shapeId="23561" r:id="rId14" name="imgEliminarFilaObservacion">
          <controlPr defaultSize="0" autoLine="0" r:id="rId5">
            <anchor moveWithCells="1">
              <from>
                <xdr:col>48</xdr:col>
                <xdr:colOff>9525</xdr:colOff>
                <xdr:row>58</xdr:row>
                <xdr:rowOff>9525</xdr:rowOff>
              </from>
              <to>
                <xdr:col>50</xdr:col>
                <xdr:colOff>0</xdr:colOff>
                <xdr:row>58</xdr:row>
                <xdr:rowOff>180975</xdr:rowOff>
              </to>
            </anchor>
          </controlPr>
        </control>
      </mc:Choice>
      <mc:Fallback>
        <control shapeId="23561" r:id="rId14" name="imgEliminarFilaObservacion"/>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16"/>
  <dimension ref="A1:XFC118"/>
  <sheetViews>
    <sheetView showGridLines="0" topLeftCell="A63" workbookViewId="0">
      <selection activeCell="AB70" sqref="AB70:AN70"/>
    </sheetView>
  </sheetViews>
  <sheetFormatPr baseColWidth="10" defaultColWidth="0" defaultRowHeight="15" x14ac:dyDescent="0.25"/>
  <cols>
    <col min="1" max="54" width="2.7109375" customWidth="1"/>
    <col min="55" max="16383" width="6.42578125" hidden="1"/>
    <col min="16384" max="16384" width="3.5703125" hidden="1"/>
  </cols>
  <sheetData>
    <row r="1" spans="1:104" x14ac:dyDescent="0.25">
      <c r="A1" s="39"/>
      <c r="B1" s="39"/>
      <c r="BC1">
        <f>ROW(BC87)</f>
        <v>87</v>
      </c>
      <c r="CZ1" s="126">
        <v>0</v>
      </c>
    </row>
    <row r="2" spans="1:104" x14ac:dyDescent="0.25">
      <c r="A2" s="39"/>
      <c r="B2" s="39"/>
      <c r="C2" s="70"/>
      <c r="D2" s="71"/>
      <c r="E2" s="71"/>
      <c r="F2" s="71"/>
      <c r="G2" s="71"/>
      <c r="H2" s="71"/>
      <c r="I2" s="71"/>
      <c r="J2" s="71"/>
      <c r="K2" s="634" t="s">
        <v>626</v>
      </c>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5"/>
      <c r="BA2" s="39"/>
      <c r="BC2" s="755" t="s">
        <v>39</v>
      </c>
      <c r="BD2" s="756"/>
      <c r="BE2" s="756"/>
      <c r="BF2" s="756"/>
      <c r="BG2" s="757"/>
      <c r="BH2" s="758" t="s">
        <v>40</v>
      </c>
      <c r="BI2" s="759"/>
      <c r="BJ2" s="759"/>
      <c r="BK2" s="759"/>
      <c r="BL2" s="759"/>
      <c r="BM2" s="760"/>
      <c r="BN2" s="758" t="s">
        <v>41</v>
      </c>
      <c r="BO2" s="759"/>
      <c r="BP2" s="759"/>
      <c r="BQ2" s="759"/>
      <c r="BR2" s="759"/>
      <c r="BS2" s="760"/>
      <c r="BU2" s="758" t="s">
        <v>355</v>
      </c>
      <c r="BV2" s="759"/>
      <c r="BW2" s="759"/>
      <c r="BX2" s="759"/>
      <c r="BY2" s="759"/>
      <c r="BZ2" s="759"/>
      <c r="CA2" s="759"/>
      <c r="CB2" s="759"/>
      <c r="CC2" s="759"/>
      <c r="CD2" s="759"/>
      <c r="CE2" s="759"/>
      <c r="CF2" s="759"/>
      <c r="CG2" s="759"/>
      <c r="CH2" s="759"/>
      <c r="CI2" s="759"/>
      <c r="CJ2" s="759"/>
      <c r="CK2" s="759"/>
      <c r="CL2" s="759"/>
      <c r="CM2" s="759"/>
      <c r="CN2" s="759"/>
      <c r="CO2" s="759"/>
      <c r="CP2" s="759"/>
      <c r="CQ2" s="759"/>
      <c r="CR2" s="759"/>
      <c r="CS2" s="759"/>
      <c r="CT2" s="759"/>
      <c r="CU2" s="759"/>
      <c r="CV2" s="760"/>
      <c r="CZ2" s="126">
        <v>0</v>
      </c>
    </row>
    <row r="3" spans="1:104" x14ac:dyDescent="0.25">
      <c r="A3" s="39"/>
      <c r="B3" s="40"/>
      <c r="C3" s="72"/>
      <c r="D3" s="40"/>
      <c r="E3" s="40"/>
      <c r="F3" s="40"/>
      <c r="G3" s="40"/>
      <c r="H3" s="40"/>
      <c r="I3" s="40"/>
      <c r="J3" s="40"/>
      <c r="K3" s="636"/>
      <c r="L3" s="636"/>
      <c r="M3" s="636"/>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7"/>
      <c r="BA3" s="39"/>
      <c r="BC3" s="295" t="s">
        <v>42</v>
      </c>
      <c r="BD3" s="272"/>
      <c r="BE3" s="272"/>
      <c r="BF3" s="272"/>
      <c r="BG3" s="273"/>
      <c r="BH3" s="274">
        <f>ROW(C12)</f>
        <v>12</v>
      </c>
      <c r="BI3" s="275"/>
      <c r="BJ3" s="275"/>
      <c r="BK3" s="275"/>
      <c r="BL3" s="275"/>
      <c r="BM3" s="276"/>
      <c r="BN3" s="277">
        <v>0</v>
      </c>
      <c r="BO3" s="278"/>
      <c r="BP3" s="278"/>
      <c r="BQ3" s="278"/>
      <c r="BR3" s="278"/>
      <c r="BS3" s="279"/>
      <c r="BU3" s="1113">
        <f>ROW(C35)</f>
        <v>35</v>
      </c>
      <c r="BV3" s="1114"/>
      <c r="BW3" s="1115" t="s">
        <v>331</v>
      </c>
      <c r="BX3" s="1116"/>
      <c r="BY3" s="1116"/>
      <c r="BZ3" s="1116"/>
      <c r="CA3" s="1116"/>
      <c r="CB3" s="1116"/>
      <c r="CC3" s="1116"/>
      <c r="CD3" s="1116"/>
      <c r="CE3" s="1116"/>
      <c r="CF3" s="1116"/>
      <c r="CG3" s="1116"/>
      <c r="CH3" s="1116"/>
      <c r="CI3" s="1116"/>
      <c r="CJ3" s="1116"/>
      <c r="CK3" s="1116"/>
      <c r="CL3" s="1116"/>
      <c r="CM3" s="1116"/>
      <c r="CN3" s="1116"/>
      <c r="CO3" s="1116"/>
      <c r="CP3" s="1116"/>
      <c r="CQ3" s="1116"/>
      <c r="CR3" s="1116"/>
      <c r="CS3" s="1116"/>
      <c r="CT3" s="1116"/>
      <c r="CU3" s="1116"/>
      <c r="CV3" s="1117"/>
      <c r="CZ3" s="126">
        <v>0</v>
      </c>
    </row>
    <row r="4" spans="1:104" x14ac:dyDescent="0.25">
      <c r="A4" s="39"/>
      <c r="B4" s="40"/>
      <c r="C4" s="43"/>
      <c r="D4" s="42"/>
      <c r="E4" s="42"/>
      <c r="F4" s="42"/>
      <c r="G4" s="42"/>
      <c r="H4" s="42"/>
      <c r="I4" s="42"/>
      <c r="J4" s="42"/>
      <c r="K4" s="638"/>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9"/>
      <c r="BA4" s="39"/>
      <c r="BC4" s="295" t="s">
        <v>43</v>
      </c>
      <c r="BD4" s="272"/>
      <c r="BE4" s="272"/>
      <c r="BF4" s="272"/>
      <c r="BG4" s="273"/>
      <c r="BH4" s="274">
        <f>ROW(C54)</f>
        <v>54</v>
      </c>
      <c r="BI4" s="275"/>
      <c r="BJ4" s="275"/>
      <c r="BK4" s="275"/>
      <c r="BL4" s="275"/>
      <c r="BM4" s="276"/>
      <c r="BN4" s="277">
        <v>0</v>
      </c>
      <c r="BO4" s="278"/>
      <c r="BP4" s="278"/>
      <c r="BQ4" s="278"/>
      <c r="BR4" s="278"/>
      <c r="BS4" s="279"/>
      <c r="BU4" s="1118" t="s">
        <v>363</v>
      </c>
      <c r="BV4" s="1119"/>
      <c r="BW4" s="1115" t="s">
        <v>356</v>
      </c>
      <c r="BX4" s="1116"/>
      <c r="BY4" s="1116"/>
      <c r="BZ4" s="1116"/>
      <c r="CA4" s="1116"/>
      <c r="CB4" s="1116"/>
      <c r="CC4" s="1116"/>
      <c r="CD4" s="1116"/>
      <c r="CE4" s="1116"/>
      <c r="CF4" s="1116"/>
      <c r="CG4" s="1116"/>
      <c r="CH4" s="1116"/>
      <c r="CI4" s="1116"/>
      <c r="CJ4" s="1116"/>
      <c r="CK4" s="1116"/>
      <c r="CL4" s="1116"/>
      <c r="CM4" s="1116"/>
      <c r="CN4" s="1116"/>
      <c r="CO4" s="1116"/>
      <c r="CP4" s="1116"/>
      <c r="CQ4" s="1116"/>
      <c r="CR4" s="1116"/>
      <c r="CS4" s="1116"/>
      <c r="CT4" s="1116"/>
      <c r="CU4" s="1116"/>
      <c r="CV4" s="1117"/>
      <c r="CZ4" s="126">
        <v>0</v>
      </c>
    </row>
    <row r="5" spans="1:104" x14ac:dyDescent="0.25">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66"/>
      <c r="BA5" s="39"/>
      <c r="BC5" s="271" t="s">
        <v>615</v>
      </c>
      <c r="BD5" s="272"/>
      <c r="BE5" s="272"/>
      <c r="BF5" s="272"/>
      <c r="BG5" s="273"/>
      <c r="BH5" s="274">
        <f>ROW(C62)</f>
        <v>62</v>
      </c>
      <c r="BI5" s="275"/>
      <c r="BJ5" s="275"/>
      <c r="BK5" s="275"/>
      <c r="BL5" s="275"/>
      <c r="BM5" s="276"/>
      <c r="BN5" s="277">
        <v>0</v>
      </c>
      <c r="BO5" s="278"/>
      <c r="BP5" s="278"/>
      <c r="BQ5" s="278"/>
      <c r="BR5" s="278"/>
      <c r="BS5" s="279"/>
      <c r="CZ5" s="126">
        <v>0</v>
      </c>
    </row>
    <row r="6" spans="1:104"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C6" s="271" t="s">
        <v>611</v>
      </c>
      <c r="BD6" s="272"/>
      <c r="BE6" s="272"/>
      <c r="BF6" s="272"/>
      <c r="BG6" s="273"/>
      <c r="BH6" s="274">
        <f>ROW(C72)</f>
        <v>72</v>
      </c>
      <c r="BI6" s="275"/>
      <c r="BJ6" s="275"/>
      <c r="BK6" s="275"/>
      <c r="BL6" s="275"/>
      <c r="BM6" s="276"/>
      <c r="BN6" s="277">
        <v>0</v>
      </c>
      <c r="BO6" s="278"/>
      <c r="BP6" s="278"/>
      <c r="BQ6" s="278"/>
      <c r="BR6" s="278"/>
      <c r="BS6" s="279"/>
      <c r="CZ6" s="126">
        <v>0</v>
      </c>
    </row>
    <row r="7" spans="1:104" x14ac:dyDescent="0.25">
      <c r="A7" s="39"/>
      <c r="B7" s="39"/>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39"/>
      <c r="CZ7" s="126">
        <v>0</v>
      </c>
    </row>
    <row r="8" spans="1:104" x14ac:dyDescent="0.25">
      <c r="A8" s="39"/>
      <c r="B8" s="39"/>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39"/>
      <c r="CZ8" s="126">
        <v>0</v>
      </c>
    </row>
    <row r="9" spans="1:104" x14ac:dyDescent="0.25">
      <c r="A9" s="39"/>
      <c r="B9" s="39"/>
      <c r="C9" s="630"/>
      <c r="D9" s="631"/>
      <c r="E9" s="631"/>
      <c r="F9" s="632"/>
      <c r="G9" s="632"/>
      <c r="H9" s="632"/>
      <c r="I9" s="632"/>
      <c r="J9" s="632" t="s">
        <v>91</v>
      </c>
      <c r="K9" s="632"/>
      <c r="L9" s="632"/>
      <c r="M9" s="632"/>
      <c r="N9" s="633"/>
      <c r="O9" s="633"/>
      <c r="P9" s="633"/>
      <c r="Q9" s="633"/>
      <c r="R9" s="633"/>
      <c r="S9" s="633"/>
      <c r="T9" s="633"/>
      <c r="U9" s="633"/>
      <c r="V9" s="633"/>
      <c r="W9" s="633"/>
      <c r="X9" s="633"/>
      <c r="Y9" s="633"/>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9"/>
      <c r="BA9" s="39"/>
      <c r="CZ9" s="126">
        <v>0</v>
      </c>
    </row>
    <row r="10" spans="1:104" x14ac:dyDescent="0.25">
      <c r="A10" s="39"/>
      <c r="B10" s="39"/>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BA10" s="39"/>
      <c r="CZ10" s="126">
        <v>0</v>
      </c>
    </row>
    <row r="11" spans="1:104" x14ac:dyDescent="0.25">
      <c r="A11" s="39"/>
      <c r="B11" s="39"/>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BA11" s="39"/>
      <c r="CZ11" s="126">
        <v>0</v>
      </c>
    </row>
    <row r="12" spans="1:104" x14ac:dyDescent="0.25">
      <c r="A12" s="39"/>
      <c r="B12" s="39"/>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39"/>
      <c r="CZ12" s="126">
        <v>1</v>
      </c>
    </row>
    <row r="13" spans="1:104" x14ac:dyDescent="0.25">
      <c r="A13" s="39"/>
      <c r="B13" s="39"/>
      <c r="C13" s="67" t="s">
        <v>95</v>
      </c>
      <c r="D13" s="626" t="s">
        <v>96</v>
      </c>
      <c r="E13" s="626"/>
      <c r="F13" s="626"/>
      <c r="G13" s="626"/>
      <c r="H13" s="626"/>
      <c r="I13" s="626"/>
      <c r="J13" s="626"/>
      <c r="K13" s="626"/>
      <c r="L13" s="626"/>
      <c r="M13" s="626"/>
      <c r="N13" s="626"/>
      <c r="O13" s="626"/>
      <c r="P13" s="626"/>
      <c r="Q13" s="626"/>
      <c r="R13" s="626"/>
      <c r="S13" s="626"/>
      <c r="T13" s="626"/>
      <c r="U13" s="626"/>
      <c r="V13" s="626"/>
      <c r="W13" s="626"/>
      <c r="X13" s="626"/>
      <c r="Y13" s="626"/>
      <c r="Z13" s="626"/>
      <c r="AA13" s="626"/>
      <c r="AB13" s="626"/>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39"/>
      <c r="BB13" s="39"/>
      <c r="CZ13" s="126">
        <v>0</v>
      </c>
    </row>
    <row r="14" spans="1:104" x14ac:dyDescent="0.25">
      <c r="A14" s="39"/>
      <c r="B14" s="39"/>
      <c r="C14" s="67" t="s">
        <v>97</v>
      </c>
      <c r="D14" s="627" t="s">
        <v>98</v>
      </c>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7"/>
      <c r="AD14" s="627"/>
      <c r="AE14" s="627"/>
      <c r="AF14" s="627"/>
      <c r="AG14" s="627"/>
      <c r="AH14" s="627"/>
      <c r="AI14" s="627"/>
      <c r="AJ14" s="627"/>
      <c r="AK14" s="627"/>
      <c r="AL14" s="627"/>
      <c r="AM14" s="627"/>
      <c r="AN14" s="627"/>
      <c r="AO14" s="627"/>
      <c r="AP14" s="627"/>
      <c r="AQ14" s="627"/>
      <c r="AR14" s="627"/>
      <c r="AS14" s="627"/>
      <c r="AT14" s="627"/>
      <c r="AU14" s="627"/>
      <c r="AV14" s="627"/>
      <c r="AW14" s="627"/>
      <c r="AX14" s="627"/>
      <c r="AY14" s="627"/>
      <c r="AZ14" s="627"/>
      <c r="BA14" s="39"/>
      <c r="BB14" s="39"/>
      <c r="CZ14" s="126">
        <v>0</v>
      </c>
    </row>
    <row r="15" spans="1:104" x14ac:dyDescent="0.25">
      <c r="A15" s="39"/>
      <c r="B15" s="39"/>
      <c r="C15" s="67"/>
      <c r="D15" s="627"/>
      <c r="E15" s="627"/>
      <c r="F15" s="627"/>
      <c r="G15" s="627"/>
      <c r="H15" s="627"/>
      <c r="I15" s="627"/>
      <c r="J15" s="627"/>
      <c r="K15" s="627"/>
      <c r="L15" s="627"/>
      <c r="M15" s="627"/>
      <c r="N15" s="627"/>
      <c r="O15" s="627"/>
      <c r="P15" s="627"/>
      <c r="Q15" s="627"/>
      <c r="R15" s="627"/>
      <c r="S15" s="627"/>
      <c r="T15" s="627"/>
      <c r="U15" s="627"/>
      <c r="V15" s="627"/>
      <c r="W15" s="627"/>
      <c r="X15" s="627"/>
      <c r="Y15" s="627"/>
      <c r="Z15" s="627"/>
      <c r="AA15" s="627"/>
      <c r="AB15" s="627"/>
      <c r="AC15" s="627"/>
      <c r="AD15" s="627"/>
      <c r="AE15" s="627"/>
      <c r="AF15" s="627"/>
      <c r="AG15" s="627"/>
      <c r="AH15" s="627"/>
      <c r="AI15" s="627"/>
      <c r="AJ15" s="627"/>
      <c r="AK15" s="627"/>
      <c r="AL15" s="627"/>
      <c r="AM15" s="627"/>
      <c r="AN15" s="627"/>
      <c r="AO15" s="627"/>
      <c r="AP15" s="627"/>
      <c r="AQ15" s="627"/>
      <c r="AR15" s="627"/>
      <c r="AS15" s="627"/>
      <c r="AT15" s="627"/>
      <c r="AU15" s="627"/>
      <c r="AV15" s="627"/>
      <c r="AW15" s="627"/>
      <c r="AX15" s="627"/>
      <c r="AY15" s="627"/>
      <c r="AZ15" s="627"/>
      <c r="BA15" s="39"/>
      <c r="BB15" s="39"/>
      <c r="CZ15" s="126">
        <v>0</v>
      </c>
    </row>
    <row r="16" spans="1:104" x14ac:dyDescent="0.25">
      <c r="A16" s="39"/>
      <c r="B16" s="39"/>
      <c r="C16" s="68"/>
      <c r="D16" s="627"/>
      <c r="E16" s="627"/>
      <c r="F16" s="627"/>
      <c r="G16" s="627"/>
      <c r="H16" s="627"/>
      <c r="I16" s="627"/>
      <c r="J16" s="627"/>
      <c r="K16" s="627"/>
      <c r="L16" s="627"/>
      <c r="M16" s="627"/>
      <c r="N16" s="627"/>
      <c r="O16" s="627"/>
      <c r="P16" s="627"/>
      <c r="Q16" s="627"/>
      <c r="R16" s="627"/>
      <c r="S16" s="627"/>
      <c r="T16" s="627"/>
      <c r="U16" s="627"/>
      <c r="V16" s="627"/>
      <c r="W16" s="627"/>
      <c r="X16" s="627"/>
      <c r="Y16" s="627"/>
      <c r="Z16" s="627"/>
      <c r="AA16" s="627"/>
      <c r="AB16" s="627"/>
      <c r="AC16" s="627"/>
      <c r="AD16" s="627"/>
      <c r="AE16" s="627"/>
      <c r="AF16" s="627"/>
      <c r="AG16" s="627"/>
      <c r="AH16" s="627"/>
      <c r="AI16" s="627"/>
      <c r="AJ16" s="627"/>
      <c r="AK16" s="627"/>
      <c r="AL16" s="627"/>
      <c r="AM16" s="627"/>
      <c r="AN16" s="627"/>
      <c r="AO16" s="627"/>
      <c r="AP16" s="627"/>
      <c r="AQ16" s="627"/>
      <c r="AR16" s="627"/>
      <c r="AS16" s="627"/>
      <c r="AT16" s="627"/>
      <c r="AU16" s="627"/>
      <c r="AV16" s="627"/>
      <c r="AW16" s="627"/>
      <c r="AX16" s="627"/>
      <c r="AY16" s="627"/>
      <c r="AZ16" s="627"/>
      <c r="BA16" s="39"/>
      <c r="BB16" s="39"/>
      <c r="CZ16" s="126">
        <v>0</v>
      </c>
    </row>
    <row r="17" spans="1:104" x14ac:dyDescent="0.25">
      <c r="A17" s="39"/>
      <c r="B17" s="39"/>
      <c r="C17" s="335" t="s">
        <v>99</v>
      </c>
      <c r="D17" s="328"/>
      <c r="E17" s="328"/>
      <c r="F17" s="328"/>
      <c r="G17" s="328"/>
      <c r="H17" s="328"/>
      <c r="I17" s="328"/>
      <c r="J17" s="328"/>
      <c r="K17" s="328"/>
      <c r="L17" s="328"/>
      <c r="M17" s="328"/>
      <c r="N17" s="328"/>
      <c r="O17" s="328"/>
      <c r="P17" s="329"/>
      <c r="Q17" s="43"/>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39"/>
      <c r="CZ17" s="126">
        <v>0</v>
      </c>
    </row>
    <row r="18" spans="1:104"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CZ18" s="126">
        <v>0</v>
      </c>
    </row>
    <row r="19" spans="1:104" x14ac:dyDescent="0.25">
      <c r="A19" s="39"/>
      <c r="B19" s="39"/>
      <c r="C19" s="380" t="s">
        <v>100</v>
      </c>
      <c r="D19" s="381"/>
      <c r="E19" s="381"/>
      <c r="F19" s="381"/>
      <c r="G19" s="381"/>
      <c r="H19" s="381"/>
      <c r="I19" s="381"/>
      <c r="J19" s="381"/>
      <c r="K19" s="381"/>
      <c r="L19" s="381"/>
      <c r="M19" s="381"/>
      <c r="N19" s="381"/>
      <c r="O19" s="381"/>
      <c r="P19" s="382"/>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A19" s="39"/>
      <c r="BC19">
        <f t="shared" ref="BC19:BC24" si="0">ROW(Q19)</f>
        <v>19</v>
      </c>
      <c r="BD19">
        <f t="shared" ref="BD19:BD24" si="1">COLUMN(Q19)</f>
        <v>17</v>
      </c>
      <c r="CZ19" s="126">
        <v>2</v>
      </c>
    </row>
    <row r="20" spans="1:104" x14ac:dyDescent="0.25">
      <c r="A20" s="39"/>
      <c r="B20" s="39"/>
      <c r="C20" s="380" t="s">
        <v>101</v>
      </c>
      <c r="D20" s="381"/>
      <c r="E20" s="381"/>
      <c r="F20" s="381"/>
      <c r="G20" s="381"/>
      <c r="H20" s="381"/>
      <c r="I20" s="381"/>
      <c r="J20" s="381"/>
      <c r="K20" s="381"/>
      <c r="L20" s="381"/>
      <c r="M20" s="381"/>
      <c r="N20" s="381"/>
      <c r="O20" s="381"/>
      <c r="P20" s="382"/>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C20">
        <f t="shared" si="0"/>
        <v>20</v>
      </c>
      <c r="BD20">
        <f t="shared" si="1"/>
        <v>17</v>
      </c>
      <c r="CZ20" s="126">
        <v>2</v>
      </c>
    </row>
    <row r="21" spans="1:104" x14ac:dyDescent="0.25">
      <c r="A21" s="39"/>
      <c r="B21" s="39"/>
      <c r="C21" s="380" t="s">
        <v>102</v>
      </c>
      <c r="D21" s="381"/>
      <c r="E21" s="381"/>
      <c r="F21" s="381"/>
      <c r="G21" s="381"/>
      <c r="H21" s="381"/>
      <c r="I21" s="381"/>
      <c r="J21" s="381"/>
      <c r="K21" s="381"/>
      <c r="L21" s="381"/>
      <c r="M21" s="381"/>
      <c r="N21" s="381"/>
      <c r="O21" s="381"/>
      <c r="P21" s="382"/>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C21">
        <f t="shared" si="0"/>
        <v>21</v>
      </c>
      <c r="BD21">
        <f t="shared" si="1"/>
        <v>17</v>
      </c>
      <c r="CZ21" s="126">
        <v>2</v>
      </c>
    </row>
    <row r="22" spans="1:104" x14ac:dyDescent="0.25">
      <c r="A22" s="39"/>
      <c r="B22" s="39"/>
      <c r="C22" s="380" t="s">
        <v>103</v>
      </c>
      <c r="D22" s="381"/>
      <c r="E22" s="381"/>
      <c r="F22" s="381"/>
      <c r="G22" s="381"/>
      <c r="H22" s="381"/>
      <c r="I22" s="381"/>
      <c r="J22" s="381"/>
      <c r="K22" s="381"/>
      <c r="L22" s="381"/>
      <c r="M22" s="381"/>
      <c r="N22" s="381"/>
      <c r="O22" s="381"/>
      <c r="P22" s="382"/>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C22">
        <f t="shared" si="0"/>
        <v>22</v>
      </c>
      <c r="BD22">
        <f t="shared" si="1"/>
        <v>17</v>
      </c>
      <c r="CZ22" s="126">
        <v>2</v>
      </c>
    </row>
    <row r="23" spans="1:104" x14ac:dyDescent="0.25">
      <c r="A23" s="39"/>
      <c r="B23" s="39"/>
      <c r="C23" s="380" t="s">
        <v>104</v>
      </c>
      <c r="D23" s="381"/>
      <c r="E23" s="381"/>
      <c r="F23" s="381"/>
      <c r="G23" s="381"/>
      <c r="H23" s="381"/>
      <c r="I23" s="381"/>
      <c r="J23" s="381"/>
      <c r="K23" s="381"/>
      <c r="L23" s="381"/>
      <c r="M23" s="381"/>
      <c r="N23" s="381"/>
      <c r="O23" s="381"/>
      <c r="P23" s="382"/>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C23">
        <f t="shared" si="0"/>
        <v>23</v>
      </c>
      <c r="BD23">
        <f t="shared" si="1"/>
        <v>17</v>
      </c>
      <c r="CZ23" s="126">
        <v>2</v>
      </c>
    </row>
    <row r="24" spans="1:104" x14ac:dyDescent="0.25">
      <c r="A24" s="39"/>
      <c r="B24" s="39"/>
      <c r="C24" s="380" t="s">
        <v>21</v>
      </c>
      <c r="D24" s="381"/>
      <c r="E24" s="381"/>
      <c r="F24" s="381"/>
      <c r="G24" s="381"/>
      <c r="H24" s="381"/>
      <c r="I24" s="381"/>
      <c r="J24" s="381"/>
      <c r="K24" s="381"/>
      <c r="L24" s="381"/>
      <c r="M24" s="381"/>
      <c r="N24" s="381"/>
      <c r="O24" s="381"/>
      <c r="P24" s="382"/>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C24">
        <f t="shared" si="0"/>
        <v>24</v>
      </c>
      <c r="BD24">
        <f t="shared" si="1"/>
        <v>17</v>
      </c>
      <c r="CZ24" s="126">
        <v>2</v>
      </c>
    </row>
    <row r="25" spans="1:104" x14ac:dyDescent="0.25">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CZ25" s="126">
        <v>0</v>
      </c>
    </row>
    <row r="26" spans="1:104" x14ac:dyDescent="0.25">
      <c r="A26" s="39"/>
      <c r="B26" s="39"/>
      <c r="C26" s="380" t="s">
        <v>310</v>
      </c>
      <c r="D26" s="381"/>
      <c r="E26" s="381"/>
      <c r="F26" s="381"/>
      <c r="G26" s="381"/>
      <c r="H26" s="381"/>
      <c r="I26" s="381"/>
      <c r="J26" s="381"/>
      <c r="K26" s="381"/>
      <c r="L26" s="381"/>
      <c r="M26" s="381"/>
      <c r="N26" s="381"/>
      <c r="O26" s="381"/>
      <c r="P26" s="382"/>
      <c r="Q26" s="1120"/>
      <c r="R26" s="426"/>
      <c r="S26" s="426"/>
      <c r="T26" s="426"/>
      <c r="U26" s="426"/>
      <c r="V26" s="426"/>
      <c r="W26" s="426"/>
      <c r="X26" s="426"/>
      <c r="Y26" s="426"/>
      <c r="Z26" s="426"/>
      <c r="AA26" s="426"/>
      <c r="AB26" s="426"/>
      <c r="AC26" s="426"/>
      <c r="AD26" s="426"/>
      <c r="AE26" s="426"/>
      <c r="AF26" s="426"/>
      <c r="AG26" s="426"/>
      <c r="AH26" s="426"/>
      <c r="AI26" s="426"/>
      <c r="AJ26" s="426"/>
      <c r="AK26" s="426"/>
      <c r="AL26" s="426"/>
      <c r="AM26" s="426"/>
      <c r="AN26" s="426"/>
      <c r="AO26" s="426"/>
      <c r="AP26" s="426"/>
      <c r="AQ26" s="426"/>
      <c r="AR26" s="426"/>
      <c r="AS26" s="426"/>
      <c r="AT26" s="426"/>
      <c r="AU26" s="426"/>
      <c r="AV26" s="426"/>
      <c r="AW26" s="426"/>
      <c r="AX26" s="426"/>
      <c r="AY26" s="426"/>
      <c r="AZ26" s="427"/>
      <c r="CZ26" s="126">
        <v>0</v>
      </c>
    </row>
    <row r="27" spans="1:104" ht="15" customHeight="1" x14ac:dyDescent="0.25">
      <c r="A27" s="39"/>
      <c r="B27" s="39"/>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CZ27" s="126">
        <v>0</v>
      </c>
    </row>
    <row r="28" spans="1:104" ht="15" customHeight="1" x14ac:dyDescent="0.25">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CZ28" s="126">
        <v>0</v>
      </c>
    </row>
    <row r="29" spans="1:104" ht="15" customHeight="1" x14ac:dyDescent="0.25">
      <c r="A29" s="39"/>
      <c r="B29" s="39"/>
      <c r="C29" s="1105" t="str">
        <f xml:space="preserve"> TRIM(Q24) &amp; " quien participó como Analista de Pruebas del producto de pruebas " &amp; TRIM(BU4) &amp; " por parte de Choucair Testing S.A., le confirma a " &amp; TRIM(Q19) &amp; " que se ejecutaron satisfactoriamente todos los casos y pasos de prueba diseñados para la versión " &amp; TRIM(Q26) &amp; " del proyecto " &amp; TRIM(Q20) &amp; ", de acuerdo con el siguiente alcance especificado en el Plan de Pruebas:"</f>
        <v>Sebastian Rodriguez quien participó como Analista de Pruebas del producto de pruebas &lt;Producto - Etapa&gt; por parte de Choucair Testing S.A., le confirma a LATAM que se ejecutaron satisfactoriamente todos los casos y pasos de prueba diseñados para la versión  del proyecto Plataforma web para consultar y comprar vuelos aerolinea LATAM, de acuerdo con el siguiente alcance especificado en el Plan de Pruebas:</v>
      </c>
      <c r="D29" s="1105"/>
      <c r="E29" s="1105"/>
      <c r="F29" s="1105"/>
      <c r="G29" s="1105"/>
      <c r="H29" s="1105"/>
      <c r="I29" s="1105"/>
      <c r="J29" s="1105"/>
      <c r="K29" s="1105"/>
      <c r="L29" s="1105"/>
      <c r="M29" s="1105"/>
      <c r="N29" s="1105"/>
      <c r="O29" s="1105"/>
      <c r="P29" s="1105"/>
      <c r="Q29" s="1105"/>
      <c r="R29" s="1105"/>
      <c r="S29" s="1105"/>
      <c r="T29" s="1105"/>
      <c r="U29" s="1105"/>
      <c r="V29" s="1105"/>
      <c r="W29" s="1105"/>
      <c r="X29" s="1105"/>
      <c r="Y29" s="1105"/>
      <c r="Z29" s="1105"/>
      <c r="AA29" s="1105"/>
      <c r="AB29" s="1105"/>
      <c r="AC29" s="1105"/>
      <c r="AD29" s="1105"/>
      <c r="AE29" s="1105"/>
      <c r="AF29" s="1105"/>
      <c r="AG29" s="1105"/>
      <c r="AH29" s="1105"/>
      <c r="AI29" s="1105"/>
      <c r="AJ29" s="1105"/>
      <c r="AK29" s="1105"/>
      <c r="AL29" s="1105"/>
      <c r="AM29" s="1105"/>
      <c r="AN29" s="1105"/>
      <c r="AO29" s="1105"/>
      <c r="AP29" s="1105"/>
      <c r="AQ29" s="1105"/>
      <c r="AR29" s="1105"/>
      <c r="AS29" s="1105"/>
      <c r="AT29" s="1105"/>
      <c r="AU29" s="1105"/>
      <c r="AV29" s="1105"/>
      <c r="AW29" s="1105"/>
      <c r="AX29" s="1105"/>
      <c r="AY29" s="1105"/>
      <c r="AZ29" s="1105"/>
      <c r="BA29" s="39"/>
      <c r="BB29" s="39"/>
      <c r="BC29">
        <f t="shared" ref="BC29" si="2">ROW(Q29)</f>
        <v>29</v>
      </c>
      <c r="BD29">
        <f t="shared" ref="BD29" si="3">COLUMN(Q29)</f>
        <v>17</v>
      </c>
      <c r="CZ29" s="126">
        <v>2</v>
      </c>
    </row>
    <row r="30" spans="1:104" x14ac:dyDescent="0.25">
      <c r="A30" s="39"/>
      <c r="B30" s="39"/>
      <c r="C30" s="1105"/>
      <c r="D30" s="1105"/>
      <c r="E30" s="1105"/>
      <c r="F30" s="1105"/>
      <c r="G30" s="1105"/>
      <c r="H30" s="1105"/>
      <c r="I30" s="1105"/>
      <c r="J30" s="1105"/>
      <c r="K30" s="1105"/>
      <c r="L30" s="1105"/>
      <c r="M30" s="1105"/>
      <c r="N30" s="1105"/>
      <c r="O30" s="1105"/>
      <c r="P30" s="1105"/>
      <c r="Q30" s="1105"/>
      <c r="R30" s="1105"/>
      <c r="S30" s="1105"/>
      <c r="T30" s="1105"/>
      <c r="U30" s="1105"/>
      <c r="V30" s="1105"/>
      <c r="W30" s="1105"/>
      <c r="X30" s="1105"/>
      <c r="Y30" s="1105"/>
      <c r="Z30" s="1105"/>
      <c r="AA30" s="1105"/>
      <c r="AB30" s="1105"/>
      <c r="AC30" s="1105"/>
      <c r="AD30" s="1105"/>
      <c r="AE30" s="1105"/>
      <c r="AF30" s="1105"/>
      <c r="AG30" s="1105"/>
      <c r="AH30" s="1105"/>
      <c r="AI30" s="1105"/>
      <c r="AJ30" s="1105"/>
      <c r="AK30" s="1105"/>
      <c r="AL30" s="1105"/>
      <c r="AM30" s="1105"/>
      <c r="AN30" s="1105"/>
      <c r="AO30" s="1105"/>
      <c r="AP30" s="1105"/>
      <c r="AQ30" s="1105"/>
      <c r="AR30" s="1105"/>
      <c r="AS30" s="1105"/>
      <c r="AT30" s="1105"/>
      <c r="AU30" s="1105"/>
      <c r="AV30" s="1105"/>
      <c r="AW30" s="1105"/>
      <c r="AX30" s="1105"/>
      <c r="AY30" s="1105"/>
      <c r="AZ30" s="1105"/>
      <c r="BA30" s="39"/>
      <c r="BB30" s="39"/>
      <c r="CZ30" s="126">
        <v>0</v>
      </c>
    </row>
    <row r="31" spans="1:104" ht="17.25" customHeight="1" x14ac:dyDescent="0.25">
      <c r="A31" s="39"/>
      <c r="B31" s="39"/>
      <c r="C31" s="1105"/>
      <c r="D31" s="1105"/>
      <c r="E31" s="1105"/>
      <c r="F31" s="1105"/>
      <c r="G31" s="1105"/>
      <c r="H31" s="1105"/>
      <c r="I31" s="1105"/>
      <c r="J31" s="1105"/>
      <c r="K31" s="1105"/>
      <c r="L31" s="1105"/>
      <c r="M31" s="1105"/>
      <c r="N31" s="1105"/>
      <c r="O31" s="1105"/>
      <c r="P31" s="1105"/>
      <c r="Q31" s="1105"/>
      <c r="R31" s="1105"/>
      <c r="S31" s="1105"/>
      <c r="T31" s="1105"/>
      <c r="U31" s="1105"/>
      <c r="V31" s="1105"/>
      <c r="W31" s="1105"/>
      <c r="X31" s="1105"/>
      <c r="Y31" s="1105"/>
      <c r="Z31" s="1105"/>
      <c r="AA31" s="1105"/>
      <c r="AB31" s="1105"/>
      <c r="AC31" s="1105"/>
      <c r="AD31" s="1105"/>
      <c r="AE31" s="1105"/>
      <c r="AF31" s="1105"/>
      <c r="AG31" s="1105"/>
      <c r="AH31" s="1105"/>
      <c r="AI31" s="1105"/>
      <c r="AJ31" s="1105"/>
      <c r="AK31" s="1105"/>
      <c r="AL31" s="1105"/>
      <c r="AM31" s="1105"/>
      <c r="AN31" s="1105"/>
      <c r="AO31" s="1105"/>
      <c r="AP31" s="1105"/>
      <c r="AQ31" s="1105"/>
      <c r="AR31" s="1105"/>
      <c r="AS31" s="1105"/>
      <c r="AT31" s="1105"/>
      <c r="AU31" s="1105"/>
      <c r="AV31" s="1105"/>
      <c r="AW31" s="1105"/>
      <c r="AX31" s="1105"/>
      <c r="AY31" s="1105"/>
      <c r="AZ31" s="1105"/>
      <c r="BA31" s="39"/>
      <c r="BB31" s="39"/>
      <c r="CZ31" s="126">
        <v>0</v>
      </c>
    </row>
    <row r="32" spans="1:104" ht="15" customHeight="1" x14ac:dyDescent="0.25">
      <c r="A32" s="41"/>
      <c r="B32" s="41"/>
      <c r="C32" s="69" t="str">
        <f>IF(TRIM('Plan General'!C236)="","",TRIM('Plan General'!C236))</f>
        <v>–</v>
      </c>
      <c r="D32" s="1106" t="str">
        <f>IF(TRIM('Plan General'!D236)="","",TRIM('Plan General'!D236))</f>
        <v/>
      </c>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39"/>
      <c r="BB32" s="39"/>
      <c r="BC32">
        <f>ROW(D32)</f>
        <v>32</v>
      </c>
      <c r="BD32">
        <f>COLUMN(D32)</f>
        <v>4</v>
      </c>
      <c r="CZ32" s="126">
        <v>2</v>
      </c>
    </row>
    <row r="33" spans="1:104" ht="15" customHeight="1" x14ac:dyDescent="0.25">
      <c r="A33" s="41"/>
      <c r="B33" s="41"/>
      <c r="C33" s="69" t="str">
        <f>IF(TRIM('Plan General'!C237)="","",TRIM('Plan General'!C237))</f>
        <v>–</v>
      </c>
      <c r="D33" s="1106" t="str">
        <f>IF(TRIM('Plan General'!D237)="","",TRIM('Plan General'!D237))</f>
        <v/>
      </c>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39"/>
      <c r="BB33" s="39"/>
      <c r="BC33">
        <f>ROW(D33)</f>
        <v>33</v>
      </c>
      <c r="BD33">
        <f>COLUMN(D33)</f>
        <v>4</v>
      </c>
      <c r="CZ33" s="126">
        <v>2</v>
      </c>
    </row>
    <row r="34" spans="1:104" ht="15" customHeight="1" x14ac:dyDescent="0.25">
      <c r="A34" s="41"/>
      <c r="B34" s="41"/>
      <c r="C34" s="69" t="str">
        <f>IF(TRIM('Plan General'!C238)="","",TRIM('Plan General'!C238))</f>
        <v>–</v>
      </c>
      <c r="D34" s="1106" t="str">
        <f>IF(TRIM('Plan General'!D238)="","",TRIM('Plan General'!D238))</f>
        <v/>
      </c>
      <c r="E34" s="1106"/>
      <c r="F34" s="1106"/>
      <c r="G34" s="1106"/>
      <c r="H34" s="1106"/>
      <c r="I34" s="1106"/>
      <c r="J34" s="1106"/>
      <c r="K34" s="1106"/>
      <c r="L34" s="1106"/>
      <c r="M34" s="1106"/>
      <c r="N34" s="1106"/>
      <c r="O34" s="1106"/>
      <c r="P34" s="1106"/>
      <c r="Q34" s="1106"/>
      <c r="R34" s="1106"/>
      <c r="S34" s="1106"/>
      <c r="T34" s="1106"/>
      <c r="U34" s="1106"/>
      <c r="V34" s="1106"/>
      <c r="W34" s="1106"/>
      <c r="X34" s="1106"/>
      <c r="Y34" s="1106"/>
      <c r="Z34" s="1106"/>
      <c r="AA34" s="1106"/>
      <c r="AB34" s="1106"/>
      <c r="AC34" s="1106"/>
      <c r="AD34" s="1106"/>
      <c r="AE34" s="1106"/>
      <c r="AF34" s="1106"/>
      <c r="AG34" s="1106"/>
      <c r="AH34" s="1106"/>
      <c r="AI34" s="1106"/>
      <c r="AJ34" s="1106"/>
      <c r="AK34" s="1106"/>
      <c r="AL34" s="1106"/>
      <c r="AM34" s="1106"/>
      <c r="AN34" s="1106"/>
      <c r="AO34" s="1106"/>
      <c r="AP34" s="1106"/>
      <c r="AQ34" s="1106"/>
      <c r="AR34" s="1106"/>
      <c r="AS34" s="1106"/>
      <c r="AT34" s="1106"/>
      <c r="AU34" s="1106"/>
      <c r="AV34" s="1106"/>
      <c r="AW34" s="1106"/>
      <c r="AX34" s="1106"/>
      <c r="AY34" s="1106"/>
      <c r="AZ34" s="1106"/>
      <c r="BA34" s="60"/>
      <c r="BB34" s="60"/>
      <c r="BC34" s="44">
        <f>ROW(D34)</f>
        <v>34</v>
      </c>
      <c r="BD34" s="44">
        <f>COLUMN(D34)</f>
        <v>4</v>
      </c>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Z34" s="146">
        <v>2</v>
      </c>
    </row>
    <row r="35" spans="1:104" ht="15" customHeight="1" x14ac:dyDescent="0.25">
      <c r="A35" s="41"/>
      <c r="B35" s="41"/>
      <c r="C35" s="69"/>
      <c r="D35" s="1106"/>
      <c r="E35" s="1106"/>
      <c r="F35" s="1106"/>
      <c r="G35" s="1106"/>
      <c r="H35" s="1106"/>
      <c r="I35" s="1106"/>
      <c r="J35" s="1106"/>
      <c r="K35" s="1106"/>
      <c r="L35" s="1106"/>
      <c r="M35" s="1106"/>
      <c r="N35" s="1106"/>
      <c r="O35" s="1106"/>
      <c r="P35" s="1106"/>
      <c r="Q35" s="1106"/>
      <c r="R35" s="1106"/>
      <c r="S35" s="1106"/>
      <c r="T35" s="1106"/>
      <c r="U35" s="1106"/>
      <c r="V35" s="1106"/>
      <c r="W35" s="1106"/>
      <c r="X35" s="1106"/>
      <c r="Y35" s="1106"/>
      <c r="Z35" s="1106"/>
      <c r="AA35" s="1106"/>
      <c r="AB35" s="1106"/>
      <c r="AC35" s="1106"/>
      <c r="AD35" s="1106"/>
      <c r="AE35" s="1106"/>
      <c r="AF35" s="1106"/>
      <c r="AG35" s="1106"/>
      <c r="AH35" s="1106"/>
      <c r="AI35" s="1106"/>
      <c r="AJ35" s="1106"/>
      <c r="AK35" s="1106"/>
      <c r="AL35" s="1106"/>
      <c r="AM35" s="1106"/>
      <c r="AN35" s="1106"/>
      <c r="AO35" s="1106"/>
      <c r="AP35" s="1106"/>
      <c r="AQ35" s="1106"/>
      <c r="AR35" s="1106"/>
      <c r="AS35" s="1106"/>
      <c r="AT35" s="1106"/>
      <c r="AU35" s="1106"/>
      <c r="AV35" s="1106"/>
      <c r="AW35" s="1106"/>
      <c r="AX35" s="1106"/>
      <c r="AY35" s="1106"/>
      <c r="AZ35" s="1106"/>
      <c r="BA35" s="39"/>
      <c r="BB35" s="39"/>
      <c r="CZ35" s="126">
        <v>0</v>
      </c>
    </row>
    <row r="36" spans="1:104" ht="15" customHeight="1" x14ac:dyDescent="0.25">
      <c r="C36" s="1111" t="s">
        <v>345</v>
      </c>
      <c r="D36" s="1111"/>
      <c r="E36" s="1111"/>
      <c r="F36" s="1111"/>
      <c r="G36" s="1111"/>
      <c r="H36" s="1111"/>
      <c r="I36" s="1111"/>
      <c r="J36" s="1111"/>
      <c r="K36" s="1111"/>
      <c r="L36" s="1111"/>
      <c r="M36" s="1111"/>
      <c r="N36" s="1111"/>
      <c r="O36" s="1111"/>
      <c r="P36" s="1111"/>
      <c r="Q36" s="1111"/>
      <c r="R36" s="1111"/>
      <c r="S36" s="1111"/>
      <c r="T36" s="1111"/>
      <c r="U36" s="1111"/>
      <c r="V36" s="1111"/>
      <c r="W36" s="1111"/>
      <c r="X36" s="1111"/>
      <c r="Y36" s="1111"/>
      <c r="Z36" s="1111"/>
      <c r="AA36" s="1111"/>
      <c r="AB36" s="1111"/>
      <c r="AC36" s="1111"/>
      <c r="AD36" s="1111"/>
      <c r="AE36" s="1111"/>
      <c r="AF36" s="1111"/>
      <c r="AG36" s="1111"/>
      <c r="AH36" s="1111"/>
      <c r="AI36" s="1111"/>
      <c r="AJ36" s="1111"/>
      <c r="AK36" s="1111"/>
      <c r="AL36" s="1111"/>
      <c r="AM36" s="1111"/>
      <c r="AN36" s="1111"/>
      <c r="AO36" s="1111"/>
      <c r="AP36" s="1111"/>
      <c r="AQ36" s="1111"/>
      <c r="AR36" s="1111"/>
      <c r="AS36" s="1111"/>
      <c r="AT36" s="1111"/>
      <c r="AU36" s="1111"/>
      <c r="AV36" s="1111"/>
      <c r="AW36" s="1111"/>
      <c r="AX36" s="1111"/>
      <c r="AY36" s="1111"/>
      <c r="AZ36" s="1111"/>
      <c r="BA36" s="4"/>
      <c r="CZ36" s="126">
        <v>0</v>
      </c>
    </row>
    <row r="37" spans="1:104" x14ac:dyDescent="0.25">
      <c r="C37" s="1111"/>
      <c r="D37" s="1111"/>
      <c r="E37" s="1111"/>
      <c r="F37" s="1111"/>
      <c r="G37" s="1111"/>
      <c r="H37" s="1111"/>
      <c r="I37" s="1111"/>
      <c r="J37" s="1111"/>
      <c r="K37" s="1111"/>
      <c r="L37" s="1111"/>
      <c r="M37" s="1111"/>
      <c r="N37" s="1111"/>
      <c r="O37" s="1111"/>
      <c r="P37" s="1111"/>
      <c r="Q37" s="1111"/>
      <c r="R37" s="1111"/>
      <c r="S37" s="1111"/>
      <c r="T37" s="1111"/>
      <c r="U37" s="1111"/>
      <c r="V37" s="1111"/>
      <c r="W37" s="1111"/>
      <c r="X37" s="1111"/>
      <c r="Y37" s="1111"/>
      <c r="Z37" s="1111"/>
      <c r="AA37" s="1111"/>
      <c r="AB37" s="1111"/>
      <c r="AC37" s="1111"/>
      <c r="AD37" s="1111"/>
      <c r="AE37" s="1111"/>
      <c r="AF37" s="1111"/>
      <c r="AG37" s="1111"/>
      <c r="AH37" s="1111"/>
      <c r="AI37" s="1111"/>
      <c r="AJ37" s="1111"/>
      <c r="AK37" s="1111"/>
      <c r="AL37" s="1111"/>
      <c r="AM37" s="1111"/>
      <c r="AN37" s="1111"/>
      <c r="AO37" s="1111"/>
      <c r="AP37" s="1111"/>
      <c r="AQ37" s="1111"/>
      <c r="AR37" s="1111"/>
      <c r="AS37" s="1111"/>
      <c r="AT37" s="1111"/>
      <c r="AU37" s="1111"/>
      <c r="AV37" s="1111"/>
      <c r="AW37" s="1111"/>
      <c r="AX37" s="1111"/>
      <c r="AY37" s="1111"/>
      <c r="AZ37" s="1111"/>
      <c r="BA37" s="4"/>
      <c r="CZ37" s="126">
        <v>0</v>
      </c>
    </row>
    <row r="38" spans="1:104" x14ac:dyDescent="0.25">
      <c r="C38" s="49"/>
      <c r="D38" s="49"/>
      <c r="E38" s="49"/>
      <c r="F38" s="49"/>
      <c r="G38" s="49"/>
      <c r="H38" s="49"/>
      <c r="I38" s="49"/>
      <c r="J38" s="49"/>
      <c r="K38" s="49"/>
      <c r="L38" s="49"/>
      <c r="M38" s="49"/>
      <c r="N38" s="49"/>
      <c r="O38" s="49"/>
      <c r="P38" s="49"/>
      <c r="Q38" s="49"/>
      <c r="R38" s="49"/>
      <c r="S38" s="49"/>
      <c r="T38" s="49"/>
      <c r="U38" s="49"/>
      <c r="V38" s="49"/>
      <c r="W38" s="49"/>
      <c r="X38" s="49"/>
      <c r="Y38" s="49"/>
      <c r="Z38" s="49"/>
      <c r="AA38" s="49"/>
      <c r="AB38" s="49"/>
      <c r="AC38" s="49"/>
      <c r="AD38" s="49"/>
      <c r="AE38" s="49"/>
      <c r="AF38" s="49"/>
      <c r="AG38" s="49"/>
      <c r="AH38" s="49"/>
      <c r="AI38" s="49"/>
      <c r="AJ38" s="49"/>
      <c r="AK38" s="49"/>
      <c r="AL38" s="49"/>
      <c r="AM38" s="49"/>
      <c r="AN38" s="49"/>
      <c r="AO38" s="49"/>
      <c r="AP38" s="49"/>
      <c r="AQ38" s="49"/>
      <c r="AR38" s="49"/>
      <c r="AS38" s="49"/>
      <c r="AT38" s="49"/>
      <c r="AU38" s="49"/>
      <c r="AV38" s="49"/>
      <c r="AW38" s="49"/>
      <c r="AX38" s="49"/>
      <c r="AY38" s="49"/>
      <c r="AZ38" s="49"/>
      <c r="BA38" s="4"/>
      <c r="CZ38" s="126">
        <v>0</v>
      </c>
    </row>
    <row r="39" spans="1:104" ht="15" customHeight="1" x14ac:dyDescent="0.25">
      <c r="C39" s="1107" t="s">
        <v>313</v>
      </c>
      <c r="D39" s="1107"/>
      <c r="E39" s="1107"/>
      <c r="F39" s="1107"/>
      <c r="G39" s="1107"/>
      <c r="H39" s="1107"/>
      <c r="I39" s="1107"/>
      <c r="J39" s="1107"/>
      <c r="K39" s="1107"/>
      <c r="L39" s="1107"/>
      <c r="M39" s="1107"/>
      <c r="N39" s="1107"/>
      <c r="O39" s="1107"/>
      <c r="P39" s="1107"/>
      <c r="Q39" s="1107"/>
      <c r="R39" s="1107"/>
      <c r="S39" s="1107"/>
      <c r="T39" s="1107"/>
      <c r="U39" s="1107"/>
      <c r="V39" s="1107"/>
      <c r="W39" s="1107"/>
      <c r="X39" s="1107"/>
      <c r="Y39" s="1107"/>
      <c r="Z39" s="1107"/>
      <c r="AA39" s="1107"/>
      <c r="AB39" s="1107"/>
      <c r="AC39" s="1107"/>
      <c r="AD39" s="1107"/>
      <c r="AE39" s="1107"/>
      <c r="AF39" s="1107"/>
      <c r="AG39" s="1107"/>
      <c r="AH39" s="1107"/>
      <c r="AI39" s="1107"/>
      <c r="AJ39" s="1107"/>
      <c r="AK39" s="1107"/>
      <c r="AL39" s="1107"/>
      <c r="AM39" s="1107"/>
      <c r="AN39" s="1107"/>
      <c r="AO39" s="1107"/>
      <c r="AP39" s="1107"/>
      <c r="AQ39" s="1107"/>
      <c r="AR39" s="1107"/>
      <c r="AS39" s="1107"/>
      <c r="AT39" s="1107"/>
      <c r="AU39" s="1107"/>
      <c r="AV39" s="1107"/>
      <c r="AW39" s="1107"/>
      <c r="AX39" s="1107"/>
      <c r="AY39" s="1107"/>
      <c r="AZ39" s="1107"/>
      <c r="BA39" s="4"/>
      <c r="CZ39" s="126">
        <v>0</v>
      </c>
    </row>
    <row r="40" spans="1:104" x14ac:dyDescent="0.2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CZ40" s="126">
        <v>0</v>
      </c>
    </row>
    <row r="41" spans="1:104" ht="15" customHeight="1" x14ac:dyDescent="0.25">
      <c r="C41" s="50" t="s">
        <v>211</v>
      </c>
      <c r="D41" s="4" t="s">
        <v>325</v>
      </c>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CZ41" s="126">
        <v>0</v>
      </c>
    </row>
    <row r="42" spans="1:104" x14ac:dyDescent="0.25">
      <c r="C42" s="50" t="s">
        <v>211</v>
      </c>
      <c r="D42" s="4" t="s">
        <v>324</v>
      </c>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CZ42" s="126">
        <v>0</v>
      </c>
    </row>
    <row r="43" spans="1:104" x14ac:dyDescent="0.25">
      <c r="C43" s="50" t="s">
        <v>211</v>
      </c>
      <c r="D43" s="4" t="s">
        <v>323</v>
      </c>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CZ43" s="126">
        <v>0</v>
      </c>
    </row>
    <row r="44" spans="1:104" x14ac:dyDescent="0.25">
      <c r="C44" s="50" t="s">
        <v>211</v>
      </c>
      <c r="D44" s="4" t="s">
        <v>314</v>
      </c>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CZ44" s="126">
        <v>0</v>
      </c>
    </row>
    <row r="45" spans="1:104" x14ac:dyDescent="0.25">
      <c r="C45" s="50" t="s">
        <v>211</v>
      </c>
      <c r="D45" s="4" t="s">
        <v>322</v>
      </c>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CZ45" s="126">
        <v>0</v>
      </c>
    </row>
    <row r="46" spans="1:104" x14ac:dyDescent="0.2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CZ46" s="126">
        <v>0</v>
      </c>
    </row>
    <row r="47" spans="1:104" ht="15" customHeight="1" x14ac:dyDescent="0.25">
      <c r="B47" s="39"/>
      <c r="C47" s="1124" t="s">
        <v>346</v>
      </c>
      <c r="D47" s="1124"/>
      <c r="E47" s="1124"/>
      <c r="F47" s="1124"/>
      <c r="G47" s="1124"/>
      <c r="H47" s="1124"/>
      <c r="I47" s="1124"/>
      <c r="J47" s="1124"/>
      <c r="K47" s="1124"/>
      <c r="L47" s="1124"/>
      <c r="M47" s="1124"/>
      <c r="N47" s="1124"/>
      <c r="O47" s="1124"/>
      <c r="P47" s="1124"/>
      <c r="Q47" s="1124"/>
      <c r="R47" s="1124"/>
      <c r="S47" s="1124"/>
      <c r="T47" s="1124"/>
      <c r="U47" s="1124"/>
      <c r="V47" s="1124"/>
      <c r="W47" s="1124"/>
      <c r="X47" s="1124"/>
      <c r="Y47" s="1124"/>
      <c r="Z47" s="1124"/>
      <c r="AA47" s="1124"/>
      <c r="AB47" s="1124"/>
      <c r="AC47" s="1124"/>
      <c r="AD47" s="1124"/>
      <c r="AE47" s="1124"/>
      <c r="AF47" s="1124"/>
      <c r="AG47" s="1124"/>
      <c r="AH47" s="1124"/>
      <c r="AI47" s="1124"/>
      <c r="AJ47" s="1124"/>
      <c r="AK47" s="1124"/>
      <c r="AL47" s="1124"/>
      <c r="AM47" s="1124"/>
      <c r="AN47" s="1124"/>
      <c r="AO47" s="1124"/>
      <c r="AP47" s="1124"/>
      <c r="AQ47" s="1124"/>
      <c r="AR47" s="1124"/>
      <c r="AS47" s="1124"/>
      <c r="AT47" s="1124"/>
      <c r="AU47" s="1124"/>
      <c r="AV47" s="1124"/>
      <c r="AW47" s="1124"/>
      <c r="AX47" s="1124"/>
      <c r="AY47" s="1124"/>
      <c r="AZ47" s="1124"/>
      <c r="CZ47" s="126">
        <v>0</v>
      </c>
    </row>
    <row r="48" spans="1:104" x14ac:dyDescent="0.25">
      <c r="C48" s="98"/>
      <c r="D48" s="98"/>
      <c r="E48" s="98"/>
      <c r="F48" s="98"/>
      <c r="G48" s="98"/>
      <c r="H48" s="98"/>
      <c r="I48" s="98"/>
      <c r="J48" s="98"/>
      <c r="K48" s="98"/>
      <c r="L48" s="99"/>
      <c r="M48" s="98"/>
      <c r="N48" s="98"/>
      <c r="O48" s="98"/>
      <c r="P48" s="98"/>
      <c r="Q48" s="98"/>
      <c r="R48" s="98"/>
      <c r="S48" s="98"/>
      <c r="T48" s="98"/>
      <c r="U48" s="98"/>
      <c r="V48" s="98"/>
      <c r="W48" s="98"/>
      <c r="X48" s="98"/>
      <c r="Y48" s="98"/>
      <c r="Z48" s="99"/>
      <c r="AA48" s="98"/>
      <c r="AB48" s="98"/>
      <c r="AC48" s="98"/>
      <c r="AD48" s="98"/>
      <c r="AE48" s="98"/>
      <c r="AF48" s="98"/>
      <c r="AG48" s="98"/>
      <c r="AH48" s="98"/>
      <c r="AI48" s="98"/>
      <c r="AJ48" s="98"/>
      <c r="AK48" s="98"/>
      <c r="AL48" s="98"/>
      <c r="AM48" s="98"/>
      <c r="AN48" s="99"/>
      <c r="AO48" s="98"/>
      <c r="AP48" s="98"/>
      <c r="AQ48" s="98"/>
      <c r="AR48" s="98"/>
      <c r="AS48" s="98"/>
      <c r="AT48" s="98"/>
      <c r="AU48" s="98"/>
      <c r="AV48" s="98"/>
      <c r="AW48" s="98"/>
      <c r="AX48" s="98"/>
      <c r="AY48" s="99"/>
      <c r="AZ48" s="98"/>
      <c r="CZ48" s="126">
        <v>0</v>
      </c>
    </row>
    <row r="49" spans="3:104" x14ac:dyDescent="0.25">
      <c r="C49" s="1125" t="s">
        <v>347</v>
      </c>
      <c r="D49" s="1125"/>
      <c r="E49" s="1125"/>
      <c r="F49" s="1125"/>
      <c r="G49" s="1125"/>
      <c r="H49" s="1125"/>
      <c r="I49" s="1125"/>
      <c r="J49" s="1125"/>
      <c r="K49" s="1125"/>
      <c r="L49" s="1125"/>
      <c r="M49" s="1125"/>
      <c r="N49" s="1015" t="s">
        <v>348</v>
      </c>
      <c r="O49" s="1015"/>
      <c r="P49" s="1015"/>
      <c r="Q49" s="1125" t="s">
        <v>349</v>
      </c>
      <c r="R49" s="1125"/>
      <c r="S49" s="1125"/>
      <c r="T49" s="1125"/>
      <c r="U49" s="1125"/>
      <c r="V49" s="1125"/>
      <c r="W49" s="1125"/>
      <c r="X49" s="1125"/>
      <c r="Y49" s="1125"/>
      <c r="Z49" s="1125"/>
      <c r="AA49" s="1125"/>
      <c r="AB49" s="1015" t="s">
        <v>350</v>
      </c>
      <c r="AC49" s="1015"/>
      <c r="AD49" s="1015"/>
      <c r="AE49" s="1125" t="s">
        <v>45</v>
      </c>
      <c r="AF49" s="1125"/>
      <c r="AG49" s="1125"/>
      <c r="AH49" s="1125"/>
      <c r="AI49" s="1125"/>
      <c r="AJ49" s="1125"/>
      <c r="AK49" s="1125"/>
      <c r="AL49" s="1125"/>
      <c r="AM49" s="1125"/>
      <c r="AN49" s="1125"/>
      <c r="AO49" s="1125"/>
      <c r="AP49" s="1125" t="s">
        <v>351</v>
      </c>
      <c r="AQ49" s="1125"/>
      <c r="AR49" s="1125"/>
      <c r="AS49" s="1125"/>
      <c r="AT49" s="1125"/>
      <c r="AU49" s="1125"/>
      <c r="AV49" s="1125"/>
      <c r="AW49" s="1125"/>
      <c r="AX49" s="1125"/>
      <c r="AY49" s="1125"/>
      <c r="AZ49" s="1125"/>
      <c r="CZ49" s="126">
        <v>0</v>
      </c>
    </row>
    <row r="50" spans="3:104" x14ac:dyDescent="0.25">
      <c r="C50" s="1126"/>
      <c r="D50" s="1126"/>
      <c r="E50" s="1126"/>
      <c r="F50" s="1126"/>
      <c r="G50" s="1126"/>
      <c r="H50" s="1126"/>
      <c r="I50" s="1126"/>
      <c r="J50" s="1126"/>
      <c r="K50" s="1126"/>
      <c r="L50" s="1126"/>
      <c r="M50" s="1126"/>
      <c r="N50" s="1016"/>
      <c r="O50" s="1016"/>
      <c r="P50" s="1016"/>
      <c r="Q50" s="1126"/>
      <c r="R50" s="1126"/>
      <c r="S50" s="1126"/>
      <c r="T50" s="1126"/>
      <c r="U50" s="1126"/>
      <c r="V50" s="1126"/>
      <c r="W50" s="1126"/>
      <c r="X50" s="1126"/>
      <c r="Y50" s="1126"/>
      <c r="Z50" s="1126"/>
      <c r="AA50" s="1126"/>
      <c r="AB50" s="1016"/>
      <c r="AC50" s="1016"/>
      <c r="AD50" s="1016"/>
      <c r="AE50" s="1126"/>
      <c r="AF50" s="1126"/>
      <c r="AG50" s="1126"/>
      <c r="AH50" s="1126"/>
      <c r="AI50" s="1126"/>
      <c r="AJ50" s="1126"/>
      <c r="AK50" s="1126"/>
      <c r="AL50" s="1126"/>
      <c r="AM50" s="1126"/>
      <c r="AN50" s="1126"/>
      <c r="AO50" s="1126"/>
      <c r="AP50" s="1126"/>
      <c r="AQ50" s="1126"/>
      <c r="AR50" s="1126"/>
      <c r="AS50" s="1126"/>
      <c r="AT50" s="1126"/>
      <c r="AU50" s="1126"/>
      <c r="AV50" s="1126"/>
      <c r="AW50" s="1126"/>
      <c r="AX50" s="1126"/>
      <c r="AY50" s="1126"/>
      <c r="AZ50" s="1126"/>
      <c r="CZ50" s="126">
        <v>0</v>
      </c>
    </row>
    <row r="51" spans="3:104" x14ac:dyDescent="0.25">
      <c r="C51" s="1121"/>
      <c r="D51" s="1122"/>
      <c r="E51" s="1122"/>
      <c r="F51" s="1122"/>
      <c r="G51" s="1122"/>
      <c r="H51" s="1122"/>
      <c r="I51" s="1122"/>
      <c r="J51" s="1122"/>
      <c r="K51" s="1122"/>
      <c r="L51" s="1122"/>
      <c r="M51" s="1123"/>
      <c r="N51" s="1127"/>
      <c r="O51" s="1128"/>
      <c r="P51" s="1129"/>
      <c r="Q51" s="1121"/>
      <c r="R51" s="1122"/>
      <c r="S51" s="1122"/>
      <c r="T51" s="1122"/>
      <c r="U51" s="1122"/>
      <c r="V51" s="1122"/>
      <c r="W51" s="1122"/>
      <c r="X51" s="1122"/>
      <c r="Y51" s="1122"/>
      <c r="Z51" s="1122"/>
      <c r="AA51" s="1123"/>
      <c r="AB51" s="768"/>
      <c r="AC51" s="600"/>
      <c r="AD51" s="601"/>
      <c r="AE51" s="1121"/>
      <c r="AF51" s="1122"/>
      <c r="AG51" s="1122"/>
      <c r="AH51" s="1122"/>
      <c r="AI51" s="1122"/>
      <c r="AJ51" s="1122"/>
      <c r="AK51" s="1122"/>
      <c r="AL51" s="1122"/>
      <c r="AM51" s="1122"/>
      <c r="AN51" s="1122"/>
      <c r="AO51" s="1123"/>
      <c r="AP51" s="1121"/>
      <c r="AQ51" s="1122"/>
      <c r="AR51" s="1122"/>
      <c r="AS51" s="1122"/>
      <c r="AT51" s="1122"/>
      <c r="AU51" s="1122"/>
      <c r="AV51" s="1122"/>
      <c r="AW51" s="1122"/>
      <c r="AX51" s="1122"/>
      <c r="AY51" s="1122"/>
      <c r="AZ51" s="1123"/>
      <c r="CZ51" s="126">
        <v>0</v>
      </c>
    </row>
    <row r="52" spans="3:104" x14ac:dyDescent="0.25">
      <c r="C52" s="1130"/>
      <c r="D52" s="1131"/>
      <c r="E52" s="1131"/>
      <c r="F52" s="1131"/>
      <c r="G52" s="1131"/>
      <c r="H52" s="1131"/>
      <c r="I52" s="1131"/>
      <c r="J52" s="1131"/>
      <c r="K52" s="1131"/>
      <c r="L52" s="1131"/>
      <c r="M52" s="1132"/>
      <c r="N52" s="1133"/>
      <c r="O52" s="1134"/>
      <c r="P52" s="1135"/>
      <c r="Q52" s="1130"/>
      <c r="R52" s="1131"/>
      <c r="S52" s="1131"/>
      <c r="T52" s="1131"/>
      <c r="U52" s="1131"/>
      <c r="V52" s="1131"/>
      <c r="W52" s="1131"/>
      <c r="X52" s="1131"/>
      <c r="Y52" s="1131"/>
      <c r="Z52" s="1131"/>
      <c r="AA52" s="1132"/>
      <c r="AB52" s="929"/>
      <c r="AC52" s="926"/>
      <c r="AD52" s="925"/>
      <c r="AE52" s="1130"/>
      <c r="AF52" s="1131"/>
      <c r="AG52" s="1131"/>
      <c r="AH52" s="1131"/>
      <c r="AI52" s="1131"/>
      <c r="AJ52" s="1131"/>
      <c r="AK52" s="1131"/>
      <c r="AL52" s="1131"/>
      <c r="AM52" s="1131"/>
      <c r="AN52" s="1131"/>
      <c r="AO52" s="1132"/>
      <c r="AP52" s="1130"/>
      <c r="AQ52" s="1131"/>
      <c r="AR52" s="1131"/>
      <c r="AS52" s="1131"/>
      <c r="AT52" s="1131"/>
      <c r="AU52" s="1131"/>
      <c r="AV52" s="1131"/>
      <c r="AW52" s="1131"/>
      <c r="AX52" s="1131"/>
      <c r="AY52" s="1131"/>
      <c r="AZ52" s="1132"/>
      <c r="CZ52" s="126">
        <v>0</v>
      </c>
    </row>
    <row r="53" spans="3:104" x14ac:dyDescent="0.25">
      <c r="C53" s="1121"/>
      <c r="D53" s="1122"/>
      <c r="E53" s="1122"/>
      <c r="F53" s="1122"/>
      <c r="G53" s="1122"/>
      <c r="H53" s="1122"/>
      <c r="I53" s="1122"/>
      <c r="J53" s="1122"/>
      <c r="K53" s="1122"/>
      <c r="L53" s="1122"/>
      <c r="M53" s="1123"/>
      <c r="N53" s="1127"/>
      <c r="O53" s="1128"/>
      <c r="P53" s="1129"/>
      <c r="Q53" s="1121"/>
      <c r="R53" s="1122"/>
      <c r="S53" s="1122"/>
      <c r="T53" s="1122"/>
      <c r="U53" s="1122"/>
      <c r="V53" s="1122"/>
      <c r="W53" s="1122"/>
      <c r="X53" s="1122"/>
      <c r="Y53" s="1122"/>
      <c r="Z53" s="1122"/>
      <c r="AA53" s="1123"/>
      <c r="AB53" s="768"/>
      <c r="AC53" s="600"/>
      <c r="AD53" s="601"/>
      <c r="AE53" s="1121"/>
      <c r="AF53" s="1122"/>
      <c r="AG53" s="1122"/>
      <c r="AH53" s="1122"/>
      <c r="AI53" s="1122"/>
      <c r="AJ53" s="1122"/>
      <c r="AK53" s="1122"/>
      <c r="AL53" s="1122"/>
      <c r="AM53" s="1122"/>
      <c r="AN53" s="1122"/>
      <c r="AO53" s="1123"/>
      <c r="AP53" s="1121"/>
      <c r="AQ53" s="1122"/>
      <c r="AR53" s="1122"/>
      <c r="AS53" s="1122"/>
      <c r="AT53" s="1122"/>
      <c r="AU53" s="1122"/>
      <c r="AV53" s="1122"/>
      <c r="AW53" s="1122"/>
      <c r="AX53" s="1122"/>
      <c r="AY53" s="1122"/>
      <c r="AZ53" s="1123"/>
      <c r="CZ53" s="126">
        <v>0</v>
      </c>
    </row>
    <row r="54" spans="3:104" x14ac:dyDescent="0.25">
      <c r="C54" s="420" t="s">
        <v>92</v>
      </c>
      <c r="D54" s="421"/>
      <c r="E54" s="421"/>
      <c r="F54" s="421"/>
      <c r="G54" s="421"/>
      <c r="H54" s="421"/>
      <c r="I54" s="421"/>
      <c r="J54" s="421"/>
      <c r="K54" s="421"/>
      <c r="L54" s="421"/>
      <c r="M54" s="421"/>
      <c r="N54" s="421"/>
      <c r="O54" s="421"/>
      <c r="P54" s="421"/>
      <c r="Q54" s="421"/>
      <c r="R54" s="421"/>
      <c r="S54" s="421"/>
      <c r="T54" s="421"/>
      <c r="U54" s="421"/>
      <c r="V54" s="421"/>
      <c r="W54" s="421"/>
      <c r="X54" s="421"/>
      <c r="Y54" s="421"/>
      <c r="Z54" s="421"/>
      <c r="AA54" s="421"/>
      <c r="AB54" s="421"/>
      <c r="AC54" s="421"/>
      <c r="AD54" s="421"/>
      <c r="AE54" s="421"/>
      <c r="AF54" s="421"/>
      <c r="AG54" s="421"/>
      <c r="AH54" s="421"/>
      <c r="AI54" s="421"/>
      <c r="AJ54" s="421"/>
      <c r="AK54" s="421"/>
      <c r="AL54" s="421"/>
      <c r="AM54" s="421"/>
      <c r="AN54" s="421"/>
      <c r="AO54" s="421"/>
      <c r="AP54" s="421"/>
      <c r="AQ54" s="421"/>
      <c r="AR54" s="421"/>
      <c r="AS54" s="421"/>
      <c r="AT54" s="421"/>
      <c r="AU54" s="421"/>
      <c r="AV54" s="422"/>
      <c r="AW54" s="330" t="s">
        <v>93</v>
      </c>
      <c r="AX54" s="331"/>
      <c r="AY54" s="330" t="s">
        <v>94</v>
      </c>
      <c r="AZ54" s="331"/>
      <c r="CZ54" s="126">
        <v>1</v>
      </c>
    </row>
    <row r="55" spans="3:104" x14ac:dyDescent="0.25">
      <c r="C55" s="96"/>
      <c r="D55" s="96"/>
      <c r="E55" s="96"/>
      <c r="F55" s="96"/>
      <c r="G55" s="96"/>
      <c r="H55" s="96"/>
      <c r="I55" s="96"/>
      <c r="J55" s="96"/>
      <c r="K55" s="96"/>
      <c r="L55" s="96"/>
      <c r="M55" s="96"/>
      <c r="N55" s="96"/>
      <c r="O55" s="96"/>
      <c r="P55" s="96"/>
      <c r="Q55" s="96"/>
      <c r="R55" s="96"/>
      <c r="S55" s="96"/>
      <c r="T55" s="96"/>
      <c r="U55" s="96"/>
      <c r="V55" s="96"/>
      <c r="W55" s="96"/>
      <c r="X55" s="96"/>
      <c r="Y55" s="96"/>
      <c r="Z55" s="96"/>
      <c r="AA55" s="96"/>
      <c r="AB55" s="96"/>
      <c r="AC55" s="96"/>
      <c r="AD55" s="96"/>
      <c r="AE55" s="96"/>
      <c r="AF55" s="96"/>
      <c r="AG55" s="96"/>
      <c r="AH55" s="96"/>
      <c r="AI55" s="96"/>
      <c r="AJ55" s="96"/>
      <c r="AK55" s="96"/>
      <c r="AL55" s="96"/>
      <c r="AM55" s="96"/>
      <c r="AN55" s="96"/>
      <c r="AO55" s="96"/>
      <c r="AP55" s="96"/>
      <c r="AQ55" s="96"/>
      <c r="AR55" s="96"/>
      <c r="AS55" s="96"/>
      <c r="AT55" s="96"/>
      <c r="AU55" s="96"/>
      <c r="AV55" s="96"/>
      <c r="AW55" s="96"/>
      <c r="AX55" s="96"/>
      <c r="AY55" s="96"/>
      <c r="AZ55" s="96"/>
      <c r="CZ55" s="126">
        <v>0</v>
      </c>
    </row>
    <row r="56" spans="3:104" ht="15" customHeight="1" x14ac:dyDescent="0.25">
      <c r="CZ56" s="126">
        <v>0</v>
      </c>
    </row>
    <row r="57" spans="3:104" x14ac:dyDescent="0.25">
      <c r="C57" s="327" t="s">
        <v>614</v>
      </c>
      <c r="D57" s="328"/>
      <c r="E57" s="328"/>
      <c r="F57" s="328"/>
      <c r="G57" s="328"/>
      <c r="H57" s="328"/>
      <c r="I57" s="328"/>
      <c r="J57" s="328"/>
      <c r="K57" s="328"/>
      <c r="L57" s="328"/>
      <c r="M57" s="328"/>
      <c r="N57" s="328"/>
      <c r="O57" s="328"/>
      <c r="P57" s="329"/>
      <c r="Q57" s="43"/>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CZ57" s="126">
        <v>0</v>
      </c>
    </row>
    <row r="58" spans="3:104" x14ac:dyDescent="0.25">
      <c r="CZ58" s="126">
        <v>0</v>
      </c>
    </row>
    <row r="59" spans="3:104" x14ac:dyDescent="0.25">
      <c r="C59" s="47" t="s">
        <v>211</v>
      </c>
      <c r="D59" s="412"/>
      <c r="E59" s="412"/>
      <c r="F59" s="412"/>
      <c r="G59" s="412"/>
      <c r="H59" s="412"/>
      <c r="I59" s="412"/>
      <c r="J59" s="412"/>
      <c r="K59" s="412"/>
      <c r="L59" s="412"/>
      <c r="M59" s="412"/>
      <c r="N59" s="412"/>
      <c r="O59" s="412"/>
      <c r="P59" s="412"/>
      <c r="Q59" s="412"/>
      <c r="R59" s="412"/>
      <c r="S59" s="412"/>
      <c r="T59" s="412"/>
      <c r="U59" s="412"/>
      <c r="V59" s="412"/>
      <c r="W59" s="412"/>
      <c r="X59" s="412"/>
      <c r="Y59" s="412"/>
      <c r="Z59" s="412"/>
      <c r="AA59" s="412"/>
      <c r="AB59" s="412"/>
      <c r="AC59" s="412"/>
      <c r="AD59" s="412"/>
      <c r="AE59" s="412"/>
      <c r="AF59" s="412"/>
      <c r="AG59" s="412"/>
      <c r="AH59" s="412"/>
      <c r="AI59" s="412"/>
      <c r="AJ59" s="412"/>
      <c r="AK59" s="412"/>
      <c r="AL59" s="412"/>
      <c r="AM59" s="412"/>
      <c r="AN59" s="412"/>
      <c r="AO59" s="412"/>
      <c r="AP59" s="412"/>
      <c r="AQ59" s="412"/>
      <c r="AR59" s="412"/>
      <c r="AS59" s="412"/>
      <c r="AT59" s="412"/>
      <c r="AU59" s="412"/>
      <c r="AV59" s="412"/>
      <c r="AW59" s="412"/>
      <c r="AX59" s="412"/>
      <c r="AY59" s="412"/>
      <c r="AZ59" s="413"/>
      <c r="CZ59" s="126">
        <v>0</v>
      </c>
    </row>
    <row r="60" spans="3:104" x14ac:dyDescent="0.25">
      <c r="C60" s="52" t="s">
        <v>211</v>
      </c>
      <c r="D60" s="389"/>
      <c r="E60" s="389"/>
      <c r="F60" s="389"/>
      <c r="G60" s="389"/>
      <c r="H60" s="389"/>
      <c r="I60" s="389"/>
      <c r="J60" s="389"/>
      <c r="K60" s="389"/>
      <c r="L60" s="389"/>
      <c r="M60" s="389"/>
      <c r="N60" s="389"/>
      <c r="O60" s="389"/>
      <c r="P60" s="389"/>
      <c r="Q60" s="389"/>
      <c r="R60" s="389"/>
      <c r="S60" s="389"/>
      <c r="T60" s="389"/>
      <c r="U60" s="389"/>
      <c r="V60" s="389"/>
      <c r="W60" s="389"/>
      <c r="X60" s="389"/>
      <c r="Y60" s="389"/>
      <c r="Z60" s="389"/>
      <c r="AA60" s="389"/>
      <c r="AB60" s="389"/>
      <c r="AC60" s="389"/>
      <c r="AD60" s="389"/>
      <c r="AE60" s="389"/>
      <c r="AF60" s="389"/>
      <c r="AG60" s="389"/>
      <c r="AH60" s="389"/>
      <c r="AI60" s="389"/>
      <c r="AJ60" s="389"/>
      <c r="AK60" s="389"/>
      <c r="AL60" s="389"/>
      <c r="AM60" s="389"/>
      <c r="AN60" s="389"/>
      <c r="AO60" s="389"/>
      <c r="AP60" s="389"/>
      <c r="AQ60" s="389"/>
      <c r="AR60" s="389"/>
      <c r="AS60" s="389"/>
      <c r="AT60" s="389"/>
      <c r="AU60" s="389"/>
      <c r="AV60" s="389"/>
      <c r="AW60" s="389"/>
      <c r="AX60" s="389"/>
      <c r="AY60" s="389"/>
      <c r="AZ60" s="390"/>
      <c r="CZ60" s="126">
        <v>0</v>
      </c>
    </row>
    <row r="61" spans="3:104" x14ac:dyDescent="0.25">
      <c r="C61" s="144" t="s">
        <v>211</v>
      </c>
      <c r="D61" s="970"/>
      <c r="E61" s="428"/>
      <c r="F61" s="428"/>
      <c r="G61" s="428"/>
      <c r="H61" s="428"/>
      <c r="I61" s="428"/>
      <c r="J61" s="428"/>
      <c r="K61" s="428"/>
      <c r="L61" s="428"/>
      <c r="M61" s="428"/>
      <c r="N61" s="428"/>
      <c r="O61" s="428"/>
      <c r="P61" s="428"/>
      <c r="Q61" s="428"/>
      <c r="R61" s="428"/>
      <c r="S61" s="428"/>
      <c r="T61" s="428"/>
      <c r="U61" s="428"/>
      <c r="V61" s="428"/>
      <c r="W61" s="428"/>
      <c r="X61" s="428"/>
      <c r="Y61" s="428"/>
      <c r="Z61" s="428"/>
      <c r="AA61" s="428"/>
      <c r="AB61" s="428"/>
      <c r="AC61" s="428"/>
      <c r="AD61" s="428"/>
      <c r="AE61" s="428"/>
      <c r="AF61" s="428"/>
      <c r="AG61" s="428"/>
      <c r="AH61" s="428"/>
      <c r="AI61" s="428"/>
      <c r="AJ61" s="428"/>
      <c r="AK61" s="428"/>
      <c r="AL61" s="428"/>
      <c r="AM61" s="428"/>
      <c r="AN61" s="428"/>
      <c r="AO61" s="428"/>
      <c r="AP61" s="428"/>
      <c r="AQ61" s="428"/>
      <c r="AR61" s="428"/>
      <c r="AS61" s="428"/>
      <c r="AT61" s="428"/>
      <c r="AU61" s="428"/>
      <c r="AV61" s="428"/>
      <c r="AW61" s="428"/>
      <c r="AX61" s="428"/>
      <c r="AY61" s="428"/>
      <c r="AZ61" s="429"/>
      <c r="CZ61" s="126">
        <v>0</v>
      </c>
    </row>
    <row r="62" spans="3:104" x14ac:dyDescent="0.25">
      <c r="C62" s="420" t="s">
        <v>92</v>
      </c>
      <c r="D62" s="421"/>
      <c r="E62" s="421"/>
      <c r="F62" s="421"/>
      <c r="G62" s="421"/>
      <c r="H62" s="421"/>
      <c r="I62" s="421"/>
      <c r="J62" s="421"/>
      <c r="K62" s="421"/>
      <c r="L62" s="421"/>
      <c r="M62" s="421"/>
      <c r="N62" s="421"/>
      <c r="O62" s="421"/>
      <c r="P62" s="421"/>
      <c r="Q62" s="421"/>
      <c r="R62" s="421"/>
      <c r="S62" s="421"/>
      <c r="T62" s="421"/>
      <c r="U62" s="421"/>
      <c r="V62" s="421"/>
      <c r="W62" s="421"/>
      <c r="X62" s="421"/>
      <c r="Y62" s="421"/>
      <c r="Z62" s="421"/>
      <c r="AA62" s="421"/>
      <c r="AB62" s="421"/>
      <c r="AC62" s="421"/>
      <c r="AD62" s="421"/>
      <c r="AE62" s="421"/>
      <c r="AF62" s="421"/>
      <c r="AG62" s="421"/>
      <c r="AH62" s="421"/>
      <c r="AI62" s="421"/>
      <c r="AJ62" s="421"/>
      <c r="AK62" s="421"/>
      <c r="AL62" s="421"/>
      <c r="AM62" s="421"/>
      <c r="AN62" s="421"/>
      <c r="AO62" s="421"/>
      <c r="AP62" s="421"/>
      <c r="AQ62" s="421"/>
      <c r="AR62" s="421"/>
      <c r="AS62" s="421"/>
      <c r="AT62" s="421"/>
      <c r="AU62" s="421"/>
      <c r="AV62" s="422"/>
      <c r="AW62" s="330" t="s">
        <v>93</v>
      </c>
      <c r="AX62" s="331"/>
      <c r="AY62" s="330" t="s">
        <v>94</v>
      </c>
      <c r="AZ62" s="331"/>
      <c r="CZ62" s="126">
        <v>1</v>
      </c>
    </row>
    <row r="63" spans="3:104" x14ac:dyDescent="0.25">
      <c r="CZ63" s="126">
        <v>0</v>
      </c>
    </row>
    <row r="64" spans="3:104" x14ac:dyDescent="0.25">
      <c r="C64" s="1107" t="s">
        <v>317</v>
      </c>
      <c r="D64" s="1107"/>
      <c r="E64" s="1107"/>
      <c r="F64" s="1107"/>
      <c r="G64" s="1107"/>
      <c r="H64" s="1107"/>
      <c r="I64" s="1107"/>
      <c r="J64" s="1107"/>
      <c r="K64" s="1107"/>
      <c r="L64" s="1107"/>
      <c r="M64" s="1107"/>
      <c r="N64" s="1107"/>
      <c r="O64" s="1107"/>
      <c r="P64" s="1107"/>
      <c r="Q64" s="1107"/>
      <c r="R64" s="1107"/>
      <c r="S64" s="1107"/>
      <c r="T64" s="1107"/>
      <c r="U64" s="1107"/>
      <c r="V64" s="1107"/>
      <c r="W64" s="1107"/>
      <c r="X64" s="1107"/>
      <c r="Y64" s="1107"/>
      <c r="Z64" s="1107"/>
      <c r="AA64" s="1107"/>
      <c r="AB64" s="1107"/>
      <c r="AC64" s="1107"/>
      <c r="AD64" s="1107"/>
      <c r="AE64" s="1107"/>
      <c r="AF64" s="1107"/>
      <c r="AG64" s="1107"/>
      <c r="AH64" s="1107"/>
      <c r="AI64" s="1107"/>
      <c r="AJ64" s="1107"/>
      <c r="AK64" s="1107"/>
      <c r="AL64" s="1107"/>
      <c r="AM64" s="1107"/>
      <c r="AN64" s="1107"/>
      <c r="AO64" s="1107"/>
      <c r="AP64" s="1107"/>
      <c r="AQ64" s="1107"/>
      <c r="AR64" s="1107"/>
      <c r="AS64" s="1107"/>
      <c r="AT64" s="1107"/>
      <c r="AU64" s="1107"/>
      <c r="AV64" s="1107"/>
      <c r="AW64" s="1107"/>
      <c r="AX64" s="1107"/>
      <c r="AY64" s="1107"/>
      <c r="AZ64" s="1107"/>
      <c r="CZ64" s="126">
        <v>0</v>
      </c>
    </row>
    <row r="65" spans="3:104" x14ac:dyDescent="0.25">
      <c r="CZ65" s="126">
        <v>0</v>
      </c>
    </row>
    <row r="66" spans="3:104" ht="15" customHeight="1" x14ac:dyDescent="0.25">
      <c r="C66" s="661" t="s">
        <v>228</v>
      </c>
      <c r="D66" s="662"/>
      <c r="E66" s="662"/>
      <c r="F66" s="662"/>
      <c r="G66" s="662"/>
      <c r="H66" s="662"/>
      <c r="I66" s="662"/>
      <c r="J66" s="662"/>
      <c r="K66" s="662"/>
      <c r="L66" s="662"/>
      <c r="M66" s="662"/>
      <c r="N66" s="663"/>
      <c r="O66" s="1104" t="s">
        <v>612</v>
      </c>
      <c r="P66" s="1104"/>
      <c r="Q66" s="1104"/>
      <c r="R66" s="1104"/>
      <c r="S66" s="1104"/>
      <c r="T66" s="1104"/>
      <c r="U66" s="1104"/>
      <c r="V66" s="1104"/>
      <c r="W66" s="1104"/>
      <c r="X66" s="1104"/>
      <c r="Y66" s="1104"/>
      <c r="Z66" s="1104"/>
      <c r="AA66" s="1104"/>
      <c r="AB66" s="1104" t="s">
        <v>163</v>
      </c>
      <c r="AC66" s="1104"/>
      <c r="AD66" s="1104"/>
      <c r="AE66" s="1104"/>
      <c r="AF66" s="1104"/>
      <c r="AG66" s="1104"/>
      <c r="AH66" s="1104"/>
      <c r="AI66" s="1104"/>
      <c r="AJ66" s="1104"/>
      <c r="AK66" s="1104"/>
      <c r="AL66" s="1104"/>
      <c r="AM66" s="1104"/>
      <c r="AN66" s="1104"/>
      <c r="AO66" s="1108" t="s">
        <v>611</v>
      </c>
      <c r="AP66" s="733"/>
      <c r="AQ66" s="733"/>
      <c r="AR66" s="733"/>
      <c r="AS66" s="733"/>
      <c r="AT66" s="733"/>
      <c r="AU66" s="733"/>
      <c r="AV66" s="733"/>
      <c r="AW66" s="733"/>
      <c r="AX66" s="733"/>
      <c r="AY66" s="733"/>
      <c r="AZ66" s="734"/>
      <c r="CZ66" s="126">
        <v>0</v>
      </c>
    </row>
    <row r="67" spans="3:104" ht="15" customHeight="1" x14ac:dyDescent="0.25">
      <c r="C67" s="1103"/>
      <c r="D67" s="353"/>
      <c r="E67" s="353"/>
      <c r="F67" s="353"/>
      <c r="G67" s="353"/>
      <c r="H67" s="353"/>
      <c r="I67" s="353"/>
      <c r="J67" s="353"/>
      <c r="K67" s="353"/>
      <c r="L67" s="353"/>
      <c r="M67" s="353"/>
      <c r="N67" s="354"/>
      <c r="O67" s="532" t="s">
        <v>21</v>
      </c>
      <c r="P67" s="364"/>
      <c r="Q67" s="364"/>
      <c r="R67" s="364"/>
      <c r="S67" s="364"/>
      <c r="T67" s="364"/>
      <c r="U67" s="364"/>
      <c r="V67" s="364"/>
      <c r="W67" s="364"/>
      <c r="X67" s="364"/>
      <c r="Y67" s="364"/>
      <c r="Z67" s="364"/>
      <c r="AA67" s="668"/>
      <c r="AB67" s="532" t="s">
        <v>613</v>
      </c>
      <c r="AC67" s="364"/>
      <c r="AD67" s="364"/>
      <c r="AE67" s="364"/>
      <c r="AF67" s="364"/>
      <c r="AG67" s="364"/>
      <c r="AH67" s="364"/>
      <c r="AI67" s="364"/>
      <c r="AJ67" s="364"/>
      <c r="AK67" s="364"/>
      <c r="AL67" s="364"/>
      <c r="AM67" s="364"/>
      <c r="AN67" s="668"/>
      <c r="AO67" s="352"/>
      <c r="AP67" s="353"/>
      <c r="AQ67" s="353"/>
      <c r="AR67" s="353"/>
      <c r="AS67" s="353"/>
      <c r="AT67" s="353"/>
      <c r="AU67" s="353"/>
      <c r="AV67" s="353"/>
      <c r="AW67" s="353"/>
      <c r="AX67" s="353"/>
      <c r="AY67" s="353"/>
      <c r="AZ67" s="354"/>
      <c r="CZ67" s="126">
        <v>0</v>
      </c>
    </row>
    <row r="68" spans="3:104" x14ac:dyDescent="0.25">
      <c r="C68" s="1103"/>
      <c r="D68" s="353"/>
      <c r="E68" s="353"/>
      <c r="F68" s="353"/>
      <c r="G68" s="353"/>
      <c r="H68" s="353"/>
      <c r="I68" s="353"/>
      <c r="J68" s="353"/>
      <c r="K68" s="353"/>
      <c r="L68" s="353"/>
      <c r="M68" s="353"/>
      <c r="N68" s="354"/>
      <c r="O68" s="532" t="s">
        <v>318</v>
      </c>
      <c r="P68" s="364"/>
      <c r="Q68" s="364"/>
      <c r="R68" s="364"/>
      <c r="S68" s="364"/>
      <c r="T68" s="364"/>
      <c r="U68" s="364"/>
      <c r="V68" s="364"/>
      <c r="W68" s="364"/>
      <c r="X68" s="364"/>
      <c r="Y68" s="364"/>
      <c r="Z68" s="364"/>
      <c r="AA68" s="668"/>
      <c r="AB68" s="532" t="s">
        <v>613</v>
      </c>
      <c r="AC68" s="364"/>
      <c r="AD68" s="364"/>
      <c r="AE68" s="364"/>
      <c r="AF68" s="364"/>
      <c r="AG68" s="364"/>
      <c r="AH68" s="364"/>
      <c r="AI68" s="364"/>
      <c r="AJ68" s="364"/>
      <c r="AK68" s="364"/>
      <c r="AL68" s="364"/>
      <c r="AM68" s="364"/>
      <c r="AN68" s="668"/>
      <c r="AO68" s="352"/>
      <c r="AP68" s="353"/>
      <c r="AQ68" s="353"/>
      <c r="AR68" s="353"/>
      <c r="AS68" s="353"/>
      <c r="AT68" s="353"/>
      <c r="AU68" s="353"/>
      <c r="AV68" s="353"/>
      <c r="AW68" s="353"/>
      <c r="AX68" s="353"/>
      <c r="AY68" s="353"/>
      <c r="AZ68" s="354"/>
      <c r="CZ68" s="126">
        <v>0</v>
      </c>
    </row>
    <row r="69" spans="3:104" x14ac:dyDescent="0.25">
      <c r="C69" s="352"/>
      <c r="D69" s="353"/>
      <c r="E69" s="353"/>
      <c r="F69" s="353"/>
      <c r="G69" s="353"/>
      <c r="H69" s="353"/>
      <c r="I69" s="353"/>
      <c r="J69" s="353"/>
      <c r="K69" s="353"/>
      <c r="L69" s="353"/>
      <c r="M69" s="353"/>
      <c r="N69" s="354"/>
      <c r="O69" s="532" t="s">
        <v>319</v>
      </c>
      <c r="P69" s="364"/>
      <c r="Q69" s="364"/>
      <c r="R69" s="364"/>
      <c r="S69" s="364"/>
      <c r="T69" s="364"/>
      <c r="U69" s="364"/>
      <c r="V69" s="364"/>
      <c r="W69" s="364"/>
      <c r="X69" s="364"/>
      <c r="Y69" s="364"/>
      <c r="Z69" s="364"/>
      <c r="AA69" s="668"/>
      <c r="AB69" s="532"/>
      <c r="AC69" s="364"/>
      <c r="AD69" s="364"/>
      <c r="AE69" s="364"/>
      <c r="AF69" s="364"/>
      <c r="AG69" s="364"/>
      <c r="AH69" s="364"/>
      <c r="AI69" s="364"/>
      <c r="AJ69" s="364"/>
      <c r="AK69" s="364"/>
      <c r="AL69" s="364"/>
      <c r="AM69" s="364"/>
      <c r="AN69" s="668"/>
      <c r="AO69" s="352"/>
      <c r="AP69" s="353"/>
      <c r="AQ69" s="353"/>
      <c r="AR69" s="353"/>
      <c r="AS69" s="353"/>
      <c r="AT69" s="353"/>
      <c r="AU69" s="353"/>
      <c r="AV69" s="353"/>
      <c r="AW69" s="353"/>
      <c r="AX69" s="353"/>
      <c r="AY69" s="353"/>
      <c r="AZ69" s="354"/>
      <c r="CZ69" s="126">
        <v>0</v>
      </c>
    </row>
    <row r="70" spans="3:104" ht="15" customHeight="1" x14ac:dyDescent="0.25">
      <c r="C70" s="414"/>
      <c r="D70" s="415"/>
      <c r="E70" s="415"/>
      <c r="F70" s="415"/>
      <c r="G70" s="415"/>
      <c r="H70" s="415"/>
      <c r="I70" s="415"/>
      <c r="J70" s="415"/>
      <c r="K70" s="415"/>
      <c r="L70" s="415"/>
      <c r="M70" s="415"/>
      <c r="N70" s="416"/>
      <c r="O70" s="551"/>
      <c r="P70" s="1109"/>
      <c r="Q70" s="1109"/>
      <c r="R70" s="1109"/>
      <c r="S70" s="1109"/>
      <c r="T70" s="1109"/>
      <c r="U70" s="1109"/>
      <c r="V70" s="1109"/>
      <c r="W70" s="1109"/>
      <c r="X70" s="1109"/>
      <c r="Y70" s="1109"/>
      <c r="Z70" s="1109"/>
      <c r="AA70" s="1110"/>
      <c r="AB70" s="551"/>
      <c r="AC70" s="1109"/>
      <c r="AD70" s="1109"/>
      <c r="AE70" s="1109"/>
      <c r="AF70" s="1109"/>
      <c r="AG70" s="1109"/>
      <c r="AH70" s="1109"/>
      <c r="AI70" s="1109"/>
      <c r="AJ70" s="1109"/>
      <c r="AK70" s="1109"/>
      <c r="AL70" s="1109"/>
      <c r="AM70" s="1109"/>
      <c r="AN70" s="1110"/>
      <c r="AO70" s="414"/>
      <c r="AP70" s="415"/>
      <c r="AQ70" s="415"/>
      <c r="AR70" s="415"/>
      <c r="AS70" s="415"/>
      <c r="AT70" s="415"/>
      <c r="AU70" s="415"/>
      <c r="AV70" s="415"/>
      <c r="AW70" s="415"/>
      <c r="AX70" s="415"/>
      <c r="AY70" s="415"/>
      <c r="AZ70" s="416"/>
      <c r="CZ70" s="126">
        <v>0</v>
      </c>
    </row>
    <row r="71" spans="3:104" x14ac:dyDescent="0.25">
      <c r="C71" s="352"/>
      <c r="D71" s="353"/>
      <c r="E71" s="353"/>
      <c r="F71" s="353"/>
      <c r="G71" s="353"/>
      <c r="H71" s="353"/>
      <c r="I71" s="353"/>
      <c r="J71" s="353"/>
      <c r="K71" s="353"/>
      <c r="L71" s="353"/>
      <c r="M71" s="353"/>
      <c r="N71" s="354"/>
      <c r="O71" s="532"/>
      <c r="P71" s="364"/>
      <c r="Q71" s="364"/>
      <c r="R71" s="364"/>
      <c r="S71" s="364"/>
      <c r="T71" s="364"/>
      <c r="U71" s="364"/>
      <c r="V71" s="364"/>
      <c r="W71" s="364"/>
      <c r="X71" s="364"/>
      <c r="Y71" s="364"/>
      <c r="Z71" s="364"/>
      <c r="AA71" s="668"/>
      <c r="AB71" s="532"/>
      <c r="AC71" s="364"/>
      <c r="AD71" s="364"/>
      <c r="AE71" s="364"/>
      <c r="AF71" s="364"/>
      <c r="AG71" s="364"/>
      <c r="AH71" s="364"/>
      <c r="AI71" s="364"/>
      <c r="AJ71" s="364"/>
      <c r="AK71" s="364"/>
      <c r="AL71" s="364"/>
      <c r="AM71" s="364"/>
      <c r="AN71" s="668"/>
      <c r="AO71" s="352"/>
      <c r="AP71" s="353"/>
      <c r="AQ71" s="353"/>
      <c r="AR71" s="353"/>
      <c r="AS71" s="353"/>
      <c r="AT71" s="353"/>
      <c r="AU71" s="353"/>
      <c r="AV71" s="353"/>
      <c r="AW71" s="353"/>
      <c r="AX71" s="353"/>
      <c r="AY71" s="353"/>
      <c r="AZ71" s="354"/>
      <c r="CZ71" s="126">
        <v>0</v>
      </c>
    </row>
    <row r="72" spans="3:104" x14ac:dyDescent="0.25">
      <c r="C72" s="420" t="s">
        <v>92</v>
      </c>
      <c r="D72" s="421"/>
      <c r="E72" s="421"/>
      <c r="F72" s="421"/>
      <c r="G72" s="421"/>
      <c r="H72" s="421"/>
      <c r="I72" s="421"/>
      <c r="J72" s="421"/>
      <c r="K72" s="421"/>
      <c r="L72" s="421"/>
      <c r="M72" s="421"/>
      <c r="N72" s="421"/>
      <c r="O72" s="421"/>
      <c r="P72" s="421"/>
      <c r="Q72" s="421"/>
      <c r="R72" s="421"/>
      <c r="S72" s="421"/>
      <c r="T72" s="421"/>
      <c r="U72" s="421"/>
      <c r="V72" s="421"/>
      <c r="W72" s="421"/>
      <c r="X72" s="421"/>
      <c r="Y72" s="421"/>
      <c r="Z72" s="421"/>
      <c r="AA72" s="421"/>
      <c r="AB72" s="421"/>
      <c r="AC72" s="421"/>
      <c r="AD72" s="421"/>
      <c r="AE72" s="421"/>
      <c r="AF72" s="421"/>
      <c r="AG72" s="421"/>
      <c r="AH72" s="421"/>
      <c r="AI72" s="421"/>
      <c r="AJ72" s="421"/>
      <c r="AK72" s="421"/>
      <c r="AL72" s="421"/>
      <c r="AM72" s="421"/>
      <c r="AN72" s="421"/>
      <c r="AO72" s="421"/>
      <c r="AP72" s="421"/>
      <c r="AQ72" s="421"/>
      <c r="AR72" s="421"/>
      <c r="AS72" s="421"/>
      <c r="AT72" s="421"/>
      <c r="AU72" s="421"/>
      <c r="AV72" s="422"/>
      <c r="AW72" s="330" t="s">
        <v>93</v>
      </c>
      <c r="AX72" s="331"/>
      <c r="AY72" s="330" t="s">
        <v>94</v>
      </c>
      <c r="AZ72" s="331"/>
      <c r="CZ72" s="126">
        <v>1</v>
      </c>
    </row>
    <row r="73" spans="3:104" x14ac:dyDescent="0.25">
      <c r="CZ73" s="126">
        <v>0</v>
      </c>
    </row>
    <row r="74" spans="3:104" x14ac:dyDescent="0.25">
      <c r="C74" s="623" t="s">
        <v>320</v>
      </c>
      <c r="D74" s="381"/>
      <c r="E74" s="381"/>
      <c r="F74" s="381"/>
      <c r="G74" s="381"/>
      <c r="H74" s="381"/>
      <c r="I74" s="381"/>
      <c r="J74" s="381"/>
      <c r="K74" s="381"/>
      <c r="L74" s="381"/>
      <c r="M74" s="381"/>
      <c r="N74" s="381"/>
      <c r="O74" s="381"/>
      <c r="P74" s="382"/>
      <c r="Q74" s="620" t="s">
        <v>91</v>
      </c>
      <c r="R74" s="426"/>
      <c r="S74" s="426"/>
      <c r="T74" s="426"/>
      <c r="U74" s="426"/>
      <c r="V74" s="426"/>
      <c r="W74" s="426"/>
      <c r="X74" s="426"/>
      <c r="Y74" s="426"/>
      <c r="Z74" s="426"/>
      <c r="AA74" s="426"/>
      <c r="AB74" s="426"/>
      <c r="AC74" s="426"/>
      <c r="AD74" s="426"/>
      <c r="AE74" s="426"/>
      <c r="AF74" s="426"/>
      <c r="AG74" s="426"/>
      <c r="AH74" s="426"/>
      <c r="AI74" s="426"/>
      <c r="AJ74" s="426"/>
      <c r="AK74" s="426"/>
      <c r="AL74" s="426"/>
      <c r="AM74" s="426"/>
      <c r="AN74" s="426"/>
      <c r="AO74" s="426"/>
      <c r="AP74" s="426"/>
      <c r="AQ74" s="426"/>
      <c r="AR74" s="426"/>
      <c r="AS74" s="426"/>
      <c r="AT74" s="426"/>
      <c r="AU74" s="426"/>
      <c r="AV74" s="426"/>
      <c r="AW74" s="426"/>
      <c r="AX74" s="426"/>
      <c r="AY74" s="426"/>
      <c r="AZ74" s="427"/>
      <c r="CZ74" s="126">
        <v>0</v>
      </c>
    </row>
    <row r="75" spans="3:104" x14ac:dyDescent="0.25">
      <c r="CZ75" s="126">
        <v>0</v>
      </c>
    </row>
    <row r="76" spans="3:104" ht="15" customHeight="1" x14ac:dyDescent="0.25">
      <c r="CZ76" s="126">
        <v>1</v>
      </c>
    </row>
    <row r="77" spans="3:104" ht="15" customHeight="1" x14ac:dyDescent="0.25">
      <c r="C77" s="335" t="s">
        <v>391</v>
      </c>
      <c r="D77" s="328"/>
      <c r="E77" s="328"/>
      <c r="F77" s="328"/>
      <c r="G77" s="328"/>
      <c r="H77" s="328"/>
      <c r="I77" s="328"/>
      <c r="J77" s="328"/>
      <c r="K77" s="328"/>
      <c r="L77" s="328"/>
      <c r="M77" s="328"/>
      <c r="N77" s="328"/>
      <c r="O77" s="328"/>
      <c r="P77" s="329"/>
      <c r="Q77" s="43"/>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CZ77" s="126">
        <v>1</v>
      </c>
    </row>
    <row r="78" spans="3:104" ht="15" customHeight="1" x14ac:dyDescent="0.25">
      <c r="C78" s="208"/>
      <c r="D78" s="208"/>
      <c r="E78" s="208"/>
      <c r="F78" s="208"/>
      <c r="G78" s="208"/>
      <c r="H78" s="208"/>
      <c r="I78" s="208"/>
      <c r="J78" s="208"/>
      <c r="K78" s="208"/>
      <c r="L78" s="208"/>
      <c r="M78" s="208"/>
      <c r="N78" s="208"/>
      <c r="O78" s="208"/>
      <c r="P78" s="208"/>
      <c r="Q78" s="208"/>
      <c r="R78" s="208"/>
      <c r="S78" s="208"/>
      <c r="T78" s="208"/>
      <c r="U78" s="208"/>
      <c r="V78" s="208"/>
      <c r="W78" s="208"/>
      <c r="X78" s="208"/>
      <c r="Y78" s="208"/>
      <c r="Z78" s="208"/>
      <c r="AA78" s="208"/>
      <c r="AB78" s="208"/>
      <c r="AC78" s="208"/>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CZ78" s="126">
        <v>1</v>
      </c>
    </row>
    <row r="79" spans="3:104" ht="15" customHeight="1" x14ac:dyDescent="0.25">
      <c r="C79" s="441"/>
      <c r="D79" s="442"/>
      <c r="E79" s="442"/>
      <c r="F79" s="442"/>
      <c r="G79" s="442"/>
      <c r="H79" s="442"/>
      <c r="I79" s="442"/>
      <c r="J79" s="442"/>
      <c r="K79" s="442"/>
      <c r="L79" s="442"/>
      <c r="M79" s="442"/>
      <c r="N79" s="442"/>
      <c r="O79" s="442"/>
      <c r="P79" s="442"/>
      <c r="Q79" s="447" t="s">
        <v>392</v>
      </c>
      <c r="R79" s="447"/>
      <c r="S79" s="447"/>
      <c r="T79" s="447"/>
      <c r="U79" s="447"/>
      <c r="V79" s="447"/>
      <c r="W79" s="447"/>
      <c r="X79" s="447"/>
      <c r="Y79" s="447"/>
      <c r="Z79" s="447"/>
      <c r="AA79" s="447"/>
      <c r="AB79" s="447"/>
      <c r="AC79" s="447"/>
      <c r="AD79" s="447"/>
      <c r="AE79" s="447"/>
      <c r="AF79" s="447"/>
      <c r="AG79" s="447"/>
      <c r="AH79" s="447"/>
      <c r="AI79" s="447"/>
      <c r="AJ79" s="447"/>
      <c r="AK79" s="447"/>
      <c r="AL79" s="447"/>
      <c r="AM79" s="447"/>
      <c r="AN79" s="447"/>
      <c r="AO79" s="447"/>
      <c r="AP79" s="447"/>
      <c r="AQ79" s="447"/>
      <c r="AR79" s="447"/>
      <c r="AS79" s="447"/>
      <c r="AT79" s="447"/>
      <c r="AU79" s="447"/>
      <c r="AV79" s="447"/>
      <c r="AW79" s="447"/>
      <c r="AX79" s="447"/>
      <c r="AY79" s="447"/>
      <c r="AZ79" s="448"/>
      <c r="CZ79" s="126">
        <v>1</v>
      </c>
    </row>
    <row r="80" spans="3:104" ht="15" customHeight="1" x14ac:dyDescent="0.25">
      <c r="C80" s="443"/>
      <c r="D80" s="444"/>
      <c r="E80" s="444"/>
      <c r="F80" s="444"/>
      <c r="G80" s="444"/>
      <c r="H80" s="444"/>
      <c r="I80" s="444"/>
      <c r="J80" s="444"/>
      <c r="K80" s="444"/>
      <c r="L80" s="444"/>
      <c r="M80" s="444"/>
      <c r="N80" s="444"/>
      <c r="O80" s="444"/>
      <c r="P80" s="444"/>
      <c r="Q80" s="449"/>
      <c r="R80" s="449"/>
      <c r="S80" s="449"/>
      <c r="T80" s="449"/>
      <c r="U80" s="449"/>
      <c r="V80" s="449"/>
      <c r="W80" s="449"/>
      <c r="X80" s="449"/>
      <c r="Y80" s="449"/>
      <c r="Z80" s="449"/>
      <c r="AA80" s="449"/>
      <c r="AB80" s="449"/>
      <c r="AC80" s="449"/>
      <c r="AD80" s="449"/>
      <c r="AE80" s="449"/>
      <c r="AF80" s="449"/>
      <c r="AG80" s="449"/>
      <c r="AH80" s="449"/>
      <c r="AI80" s="449"/>
      <c r="AJ80" s="449"/>
      <c r="AK80" s="449"/>
      <c r="AL80" s="449"/>
      <c r="AM80" s="449"/>
      <c r="AN80" s="449"/>
      <c r="AO80" s="449"/>
      <c r="AP80" s="449"/>
      <c r="AQ80" s="449"/>
      <c r="AR80" s="449"/>
      <c r="AS80" s="449"/>
      <c r="AT80" s="449"/>
      <c r="AU80" s="449"/>
      <c r="AV80" s="449"/>
      <c r="AW80" s="449"/>
      <c r="AX80" s="449"/>
      <c r="AY80" s="449"/>
      <c r="AZ80" s="450"/>
      <c r="CZ80" s="126">
        <v>1</v>
      </c>
    </row>
    <row r="81" spans="1:104" ht="15" customHeight="1" x14ac:dyDescent="0.25">
      <c r="C81" s="445"/>
      <c r="D81" s="446"/>
      <c r="E81" s="446"/>
      <c r="F81" s="446"/>
      <c r="G81" s="446"/>
      <c r="H81" s="446"/>
      <c r="I81" s="446"/>
      <c r="J81" s="446"/>
      <c r="K81" s="446"/>
      <c r="L81" s="446"/>
      <c r="M81" s="446"/>
      <c r="N81" s="446"/>
      <c r="O81" s="446"/>
      <c r="P81" s="446"/>
      <c r="Q81" s="451"/>
      <c r="R81" s="451"/>
      <c r="S81" s="451"/>
      <c r="T81" s="451"/>
      <c r="U81" s="451"/>
      <c r="V81" s="451"/>
      <c r="W81" s="451"/>
      <c r="X81" s="451"/>
      <c r="Y81" s="451"/>
      <c r="Z81" s="451"/>
      <c r="AA81" s="451"/>
      <c r="AB81" s="451"/>
      <c r="AC81" s="451"/>
      <c r="AD81" s="451"/>
      <c r="AE81" s="451"/>
      <c r="AF81" s="451"/>
      <c r="AG81" s="451"/>
      <c r="AH81" s="451"/>
      <c r="AI81" s="451"/>
      <c r="AJ81" s="451"/>
      <c r="AK81" s="451"/>
      <c r="AL81" s="451"/>
      <c r="AM81" s="451"/>
      <c r="AN81" s="451"/>
      <c r="AO81" s="451"/>
      <c r="AP81" s="451"/>
      <c r="AQ81" s="451"/>
      <c r="AR81" s="451"/>
      <c r="AS81" s="451"/>
      <c r="AT81" s="451"/>
      <c r="AU81" s="451"/>
      <c r="AV81" s="451"/>
      <c r="AW81" s="451"/>
      <c r="AX81" s="451"/>
      <c r="AY81" s="451"/>
      <c r="AZ81" s="452"/>
      <c r="CZ81" s="126">
        <v>1</v>
      </c>
    </row>
    <row r="82" spans="1:104" ht="15" customHeight="1" x14ac:dyDescent="0.25">
      <c r="C82" s="208"/>
      <c r="D82" s="208"/>
      <c r="E82" s="208"/>
      <c r="F82" s="208"/>
      <c r="G82" s="208"/>
      <c r="H82" s="208"/>
      <c r="I82" s="208"/>
      <c r="J82" s="208"/>
      <c r="K82" s="208"/>
      <c r="L82" s="208"/>
      <c r="M82" s="208"/>
      <c r="N82" s="208"/>
      <c r="O82" s="208"/>
      <c r="P82" s="208"/>
      <c r="Q82" s="208"/>
      <c r="R82" s="208"/>
      <c r="S82" s="208"/>
      <c r="T82" s="208"/>
      <c r="U82" s="208"/>
      <c r="V82" s="208"/>
      <c r="W82" s="208"/>
      <c r="X82" s="208"/>
      <c r="Y82" s="208"/>
      <c r="Z82" s="208"/>
      <c r="AA82" s="208"/>
      <c r="AB82" s="208"/>
      <c r="AC82" s="208"/>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CZ82" s="126">
        <v>0</v>
      </c>
    </row>
    <row r="83" spans="1:104" ht="15" customHeight="1" x14ac:dyDescent="0.25">
      <c r="C83" s="208"/>
      <c r="D83" s="208"/>
      <c r="E83" s="208"/>
      <c r="F83" s="208"/>
      <c r="G83" s="208"/>
      <c r="H83" s="208"/>
      <c r="I83" s="208"/>
      <c r="J83" s="208"/>
      <c r="K83" s="208"/>
      <c r="L83" s="208"/>
      <c r="M83" s="208"/>
      <c r="N83" s="208"/>
      <c r="O83" s="208"/>
      <c r="P83" s="208"/>
      <c r="Q83" s="208"/>
      <c r="R83" s="208"/>
      <c r="S83" s="208"/>
      <c r="T83" s="208"/>
      <c r="U83" s="208"/>
      <c r="V83" s="208"/>
      <c r="W83" s="208"/>
      <c r="X83" s="208"/>
      <c r="Y83" s="208"/>
      <c r="Z83" s="208"/>
      <c r="AA83" s="208"/>
      <c r="AB83" s="208"/>
      <c r="AC83" s="208"/>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CZ83" s="126">
        <v>0</v>
      </c>
    </row>
    <row r="84" spans="1:104" x14ac:dyDescent="0.25">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AQ84" s="39"/>
      <c r="AR84" s="39"/>
      <c r="AS84" s="39"/>
      <c r="AT84" s="39"/>
      <c r="AU84" s="40"/>
      <c r="AV84" s="40"/>
      <c r="AW84" s="40"/>
      <c r="AX84" s="40"/>
      <c r="AY84" s="40"/>
      <c r="AZ84" s="40"/>
      <c r="CZ84" s="126">
        <v>0</v>
      </c>
    </row>
    <row r="85" spans="1:104" x14ac:dyDescent="0.25">
      <c r="A85" s="39"/>
      <c r="B85" s="39"/>
      <c r="C85" s="679" t="s">
        <v>640</v>
      </c>
      <c r="D85" s="679"/>
      <c r="E85" s="679"/>
      <c r="F85" s="679"/>
      <c r="G85" s="679"/>
      <c r="H85" s="679"/>
      <c r="I85" s="679"/>
      <c r="J85" s="679"/>
      <c r="K85" s="679"/>
      <c r="L85" s="679"/>
      <c r="M85" s="679"/>
      <c r="N85" s="679"/>
      <c r="O85" s="679"/>
      <c r="P85" s="679"/>
      <c r="Q85" s="679"/>
      <c r="R85" s="679"/>
      <c r="S85" s="679"/>
      <c r="T85" s="679"/>
      <c r="U85" s="679"/>
      <c r="V85" s="679"/>
      <c r="W85" s="679"/>
      <c r="X85" s="679"/>
      <c r="Y85" s="679"/>
      <c r="Z85" s="679"/>
      <c r="AA85" s="679"/>
      <c r="AB85" s="679"/>
      <c r="AC85" s="679"/>
      <c r="AD85" s="679"/>
      <c r="AE85" s="679"/>
      <c r="AF85" s="679"/>
      <c r="AG85" s="679"/>
      <c r="AH85" s="679"/>
      <c r="AI85" s="679"/>
      <c r="AJ85" s="679"/>
      <c r="AK85" s="679"/>
      <c r="AL85" s="679"/>
      <c r="AM85" s="679"/>
      <c r="AN85" s="679"/>
      <c r="AO85" s="679"/>
      <c r="AP85" s="679"/>
      <c r="AQ85" s="679"/>
      <c r="AR85" s="679"/>
      <c r="AS85" s="679"/>
      <c r="AT85" s="679"/>
      <c r="AU85" s="679"/>
      <c r="AV85" s="679"/>
      <c r="AW85" s="65"/>
      <c r="AX85" s="65"/>
      <c r="AY85" s="65"/>
      <c r="AZ85" s="40"/>
      <c r="CZ85" s="126">
        <v>0</v>
      </c>
    </row>
    <row r="86" spans="1:104" x14ac:dyDescent="0.25">
      <c r="A86" s="39"/>
      <c r="B86" s="39"/>
      <c r="C86" s="727" t="str">
        <f>APPG!D77</f>
        <v>versión 3.9</v>
      </c>
      <c r="D86" s="727"/>
      <c r="E86" s="727"/>
      <c r="F86" s="727"/>
      <c r="G86" s="727"/>
      <c r="H86" s="727"/>
      <c r="I86" s="727"/>
      <c r="J86" s="727"/>
      <c r="K86" s="727"/>
      <c r="L86" s="727"/>
      <c r="M86" s="727"/>
      <c r="N86" s="727"/>
      <c r="O86" s="727"/>
      <c r="P86" s="727"/>
      <c r="Q86" s="727"/>
      <c r="R86" s="727"/>
      <c r="S86" s="727"/>
      <c r="T86" s="727"/>
      <c r="U86" s="727"/>
      <c r="V86" s="727"/>
      <c r="W86" s="727"/>
      <c r="X86" s="727"/>
      <c r="Y86" s="727"/>
      <c r="Z86" s="728" t="s">
        <v>342</v>
      </c>
      <c r="AA86" s="728"/>
      <c r="AB86" s="728"/>
      <c r="AC86" s="728"/>
      <c r="AD86" s="728"/>
      <c r="AE86" s="728"/>
      <c r="AF86" s="728"/>
      <c r="AG86" s="728"/>
      <c r="AH86" s="728"/>
      <c r="AI86" s="728"/>
      <c r="AJ86" s="728"/>
      <c r="AK86" s="728"/>
      <c r="AL86" s="728"/>
      <c r="AM86" s="728"/>
      <c r="AN86" s="728"/>
      <c r="AO86" s="728"/>
      <c r="AP86" s="728"/>
      <c r="AQ86" s="728"/>
      <c r="AR86" s="728"/>
      <c r="AS86" s="728"/>
      <c r="AT86" s="728"/>
      <c r="AU86" s="728"/>
      <c r="AV86" s="728"/>
      <c r="AW86" s="40"/>
      <c r="AX86" s="40"/>
      <c r="AY86" s="40"/>
      <c r="AZ86" s="40"/>
      <c r="BC86">
        <f>ROW(C86)</f>
        <v>86</v>
      </c>
      <c r="BD86">
        <f>COLUMN(C86)</f>
        <v>3</v>
      </c>
      <c r="CZ86" s="126">
        <v>2</v>
      </c>
    </row>
    <row r="87" spans="1:104" x14ac:dyDescent="0.25">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39"/>
      <c r="AV87" s="39"/>
      <c r="AW87" s="39"/>
      <c r="AX87" s="39"/>
      <c r="AY87" s="39"/>
      <c r="AZ87" s="39"/>
      <c r="CZ87" s="126">
        <v>0</v>
      </c>
    </row>
    <row r="88" spans="1:104" x14ac:dyDescent="0.25">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AQ88" s="39"/>
      <c r="AR88" s="39"/>
      <c r="AS88" s="39"/>
      <c r="AT88" s="39"/>
      <c r="AU88" s="39"/>
      <c r="AV88" s="39"/>
      <c r="AW88" s="39"/>
      <c r="AX88" s="39"/>
      <c r="AY88" s="39"/>
      <c r="AZ88" s="39"/>
    </row>
    <row r="89" spans="1:104" ht="15" customHeight="1" x14ac:dyDescent="0.25"/>
    <row r="91" spans="1:104" ht="15" customHeight="1" x14ac:dyDescent="0.25"/>
    <row r="92" spans="1:104" ht="15" customHeight="1" x14ac:dyDescent="0.25"/>
    <row r="93" spans="1:104" ht="15" customHeight="1" x14ac:dyDescent="0.25"/>
    <row r="95" spans="1:104" ht="15" customHeight="1" x14ac:dyDescent="0.25"/>
    <row r="96" spans="1:104" ht="15" customHeight="1" x14ac:dyDescent="0.25"/>
    <row r="97" ht="15" customHeight="1" x14ac:dyDescent="0.25"/>
    <row r="98" ht="15" customHeight="1" x14ac:dyDescent="0.25"/>
    <row r="101" ht="15" customHeight="1" x14ac:dyDescent="0.25"/>
    <row r="118" ht="15" customHeight="1" x14ac:dyDescent="0.25"/>
  </sheetData>
  <sheetProtection algorithmName="SHA-512" hashValue="ky9sKs2Di4zk6q1XS5+8bDtRdaTms+HjFyFOOILUrID1pxXHc6AS0JQGEyI+jzLPGQlwvGzxlt/g8PT+YrHDqA==" saltValue="Mgw7KC1dzmlEKbI/xWPG/g==" spinCount="100000" sheet="1" scenarios="1" formatCells="0" formatRows="0" insertHyperlinks="0" selectLockedCells="1"/>
  <mergeCells count="147">
    <mergeCell ref="C85:AV85"/>
    <mergeCell ref="C77:P77"/>
    <mergeCell ref="C79:P81"/>
    <mergeCell ref="Q79:AZ81"/>
    <mergeCell ref="C67:N67"/>
    <mergeCell ref="O67:AA67"/>
    <mergeCell ref="AB67:AN67"/>
    <mergeCell ref="AO67:AZ67"/>
    <mergeCell ref="C68:N68"/>
    <mergeCell ref="O70:AA70"/>
    <mergeCell ref="AB70:AN70"/>
    <mergeCell ref="AO70:AZ70"/>
    <mergeCell ref="C72:AV72"/>
    <mergeCell ref="AW72:AX72"/>
    <mergeCell ref="AY72:AZ72"/>
    <mergeCell ref="C74:P74"/>
    <mergeCell ref="Q74:AZ74"/>
    <mergeCell ref="O71:AA71"/>
    <mergeCell ref="AB71:AN71"/>
    <mergeCell ref="AO71:AZ71"/>
    <mergeCell ref="O68:AA68"/>
    <mergeCell ref="AB68:AN68"/>
    <mergeCell ref="AO68:AZ68"/>
    <mergeCell ref="C69:N69"/>
    <mergeCell ref="C86:Y86"/>
    <mergeCell ref="Z86:AV86"/>
    <mergeCell ref="AP52:AZ52"/>
    <mergeCell ref="C54:AV54"/>
    <mergeCell ref="AW54:AX54"/>
    <mergeCell ref="AY54:AZ54"/>
    <mergeCell ref="C52:M52"/>
    <mergeCell ref="N52:P52"/>
    <mergeCell ref="Q52:AA52"/>
    <mergeCell ref="AB52:AD52"/>
    <mergeCell ref="AE52:AO52"/>
    <mergeCell ref="AP53:AZ53"/>
    <mergeCell ref="C53:M53"/>
    <mergeCell ref="N53:P53"/>
    <mergeCell ref="Q53:AA53"/>
    <mergeCell ref="AB53:AD53"/>
    <mergeCell ref="AE53:AO53"/>
    <mergeCell ref="AY62:AZ62"/>
    <mergeCell ref="C64:AZ64"/>
    <mergeCell ref="C66:N66"/>
    <mergeCell ref="O66:AA66"/>
    <mergeCell ref="AB66:AN66"/>
    <mergeCell ref="AO66:AZ66"/>
    <mergeCell ref="C71:N71"/>
    <mergeCell ref="AP51:AZ51"/>
    <mergeCell ref="C36:AZ37"/>
    <mergeCell ref="C39:AZ39"/>
    <mergeCell ref="C47:AZ47"/>
    <mergeCell ref="C49:M50"/>
    <mergeCell ref="N49:P50"/>
    <mergeCell ref="Q49:AA50"/>
    <mergeCell ref="AB49:AD50"/>
    <mergeCell ref="AE49:AO50"/>
    <mergeCell ref="AP49:AZ50"/>
    <mergeCell ref="C51:M51"/>
    <mergeCell ref="N51:P51"/>
    <mergeCell ref="Q51:AA51"/>
    <mergeCell ref="AB51:AD51"/>
    <mergeCell ref="AE51:AO51"/>
    <mergeCell ref="D13:AZ13"/>
    <mergeCell ref="C20:P20"/>
    <mergeCell ref="Q20:AZ20"/>
    <mergeCell ref="D35:AZ35"/>
    <mergeCell ref="C22:P22"/>
    <mergeCell ref="Q22:AZ22"/>
    <mergeCell ref="C23:P23"/>
    <mergeCell ref="Q23:AZ23"/>
    <mergeCell ref="C24:P24"/>
    <mergeCell ref="Q24:AZ24"/>
    <mergeCell ref="C26:P26"/>
    <mergeCell ref="Q26:AZ26"/>
    <mergeCell ref="C29:AZ31"/>
    <mergeCell ref="D32:AZ32"/>
    <mergeCell ref="D33:AZ33"/>
    <mergeCell ref="C21:P21"/>
    <mergeCell ref="Q21:AZ21"/>
    <mergeCell ref="C17:P17"/>
    <mergeCell ref="C19:P19"/>
    <mergeCell ref="Q19:AZ19"/>
    <mergeCell ref="D14:AZ16"/>
    <mergeCell ref="D34:AZ34"/>
    <mergeCell ref="C12:AV12"/>
    <mergeCell ref="AW12:AX12"/>
    <mergeCell ref="AY12:AZ12"/>
    <mergeCell ref="C11:E11"/>
    <mergeCell ref="F11:I11"/>
    <mergeCell ref="J11:M11"/>
    <mergeCell ref="N11:Y11"/>
    <mergeCell ref="Z11:AH11"/>
    <mergeCell ref="AI11:AQ11"/>
    <mergeCell ref="AR11:AZ11"/>
    <mergeCell ref="N9:Y9"/>
    <mergeCell ref="Z9:AH9"/>
    <mergeCell ref="AI9:AQ9"/>
    <mergeCell ref="AR9:AZ9"/>
    <mergeCell ref="C10:E10"/>
    <mergeCell ref="F10:I10"/>
    <mergeCell ref="J10:M10"/>
    <mergeCell ref="N10:Y10"/>
    <mergeCell ref="Z10:AH10"/>
    <mergeCell ref="BC2:BG2"/>
    <mergeCell ref="BH2:BM2"/>
    <mergeCell ref="BN2:BS2"/>
    <mergeCell ref="BU2:CV2"/>
    <mergeCell ref="BC3:BG3"/>
    <mergeCell ref="BH3:BM3"/>
    <mergeCell ref="BN3:BS3"/>
    <mergeCell ref="BU3:BV3"/>
    <mergeCell ref="BW3:CV3"/>
    <mergeCell ref="BW4:CV4"/>
    <mergeCell ref="BC4:BG4"/>
    <mergeCell ref="BH4:BM4"/>
    <mergeCell ref="BN4:BS4"/>
    <mergeCell ref="BU4:BV4"/>
    <mergeCell ref="AI10:AQ10"/>
    <mergeCell ref="K2:AZ4"/>
    <mergeCell ref="C7:E8"/>
    <mergeCell ref="F7:I8"/>
    <mergeCell ref="J7:M8"/>
    <mergeCell ref="N7:Y8"/>
    <mergeCell ref="Z7:AH8"/>
    <mergeCell ref="AI7:AQ8"/>
    <mergeCell ref="AR7:AZ8"/>
    <mergeCell ref="AR10:AZ10"/>
    <mergeCell ref="C9:E9"/>
    <mergeCell ref="F9:I9"/>
    <mergeCell ref="J9:M9"/>
    <mergeCell ref="BC5:BG5"/>
    <mergeCell ref="BH5:BM5"/>
    <mergeCell ref="BN5:BS5"/>
    <mergeCell ref="BC6:BG6"/>
    <mergeCell ref="BH6:BM6"/>
    <mergeCell ref="BN6:BS6"/>
    <mergeCell ref="O69:AA69"/>
    <mergeCell ref="AB69:AN69"/>
    <mergeCell ref="AO69:AZ69"/>
    <mergeCell ref="C70:N70"/>
    <mergeCell ref="C57:P57"/>
    <mergeCell ref="D59:AZ59"/>
    <mergeCell ref="D60:AZ60"/>
    <mergeCell ref="D61:AZ61"/>
    <mergeCell ref="C62:AV62"/>
    <mergeCell ref="AW62:AX62"/>
  </mergeCells>
  <dataValidations count="5">
    <dataValidation type="list" allowBlank="1" showInputMessage="1" showErrorMessage="1" errorTitle="Error" error="Solo se permite el ingreso de valores enteros entre el 1 y el 10000" sqref="AB51:AD53">
      <formula1>ImpactoIssue</formula1>
    </dataValidation>
    <dataValidation allowBlank="1" showInputMessage="1" showErrorMessage="1" errorTitle="Error" error="Solo se permite el ingreso de valores enteros entre el 1 y el 10000" sqref="Q51:AA53 C51:M53 AE51:AZ53"/>
    <dataValidation type="decimal" allowBlank="1" showInputMessage="1" showErrorMessage="1" errorTitle="Error" error="Solo se permite el ingreso de valores numéricos entre 1 y 100_x000a_" sqref="C9:E11">
      <formula1>1</formula1>
      <formula2>100</formula2>
    </dataValidation>
    <dataValidation type="list" allowBlank="1" showInputMessage="1" showErrorMessage="1" errorTitle="Error" error="Solo se permite el ingreso de los siguientes caracteres: C - M - D - A" sqref="F9:I11">
      <formula1>Accion</formula1>
    </dataValidation>
    <dataValidation type="whole" operator="greaterThanOrEqual" allowBlank="1" showInputMessage="1" showErrorMessage="1" errorTitle="Error" error="Solo se permite el ingreso de valores enteros" sqref="N51:P53">
      <formula1>1</formula1>
    </dataValidation>
  </dataValidations>
  <pageMargins left="0.70866141732283472" right="0.70866141732283472" top="0.74803149606299213" bottom="0.74803149606299213" header="0.31496062992125984" footer="0.31496062992125984"/>
  <pageSetup scale="59" orientation="portrait" r:id="rId1"/>
  <headerFooter>
    <oddFooter>&amp;L&amp;"Arial,Normal"&amp;9Versión 3.5&amp;C&amp;"Arial,Normal"&amp;9Choucair Cárdenas Testing. Todos los derechos reservados - 2011. Choucair ©CONFIDENCIAL&amp;R&amp;"Arial,Normal"&amp;9Pág &amp;P de &amp;N</oddFooter>
  </headerFooter>
  <drawing r:id="rId2"/>
  <legacyDrawing r:id="rId3"/>
  <controls>
    <mc:AlternateContent xmlns:mc="http://schemas.openxmlformats.org/markup-compatibility/2006">
      <mc:Choice Requires="x14">
        <control shapeId="28676" r:id="rId4" name="imgEliminarFilaIssue">
          <controlPr defaultSize="0" autoLine="0" r:id="rId5">
            <anchor moveWithCells="1">
              <from>
                <xdr:col>48</xdr:col>
                <xdr:colOff>9525</xdr:colOff>
                <xdr:row>53</xdr:row>
                <xdr:rowOff>9525</xdr:rowOff>
              </from>
              <to>
                <xdr:col>50</xdr:col>
                <xdr:colOff>0</xdr:colOff>
                <xdr:row>53</xdr:row>
                <xdr:rowOff>180975</xdr:rowOff>
              </to>
            </anchor>
          </controlPr>
        </control>
      </mc:Choice>
      <mc:Fallback>
        <control shapeId="28676" r:id="rId4" name="imgEliminarFilaIssue"/>
      </mc:Fallback>
    </mc:AlternateContent>
    <mc:AlternateContent xmlns:mc="http://schemas.openxmlformats.org/markup-compatibility/2006">
      <mc:Choice Requires="x14">
        <control shapeId="28675" r:id="rId6" name="imgAgregarFilaIssue">
          <controlPr defaultSize="0" autoLine="0" r:id="rId5">
            <anchor moveWithCells="1">
              <from>
                <xdr:col>50</xdr:col>
                <xdr:colOff>9525</xdr:colOff>
                <xdr:row>53</xdr:row>
                <xdr:rowOff>9525</xdr:rowOff>
              </from>
              <to>
                <xdr:col>52</xdr:col>
                <xdr:colOff>0</xdr:colOff>
                <xdr:row>53</xdr:row>
                <xdr:rowOff>180975</xdr:rowOff>
              </to>
            </anchor>
          </controlPr>
        </control>
      </mc:Choice>
      <mc:Fallback>
        <control shapeId="28675" r:id="rId6" name="imgAgregarFilaIssue"/>
      </mc:Fallback>
    </mc:AlternateContent>
    <mc:AlternateContent xmlns:mc="http://schemas.openxmlformats.org/markup-compatibility/2006">
      <mc:Choice Requires="x14">
        <control shapeId="28674" r:id="rId7" name="imgEliminarFilaAccion">
          <controlPr defaultSize="0" autoLine="0" r:id="rId5">
            <anchor moveWithCells="1">
              <from>
                <xdr:col>48</xdr:col>
                <xdr:colOff>9525</xdr:colOff>
                <xdr:row>11</xdr:row>
                <xdr:rowOff>9525</xdr:rowOff>
              </from>
              <to>
                <xdr:col>50</xdr:col>
                <xdr:colOff>0</xdr:colOff>
                <xdr:row>11</xdr:row>
                <xdr:rowOff>180975</xdr:rowOff>
              </to>
            </anchor>
          </controlPr>
        </control>
      </mc:Choice>
      <mc:Fallback>
        <control shapeId="28674" r:id="rId7" name="imgEliminarFilaAccion"/>
      </mc:Fallback>
    </mc:AlternateContent>
    <mc:AlternateContent xmlns:mc="http://schemas.openxmlformats.org/markup-compatibility/2006">
      <mc:Choice Requires="x14">
        <control shapeId="28673" r:id="rId8" name="imgAgregarFilaAccion">
          <controlPr defaultSize="0" autoLine="0" r:id="rId5">
            <anchor moveWithCells="1">
              <from>
                <xdr:col>50</xdr:col>
                <xdr:colOff>9525</xdr:colOff>
                <xdr:row>11</xdr:row>
                <xdr:rowOff>9525</xdr:rowOff>
              </from>
              <to>
                <xdr:col>52</xdr:col>
                <xdr:colOff>0</xdr:colOff>
                <xdr:row>11</xdr:row>
                <xdr:rowOff>180975</xdr:rowOff>
              </to>
            </anchor>
          </controlPr>
        </control>
      </mc:Choice>
      <mc:Fallback>
        <control shapeId="28673" r:id="rId8" name="imgAgregarFilaAccion"/>
      </mc:Fallback>
    </mc:AlternateContent>
    <mc:AlternateContent xmlns:mc="http://schemas.openxmlformats.org/markup-compatibility/2006">
      <mc:Choice Requires="x14">
        <control shapeId="28678" r:id="rId9" name="cmdGenerarCopia">
          <controlPr defaultSize="0" autoFill="0" autoLine="0" r:id="rId10">
            <anchor moveWithCells="1">
              <from>
                <xdr:col>5</xdr:col>
                <xdr:colOff>85725</xdr:colOff>
                <xdr:row>78</xdr:row>
                <xdr:rowOff>104775</xdr:rowOff>
              </from>
              <to>
                <xdr:col>12</xdr:col>
                <xdr:colOff>114300</xdr:colOff>
                <xdr:row>80</xdr:row>
                <xdr:rowOff>104775</xdr:rowOff>
              </to>
            </anchor>
          </controlPr>
        </control>
      </mc:Choice>
      <mc:Fallback>
        <control shapeId="28678" r:id="rId9" name="cmdGenerarCopia"/>
      </mc:Fallback>
    </mc:AlternateContent>
    <mc:AlternateContent xmlns:mc="http://schemas.openxmlformats.org/markup-compatibility/2006">
      <mc:Choice Requires="x14">
        <control shapeId="28681" r:id="rId11" name="imgAgregarFilaObservacion">
          <controlPr defaultSize="0" autoLine="0" r:id="rId5">
            <anchor moveWithCells="1">
              <from>
                <xdr:col>50</xdr:col>
                <xdr:colOff>9525</xdr:colOff>
                <xdr:row>61</xdr:row>
                <xdr:rowOff>9525</xdr:rowOff>
              </from>
              <to>
                <xdr:col>52</xdr:col>
                <xdr:colOff>0</xdr:colOff>
                <xdr:row>61</xdr:row>
                <xdr:rowOff>180975</xdr:rowOff>
              </to>
            </anchor>
          </controlPr>
        </control>
      </mc:Choice>
      <mc:Fallback>
        <control shapeId="28681" r:id="rId11" name="imgAgregarFilaObservacion"/>
      </mc:Fallback>
    </mc:AlternateContent>
    <mc:AlternateContent xmlns:mc="http://schemas.openxmlformats.org/markup-compatibility/2006">
      <mc:Choice Requires="x14">
        <control shapeId="28682" r:id="rId12" name="imgEliminarFilaObservacion">
          <controlPr defaultSize="0" autoLine="0" r:id="rId5">
            <anchor moveWithCells="1">
              <from>
                <xdr:col>48</xdr:col>
                <xdr:colOff>9525</xdr:colOff>
                <xdr:row>61</xdr:row>
                <xdr:rowOff>9525</xdr:rowOff>
              </from>
              <to>
                <xdr:col>50</xdr:col>
                <xdr:colOff>0</xdr:colOff>
                <xdr:row>61</xdr:row>
                <xdr:rowOff>180975</xdr:rowOff>
              </to>
            </anchor>
          </controlPr>
        </control>
      </mc:Choice>
      <mc:Fallback>
        <control shapeId="28682" r:id="rId12" name="imgEliminarFilaObservacion"/>
      </mc:Fallback>
    </mc:AlternateContent>
    <mc:AlternateContent xmlns:mc="http://schemas.openxmlformats.org/markup-compatibility/2006">
      <mc:Choice Requires="x14">
        <control shapeId="28683" r:id="rId13" name="imgAgregarFilaFirma">
          <controlPr defaultSize="0" autoLine="0" r:id="rId5">
            <anchor moveWithCells="1">
              <from>
                <xdr:col>50</xdr:col>
                <xdr:colOff>9525</xdr:colOff>
                <xdr:row>71</xdr:row>
                <xdr:rowOff>9525</xdr:rowOff>
              </from>
              <to>
                <xdr:col>52</xdr:col>
                <xdr:colOff>0</xdr:colOff>
                <xdr:row>71</xdr:row>
                <xdr:rowOff>180975</xdr:rowOff>
              </to>
            </anchor>
          </controlPr>
        </control>
      </mc:Choice>
      <mc:Fallback>
        <control shapeId="28683" r:id="rId13" name="imgAgregarFilaFirma"/>
      </mc:Fallback>
    </mc:AlternateContent>
    <mc:AlternateContent xmlns:mc="http://schemas.openxmlformats.org/markup-compatibility/2006">
      <mc:Choice Requires="x14">
        <control shapeId="28684" r:id="rId14" name="imgEliminarFilaFirma">
          <controlPr defaultSize="0" autoLine="0" r:id="rId5">
            <anchor moveWithCells="1">
              <from>
                <xdr:col>48</xdr:col>
                <xdr:colOff>9525</xdr:colOff>
                <xdr:row>71</xdr:row>
                <xdr:rowOff>9525</xdr:rowOff>
              </from>
              <to>
                <xdr:col>50</xdr:col>
                <xdr:colOff>0</xdr:colOff>
                <xdr:row>71</xdr:row>
                <xdr:rowOff>180975</xdr:rowOff>
              </to>
            </anchor>
          </controlPr>
        </control>
      </mc:Choice>
      <mc:Fallback>
        <control shapeId="28684" r:id="rId14" name="imgEliminarFilaFirma"/>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25"/>
  <dimension ref="A1:XFC118"/>
  <sheetViews>
    <sheetView showGridLines="0" topLeftCell="A63" workbookViewId="0">
      <selection activeCell="AB70" sqref="AB70:AN70"/>
    </sheetView>
  </sheetViews>
  <sheetFormatPr baseColWidth="10" defaultColWidth="0" defaultRowHeight="15" x14ac:dyDescent="0.25"/>
  <cols>
    <col min="1" max="54" width="2.7109375" customWidth="1"/>
    <col min="55" max="16383" width="6.42578125" hidden="1"/>
    <col min="16384" max="16384" width="3.5703125" hidden="1"/>
  </cols>
  <sheetData>
    <row r="1" spans="1:104" x14ac:dyDescent="0.25">
      <c r="A1" s="39"/>
      <c r="B1" s="39"/>
      <c r="BC1">
        <f>ROW(BC87)</f>
        <v>87</v>
      </c>
      <c r="CZ1" s="126">
        <v>0</v>
      </c>
    </row>
    <row r="2" spans="1:104" x14ac:dyDescent="0.25">
      <c r="A2" s="39"/>
      <c r="B2" s="39"/>
      <c r="C2" s="70"/>
      <c r="D2" s="71"/>
      <c r="E2" s="71"/>
      <c r="F2" s="71"/>
      <c r="G2" s="71"/>
      <c r="H2" s="71"/>
      <c r="I2" s="71"/>
      <c r="J2" s="71"/>
      <c r="K2" s="634" t="s">
        <v>626</v>
      </c>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5"/>
      <c r="BA2" s="39"/>
      <c r="BC2" s="755" t="s">
        <v>39</v>
      </c>
      <c r="BD2" s="756"/>
      <c r="BE2" s="756"/>
      <c r="BF2" s="756"/>
      <c r="BG2" s="757"/>
      <c r="BH2" s="758" t="s">
        <v>40</v>
      </c>
      <c r="BI2" s="759"/>
      <c r="BJ2" s="759"/>
      <c r="BK2" s="759"/>
      <c r="BL2" s="759"/>
      <c r="BM2" s="760"/>
      <c r="BN2" s="758" t="s">
        <v>41</v>
      </c>
      <c r="BO2" s="759"/>
      <c r="BP2" s="759"/>
      <c r="BQ2" s="759"/>
      <c r="BR2" s="759"/>
      <c r="BS2" s="760"/>
      <c r="BU2" s="758" t="s">
        <v>355</v>
      </c>
      <c r="BV2" s="759"/>
      <c r="BW2" s="759"/>
      <c r="BX2" s="759"/>
      <c r="BY2" s="759"/>
      <c r="BZ2" s="759"/>
      <c r="CA2" s="759"/>
      <c r="CB2" s="759"/>
      <c r="CC2" s="759"/>
      <c r="CD2" s="759"/>
      <c r="CE2" s="759"/>
      <c r="CF2" s="759"/>
      <c r="CG2" s="759"/>
      <c r="CH2" s="759"/>
      <c r="CI2" s="759"/>
      <c r="CJ2" s="759"/>
      <c r="CK2" s="759"/>
      <c r="CL2" s="759"/>
      <c r="CM2" s="759"/>
      <c r="CN2" s="759"/>
      <c r="CO2" s="759"/>
      <c r="CP2" s="759"/>
      <c r="CQ2" s="759"/>
      <c r="CR2" s="759"/>
      <c r="CS2" s="759"/>
      <c r="CT2" s="759"/>
      <c r="CU2" s="759"/>
      <c r="CV2" s="760"/>
      <c r="CZ2" s="126">
        <v>0</v>
      </c>
    </row>
    <row r="3" spans="1:104" x14ac:dyDescent="0.25">
      <c r="A3" s="39"/>
      <c r="B3" s="40"/>
      <c r="C3" s="72"/>
      <c r="D3" s="40"/>
      <c r="E3" s="40"/>
      <c r="F3" s="40"/>
      <c r="G3" s="40"/>
      <c r="H3" s="40"/>
      <c r="I3" s="40"/>
      <c r="J3" s="40"/>
      <c r="K3" s="636"/>
      <c r="L3" s="636"/>
      <c r="M3" s="636"/>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7"/>
      <c r="BA3" s="39"/>
      <c r="BC3" s="295" t="s">
        <v>42</v>
      </c>
      <c r="BD3" s="272"/>
      <c r="BE3" s="272"/>
      <c r="BF3" s="272"/>
      <c r="BG3" s="273"/>
      <c r="BH3" s="274">
        <f>ROW(C12)</f>
        <v>12</v>
      </c>
      <c r="BI3" s="275"/>
      <c r="BJ3" s="275"/>
      <c r="BK3" s="275"/>
      <c r="BL3" s="275"/>
      <c r="BM3" s="276"/>
      <c r="BN3" s="277">
        <v>0</v>
      </c>
      <c r="BO3" s="278"/>
      <c r="BP3" s="278"/>
      <c r="BQ3" s="278"/>
      <c r="BR3" s="278"/>
      <c r="BS3" s="279"/>
      <c r="BU3" s="1113">
        <f>ROW(C35)</f>
        <v>35</v>
      </c>
      <c r="BV3" s="1114"/>
      <c r="BW3" s="1115" t="s">
        <v>331</v>
      </c>
      <c r="BX3" s="1116"/>
      <c r="BY3" s="1116"/>
      <c r="BZ3" s="1116"/>
      <c r="CA3" s="1116"/>
      <c r="CB3" s="1116"/>
      <c r="CC3" s="1116"/>
      <c r="CD3" s="1116"/>
      <c r="CE3" s="1116"/>
      <c r="CF3" s="1116"/>
      <c r="CG3" s="1116"/>
      <c r="CH3" s="1116"/>
      <c r="CI3" s="1116"/>
      <c r="CJ3" s="1116"/>
      <c r="CK3" s="1116"/>
      <c r="CL3" s="1116"/>
      <c r="CM3" s="1116"/>
      <c r="CN3" s="1116"/>
      <c r="CO3" s="1116"/>
      <c r="CP3" s="1116"/>
      <c r="CQ3" s="1116"/>
      <c r="CR3" s="1116"/>
      <c r="CS3" s="1116"/>
      <c r="CT3" s="1116"/>
      <c r="CU3" s="1116"/>
      <c r="CV3" s="1117"/>
      <c r="CZ3" s="126">
        <v>0</v>
      </c>
    </row>
    <row r="4" spans="1:104" x14ac:dyDescent="0.25">
      <c r="A4" s="39"/>
      <c r="B4" s="40"/>
      <c r="C4" s="43"/>
      <c r="D4" s="42"/>
      <c r="E4" s="42"/>
      <c r="F4" s="42"/>
      <c r="G4" s="42"/>
      <c r="H4" s="42"/>
      <c r="I4" s="42"/>
      <c r="J4" s="42"/>
      <c r="K4" s="638"/>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9"/>
      <c r="BA4" s="39"/>
      <c r="BC4" s="295" t="s">
        <v>43</v>
      </c>
      <c r="BD4" s="272"/>
      <c r="BE4" s="272"/>
      <c r="BF4" s="272"/>
      <c r="BG4" s="273"/>
      <c r="BH4" s="274">
        <f>ROW(C54)</f>
        <v>54</v>
      </c>
      <c r="BI4" s="275"/>
      <c r="BJ4" s="275"/>
      <c r="BK4" s="275"/>
      <c r="BL4" s="275"/>
      <c r="BM4" s="276"/>
      <c r="BN4" s="277">
        <v>0</v>
      </c>
      <c r="BO4" s="278"/>
      <c r="BP4" s="278"/>
      <c r="BQ4" s="278"/>
      <c r="BR4" s="278"/>
      <c r="BS4" s="279"/>
      <c r="BU4" s="1118" t="s">
        <v>359</v>
      </c>
      <c r="BV4" s="1119"/>
      <c r="BW4" s="1115" t="s">
        <v>356</v>
      </c>
      <c r="BX4" s="1116"/>
      <c r="BY4" s="1116"/>
      <c r="BZ4" s="1116"/>
      <c r="CA4" s="1116"/>
      <c r="CB4" s="1116"/>
      <c r="CC4" s="1116"/>
      <c r="CD4" s="1116"/>
      <c r="CE4" s="1116"/>
      <c r="CF4" s="1116"/>
      <c r="CG4" s="1116"/>
      <c r="CH4" s="1116"/>
      <c r="CI4" s="1116"/>
      <c r="CJ4" s="1116"/>
      <c r="CK4" s="1116"/>
      <c r="CL4" s="1116"/>
      <c r="CM4" s="1116"/>
      <c r="CN4" s="1116"/>
      <c r="CO4" s="1116"/>
      <c r="CP4" s="1116"/>
      <c r="CQ4" s="1116"/>
      <c r="CR4" s="1116"/>
      <c r="CS4" s="1116"/>
      <c r="CT4" s="1116"/>
      <c r="CU4" s="1116"/>
      <c r="CV4" s="1117"/>
      <c r="CZ4" s="126">
        <v>0</v>
      </c>
    </row>
    <row r="5" spans="1:104" x14ac:dyDescent="0.25">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66"/>
      <c r="BA5" s="39"/>
      <c r="BC5" s="271" t="s">
        <v>615</v>
      </c>
      <c r="BD5" s="272"/>
      <c r="BE5" s="272"/>
      <c r="BF5" s="272"/>
      <c r="BG5" s="273"/>
      <c r="BH5" s="274">
        <f>ROW(C62)</f>
        <v>62</v>
      </c>
      <c r="BI5" s="275"/>
      <c r="BJ5" s="275"/>
      <c r="BK5" s="275"/>
      <c r="BL5" s="275"/>
      <c r="BM5" s="276"/>
      <c r="BN5" s="277">
        <v>0</v>
      </c>
      <c r="BO5" s="278"/>
      <c r="BP5" s="278"/>
      <c r="BQ5" s="278"/>
      <c r="BR5" s="278"/>
      <c r="BS5" s="279"/>
      <c r="CZ5" s="126">
        <v>0</v>
      </c>
    </row>
    <row r="6" spans="1:104"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C6" s="271" t="s">
        <v>611</v>
      </c>
      <c r="BD6" s="272"/>
      <c r="BE6" s="272"/>
      <c r="BF6" s="272"/>
      <c r="BG6" s="273"/>
      <c r="BH6" s="274">
        <f>ROW(C72)</f>
        <v>72</v>
      </c>
      <c r="BI6" s="275"/>
      <c r="BJ6" s="275"/>
      <c r="BK6" s="275"/>
      <c r="BL6" s="275"/>
      <c r="BM6" s="276"/>
      <c r="BN6" s="277">
        <v>0</v>
      </c>
      <c r="BO6" s="278"/>
      <c r="BP6" s="278"/>
      <c r="BQ6" s="278"/>
      <c r="BR6" s="278"/>
      <c r="BS6" s="279"/>
      <c r="CZ6" s="126">
        <v>0</v>
      </c>
    </row>
    <row r="7" spans="1:104" x14ac:dyDescent="0.25">
      <c r="A7" s="39"/>
      <c r="B7" s="39"/>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39"/>
      <c r="CZ7" s="126">
        <v>0</v>
      </c>
    </row>
    <row r="8" spans="1:104" x14ac:dyDescent="0.25">
      <c r="A8" s="39"/>
      <c r="B8" s="39"/>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39"/>
      <c r="CZ8" s="126">
        <v>0</v>
      </c>
    </row>
    <row r="9" spans="1:104" x14ac:dyDescent="0.25">
      <c r="A9" s="39"/>
      <c r="B9" s="39"/>
      <c r="C9" s="630"/>
      <c r="D9" s="631"/>
      <c r="E9" s="631"/>
      <c r="F9" s="632"/>
      <c r="G9" s="632"/>
      <c r="H9" s="632"/>
      <c r="I9" s="632"/>
      <c r="J9" s="632" t="s">
        <v>91</v>
      </c>
      <c r="K9" s="632"/>
      <c r="L9" s="632"/>
      <c r="M9" s="632"/>
      <c r="N9" s="633"/>
      <c r="O9" s="633"/>
      <c r="P9" s="633"/>
      <c r="Q9" s="633"/>
      <c r="R9" s="633"/>
      <c r="S9" s="633"/>
      <c r="T9" s="633"/>
      <c r="U9" s="633"/>
      <c r="V9" s="633"/>
      <c r="W9" s="633"/>
      <c r="X9" s="633"/>
      <c r="Y9" s="633"/>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9"/>
      <c r="BA9" s="39"/>
      <c r="CZ9" s="126">
        <v>0</v>
      </c>
    </row>
    <row r="10" spans="1:104" x14ac:dyDescent="0.25">
      <c r="A10" s="39"/>
      <c r="B10" s="39"/>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BA10" s="39"/>
      <c r="CZ10" s="126">
        <v>0</v>
      </c>
    </row>
    <row r="11" spans="1:104" x14ac:dyDescent="0.25">
      <c r="A11" s="39"/>
      <c r="B11" s="39"/>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BA11" s="39"/>
      <c r="CZ11" s="126">
        <v>0</v>
      </c>
    </row>
    <row r="12" spans="1:104" x14ac:dyDescent="0.25">
      <c r="A12" s="39"/>
      <c r="B12" s="39"/>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39"/>
      <c r="CZ12" s="126">
        <v>1</v>
      </c>
    </row>
    <row r="13" spans="1:104" x14ac:dyDescent="0.25">
      <c r="A13" s="39"/>
      <c r="B13" s="39"/>
      <c r="C13" s="67" t="s">
        <v>95</v>
      </c>
      <c r="D13" s="626" t="s">
        <v>96</v>
      </c>
      <c r="E13" s="626"/>
      <c r="F13" s="626"/>
      <c r="G13" s="626"/>
      <c r="H13" s="626"/>
      <c r="I13" s="626"/>
      <c r="J13" s="626"/>
      <c r="K13" s="626"/>
      <c r="L13" s="626"/>
      <c r="M13" s="626"/>
      <c r="N13" s="626"/>
      <c r="O13" s="626"/>
      <c r="P13" s="626"/>
      <c r="Q13" s="626"/>
      <c r="R13" s="626"/>
      <c r="S13" s="626"/>
      <c r="T13" s="626"/>
      <c r="U13" s="626"/>
      <c r="V13" s="626"/>
      <c r="W13" s="626"/>
      <c r="X13" s="626"/>
      <c r="Y13" s="626"/>
      <c r="Z13" s="626"/>
      <c r="AA13" s="626"/>
      <c r="AB13" s="626"/>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39"/>
      <c r="BB13" s="39"/>
      <c r="CZ13" s="126">
        <v>0</v>
      </c>
    </row>
    <row r="14" spans="1:104" x14ac:dyDescent="0.25">
      <c r="A14" s="39"/>
      <c r="B14" s="39"/>
      <c r="C14" s="67" t="s">
        <v>97</v>
      </c>
      <c r="D14" s="627" t="s">
        <v>98</v>
      </c>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7"/>
      <c r="AD14" s="627"/>
      <c r="AE14" s="627"/>
      <c r="AF14" s="627"/>
      <c r="AG14" s="627"/>
      <c r="AH14" s="627"/>
      <c r="AI14" s="627"/>
      <c r="AJ14" s="627"/>
      <c r="AK14" s="627"/>
      <c r="AL14" s="627"/>
      <c r="AM14" s="627"/>
      <c r="AN14" s="627"/>
      <c r="AO14" s="627"/>
      <c r="AP14" s="627"/>
      <c r="AQ14" s="627"/>
      <c r="AR14" s="627"/>
      <c r="AS14" s="627"/>
      <c r="AT14" s="627"/>
      <c r="AU14" s="627"/>
      <c r="AV14" s="627"/>
      <c r="AW14" s="627"/>
      <c r="AX14" s="627"/>
      <c r="AY14" s="627"/>
      <c r="AZ14" s="627"/>
      <c r="BA14" s="39"/>
      <c r="BB14" s="39"/>
      <c r="CZ14" s="126">
        <v>0</v>
      </c>
    </row>
    <row r="15" spans="1:104" x14ac:dyDescent="0.25">
      <c r="A15" s="39"/>
      <c r="B15" s="39"/>
      <c r="C15" s="67"/>
      <c r="D15" s="627"/>
      <c r="E15" s="627"/>
      <c r="F15" s="627"/>
      <c r="G15" s="627"/>
      <c r="H15" s="627"/>
      <c r="I15" s="627"/>
      <c r="J15" s="627"/>
      <c r="K15" s="627"/>
      <c r="L15" s="627"/>
      <c r="M15" s="627"/>
      <c r="N15" s="627"/>
      <c r="O15" s="627"/>
      <c r="P15" s="627"/>
      <c r="Q15" s="627"/>
      <c r="R15" s="627"/>
      <c r="S15" s="627"/>
      <c r="T15" s="627"/>
      <c r="U15" s="627"/>
      <c r="V15" s="627"/>
      <c r="W15" s="627"/>
      <c r="X15" s="627"/>
      <c r="Y15" s="627"/>
      <c r="Z15" s="627"/>
      <c r="AA15" s="627"/>
      <c r="AB15" s="627"/>
      <c r="AC15" s="627"/>
      <c r="AD15" s="627"/>
      <c r="AE15" s="627"/>
      <c r="AF15" s="627"/>
      <c r="AG15" s="627"/>
      <c r="AH15" s="627"/>
      <c r="AI15" s="627"/>
      <c r="AJ15" s="627"/>
      <c r="AK15" s="627"/>
      <c r="AL15" s="627"/>
      <c r="AM15" s="627"/>
      <c r="AN15" s="627"/>
      <c r="AO15" s="627"/>
      <c r="AP15" s="627"/>
      <c r="AQ15" s="627"/>
      <c r="AR15" s="627"/>
      <c r="AS15" s="627"/>
      <c r="AT15" s="627"/>
      <c r="AU15" s="627"/>
      <c r="AV15" s="627"/>
      <c r="AW15" s="627"/>
      <c r="AX15" s="627"/>
      <c r="AY15" s="627"/>
      <c r="AZ15" s="627"/>
      <c r="BA15" s="39"/>
      <c r="BB15" s="39"/>
      <c r="CZ15" s="126">
        <v>0</v>
      </c>
    </row>
    <row r="16" spans="1:104" x14ac:dyDescent="0.25">
      <c r="A16" s="39"/>
      <c r="B16" s="39"/>
      <c r="C16" s="68"/>
      <c r="D16" s="627"/>
      <c r="E16" s="627"/>
      <c r="F16" s="627"/>
      <c r="G16" s="627"/>
      <c r="H16" s="627"/>
      <c r="I16" s="627"/>
      <c r="J16" s="627"/>
      <c r="K16" s="627"/>
      <c r="L16" s="627"/>
      <c r="M16" s="627"/>
      <c r="N16" s="627"/>
      <c r="O16" s="627"/>
      <c r="P16" s="627"/>
      <c r="Q16" s="627"/>
      <c r="R16" s="627"/>
      <c r="S16" s="627"/>
      <c r="T16" s="627"/>
      <c r="U16" s="627"/>
      <c r="V16" s="627"/>
      <c r="W16" s="627"/>
      <c r="X16" s="627"/>
      <c r="Y16" s="627"/>
      <c r="Z16" s="627"/>
      <c r="AA16" s="627"/>
      <c r="AB16" s="627"/>
      <c r="AC16" s="627"/>
      <c r="AD16" s="627"/>
      <c r="AE16" s="627"/>
      <c r="AF16" s="627"/>
      <c r="AG16" s="627"/>
      <c r="AH16" s="627"/>
      <c r="AI16" s="627"/>
      <c r="AJ16" s="627"/>
      <c r="AK16" s="627"/>
      <c r="AL16" s="627"/>
      <c r="AM16" s="627"/>
      <c r="AN16" s="627"/>
      <c r="AO16" s="627"/>
      <c r="AP16" s="627"/>
      <c r="AQ16" s="627"/>
      <c r="AR16" s="627"/>
      <c r="AS16" s="627"/>
      <c r="AT16" s="627"/>
      <c r="AU16" s="627"/>
      <c r="AV16" s="627"/>
      <c r="AW16" s="627"/>
      <c r="AX16" s="627"/>
      <c r="AY16" s="627"/>
      <c r="AZ16" s="627"/>
      <c r="BA16" s="39"/>
      <c r="BB16" s="39"/>
      <c r="CZ16" s="126">
        <v>0</v>
      </c>
    </row>
    <row r="17" spans="1:104" x14ac:dyDescent="0.25">
      <c r="A17" s="39"/>
      <c r="B17" s="39"/>
      <c r="C17" s="335" t="s">
        <v>99</v>
      </c>
      <c r="D17" s="328"/>
      <c r="E17" s="328"/>
      <c r="F17" s="328"/>
      <c r="G17" s="328"/>
      <c r="H17" s="328"/>
      <c r="I17" s="328"/>
      <c r="J17" s="328"/>
      <c r="K17" s="328"/>
      <c r="L17" s="328"/>
      <c r="M17" s="328"/>
      <c r="N17" s="328"/>
      <c r="O17" s="328"/>
      <c r="P17" s="329"/>
      <c r="Q17" s="43"/>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39"/>
      <c r="CZ17" s="126">
        <v>0</v>
      </c>
    </row>
    <row r="18" spans="1:104"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CZ18" s="126">
        <v>0</v>
      </c>
    </row>
    <row r="19" spans="1:104" x14ac:dyDescent="0.25">
      <c r="A19" s="39"/>
      <c r="B19" s="39"/>
      <c r="C19" s="380" t="s">
        <v>100</v>
      </c>
      <c r="D19" s="381"/>
      <c r="E19" s="381"/>
      <c r="F19" s="381"/>
      <c r="G19" s="381"/>
      <c r="H19" s="381"/>
      <c r="I19" s="381"/>
      <c r="J19" s="381"/>
      <c r="K19" s="381"/>
      <c r="L19" s="381"/>
      <c r="M19" s="381"/>
      <c r="N19" s="381"/>
      <c r="O19" s="381"/>
      <c r="P19" s="382"/>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A19" s="39"/>
      <c r="BC19">
        <f t="shared" ref="BC19:BC24" si="0">ROW(Q19)</f>
        <v>19</v>
      </c>
      <c r="BD19">
        <f t="shared" ref="BD19:BD24" si="1">COLUMN(Q19)</f>
        <v>17</v>
      </c>
      <c r="CZ19" s="126">
        <v>2</v>
      </c>
    </row>
    <row r="20" spans="1:104" x14ac:dyDescent="0.25">
      <c r="A20" s="39"/>
      <c r="B20" s="39"/>
      <c r="C20" s="380" t="s">
        <v>101</v>
      </c>
      <c r="D20" s="381"/>
      <c r="E20" s="381"/>
      <c r="F20" s="381"/>
      <c r="G20" s="381"/>
      <c r="H20" s="381"/>
      <c r="I20" s="381"/>
      <c r="J20" s="381"/>
      <c r="K20" s="381"/>
      <c r="L20" s="381"/>
      <c r="M20" s="381"/>
      <c r="N20" s="381"/>
      <c r="O20" s="381"/>
      <c r="P20" s="382"/>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C20">
        <f t="shared" si="0"/>
        <v>20</v>
      </c>
      <c r="BD20">
        <f t="shared" si="1"/>
        <v>17</v>
      </c>
      <c r="CZ20" s="126">
        <v>2</v>
      </c>
    </row>
    <row r="21" spans="1:104" x14ac:dyDescent="0.25">
      <c r="A21" s="39"/>
      <c r="B21" s="39"/>
      <c r="C21" s="380" t="s">
        <v>102</v>
      </c>
      <c r="D21" s="381"/>
      <c r="E21" s="381"/>
      <c r="F21" s="381"/>
      <c r="G21" s="381"/>
      <c r="H21" s="381"/>
      <c r="I21" s="381"/>
      <c r="J21" s="381"/>
      <c r="K21" s="381"/>
      <c r="L21" s="381"/>
      <c r="M21" s="381"/>
      <c r="N21" s="381"/>
      <c r="O21" s="381"/>
      <c r="P21" s="382"/>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C21">
        <f t="shared" si="0"/>
        <v>21</v>
      </c>
      <c r="BD21">
        <f t="shared" si="1"/>
        <v>17</v>
      </c>
      <c r="CZ21" s="126">
        <v>2</v>
      </c>
    </row>
    <row r="22" spans="1:104" x14ac:dyDescent="0.25">
      <c r="A22" s="39"/>
      <c r="B22" s="39"/>
      <c r="C22" s="380" t="s">
        <v>103</v>
      </c>
      <c r="D22" s="381"/>
      <c r="E22" s="381"/>
      <c r="F22" s="381"/>
      <c r="G22" s="381"/>
      <c r="H22" s="381"/>
      <c r="I22" s="381"/>
      <c r="J22" s="381"/>
      <c r="K22" s="381"/>
      <c r="L22" s="381"/>
      <c r="M22" s="381"/>
      <c r="N22" s="381"/>
      <c r="O22" s="381"/>
      <c r="P22" s="382"/>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C22">
        <f t="shared" si="0"/>
        <v>22</v>
      </c>
      <c r="BD22">
        <f t="shared" si="1"/>
        <v>17</v>
      </c>
      <c r="CZ22" s="126">
        <v>2</v>
      </c>
    </row>
    <row r="23" spans="1:104" x14ac:dyDescent="0.25">
      <c r="A23" s="39"/>
      <c r="B23" s="39"/>
      <c r="C23" s="380" t="s">
        <v>104</v>
      </c>
      <c r="D23" s="381"/>
      <c r="E23" s="381"/>
      <c r="F23" s="381"/>
      <c r="G23" s="381"/>
      <c r="H23" s="381"/>
      <c r="I23" s="381"/>
      <c r="J23" s="381"/>
      <c r="K23" s="381"/>
      <c r="L23" s="381"/>
      <c r="M23" s="381"/>
      <c r="N23" s="381"/>
      <c r="O23" s="381"/>
      <c r="P23" s="382"/>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C23">
        <f t="shared" si="0"/>
        <v>23</v>
      </c>
      <c r="BD23">
        <f t="shared" si="1"/>
        <v>17</v>
      </c>
      <c r="CZ23" s="126">
        <v>2</v>
      </c>
    </row>
    <row r="24" spans="1:104" x14ac:dyDescent="0.25">
      <c r="A24" s="39"/>
      <c r="B24" s="39"/>
      <c r="C24" s="380" t="s">
        <v>21</v>
      </c>
      <c r="D24" s="381"/>
      <c r="E24" s="381"/>
      <c r="F24" s="381"/>
      <c r="G24" s="381"/>
      <c r="H24" s="381"/>
      <c r="I24" s="381"/>
      <c r="J24" s="381"/>
      <c r="K24" s="381"/>
      <c r="L24" s="381"/>
      <c r="M24" s="381"/>
      <c r="N24" s="381"/>
      <c r="O24" s="381"/>
      <c r="P24" s="382"/>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C24">
        <f t="shared" si="0"/>
        <v>24</v>
      </c>
      <c r="BD24">
        <f t="shared" si="1"/>
        <v>17</v>
      </c>
      <c r="CZ24" s="126">
        <v>2</v>
      </c>
    </row>
    <row r="25" spans="1:104" x14ac:dyDescent="0.25">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CZ25" s="126">
        <v>0</v>
      </c>
    </row>
    <row r="26" spans="1:104" x14ac:dyDescent="0.25">
      <c r="A26" s="39"/>
      <c r="B26" s="39"/>
      <c r="C26" s="380" t="s">
        <v>310</v>
      </c>
      <c r="D26" s="381"/>
      <c r="E26" s="381"/>
      <c r="F26" s="381"/>
      <c r="G26" s="381"/>
      <c r="H26" s="381"/>
      <c r="I26" s="381"/>
      <c r="J26" s="381"/>
      <c r="K26" s="381"/>
      <c r="L26" s="381"/>
      <c r="M26" s="381"/>
      <c r="N26" s="381"/>
      <c r="O26" s="381"/>
      <c r="P26" s="382"/>
      <c r="Q26" s="1120"/>
      <c r="R26" s="426"/>
      <c r="S26" s="426"/>
      <c r="T26" s="426"/>
      <c r="U26" s="426"/>
      <c r="V26" s="426"/>
      <c r="W26" s="426"/>
      <c r="X26" s="426"/>
      <c r="Y26" s="426"/>
      <c r="Z26" s="426"/>
      <c r="AA26" s="426"/>
      <c r="AB26" s="426"/>
      <c r="AC26" s="426"/>
      <c r="AD26" s="426"/>
      <c r="AE26" s="426"/>
      <c r="AF26" s="426"/>
      <c r="AG26" s="426"/>
      <c r="AH26" s="426"/>
      <c r="AI26" s="426"/>
      <c r="AJ26" s="426"/>
      <c r="AK26" s="426"/>
      <c r="AL26" s="426"/>
      <c r="AM26" s="426"/>
      <c r="AN26" s="426"/>
      <c r="AO26" s="426"/>
      <c r="AP26" s="426"/>
      <c r="AQ26" s="426"/>
      <c r="AR26" s="426"/>
      <c r="AS26" s="426"/>
      <c r="AT26" s="426"/>
      <c r="AU26" s="426"/>
      <c r="AV26" s="426"/>
      <c r="AW26" s="426"/>
      <c r="AX26" s="426"/>
      <c r="AY26" s="426"/>
      <c r="AZ26" s="427"/>
      <c r="CZ26" s="126">
        <v>0</v>
      </c>
    </row>
    <row r="27" spans="1:104" ht="15" customHeight="1" x14ac:dyDescent="0.25">
      <c r="A27" s="39"/>
      <c r="B27" s="39"/>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CZ27" s="126">
        <v>0</v>
      </c>
    </row>
    <row r="28" spans="1:104" ht="15" customHeight="1" x14ac:dyDescent="0.25">
      <c r="D28" s="53"/>
      <c r="E28" s="53"/>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CZ28" s="126">
        <v>0</v>
      </c>
    </row>
    <row r="29" spans="1:104" ht="15" customHeight="1" x14ac:dyDescent="0.25">
      <c r="A29" s="39"/>
      <c r="B29" s="39"/>
      <c r="C29" s="1105" t="str">
        <f xml:space="preserve"> TRIM(Q24) &amp; " quien participó como Analista de Pruebas del producto de pruebas " &amp; TRIM(BU4) &amp; " por parte de Choucair Testing S.A., le confirma a " &amp; TRIM(Q19) &amp; " que se ejecutaron satisfactoriamente todos los casos y pasos de prueba diseñados para la versión " &amp; TRIM(Q26) &amp; " del proyecto " &amp; TRIM(Q20) &amp; ", de acuerdo con el siguiente alcance especificado en el Plan de Pruebas:"</f>
        <v>Sebastian Rodriguez quien participó como Analista de Pruebas del producto de pruebas Funcionales en Construcción por parte de Choucair Testing S.A., le confirma a LATAM que se ejecutaron satisfactoriamente todos los casos y pasos de prueba diseñados para la versión  del proyecto Plataforma web para consultar y comprar vuelos aerolinea LATAM, de acuerdo con el siguiente alcance especificado en el Plan de Pruebas:</v>
      </c>
      <c r="D29" s="1105"/>
      <c r="E29" s="1105"/>
      <c r="F29" s="1105"/>
      <c r="G29" s="1105"/>
      <c r="H29" s="1105"/>
      <c r="I29" s="1105"/>
      <c r="J29" s="1105"/>
      <c r="K29" s="1105"/>
      <c r="L29" s="1105"/>
      <c r="M29" s="1105"/>
      <c r="N29" s="1105"/>
      <c r="O29" s="1105"/>
      <c r="P29" s="1105"/>
      <c r="Q29" s="1105"/>
      <c r="R29" s="1105"/>
      <c r="S29" s="1105"/>
      <c r="T29" s="1105"/>
      <c r="U29" s="1105"/>
      <c r="V29" s="1105"/>
      <c r="W29" s="1105"/>
      <c r="X29" s="1105"/>
      <c r="Y29" s="1105"/>
      <c r="Z29" s="1105"/>
      <c r="AA29" s="1105"/>
      <c r="AB29" s="1105"/>
      <c r="AC29" s="1105"/>
      <c r="AD29" s="1105"/>
      <c r="AE29" s="1105"/>
      <c r="AF29" s="1105"/>
      <c r="AG29" s="1105"/>
      <c r="AH29" s="1105"/>
      <c r="AI29" s="1105"/>
      <c r="AJ29" s="1105"/>
      <c r="AK29" s="1105"/>
      <c r="AL29" s="1105"/>
      <c r="AM29" s="1105"/>
      <c r="AN29" s="1105"/>
      <c r="AO29" s="1105"/>
      <c r="AP29" s="1105"/>
      <c r="AQ29" s="1105"/>
      <c r="AR29" s="1105"/>
      <c r="AS29" s="1105"/>
      <c r="AT29" s="1105"/>
      <c r="AU29" s="1105"/>
      <c r="AV29" s="1105"/>
      <c r="AW29" s="1105"/>
      <c r="AX29" s="1105"/>
      <c r="AY29" s="1105"/>
      <c r="AZ29" s="1105"/>
      <c r="BA29" s="39"/>
      <c r="BB29" s="39"/>
      <c r="BC29">
        <f t="shared" ref="BC29" si="2">ROW(Q29)</f>
        <v>29</v>
      </c>
      <c r="BD29">
        <f t="shared" ref="BD29" si="3">COLUMN(Q29)</f>
        <v>17</v>
      </c>
      <c r="CZ29" s="126">
        <v>2</v>
      </c>
    </row>
    <row r="30" spans="1:104" x14ac:dyDescent="0.25">
      <c r="A30" s="39"/>
      <c r="B30" s="39"/>
      <c r="C30" s="1105"/>
      <c r="D30" s="1105"/>
      <c r="E30" s="1105"/>
      <c r="F30" s="1105"/>
      <c r="G30" s="1105"/>
      <c r="H30" s="1105"/>
      <c r="I30" s="1105"/>
      <c r="J30" s="1105"/>
      <c r="K30" s="1105"/>
      <c r="L30" s="1105"/>
      <c r="M30" s="1105"/>
      <c r="N30" s="1105"/>
      <c r="O30" s="1105"/>
      <c r="P30" s="1105"/>
      <c r="Q30" s="1105"/>
      <c r="R30" s="1105"/>
      <c r="S30" s="1105"/>
      <c r="T30" s="1105"/>
      <c r="U30" s="1105"/>
      <c r="V30" s="1105"/>
      <c r="W30" s="1105"/>
      <c r="X30" s="1105"/>
      <c r="Y30" s="1105"/>
      <c r="Z30" s="1105"/>
      <c r="AA30" s="1105"/>
      <c r="AB30" s="1105"/>
      <c r="AC30" s="1105"/>
      <c r="AD30" s="1105"/>
      <c r="AE30" s="1105"/>
      <c r="AF30" s="1105"/>
      <c r="AG30" s="1105"/>
      <c r="AH30" s="1105"/>
      <c r="AI30" s="1105"/>
      <c r="AJ30" s="1105"/>
      <c r="AK30" s="1105"/>
      <c r="AL30" s="1105"/>
      <c r="AM30" s="1105"/>
      <c r="AN30" s="1105"/>
      <c r="AO30" s="1105"/>
      <c r="AP30" s="1105"/>
      <c r="AQ30" s="1105"/>
      <c r="AR30" s="1105"/>
      <c r="AS30" s="1105"/>
      <c r="AT30" s="1105"/>
      <c r="AU30" s="1105"/>
      <c r="AV30" s="1105"/>
      <c r="AW30" s="1105"/>
      <c r="AX30" s="1105"/>
      <c r="AY30" s="1105"/>
      <c r="AZ30" s="1105"/>
      <c r="BA30" s="39"/>
      <c r="BB30" s="39"/>
      <c r="CZ30" s="126">
        <v>0</v>
      </c>
    </row>
    <row r="31" spans="1:104" ht="17.25" customHeight="1" x14ac:dyDescent="0.25">
      <c r="A31" s="39"/>
      <c r="B31" s="39"/>
      <c r="C31" s="1105"/>
      <c r="D31" s="1105"/>
      <c r="E31" s="1105"/>
      <c r="F31" s="1105"/>
      <c r="G31" s="1105"/>
      <c r="H31" s="1105"/>
      <c r="I31" s="1105"/>
      <c r="J31" s="1105"/>
      <c r="K31" s="1105"/>
      <c r="L31" s="1105"/>
      <c r="M31" s="1105"/>
      <c r="N31" s="1105"/>
      <c r="O31" s="1105"/>
      <c r="P31" s="1105"/>
      <c r="Q31" s="1105"/>
      <c r="R31" s="1105"/>
      <c r="S31" s="1105"/>
      <c r="T31" s="1105"/>
      <c r="U31" s="1105"/>
      <c r="V31" s="1105"/>
      <c r="W31" s="1105"/>
      <c r="X31" s="1105"/>
      <c r="Y31" s="1105"/>
      <c r="Z31" s="1105"/>
      <c r="AA31" s="1105"/>
      <c r="AB31" s="1105"/>
      <c r="AC31" s="1105"/>
      <c r="AD31" s="1105"/>
      <c r="AE31" s="1105"/>
      <c r="AF31" s="1105"/>
      <c r="AG31" s="1105"/>
      <c r="AH31" s="1105"/>
      <c r="AI31" s="1105"/>
      <c r="AJ31" s="1105"/>
      <c r="AK31" s="1105"/>
      <c r="AL31" s="1105"/>
      <c r="AM31" s="1105"/>
      <c r="AN31" s="1105"/>
      <c r="AO31" s="1105"/>
      <c r="AP31" s="1105"/>
      <c r="AQ31" s="1105"/>
      <c r="AR31" s="1105"/>
      <c r="AS31" s="1105"/>
      <c r="AT31" s="1105"/>
      <c r="AU31" s="1105"/>
      <c r="AV31" s="1105"/>
      <c r="AW31" s="1105"/>
      <c r="AX31" s="1105"/>
      <c r="AY31" s="1105"/>
      <c r="AZ31" s="1105"/>
      <c r="BA31" s="39"/>
      <c r="BB31" s="39"/>
      <c r="CZ31" s="126">
        <v>0</v>
      </c>
    </row>
    <row r="32" spans="1:104" ht="15" customHeight="1" x14ac:dyDescent="0.25">
      <c r="A32" s="41"/>
      <c r="B32" s="41"/>
      <c r="C32" s="69" t="str">
        <f>IF(TRIM(PlanPruebasFunCon!C61)="","",TRIM(PlanPruebasFunCon!C61))</f>
        <v>–</v>
      </c>
      <c r="D32" s="1106" t="str">
        <f>IF(TRIM(PlanPruebasFunCon!D61)="","",TRIM(PlanPruebasFunCon!D61))</f>
        <v>Se probara componente "Vuelos" consultar y comprar vuelos - Consultar y comprar vuelos usando Millas LATAM Pass</v>
      </c>
      <c r="E32" s="1106"/>
      <c r="F32" s="1106"/>
      <c r="G32" s="1106"/>
      <c r="H32" s="1106"/>
      <c r="I32" s="1106"/>
      <c r="J32" s="1106"/>
      <c r="K32" s="1106"/>
      <c r="L32" s="1106"/>
      <c r="M32" s="1106"/>
      <c r="N32" s="1106"/>
      <c r="O32" s="1106"/>
      <c r="P32" s="1106"/>
      <c r="Q32" s="1106"/>
      <c r="R32" s="1106"/>
      <c r="S32" s="1106"/>
      <c r="T32" s="1106"/>
      <c r="U32" s="1106"/>
      <c r="V32" s="1106"/>
      <c r="W32" s="1106"/>
      <c r="X32" s="1106"/>
      <c r="Y32" s="1106"/>
      <c r="Z32" s="1106"/>
      <c r="AA32" s="1106"/>
      <c r="AB32" s="1106"/>
      <c r="AC32" s="1106"/>
      <c r="AD32" s="1106"/>
      <c r="AE32" s="1106"/>
      <c r="AF32" s="1106"/>
      <c r="AG32" s="1106"/>
      <c r="AH32" s="1106"/>
      <c r="AI32" s="1106"/>
      <c r="AJ32" s="1106"/>
      <c r="AK32" s="1106"/>
      <c r="AL32" s="1106"/>
      <c r="AM32" s="1106"/>
      <c r="AN32" s="1106"/>
      <c r="AO32" s="1106"/>
      <c r="AP32" s="1106"/>
      <c r="AQ32" s="1106"/>
      <c r="AR32" s="1106"/>
      <c r="AS32" s="1106"/>
      <c r="AT32" s="1106"/>
      <c r="AU32" s="1106"/>
      <c r="AV32" s="1106"/>
      <c r="AW32" s="1106"/>
      <c r="AX32" s="1106"/>
      <c r="AY32" s="1106"/>
      <c r="AZ32" s="1106"/>
      <c r="BA32" s="39"/>
      <c r="BB32" s="39"/>
      <c r="BC32">
        <f>ROW(D32)</f>
        <v>32</v>
      </c>
      <c r="BD32">
        <f>COLUMN(D32)</f>
        <v>4</v>
      </c>
      <c r="CZ32" s="126">
        <v>2</v>
      </c>
    </row>
    <row r="33" spans="1:104" ht="15" customHeight="1" x14ac:dyDescent="0.25">
      <c r="A33" s="41"/>
      <c r="B33" s="41"/>
      <c r="C33" s="69" t="str">
        <f>IF(TRIM(PlanPruebasFunCon!C62)="","",TRIM(PlanPruebasFunCon!C62))</f>
        <v>–</v>
      </c>
      <c r="D33" s="1106" t="str">
        <f>IF(TRIM(PlanPruebasFunCon!D62)="","",TRIM(PlanPruebasFunCon!D62))</f>
        <v>Se realizaran 3 casos de prueba exitoso y No exitoso</v>
      </c>
      <c r="E33" s="1106"/>
      <c r="F33" s="1106"/>
      <c r="G33" s="1106"/>
      <c r="H33" s="1106"/>
      <c r="I33" s="1106"/>
      <c r="J33" s="1106"/>
      <c r="K33" s="1106"/>
      <c r="L33" s="1106"/>
      <c r="M33" s="1106"/>
      <c r="N33" s="1106"/>
      <c r="O33" s="1106"/>
      <c r="P33" s="1106"/>
      <c r="Q33" s="1106"/>
      <c r="R33" s="1106"/>
      <c r="S33" s="1106"/>
      <c r="T33" s="1106"/>
      <c r="U33" s="1106"/>
      <c r="V33" s="1106"/>
      <c r="W33" s="1106"/>
      <c r="X33" s="1106"/>
      <c r="Y33" s="1106"/>
      <c r="Z33" s="1106"/>
      <c r="AA33" s="1106"/>
      <c r="AB33" s="1106"/>
      <c r="AC33" s="1106"/>
      <c r="AD33" s="1106"/>
      <c r="AE33" s="1106"/>
      <c r="AF33" s="1106"/>
      <c r="AG33" s="1106"/>
      <c r="AH33" s="1106"/>
      <c r="AI33" s="1106"/>
      <c r="AJ33" s="1106"/>
      <c r="AK33" s="1106"/>
      <c r="AL33" s="1106"/>
      <c r="AM33" s="1106"/>
      <c r="AN33" s="1106"/>
      <c r="AO33" s="1106"/>
      <c r="AP33" s="1106"/>
      <c r="AQ33" s="1106"/>
      <c r="AR33" s="1106"/>
      <c r="AS33" s="1106"/>
      <c r="AT33" s="1106"/>
      <c r="AU33" s="1106"/>
      <c r="AV33" s="1106"/>
      <c r="AW33" s="1106"/>
      <c r="AX33" s="1106"/>
      <c r="AY33" s="1106"/>
      <c r="AZ33" s="1106"/>
      <c r="BA33" s="39"/>
      <c r="BB33" s="39"/>
      <c r="BC33">
        <f>ROW(D33)</f>
        <v>33</v>
      </c>
      <c r="BD33">
        <f>COLUMN(D33)</f>
        <v>4</v>
      </c>
      <c r="CZ33" s="126">
        <v>2</v>
      </c>
    </row>
    <row r="34" spans="1:104" ht="15" customHeight="1" x14ac:dyDescent="0.25">
      <c r="A34" s="41"/>
      <c r="B34" s="41"/>
      <c r="C34" s="69" t="str">
        <f>IF(TRIM(PlanPruebasFunCon!C63)="","",TRIM(PlanPruebasFunCon!C63))</f>
        <v>–</v>
      </c>
      <c r="D34" s="1106" t="str">
        <f>IF(TRIM(PlanPruebasFunCon!D63)="","",TRIM(PlanPruebasFunCon!D63))</f>
        <v>Se realizara una prueba de smoke test</v>
      </c>
      <c r="E34" s="1106"/>
      <c r="F34" s="1106"/>
      <c r="G34" s="1106"/>
      <c r="H34" s="1106"/>
      <c r="I34" s="1106"/>
      <c r="J34" s="1106"/>
      <c r="K34" s="1106"/>
      <c r="L34" s="1106"/>
      <c r="M34" s="1106"/>
      <c r="N34" s="1106"/>
      <c r="O34" s="1106"/>
      <c r="P34" s="1106"/>
      <c r="Q34" s="1106"/>
      <c r="R34" s="1106"/>
      <c r="S34" s="1106"/>
      <c r="T34" s="1106"/>
      <c r="U34" s="1106"/>
      <c r="V34" s="1106"/>
      <c r="W34" s="1106"/>
      <c r="X34" s="1106"/>
      <c r="Y34" s="1106"/>
      <c r="Z34" s="1106"/>
      <c r="AA34" s="1106"/>
      <c r="AB34" s="1106"/>
      <c r="AC34" s="1106"/>
      <c r="AD34" s="1106"/>
      <c r="AE34" s="1106"/>
      <c r="AF34" s="1106"/>
      <c r="AG34" s="1106"/>
      <c r="AH34" s="1106"/>
      <c r="AI34" s="1106"/>
      <c r="AJ34" s="1106"/>
      <c r="AK34" s="1106"/>
      <c r="AL34" s="1106"/>
      <c r="AM34" s="1106"/>
      <c r="AN34" s="1106"/>
      <c r="AO34" s="1106"/>
      <c r="AP34" s="1106"/>
      <c r="AQ34" s="1106"/>
      <c r="AR34" s="1106"/>
      <c r="AS34" s="1106"/>
      <c r="AT34" s="1106"/>
      <c r="AU34" s="1106"/>
      <c r="AV34" s="1106"/>
      <c r="AW34" s="1106"/>
      <c r="AX34" s="1106"/>
      <c r="AY34" s="1106"/>
      <c r="AZ34" s="1106"/>
      <c r="BA34" s="60"/>
      <c r="BB34" s="60"/>
      <c r="BC34" s="44">
        <f>ROW(D34)</f>
        <v>34</v>
      </c>
      <c r="BD34" s="44">
        <f>COLUMN(D34)</f>
        <v>4</v>
      </c>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Z34" s="146">
        <v>2</v>
      </c>
    </row>
    <row r="35" spans="1:104" ht="15" customHeight="1" x14ac:dyDescent="0.25">
      <c r="A35" s="41"/>
      <c r="B35" s="41"/>
      <c r="C35" s="69"/>
      <c r="D35" s="1106"/>
      <c r="E35" s="1106"/>
      <c r="F35" s="1106"/>
      <c r="G35" s="1106"/>
      <c r="H35" s="1106"/>
      <c r="I35" s="1106"/>
      <c r="J35" s="1106"/>
      <c r="K35" s="1106"/>
      <c r="L35" s="1106"/>
      <c r="M35" s="1106"/>
      <c r="N35" s="1106"/>
      <c r="O35" s="1106"/>
      <c r="P35" s="1106"/>
      <c r="Q35" s="1106"/>
      <c r="R35" s="1106"/>
      <c r="S35" s="1106"/>
      <c r="T35" s="1106"/>
      <c r="U35" s="1106"/>
      <c r="V35" s="1106"/>
      <c r="W35" s="1106"/>
      <c r="X35" s="1106"/>
      <c r="Y35" s="1106"/>
      <c r="Z35" s="1106"/>
      <c r="AA35" s="1106"/>
      <c r="AB35" s="1106"/>
      <c r="AC35" s="1106"/>
      <c r="AD35" s="1106"/>
      <c r="AE35" s="1106"/>
      <c r="AF35" s="1106"/>
      <c r="AG35" s="1106"/>
      <c r="AH35" s="1106"/>
      <c r="AI35" s="1106"/>
      <c r="AJ35" s="1106"/>
      <c r="AK35" s="1106"/>
      <c r="AL35" s="1106"/>
      <c r="AM35" s="1106"/>
      <c r="AN35" s="1106"/>
      <c r="AO35" s="1106"/>
      <c r="AP35" s="1106"/>
      <c r="AQ35" s="1106"/>
      <c r="AR35" s="1106"/>
      <c r="AS35" s="1106"/>
      <c r="AT35" s="1106"/>
      <c r="AU35" s="1106"/>
      <c r="AV35" s="1106"/>
      <c r="AW35" s="1106"/>
      <c r="AX35" s="1106"/>
      <c r="AY35" s="1106"/>
      <c r="AZ35" s="1106"/>
      <c r="BA35" s="39"/>
      <c r="BB35" s="39"/>
      <c r="CZ35" s="126">
        <v>0</v>
      </c>
    </row>
    <row r="36" spans="1:104" ht="15" customHeight="1" x14ac:dyDescent="0.25">
      <c r="C36" s="1111" t="s">
        <v>345</v>
      </c>
      <c r="D36" s="1111"/>
      <c r="E36" s="1111"/>
      <c r="F36" s="1111"/>
      <c r="G36" s="1111"/>
      <c r="H36" s="1111"/>
      <c r="I36" s="1111"/>
      <c r="J36" s="1111"/>
      <c r="K36" s="1111"/>
      <c r="L36" s="1111"/>
      <c r="M36" s="1111"/>
      <c r="N36" s="1111"/>
      <c r="O36" s="1111"/>
      <c r="P36" s="1111"/>
      <c r="Q36" s="1111"/>
      <c r="R36" s="1111"/>
      <c r="S36" s="1111"/>
      <c r="T36" s="1111"/>
      <c r="U36" s="1111"/>
      <c r="V36" s="1111"/>
      <c r="W36" s="1111"/>
      <c r="X36" s="1111"/>
      <c r="Y36" s="1111"/>
      <c r="Z36" s="1111"/>
      <c r="AA36" s="1111"/>
      <c r="AB36" s="1111"/>
      <c r="AC36" s="1111"/>
      <c r="AD36" s="1111"/>
      <c r="AE36" s="1111"/>
      <c r="AF36" s="1111"/>
      <c r="AG36" s="1111"/>
      <c r="AH36" s="1111"/>
      <c r="AI36" s="1111"/>
      <c r="AJ36" s="1111"/>
      <c r="AK36" s="1111"/>
      <c r="AL36" s="1111"/>
      <c r="AM36" s="1111"/>
      <c r="AN36" s="1111"/>
      <c r="AO36" s="1111"/>
      <c r="AP36" s="1111"/>
      <c r="AQ36" s="1111"/>
      <c r="AR36" s="1111"/>
      <c r="AS36" s="1111"/>
      <c r="AT36" s="1111"/>
      <c r="AU36" s="1111"/>
      <c r="AV36" s="1111"/>
      <c r="AW36" s="1111"/>
      <c r="AX36" s="1111"/>
      <c r="AY36" s="1111"/>
      <c r="AZ36" s="1111"/>
      <c r="BA36" s="4"/>
      <c r="CZ36" s="126">
        <v>0</v>
      </c>
    </row>
    <row r="37" spans="1:104" x14ac:dyDescent="0.25">
      <c r="C37" s="1111"/>
      <c r="D37" s="1111"/>
      <c r="E37" s="1111"/>
      <c r="F37" s="1111"/>
      <c r="G37" s="1111"/>
      <c r="H37" s="1111"/>
      <c r="I37" s="1111"/>
      <c r="J37" s="1111"/>
      <c r="K37" s="1111"/>
      <c r="L37" s="1111"/>
      <c r="M37" s="1111"/>
      <c r="N37" s="1111"/>
      <c r="O37" s="1111"/>
      <c r="P37" s="1111"/>
      <c r="Q37" s="1111"/>
      <c r="R37" s="1111"/>
      <c r="S37" s="1111"/>
      <c r="T37" s="1111"/>
      <c r="U37" s="1111"/>
      <c r="V37" s="1111"/>
      <c r="W37" s="1111"/>
      <c r="X37" s="1111"/>
      <c r="Y37" s="1111"/>
      <c r="Z37" s="1111"/>
      <c r="AA37" s="1111"/>
      <c r="AB37" s="1111"/>
      <c r="AC37" s="1111"/>
      <c r="AD37" s="1111"/>
      <c r="AE37" s="1111"/>
      <c r="AF37" s="1111"/>
      <c r="AG37" s="1111"/>
      <c r="AH37" s="1111"/>
      <c r="AI37" s="1111"/>
      <c r="AJ37" s="1111"/>
      <c r="AK37" s="1111"/>
      <c r="AL37" s="1111"/>
      <c r="AM37" s="1111"/>
      <c r="AN37" s="1111"/>
      <c r="AO37" s="1111"/>
      <c r="AP37" s="1111"/>
      <c r="AQ37" s="1111"/>
      <c r="AR37" s="1111"/>
      <c r="AS37" s="1111"/>
      <c r="AT37" s="1111"/>
      <c r="AU37" s="1111"/>
      <c r="AV37" s="1111"/>
      <c r="AW37" s="1111"/>
      <c r="AX37" s="1111"/>
      <c r="AY37" s="1111"/>
      <c r="AZ37" s="1111"/>
      <c r="BA37" s="4"/>
      <c r="CZ37" s="126">
        <v>0</v>
      </c>
    </row>
    <row r="38" spans="1:104" x14ac:dyDescent="0.25">
      <c r="C38" s="231"/>
      <c r="D38" s="231"/>
      <c r="E38" s="231"/>
      <c r="F38" s="231"/>
      <c r="G38" s="231"/>
      <c r="H38" s="231"/>
      <c r="I38" s="231"/>
      <c r="J38" s="231"/>
      <c r="K38" s="231"/>
      <c r="L38" s="231"/>
      <c r="M38" s="231"/>
      <c r="N38" s="231"/>
      <c r="O38" s="231"/>
      <c r="P38" s="231"/>
      <c r="Q38" s="231"/>
      <c r="R38" s="231"/>
      <c r="S38" s="231"/>
      <c r="T38" s="231"/>
      <c r="U38" s="231"/>
      <c r="V38" s="231"/>
      <c r="W38" s="231"/>
      <c r="X38" s="231"/>
      <c r="Y38" s="231"/>
      <c r="Z38" s="231"/>
      <c r="AA38" s="231"/>
      <c r="AB38" s="231"/>
      <c r="AC38" s="231"/>
      <c r="AD38" s="231"/>
      <c r="AE38" s="231"/>
      <c r="AF38" s="231"/>
      <c r="AG38" s="231"/>
      <c r="AH38" s="231"/>
      <c r="AI38" s="231"/>
      <c r="AJ38" s="231"/>
      <c r="AK38" s="231"/>
      <c r="AL38" s="231"/>
      <c r="AM38" s="231"/>
      <c r="AN38" s="231"/>
      <c r="AO38" s="231"/>
      <c r="AP38" s="231"/>
      <c r="AQ38" s="231"/>
      <c r="AR38" s="231"/>
      <c r="AS38" s="231"/>
      <c r="AT38" s="231"/>
      <c r="AU38" s="231"/>
      <c r="AV38" s="231"/>
      <c r="AW38" s="231"/>
      <c r="AX38" s="231"/>
      <c r="AY38" s="231"/>
      <c r="AZ38" s="231"/>
      <c r="BA38" s="4"/>
      <c r="CZ38" s="126">
        <v>0</v>
      </c>
    </row>
    <row r="39" spans="1:104" ht="15" customHeight="1" x14ac:dyDescent="0.25">
      <c r="C39" s="1107" t="s">
        <v>313</v>
      </c>
      <c r="D39" s="1107"/>
      <c r="E39" s="1107"/>
      <c r="F39" s="1107"/>
      <c r="G39" s="1107"/>
      <c r="H39" s="1107"/>
      <c r="I39" s="1107"/>
      <c r="J39" s="1107"/>
      <c r="K39" s="1107"/>
      <c r="L39" s="1107"/>
      <c r="M39" s="1107"/>
      <c r="N39" s="1107"/>
      <c r="O39" s="1107"/>
      <c r="P39" s="1107"/>
      <c r="Q39" s="1107"/>
      <c r="R39" s="1107"/>
      <c r="S39" s="1107"/>
      <c r="T39" s="1107"/>
      <c r="U39" s="1107"/>
      <c r="V39" s="1107"/>
      <c r="W39" s="1107"/>
      <c r="X39" s="1107"/>
      <c r="Y39" s="1107"/>
      <c r="Z39" s="1107"/>
      <c r="AA39" s="1107"/>
      <c r="AB39" s="1107"/>
      <c r="AC39" s="1107"/>
      <c r="AD39" s="1107"/>
      <c r="AE39" s="1107"/>
      <c r="AF39" s="1107"/>
      <c r="AG39" s="1107"/>
      <c r="AH39" s="1107"/>
      <c r="AI39" s="1107"/>
      <c r="AJ39" s="1107"/>
      <c r="AK39" s="1107"/>
      <c r="AL39" s="1107"/>
      <c r="AM39" s="1107"/>
      <c r="AN39" s="1107"/>
      <c r="AO39" s="1107"/>
      <c r="AP39" s="1107"/>
      <c r="AQ39" s="1107"/>
      <c r="AR39" s="1107"/>
      <c r="AS39" s="1107"/>
      <c r="AT39" s="1107"/>
      <c r="AU39" s="1107"/>
      <c r="AV39" s="1107"/>
      <c r="AW39" s="1107"/>
      <c r="AX39" s="1107"/>
      <c r="AY39" s="1107"/>
      <c r="AZ39" s="1107"/>
      <c r="BA39" s="4"/>
      <c r="CZ39" s="126">
        <v>0</v>
      </c>
    </row>
    <row r="40" spans="1:104" x14ac:dyDescent="0.2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CZ40" s="126">
        <v>0</v>
      </c>
    </row>
    <row r="41" spans="1:104" ht="15" customHeight="1" x14ac:dyDescent="0.25">
      <c r="C41" s="50" t="s">
        <v>211</v>
      </c>
      <c r="D41" s="4" t="s">
        <v>325</v>
      </c>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CZ41" s="126">
        <v>0</v>
      </c>
    </row>
    <row r="42" spans="1:104" x14ac:dyDescent="0.25">
      <c r="C42" s="50" t="s">
        <v>211</v>
      </c>
      <c r="D42" s="4" t="s">
        <v>324</v>
      </c>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CZ42" s="126">
        <v>0</v>
      </c>
    </row>
    <row r="43" spans="1:104" x14ac:dyDescent="0.25">
      <c r="C43" s="50" t="s">
        <v>211</v>
      </c>
      <c r="D43" s="4" t="s">
        <v>323</v>
      </c>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CZ43" s="126">
        <v>0</v>
      </c>
    </row>
    <row r="44" spans="1:104" x14ac:dyDescent="0.25">
      <c r="C44" s="50" t="s">
        <v>211</v>
      </c>
      <c r="D44" s="4" t="s">
        <v>314</v>
      </c>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CZ44" s="126">
        <v>0</v>
      </c>
    </row>
    <row r="45" spans="1:104" x14ac:dyDescent="0.25">
      <c r="C45" s="50" t="s">
        <v>211</v>
      </c>
      <c r="D45" s="4" t="s">
        <v>322</v>
      </c>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CZ45" s="126">
        <v>0</v>
      </c>
    </row>
    <row r="46" spans="1:104" x14ac:dyDescent="0.2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CZ46" s="126">
        <v>0</v>
      </c>
    </row>
    <row r="47" spans="1:104" ht="15" customHeight="1" x14ac:dyDescent="0.25">
      <c r="B47" s="39"/>
      <c r="C47" s="1124" t="s">
        <v>346</v>
      </c>
      <c r="D47" s="1124"/>
      <c r="E47" s="1124"/>
      <c r="F47" s="1124"/>
      <c r="G47" s="1124"/>
      <c r="H47" s="1124"/>
      <c r="I47" s="1124"/>
      <c r="J47" s="1124"/>
      <c r="K47" s="1124"/>
      <c r="L47" s="1124"/>
      <c r="M47" s="1124"/>
      <c r="N47" s="1124"/>
      <c r="O47" s="1124"/>
      <c r="P47" s="1124"/>
      <c r="Q47" s="1124"/>
      <c r="R47" s="1124"/>
      <c r="S47" s="1124"/>
      <c r="T47" s="1124"/>
      <c r="U47" s="1124"/>
      <c r="V47" s="1124"/>
      <c r="W47" s="1124"/>
      <c r="X47" s="1124"/>
      <c r="Y47" s="1124"/>
      <c r="Z47" s="1124"/>
      <c r="AA47" s="1124"/>
      <c r="AB47" s="1124"/>
      <c r="AC47" s="1124"/>
      <c r="AD47" s="1124"/>
      <c r="AE47" s="1124"/>
      <c r="AF47" s="1124"/>
      <c r="AG47" s="1124"/>
      <c r="AH47" s="1124"/>
      <c r="AI47" s="1124"/>
      <c r="AJ47" s="1124"/>
      <c r="AK47" s="1124"/>
      <c r="AL47" s="1124"/>
      <c r="AM47" s="1124"/>
      <c r="AN47" s="1124"/>
      <c r="AO47" s="1124"/>
      <c r="AP47" s="1124"/>
      <c r="AQ47" s="1124"/>
      <c r="AR47" s="1124"/>
      <c r="AS47" s="1124"/>
      <c r="AT47" s="1124"/>
      <c r="AU47" s="1124"/>
      <c r="AV47" s="1124"/>
      <c r="AW47" s="1124"/>
      <c r="AX47" s="1124"/>
      <c r="AY47" s="1124"/>
      <c r="AZ47" s="1124"/>
      <c r="CZ47" s="126">
        <v>0</v>
      </c>
    </row>
    <row r="48" spans="1:104" x14ac:dyDescent="0.25">
      <c r="C48" s="98"/>
      <c r="D48" s="98"/>
      <c r="E48" s="98"/>
      <c r="F48" s="98"/>
      <c r="G48" s="98"/>
      <c r="H48" s="98"/>
      <c r="I48" s="98"/>
      <c r="J48" s="98"/>
      <c r="K48" s="98"/>
      <c r="L48" s="99"/>
      <c r="M48" s="98"/>
      <c r="N48" s="98"/>
      <c r="O48" s="98"/>
      <c r="P48" s="98"/>
      <c r="Q48" s="98"/>
      <c r="R48" s="98"/>
      <c r="S48" s="98"/>
      <c r="T48" s="98"/>
      <c r="U48" s="98"/>
      <c r="V48" s="98"/>
      <c r="W48" s="98"/>
      <c r="X48" s="98"/>
      <c r="Y48" s="98"/>
      <c r="Z48" s="99"/>
      <c r="AA48" s="98"/>
      <c r="AB48" s="98"/>
      <c r="AC48" s="98"/>
      <c r="AD48" s="98"/>
      <c r="AE48" s="98"/>
      <c r="AF48" s="98"/>
      <c r="AG48" s="98"/>
      <c r="AH48" s="98"/>
      <c r="AI48" s="98"/>
      <c r="AJ48" s="98"/>
      <c r="AK48" s="98"/>
      <c r="AL48" s="98"/>
      <c r="AM48" s="98"/>
      <c r="AN48" s="99"/>
      <c r="AO48" s="98"/>
      <c r="AP48" s="98"/>
      <c r="AQ48" s="98"/>
      <c r="AR48" s="98"/>
      <c r="AS48" s="98"/>
      <c r="AT48" s="98"/>
      <c r="AU48" s="98"/>
      <c r="AV48" s="98"/>
      <c r="AW48" s="98"/>
      <c r="AX48" s="98"/>
      <c r="AY48" s="99"/>
      <c r="AZ48" s="98"/>
      <c r="CZ48" s="126">
        <v>0</v>
      </c>
    </row>
    <row r="49" spans="3:104" x14ac:dyDescent="0.25">
      <c r="C49" s="1125" t="s">
        <v>347</v>
      </c>
      <c r="D49" s="1125"/>
      <c r="E49" s="1125"/>
      <c r="F49" s="1125"/>
      <c r="G49" s="1125"/>
      <c r="H49" s="1125"/>
      <c r="I49" s="1125"/>
      <c r="J49" s="1125"/>
      <c r="K49" s="1125"/>
      <c r="L49" s="1125"/>
      <c r="M49" s="1125"/>
      <c r="N49" s="1015" t="s">
        <v>348</v>
      </c>
      <c r="O49" s="1015"/>
      <c r="P49" s="1015"/>
      <c r="Q49" s="1125" t="s">
        <v>349</v>
      </c>
      <c r="R49" s="1125"/>
      <c r="S49" s="1125"/>
      <c r="T49" s="1125"/>
      <c r="U49" s="1125"/>
      <c r="V49" s="1125"/>
      <c r="W49" s="1125"/>
      <c r="X49" s="1125"/>
      <c r="Y49" s="1125"/>
      <c r="Z49" s="1125"/>
      <c r="AA49" s="1125"/>
      <c r="AB49" s="1015" t="s">
        <v>350</v>
      </c>
      <c r="AC49" s="1015"/>
      <c r="AD49" s="1015"/>
      <c r="AE49" s="1125" t="s">
        <v>45</v>
      </c>
      <c r="AF49" s="1125"/>
      <c r="AG49" s="1125"/>
      <c r="AH49" s="1125"/>
      <c r="AI49" s="1125"/>
      <c r="AJ49" s="1125"/>
      <c r="AK49" s="1125"/>
      <c r="AL49" s="1125"/>
      <c r="AM49" s="1125"/>
      <c r="AN49" s="1125"/>
      <c r="AO49" s="1125"/>
      <c r="AP49" s="1125" t="s">
        <v>351</v>
      </c>
      <c r="AQ49" s="1125"/>
      <c r="AR49" s="1125"/>
      <c r="AS49" s="1125"/>
      <c r="AT49" s="1125"/>
      <c r="AU49" s="1125"/>
      <c r="AV49" s="1125"/>
      <c r="AW49" s="1125"/>
      <c r="AX49" s="1125"/>
      <c r="AY49" s="1125"/>
      <c r="AZ49" s="1125"/>
      <c r="CZ49" s="126">
        <v>0</v>
      </c>
    </row>
    <row r="50" spans="3:104" x14ac:dyDescent="0.25">
      <c r="C50" s="1126"/>
      <c r="D50" s="1126"/>
      <c r="E50" s="1126"/>
      <c r="F50" s="1126"/>
      <c r="G50" s="1126"/>
      <c r="H50" s="1126"/>
      <c r="I50" s="1126"/>
      <c r="J50" s="1126"/>
      <c r="K50" s="1126"/>
      <c r="L50" s="1126"/>
      <c r="M50" s="1126"/>
      <c r="N50" s="1016"/>
      <c r="O50" s="1016"/>
      <c r="P50" s="1016"/>
      <c r="Q50" s="1126"/>
      <c r="R50" s="1126"/>
      <c r="S50" s="1126"/>
      <c r="T50" s="1126"/>
      <c r="U50" s="1126"/>
      <c r="V50" s="1126"/>
      <c r="W50" s="1126"/>
      <c r="X50" s="1126"/>
      <c r="Y50" s="1126"/>
      <c r="Z50" s="1126"/>
      <c r="AA50" s="1126"/>
      <c r="AB50" s="1016"/>
      <c r="AC50" s="1016"/>
      <c r="AD50" s="1016"/>
      <c r="AE50" s="1126"/>
      <c r="AF50" s="1126"/>
      <c r="AG50" s="1126"/>
      <c r="AH50" s="1126"/>
      <c r="AI50" s="1126"/>
      <c r="AJ50" s="1126"/>
      <c r="AK50" s="1126"/>
      <c r="AL50" s="1126"/>
      <c r="AM50" s="1126"/>
      <c r="AN50" s="1126"/>
      <c r="AO50" s="1126"/>
      <c r="AP50" s="1126"/>
      <c r="AQ50" s="1126"/>
      <c r="AR50" s="1126"/>
      <c r="AS50" s="1126"/>
      <c r="AT50" s="1126"/>
      <c r="AU50" s="1126"/>
      <c r="AV50" s="1126"/>
      <c r="AW50" s="1126"/>
      <c r="AX50" s="1126"/>
      <c r="AY50" s="1126"/>
      <c r="AZ50" s="1126"/>
      <c r="CZ50" s="126">
        <v>0</v>
      </c>
    </row>
    <row r="51" spans="3:104" x14ac:dyDescent="0.25">
      <c r="C51" s="1121"/>
      <c r="D51" s="1122"/>
      <c r="E51" s="1122"/>
      <c r="F51" s="1122"/>
      <c r="G51" s="1122"/>
      <c r="H51" s="1122"/>
      <c r="I51" s="1122"/>
      <c r="J51" s="1122"/>
      <c r="K51" s="1122"/>
      <c r="L51" s="1122"/>
      <c r="M51" s="1123"/>
      <c r="N51" s="1127"/>
      <c r="O51" s="1128"/>
      <c r="P51" s="1129"/>
      <c r="Q51" s="1121"/>
      <c r="R51" s="1122"/>
      <c r="S51" s="1122"/>
      <c r="T51" s="1122"/>
      <c r="U51" s="1122"/>
      <c r="V51" s="1122"/>
      <c r="W51" s="1122"/>
      <c r="X51" s="1122"/>
      <c r="Y51" s="1122"/>
      <c r="Z51" s="1122"/>
      <c r="AA51" s="1123"/>
      <c r="AB51" s="768"/>
      <c r="AC51" s="600"/>
      <c r="AD51" s="601"/>
      <c r="AE51" s="1121"/>
      <c r="AF51" s="1122"/>
      <c r="AG51" s="1122"/>
      <c r="AH51" s="1122"/>
      <c r="AI51" s="1122"/>
      <c r="AJ51" s="1122"/>
      <c r="AK51" s="1122"/>
      <c r="AL51" s="1122"/>
      <c r="AM51" s="1122"/>
      <c r="AN51" s="1122"/>
      <c r="AO51" s="1123"/>
      <c r="AP51" s="1121"/>
      <c r="AQ51" s="1122"/>
      <c r="AR51" s="1122"/>
      <c r="AS51" s="1122"/>
      <c r="AT51" s="1122"/>
      <c r="AU51" s="1122"/>
      <c r="AV51" s="1122"/>
      <c r="AW51" s="1122"/>
      <c r="AX51" s="1122"/>
      <c r="AY51" s="1122"/>
      <c r="AZ51" s="1123"/>
      <c r="CZ51" s="126">
        <v>0</v>
      </c>
    </row>
    <row r="52" spans="3:104" x14ac:dyDescent="0.25">
      <c r="C52" s="1130"/>
      <c r="D52" s="1131"/>
      <c r="E52" s="1131"/>
      <c r="F52" s="1131"/>
      <c r="G52" s="1131"/>
      <c r="H52" s="1131"/>
      <c r="I52" s="1131"/>
      <c r="J52" s="1131"/>
      <c r="K52" s="1131"/>
      <c r="L52" s="1131"/>
      <c r="M52" s="1132"/>
      <c r="N52" s="1133"/>
      <c r="O52" s="1134"/>
      <c r="P52" s="1135"/>
      <c r="Q52" s="1130"/>
      <c r="R52" s="1131"/>
      <c r="S52" s="1131"/>
      <c r="T52" s="1131"/>
      <c r="U52" s="1131"/>
      <c r="V52" s="1131"/>
      <c r="W52" s="1131"/>
      <c r="X52" s="1131"/>
      <c r="Y52" s="1131"/>
      <c r="Z52" s="1131"/>
      <c r="AA52" s="1132"/>
      <c r="AB52" s="929"/>
      <c r="AC52" s="926"/>
      <c r="AD52" s="925"/>
      <c r="AE52" s="1130"/>
      <c r="AF52" s="1131"/>
      <c r="AG52" s="1131"/>
      <c r="AH52" s="1131"/>
      <c r="AI52" s="1131"/>
      <c r="AJ52" s="1131"/>
      <c r="AK52" s="1131"/>
      <c r="AL52" s="1131"/>
      <c r="AM52" s="1131"/>
      <c r="AN52" s="1131"/>
      <c r="AO52" s="1132"/>
      <c r="AP52" s="1130"/>
      <c r="AQ52" s="1131"/>
      <c r="AR52" s="1131"/>
      <c r="AS52" s="1131"/>
      <c r="AT52" s="1131"/>
      <c r="AU52" s="1131"/>
      <c r="AV52" s="1131"/>
      <c r="AW52" s="1131"/>
      <c r="AX52" s="1131"/>
      <c r="AY52" s="1131"/>
      <c r="AZ52" s="1132"/>
      <c r="CZ52" s="126">
        <v>0</v>
      </c>
    </row>
    <row r="53" spans="3:104" x14ac:dyDescent="0.25">
      <c r="C53" s="1121"/>
      <c r="D53" s="1122"/>
      <c r="E53" s="1122"/>
      <c r="F53" s="1122"/>
      <c r="G53" s="1122"/>
      <c r="H53" s="1122"/>
      <c r="I53" s="1122"/>
      <c r="J53" s="1122"/>
      <c r="K53" s="1122"/>
      <c r="L53" s="1122"/>
      <c r="M53" s="1123"/>
      <c r="N53" s="1127"/>
      <c r="O53" s="1128"/>
      <c r="P53" s="1129"/>
      <c r="Q53" s="1121"/>
      <c r="R53" s="1122"/>
      <c r="S53" s="1122"/>
      <c r="T53" s="1122"/>
      <c r="U53" s="1122"/>
      <c r="V53" s="1122"/>
      <c r="W53" s="1122"/>
      <c r="X53" s="1122"/>
      <c r="Y53" s="1122"/>
      <c r="Z53" s="1122"/>
      <c r="AA53" s="1123"/>
      <c r="AB53" s="768"/>
      <c r="AC53" s="600"/>
      <c r="AD53" s="601"/>
      <c r="AE53" s="1121"/>
      <c r="AF53" s="1122"/>
      <c r="AG53" s="1122"/>
      <c r="AH53" s="1122"/>
      <c r="AI53" s="1122"/>
      <c r="AJ53" s="1122"/>
      <c r="AK53" s="1122"/>
      <c r="AL53" s="1122"/>
      <c r="AM53" s="1122"/>
      <c r="AN53" s="1122"/>
      <c r="AO53" s="1123"/>
      <c r="AP53" s="1121"/>
      <c r="AQ53" s="1122"/>
      <c r="AR53" s="1122"/>
      <c r="AS53" s="1122"/>
      <c r="AT53" s="1122"/>
      <c r="AU53" s="1122"/>
      <c r="AV53" s="1122"/>
      <c r="AW53" s="1122"/>
      <c r="AX53" s="1122"/>
      <c r="AY53" s="1122"/>
      <c r="AZ53" s="1123"/>
      <c r="CZ53" s="126">
        <v>0</v>
      </c>
    </row>
    <row r="54" spans="3:104" x14ac:dyDescent="0.25">
      <c r="C54" s="420" t="s">
        <v>92</v>
      </c>
      <c r="D54" s="421"/>
      <c r="E54" s="421"/>
      <c r="F54" s="421"/>
      <c r="G54" s="421"/>
      <c r="H54" s="421"/>
      <c r="I54" s="421"/>
      <c r="J54" s="421"/>
      <c r="K54" s="421"/>
      <c r="L54" s="421"/>
      <c r="M54" s="421"/>
      <c r="N54" s="421"/>
      <c r="O54" s="421"/>
      <c r="P54" s="421"/>
      <c r="Q54" s="421"/>
      <c r="R54" s="421"/>
      <c r="S54" s="421"/>
      <c r="T54" s="421"/>
      <c r="U54" s="421"/>
      <c r="V54" s="421"/>
      <c r="W54" s="421"/>
      <c r="X54" s="421"/>
      <c r="Y54" s="421"/>
      <c r="Z54" s="421"/>
      <c r="AA54" s="421"/>
      <c r="AB54" s="421"/>
      <c r="AC54" s="421"/>
      <c r="AD54" s="421"/>
      <c r="AE54" s="421"/>
      <c r="AF54" s="421"/>
      <c r="AG54" s="421"/>
      <c r="AH54" s="421"/>
      <c r="AI54" s="421"/>
      <c r="AJ54" s="421"/>
      <c r="AK54" s="421"/>
      <c r="AL54" s="421"/>
      <c r="AM54" s="421"/>
      <c r="AN54" s="421"/>
      <c r="AO54" s="421"/>
      <c r="AP54" s="421"/>
      <c r="AQ54" s="421"/>
      <c r="AR54" s="421"/>
      <c r="AS54" s="421"/>
      <c r="AT54" s="421"/>
      <c r="AU54" s="421"/>
      <c r="AV54" s="422"/>
      <c r="AW54" s="330" t="s">
        <v>93</v>
      </c>
      <c r="AX54" s="331"/>
      <c r="AY54" s="330" t="s">
        <v>94</v>
      </c>
      <c r="AZ54" s="331"/>
      <c r="CZ54" s="126">
        <v>1</v>
      </c>
    </row>
    <row r="55" spans="3:104" x14ac:dyDescent="0.25">
      <c r="C55" s="230"/>
      <c r="D55" s="230"/>
      <c r="E55" s="230"/>
      <c r="F55" s="230"/>
      <c r="G55" s="230"/>
      <c r="H55" s="230"/>
      <c r="I55" s="230"/>
      <c r="J55" s="230"/>
      <c r="K55" s="230"/>
      <c r="L55" s="230"/>
      <c r="M55" s="230"/>
      <c r="N55" s="230"/>
      <c r="O55" s="230"/>
      <c r="P55" s="230"/>
      <c r="Q55" s="230"/>
      <c r="R55" s="230"/>
      <c r="S55" s="230"/>
      <c r="T55" s="230"/>
      <c r="U55" s="230"/>
      <c r="V55" s="230"/>
      <c r="W55" s="230"/>
      <c r="X55" s="230"/>
      <c r="Y55" s="230"/>
      <c r="Z55" s="230"/>
      <c r="AA55" s="230"/>
      <c r="AB55" s="230"/>
      <c r="AC55" s="230"/>
      <c r="AD55" s="230"/>
      <c r="AE55" s="230"/>
      <c r="AF55" s="230"/>
      <c r="AG55" s="230"/>
      <c r="AH55" s="230"/>
      <c r="AI55" s="230"/>
      <c r="AJ55" s="230"/>
      <c r="AK55" s="230"/>
      <c r="AL55" s="230"/>
      <c r="AM55" s="230"/>
      <c r="AN55" s="230"/>
      <c r="AO55" s="230"/>
      <c r="AP55" s="230"/>
      <c r="AQ55" s="230"/>
      <c r="AR55" s="230"/>
      <c r="AS55" s="230"/>
      <c r="AT55" s="230"/>
      <c r="AU55" s="230"/>
      <c r="AV55" s="230"/>
      <c r="AW55" s="230"/>
      <c r="AX55" s="230"/>
      <c r="AY55" s="230"/>
      <c r="AZ55" s="230"/>
      <c r="CZ55" s="126">
        <v>0</v>
      </c>
    </row>
    <row r="56" spans="3:104" ht="15" customHeight="1" x14ac:dyDescent="0.25">
      <c r="CZ56" s="126">
        <v>0</v>
      </c>
    </row>
    <row r="57" spans="3:104" x14ac:dyDescent="0.25">
      <c r="C57" s="327" t="s">
        <v>614</v>
      </c>
      <c r="D57" s="328"/>
      <c r="E57" s="328"/>
      <c r="F57" s="328"/>
      <c r="G57" s="328"/>
      <c r="H57" s="328"/>
      <c r="I57" s="328"/>
      <c r="J57" s="328"/>
      <c r="K57" s="328"/>
      <c r="L57" s="328"/>
      <c r="M57" s="328"/>
      <c r="N57" s="328"/>
      <c r="O57" s="328"/>
      <c r="P57" s="329"/>
      <c r="Q57" s="43"/>
      <c r="R57" s="42"/>
      <c r="S57" s="42"/>
      <c r="T57" s="42"/>
      <c r="U57" s="42"/>
      <c r="V57" s="42"/>
      <c r="W57" s="42"/>
      <c r="X57" s="42"/>
      <c r="Y57" s="42"/>
      <c r="Z57" s="42"/>
      <c r="AA57" s="42"/>
      <c r="AB57" s="42"/>
      <c r="AC57" s="42"/>
      <c r="AD57" s="42"/>
      <c r="AE57" s="42"/>
      <c r="AF57" s="42"/>
      <c r="AG57" s="42"/>
      <c r="AH57" s="42"/>
      <c r="AI57" s="42"/>
      <c r="AJ57" s="42"/>
      <c r="AK57" s="42"/>
      <c r="AL57" s="42"/>
      <c r="AM57" s="42"/>
      <c r="AN57" s="42"/>
      <c r="AO57" s="42"/>
      <c r="AP57" s="42"/>
      <c r="AQ57" s="42"/>
      <c r="AR57" s="42"/>
      <c r="AS57" s="42"/>
      <c r="AT57" s="42"/>
      <c r="AU57" s="42"/>
      <c r="AV57" s="42"/>
      <c r="AW57" s="42"/>
      <c r="AX57" s="42"/>
      <c r="AY57" s="42"/>
      <c r="AZ57" s="42"/>
      <c r="CZ57" s="126">
        <v>0</v>
      </c>
    </row>
    <row r="58" spans="3:104" x14ac:dyDescent="0.25">
      <c r="CZ58" s="126">
        <v>0</v>
      </c>
    </row>
    <row r="59" spans="3:104" x14ac:dyDescent="0.25">
      <c r="C59" s="47" t="s">
        <v>211</v>
      </c>
      <c r="D59" s="412"/>
      <c r="E59" s="412"/>
      <c r="F59" s="412"/>
      <c r="G59" s="412"/>
      <c r="H59" s="412"/>
      <c r="I59" s="412"/>
      <c r="J59" s="412"/>
      <c r="K59" s="412"/>
      <c r="L59" s="412"/>
      <c r="M59" s="412"/>
      <c r="N59" s="412"/>
      <c r="O59" s="412"/>
      <c r="P59" s="412"/>
      <c r="Q59" s="412"/>
      <c r="R59" s="412"/>
      <c r="S59" s="412"/>
      <c r="T59" s="412"/>
      <c r="U59" s="412"/>
      <c r="V59" s="412"/>
      <c r="W59" s="412"/>
      <c r="X59" s="412"/>
      <c r="Y59" s="412"/>
      <c r="Z59" s="412"/>
      <c r="AA59" s="412"/>
      <c r="AB59" s="412"/>
      <c r="AC59" s="412"/>
      <c r="AD59" s="412"/>
      <c r="AE59" s="412"/>
      <c r="AF59" s="412"/>
      <c r="AG59" s="412"/>
      <c r="AH59" s="412"/>
      <c r="AI59" s="412"/>
      <c r="AJ59" s="412"/>
      <c r="AK59" s="412"/>
      <c r="AL59" s="412"/>
      <c r="AM59" s="412"/>
      <c r="AN59" s="412"/>
      <c r="AO59" s="412"/>
      <c r="AP59" s="412"/>
      <c r="AQ59" s="412"/>
      <c r="AR59" s="412"/>
      <c r="AS59" s="412"/>
      <c r="AT59" s="412"/>
      <c r="AU59" s="412"/>
      <c r="AV59" s="412"/>
      <c r="AW59" s="412"/>
      <c r="AX59" s="412"/>
      <c r="AY59" s="412"/>
      <c r="AZ59" s="413"/>
      <c r="CZ59" s="126">
        <v>0</v>
      </c>
    </row>
    <row r="60" spans="3:104" x14ac:dyDescent="0.25">
      <c r="C60" s="52" t="s">
        <v>211</v>
      </c>
      <c r="D60" s="389"/>
      <c r="E60" s="389"/>
      <c r="F60" s="389"/>
      <c r="G60" s="389"/>
      <c r="H60" s="389"/>
      <c r="I60" s="389"/>
      <c r="J60" s="389"/>
      <c r="K60" s="389"/>
      <c r="L60" s="389"/>
      <c r="M60" s="389"/>
      <c r="N60" s="389"/>
      <c r="O60" s="389"/>
      <c r="P60" s="389"/>
      <c r="Q60" s="389"/>
      <c r="R60" s="389"/>
      <c r="S60" s="389"/>
      <c r="T60" s="389"/>
      <c r="U60" s="389"/>
      <c r="V60" s="389"/>
      <c r="W60" s="389"/>
      <c r="X60" s="389"/>
      <c r="Y60" s="389"/>
      <c r="Z60" s="389"/>
      <c r="AA60" s="389"/>
      <c r="AB60" s="389"/>
      <c r="AC60" s="389"/>
      <c r="AD60" s="389"/>
      <c r="AE60" s="389"/>
      <c r="AF60" s="389"/>
      <c r="AG60" s="389"/>
      <c r="AH60" s="389"/>
      <c r="AI60" s="389"/>
      <c r="AJ60" s="389"/>
      <c r="AK60" s="389"/>
      <c r="AL60" s="389"/>
      <c r="AM60" s="389"/>
      <c r="AN60" s="389"/>
      <c r="AO60" s="389"/>
      <c r="AP60" s="389"/>
      <c r="AQ60" s="389"/>
      <c r="AR60" s="389"/>
      <c r="AS60" s="389"/>
      <c r="AT60" s="389"/>
      <c r="AU60" s="389"/>
      <c r="AV60" s="389"/>
      <c r="AW60" s="389"/>
      <c r="AX60" s="389"/>
      <c r="AY60" s="389"/>
      <c r="AZ60" s="390"/>
      <c r="CZ60" s="126">
        <v>0</v>
      </c>
    </row>
    <row r="61" spans="3:104" x14ac:dyDescent="0.25">
      <c r="C61" s="144" t="s">
        <v>211</v>
      </c>
      <c r="D61" s="970"/>
      <c r="E61" s="428"/>
      <c r="F61" s="428"/>
      <c r="G61" s="428"/>
      <c r="H61" s="428"/>
      <c r="I61" s="428"/>
      <c r="J61" s="428"/>
      <c r="K61" s="428"/>
      <c r="L61" s="428"/>
      <c r="M61" s="428"/>
      <c r="N61" s="428"/>
      <c r="O61" s="428"/>
      <c r="P61" s="428"/>
      <c r="Q61" s="428"/>
      <c r="R61" s="428"/>
      <c r="S61" s="428"/>
      <c r="T61" s="428"/>
      <c r="U61" s="428"/>
      <c r="V61" s="428"/>
      <c r="W61" s="428"/>
      <c r="X61" s="428"/>
      <c r="Y61" s="428"/>
      <c r="Z61" s="428"/>
      <c r="AA61" s="428"/>
      <c r="AB61" s="428"/>
      <c r="AC61" s="428"/>
      <c r="AD61" s="428"/>
      <c r="AE61" s="428"/>
      <c r="AF61" s="428"/>
      <c r="AG61" s="428"/>
      <c r="AH61" s="428"/>
      <c r="AI61" s="428"/>
      <c r="AJ61" s="428"/>
      <c r="AK61" s="428"/>
      <c r="AL61" s="428"/>
      <c r="AM61" s="428"/>
      <c r="AN61" s="428"/>
      <c r="AO61" s="428"/>
      <c r="AP61" s="428"/>
      <c r="AQ61" s="428"/>
      <c r="AR61" s="428"/>
      <c r="AS61" s="428"/>
      <c r="AT61" s="428"/>
      <c r="AU61" s="428"/>
      <c r="AV61" s="428"/>
      <c r="AW61" s="428"/>
      <c r="AX61" s="428"/>
      <c r="AY61" s="428"/>
      <c r="AZ61" s="429"/>
      <c r="CZ61" s="126">
        <v>0</v>
      </c>
    </row>
    <row r="62" spans="3:104" x14ac:dyDescent="0.25">
      <c r="C62" s="420" t="s">
        <v>92</v>
      </c>
      <c r="D62" s="421"/>
      <c r="E62" s="421"/>
      <c r="F62" s="421"/>
      <c r="G62" s="421"/>
      <c r="H62" s="421"/>
      <c r="I62" s="421"/>
      <c r="J62" s="421"/>
      <c r="K62" s="421"/>
      <c r="L62" s="421"/>
      <c r="M62" s="421"/>
      <c r="N62" s="421"/>
      <c r="O62" s="421"/>
      <c r="P62" s="421"/>
      <c r="Q62" s="421"/>
      <c r="R62" s="421"/>
      <c r="S62" s="421"/>
      <c r="T62" s="421"/>
      <c r="U62" s="421"/>
      <c r="V62" s="421"/>
      <c r="W62" s="421"/>
      <c r="X62" s="421"/>
      <c r="Y62" s="421"/>
      <c r="Z62" s="421"/>
      <c r="AA62" s="421"/>
      <c r="AB62" s="421"/>
      <c r="AC62" s="421"/>
      <c r="AD62" s="421"/>
      <c r="AE62" s="421"/>
      <c r="AF62" s="421"/>
      <c r="AG62" s="421"/>
      <c r="AH62" s="421"/>
      <c r="AI62" s="421"/>
      <c r="AJ62" s="421"/>
      <c r="AK62" s="421"/>
      <c r="AL62" s="421"/>
      <c r="AM62" s="421"/>
      <c r="AN62" s="421"/>
      <c r="AO62" s="421"/>
      <c r="AP62" s="421"/>
      <c r="AQ62" s="421"/>
      <c r="AR62" s="421"/>
      <c r="AS62" s="421"/>
      <c r="AT62" s="421"/>
      <c r="AU62" s="421"/>
      <c r="AV62" s="422"/>
      <c r="AW62" s="330" t="s">
        <v>93</v>
      </c>
      <c r="AX62" s="331"/>
      <c r="AY62" s="330" t="s">
        <v>94</v>
      </c>
      <c r="AZ62" s="331"/>
      <c r="CZ62" s="126">
        <v>1</v>
      </c>
    </row>
    <row r="63" spans="3:104" x14ac:dyDescent="0.25">
      <c r="CZ63" s="126">
        <v>0</v>
      </c>
    </row>
    <row r="64" spans="3:104" x14ac:dyDescent="0.25">
      <c r="C64" s="1107" t="s">
        <v>317</v>
      </c>
      <c r="D64" s="1107"/>
      <c r="E64" s="1107"/>
      <c r="F64" s="1107"/>
      <c r="G64" s="1107"/>
      <c r="H64" s="1107"/>
      <c r="I64" s="1107"/>
      <c r="J64" s="1107"/>
      <c r="K64" s="1107"/>
      <c r="L64" s="1107"/>
      <c r="M64" s="1107"/>
      <c r="N64" s="1107"/>
      <c r="O64" s="1107"/>
      <c r="P64" s="1107"/>
      <c r="Q64" s="1107"/>
      <c r="R64" s="1107"/>
      <c r="S64" s="1107"/>
      <c r="T64" s="1107"/>
      <c r="U64" s="1107"/>
      <c r="V64" s="1107"/>
      <c r="W64" s="1107"/>
      <c r="X64" s="1107"/>
      <c r="Y64" s="1107"/>
      <c r="Z64" s="1107"/>
      <c r="AA64" s="1107"/>
      <c r="AB64" s="1107"/>
      <c r="AC64" s="1107"/>
      <c r="AD64" s="1107"/>
      <c r="AE64" s="1107"/>
      <c r="AF64" s="1107"/>
      <c r="AG64" s="1107"/>
      <c r="AH64" s="1107"/>
      <c r="AI64" s="1107"/>
      <c r="AJ64" s="1107"/>
      <c r="AK64" s="1107"/>
      <c r="AL64" s="1107"/>
      <c r="AM64" s="1107"/>
      <c r="AN64" s="1107"/>
      <c r="AO64" s="1107"/>
      <c r="AP64" s="1107"/>
      <c r="AQ64" s="1107"/>
      <c r="AR64" s="1107"/>
      <c r="AS64" s="1107"/>
      <c r="AT64" s="1107"/>
      <c r="AU64" s="1107"/>
      <c r="AV64" s="1107"/>
      <c r="AW64" s="1107"/>
      <c r="AX64" s="1107"/>
      <c r="AY64" s="1107"/>
      <c r="AZ64" s="1107"/>
      <c r="CZ64" s="126">
        <v>0</v>
      </c>
    </row>
    <row r="65" spans="3:104" x14ac:dyDescent="0.25">
      <c r="CZ65" s="126">
        <v>0</v>
      </c>
    </row>
    <row r="66" spans="3:104" ht="15" customHeight="1" x14ac:dyDescent="0.25">
      <c r="C66" s="661" t="s">
        <v>228</v>
      </c>
      <c r="D66" s="662"/>
      <c r="E66" s="662"/>
      <c r="F66" s="662"/>
      <c r="G66" s="662"/>
      <c r="H66" s="662"/>
      <c r="I66" s="662"/>
      <c r="J66" s="662"/>
      <c r="K66" s="662"/>
      <c r="L66" s="662"/>
      <c r="M66" s="662"/>
      <c r="N66" s="663"/>
      <c r="O66" s="1104" t="s">
        <v>612</v>
      </c>
      <c r="P66" s="1104"/>
      <c r="Q66" s="1104"/>
      <c r="R66" s="1104"/>
      <c r="S66" s="1104"/>
      <c r="T66" s="1104"/>
      <c r="U66" s="1104"/>
      <c r="V66" s="1104"/>
      <c r="W66" s="1104"/>
      <c r="X66" s="1104"/>
      <c r="Y66" s="1104"/>
      <c r="Z66" s="1104"/>
      <c r="AA66" s="1104"/>
      <c r="AB66" s="1104" t="s">
        <v>163</v>
      </c>
      <c r="AC66" s="1104"/>
      <c r="AD66" s="1104"/>
      <c r="AE66" s="1104"/>
      <c r="AF66" s="1104"/>
      <c r="AG66" s="1104"/>
      <c r="AH66" s="1104"/>
      <c r="AI66" s="1104"/>
      <c r="AJ66" s="1104"/>
      <c r="AK66" s="1104"/>
      <c r="AL66" s="1104"/>
      <c r="AM66" s="1104"/>
      <c r="AN66" s="1104"/>
      <c r="AO66" s="1108" t="s">
        <v>611</v>
      </c>
      <c r="AP66" s="733"/>
      <c r="AQ66" s="733"/>
      <c r="AR66" s="733"/>
      <c r="AS66" s="733"/>
      <c r="AT66" s="733"/>
      <c r="AU66" s="733"/>
      <c r="AV66" s="733"/>
      <c r="AW66" s="733"/>
      <c r="AX66" s="733"/>
      <c r="AY66" s="733"/>
      <c r="AZ66" s="734"/>
      <c r="CZ66" s="126">
        <v>0</v>
      </c>
    </row>
    <row r="67" spans="3:104" ht="15" customHeight="1" x14ac:dyDescent="0.25">
      <c r="C67" s="1103"/>
      <c r="D67" s="353"/>
      <c r="E67" s="353"/>
      <c r="F67" s="353"/>
      <c r="G67" s="353"/>
      <c r="H67" s="353"/>
      <c r="I67" s="353"/>
      <c r="J67" s="353"/>
      <c r="K67" s="353"/>
      <c r="L67" s="353"/>
      <c r="M67" s="353"/>
      <c r="N67" s="354"/>
      <c r="O67" s="532" t="s">
        <v>21</v>
      </c>
      <c r="P67" s="364"/>
      <c r="Q67" s="364"/>
      <c r="R67" s="364"/>
      <c r="S67" s="364"/>
      <c r="T67" s="364"/>
      <c r="U67" s="364"/>
      <c r="V67" s="364"/>
      <c r="W67" s="364"/>
      <c r="X67" s="364"/>
      <c r="Y67" s="364"/>
      <c r="Z67" s="364"/>
      <c r="AA67" s="668"/>
      <c r="AB67" s="532" t="s">
        <v>613</v>
      </c>
      <c r="AC67" s="364"/>
      <c r="AD67" s="364"/>
      <c r="AE67" s="364"/>
      <c r="AF67" s="364"/>
      <c r="AG67" s="364"/>
      <c r="AH67" s="364"/>
      <c r="AI67" s="364"/>
      <c r="AJ67" s="364"/>
      <c r="AK67" s="364"/>
      <c r="AL67" s="364"/>
      <c r="AM67" s="364"/>
      <c r="AN67" s="668"/>
      <c r="AO67" s="352"/>
      <c r="AP67" s="353"/>
      <c r="AQ67" s="353"/>
      <c r="AR67" s="353"/>
      <c r="AS67" s="353"/>
      <c r="AT67" s="353"/>
      <c r="AU67" s="353"/>
      <c r="AV67" s="353"/>
      <c r="AW67" s="353"/>
      <c r="AX67" s="353"/>
      <c r="AY67" s="353"/>
      <c r="AZ67" s="354"/>
      <c r="CZ67" s="126">
        <v>0</v>
      </c>
    </row>
    <row r="68" spans="3:104" x14ac:dyDescent="0.25">
      <c r="C68" s="1103"/>
      <c r="D68" s="353"/>
      <c r="E68" s="353"/>
      <c r="F68" s="353"/>
      <c r="G68" s="353"/>
      <c r="H68" s="353"/>
      <c r="I68" s="353"/>
      <c r="J68" s="353"/>
      <c r="K68" s="353"/>
      <c r="L68" s="353"/>
      <c r="M68" s="353"/>
      <c r="N68" s="354"/>
      <c r="O68" s="532" t="s">
        <v>318</v>
      </c>
      <c r="P68" s="364"/>
      <c r="Q68" s="364"/>
      <c r="R68" s="364"/>
      <c r="S68" s="364"/>
      <c r="T68" s="364"/>
      <c r="U68" s="364"/>
      <c r="V68" s="364"/>
      <c r="W68" s="364"/>
      <c r="X68" s="364"/>
      <c r="Y68" s="364"/>
      <c r="Z68" s="364"/>
      <c r="AA68" s="668"/>
      <c r="AB68" s="532" t="s">
        <v>613</v>
      </c>
      <c r="AC68" s="364"/>
      <c r="AD68" s="364"/>
      <c r="AE68" s="364"/>
      <c r="AF68" s="364"/>
      <c r="AG68" s="364"/>
      <c r="AH68" s="364"/>
      <c r="AI68" s="364"/>
      <c r="AJ68" s="364"/>
      <c r="AK68" s="364"/>
      <c r="AL68" s="364"/>
      <c r="AM68" s="364"/>
      <c r="AN68" s="668"/>
      <c r="AO68" s="352"/>
      <c r="AP68" s="353"/>
      <c r="AQ68" s="353"/>
      <c r="AR68" s="353"/>
      <c r="AS68" s="353"/>
      <c r="AT68" s="353"/>
      <c r="AU68" s="353"/>
      <c r="AV68" s="353"/>
      <c r="AW68" s="353"/>
      <c r="AX68" s="353"/>
      <c r="AY68" s="353"/>
      <c r="AZ68" s="354"/>
      <c r="CZ68" s="126">
        <v>0</v>
      </c>
    </row>
    <row r="69" spans="3:104" x14ac:dyDescent="0.25">
      <c r="C69" s="352"/>
      <c r="D69" s="353"/>
      <c r="E69" s="353"/>
      <c r="F69" s="353"/>
      <c r="G69" s="353"/>
      <c r="H69" s="353"/>
      <c r="I69" s="353"/>
      <c r="J69" s="353"/>
      <c r="K69" s="353"/>
      <c r="L69" s="353"/>
      <c r="M69" s="353"/>
      <c r="N69" s="354"/>
      <c r="O69" s="532" t="s">
        <v>319</v>
      </c>
      <c r="P69" s="364"/>
      <c r="Q69" s="364"/>
      <c r="R69" s="364"/>
      <c r="S69" s="364"/>
      <c r="T69" s="364"/>
      <c r="U69" s="364"/>
      <c r="V69" s="364"/>
      <c r="W69" s="364"/>
      <c r="X69" s="364"/>
      <c r="Y69" s="364"/>
      <c r="Z69" s="364"/>
      <c r="AA69" s="668"/>
      <c r="AB69" s="532"/>
      <c r="AC69" s="364"/>
      <c r="AD69" s="364"/>
      <c r="AE69" s="364"/>
      <c r="AF69" s="364"/>
      <c r="AG69" s="364"/>
      <c r="AH69" s="364"/>
      <c r="AI69" s="364"/>
      <c r="AJ69" s="364"/>
      <c r="AK69" s="364"/>
      <c r="AL69" s="364"/>
      <c r="AM69" s="364"/>
      <c r="AN69" s="668"/>
      <c r="AO69" s="352"/>
      <c r="AP69" s="353"/>
      <c r="AQ69" s="353"/>
      <c r="AR69" s="353"/>
      <c r="AS69" s="353"/>
      <c r="AT69" s="353"/>
      <c r="AU69" s="353"/>
      <c r="AV69" s="353"/>
      <c r="AW69" s="353"/>
      <c r="AX69" s="353"/>
      <c r="AY69" s="353"/>
      <c r="AZ69" s="354"/>
      <c r="CZ69" s="126">
        <v>0</v>
      </c>
    </row>
    <row r="70" spans="3:104" ht="15" customHeight="1" x14ac:dyDescent="0.25">
      <c r="C70" s="414"/>
      <c r="D70" s="415"/>
      <c r="E70" s="415"/>
      <c r="F70" s="415"/>
      <c r="G70" s="415"/>
      <c r="H70" s="415"/>
      <c r="I70" s="415"/>
      <c r="J70" s="415"/>
      <c r="K70" s="415"/>
      <c r="L70" s="415"/>
      <c r="M70" s="415"/>
      <c r="N70" s="416"/>
      <c r="O70" s="551"/>
      <c r="P70" s="1109"/>
      <c r="Q70" s="1109"/>
      <c r="R70" s="1109"/>
      <c r="S70" s="1109"/>
      <c r="T70" s="1109"/>
      <c r="U70" s="1109"/>
      <c r="V70" s="1109"/>
      <c r="W70" s="1109"/>
      <c r="X70" s="1109"/>
      <c r="Y70" s="1109"/>
      <c r="Z70" s="1109"/>
      <c r="AA70" s="1110"/>
      <c r="AB70" s="551"/>
      <c r="AC70" s="1109"/>
      <c r="AD70" s="1109"/>
      <c r="AE70" s="1109"/>
      <c r="AF70" s="1109"/>
      <c r="AG70" s="1109"/>
      <c r="AH70" s="1109"/>
      <c r="AI70" s="1109"/>
      <c r="AJ70" s="1109"/>
      <c r="AK70" s="1109"/>
      <c r="AL70" s="1109"/>
      <c r="AM70" s="1109"/>
      <c r="AN70" s="1110"/>
      <c r="AO70" s="414"/>
      <c r="AP70" s="415"/>
      <c r="AQ70" s="415"/>
      <c r="AR70" s="415"/>
      <c r="AS70" s="415"/>
      <c r="AT70" s="415"/>
      <c r="AU70" s="415"/>
      <c r="AV70" s="415"/>
      <c r="AW70" s="415"/>
      <c r="AX70" s="415"/>
      <c r="AY70" s="415"/>
      <c r="AZ70" s="416"/>
      <c r="CZ70" s="126">
        <v>0</v>
      </c>
    </row>
    <row r="71" spans="3:104" x14ac:dyDescent="0.25">
      <c r="C71" s="352"/>
      <c r="D71" s="353"/>
      <c r="E71" s="353"/>
      <c r="F71" s="353"/>
      <c r="G71" s="353"/>
      <c r="H71" s="353"/>
      <c r="I71" s="353"/>
      <c r="J71" s="353"/>
      <c r="K71" s="353"/>
      <c r="L71" s="353"/>
      <c r="M71" s="353"/>
      <c r="N71" s="354"/>
      <c r="O71" s="532"/>
      <c r="P71" s="364"/>
      <c r="Q71" s="364"/>
      <c r="R71" s="364"/>
      <c r="S71" s="364"/>
      <c r="T71" s="364"/>
      <c r="U71" s="364"/>
      <c r="V71" s="364"/>
      <c r="W71" s="364"/>
      <c r="X71" s="364"/>
      <c r="Y71" s="364"/>
      <c r="Z71" s="364"/>
      <c r="AA71" s="668"/>
      <c r="AB71" s="532"/>
      <c r="AC71" s="364"/>
      <c r="AD71" s="364"/>
      <c r="AE71" s="364"/>
      <c r="AF71" s="364"/>
      <c r="AG71" s="364"/>
      <c r="AH71" s="364"/>
      <c r="AI71" s="364"/>
      <c r="AJ71" s="364"/>
      <c r="AK71" s="364"/>
      <c r="AL71" s="364"/>
      <c r="AM71" s="364"/>
      <c r="AN71" s="668"/>
      <c r="AO71" s="352"/>
      <c r="AP71" s="353"/>
      <c r="AQ71" s="353"/>
      <c r="AR71" s="353"/>
      <c r="AS71" s="353"/>
      <c r="AT71" s="353"/>
      <c r="AU71" s="353"/>
      <c r="AV71" s="353"/>
      <c r="AW71" s="353"/>
      <c r="AX71" s="353"/>
      <c r="AY71" s="353"/>
      <c r="AZ71" s="354"/>
      <c r="CZ71" s="126">
        <v>0</v>
      </c>
    </row>
    <row r="72" spans="3:104" x14ac:dyDescent="0.25">
      <c r="C72" s="420" t="s">
        <v>92</v>
      </c>
      <c r="D72" s="421"/>
      <c r="E72" s="421"/>
      <c r="F72" s="421"/>
      <c r="G72" s="421"/>
      <c r="H72" s="421"/>
      <c r="I72" s="421"/>
      <c r="J72" s="421"/>
      <c r="K72" s="421"/>
      <c r="L72" s="421"/>
      <c r="M72" s="421"/>
      <c r="N72" s="421"/>
      <c r="O72" s="421"/>
      <c r="P72" s="421"/>
      <c r="Q72" s="421"/>
      <c r="R72" s="421"/>
      <c r="S72" s="421"/>
      <c r="T72" s="421"/>
      <c r="U72" s="421"/>
      <c r="V72" s="421"/>
      <c r="W72" s="421"/>
      <c r="X72" s="421"/>
      <c r="Y72" s="421"/>
      <c r="Z72" s="421"/>
      <c r="AA72" s="421"/>
      <c r="AB72" s="421"/>
      <c r="AC72" s="421"/>
      <c r="AD72" s="421"/>
      <c r="AE72" s="421"/>
      <c r="AF72" s="421"/>
      <c r="AG72" s="421"/>
      <c r="AH72" s="421"/>
      <c r="AI72" s="421"/>
      <c r="AJ72" s="421"/>
      <c r="AK72" s="421"/>
      <c r="AL72" s="421"/>
      <c r="AM72" s="421"/>
      <c r="AN72" s="421"/>
      <c r="AO72" s="421"/>
      <c r="AP72" s="421"/>
      <c r="AQ72" s="421"/>
      <c r="AR72" s="421"/>
      <c r="AS72" s="421"/>
      <c r="AT72" s="421"/>
      <c r="AU72" s="421"/>
      <c r="AV72" s="422"/>
      <c r="AW72" s="330" t="s">
        <v>93</v>
      </c>
      <c r="AX72" s="331"/>
      <c r="AY72" s="330" t="s">
        <v>94</v>
      </c>
      <c r="AZ72" s="331"/>
      <c r="CZ72" s="126">
        <v>1</v>
      </c>
    </row>
    <row r="73" spans="3:104" x14ac:dyDescent="0.25">
      <c r="CZ73" s="126">
        <v>0</v>
      </c>
    </row>
    <row r="74" spans="3:104" x14ac:dyDescent="0.25">
      <c r="C74" s="623" t="s">
        <v>320</v>
      </c>
      <c r="D74" s="381"/>
      <c r="E74" s="381"/>
      <c r="F74" s="381"/>
      <c r="G74" s="381"/>
      <c r="H74" s="381"/>
      <c r="I74" s="381"/>
      <c r="J74" s="381"/>
      <c r="K74" s="381"/>
      <c r="L74" s="381"/>
      <c r="M74" s="381"/>
      <c r="N74" s="381"/>
      <c r="O74" s="381"/>
      <c r="P74" s="382"/>
      <c r="Q74" s="620" t="s">
        <v>91</v>
      </c>
      <c r="R74" s="426"/>
      <c r="S74" s="426"/>
      <c r="T74" s="426"/>
      <c r="U74" s="426"/>
      <c r="V74" s="426"/>
      <c r="W74" s="426"/>
      <c r="X74" s="426"/>
      <c r="Y74" s="426"/>
      <c r="Z74" s="426"/>
      <c r="AA74" s="426"/>
      <c r="AB74" s="426"/>
      <c r="AC74" s="426"/>
      <c r="AD74" s="426"/>
      <c r="AE74" s="426"/>
      <c r="AF74" s="426"/>
      <c r="AG74" s="426"/>
      <c r="AH74" s="426"/>
      <c r="AI74" s="426"/>
      <c r="AJ74" s="426"/>
      <c r="AK74" s="426"/>
      <c r="AL74" s="426"/>
      <c r="AM74" s="426"/>
      <c r="AN74" s="426"/>
      <c r="AO74" s="426"/>
      <c r="AP74" s="426"/>
      <c r="AQ74" s="426"/>
      <c r="AR74" s="426"/>
      <c r="AS74" s="426"/>
      <c r="AT74" s="426"/>
      <c r="AU74" s="426"/>
      <c r="AV74" s="426"/>
      <c r="AW74" s="426"/>
      <c r="AX74" s="426"/>
      <c r="AY74" s="426"/>
      <c r="AZ74" s="427"/>
      <c r="CZ74" s="126">
        <v>0</v>
      </c>
    </row>
    <row r="75" spans="3:104" x14ac:dyDescent="0.25">
      <c r="CZ75" s="126">
        <v>0</v>
      </c>
    </row>
    <row r="76" spans="3:104" ht="15" customHeight="1" x14ac:dyDescent="0.25">
      <c r="CZ76" s="126">
        <v>1</v>
      </c>
    </row>
    <row r="77" spans="3:104" ht="15" customHeight="1" x14ac:dyDescent="0.25">
      <c r="C77" s="335" t="s">
        <v>391</v>
      </c>
      <c r="D77" s="328"/>
      <c r="E77" s="328"/>
      <c r="F77" s="328"/>
      <c r="G77" s="328"/>
      <c r="H77" s="328"/>
      <c r="I77" s="328"/>
      <c r="J77" s="328"/>
      <c r="K77" s="328"/>
      <c r="L77" s="328"/>
      <c r="M77" s="328"/>
      <c r="N77" s="328"/>
      <c r="O77" s="328"/>
      <c r="P77" s="329"/>
      <c r="Q77" s="43"/>
      <c r="R77" s="42"/>
      <c r="S77" s="42"/>
      <c r="T77" s="42"/>
      <c r="U77" s="42"/>
      <c r="V77" s="42"/>
      <c r="W77" s="42"/>
      <c r="X77" s="42"/>
      <c r="Y77" s="42"/>
      <c r="Z77" s="42"/>
      <c r="AA77" s="42"/>
      <c r="AB77" s="42"/>
      <c r="AC77" s="42"/>
      <c r="AD77" s="42"/>
      <c r="AE77" s="42"/>
      <c r="AF77" s="42"/>
      <c r="AG77" s="42"/>
      <c r="AH77" s="42"/>
      <c r="AI77" s="42"/>
      <c r="AJ77" s="42"/>
      <c r="AK77" s="42"/>
      <c r="AL77" s="42"/>
      <c r="AM77" s="42"/>
      <c r="AN77" s="42"/>
      <c r="AO77" s="42"/>
      <c r="AP77" s="42"/>
      <c r="AQ77" s="42"/>
      <c r="AR77" s="42"/>
      <c r="AS77" s="42"/>
      <c r="AT77" s="42"/>
      <c r="AU77" s="42"/>
      <c r="AV77" s="42"/>
      <c r="AW77" s="42"/>
      <c r="AX77" s="42"/>
      <c r="AY77" s="42"/>
      <c r="AZ77" s="42"/>
      <c r="CZ77" s="126">
        <v>1</v>
      </c>
    </row>
    <row r="78" spans="3:104" ht="15" customHeight="1" x14ac:dyDescent="0.25">
      <c r="C78" s="229"/>
      <c r="D78" s="229"/>
      <c r="E78" s="229"/>
      <c r="F78" s="229"/>
      <c r="G78" s="229"/>
      <c r="H78" s="229"/>
      <c r="I78" s="229"/>
      <c r="J78" s="229"/>
      <c r="K78" s="229"/>
      <c r="L78" s="229"/>
      <c r="M78" s="229"/>
      <c r="N78" s="229"/>
      <c r="O78" s="229"/>
      <c r="P78" s="229"/>
      <c r="Q78" s="229"/>
      <c r="R78" s="229"/>
      <c r="S78" s="229"/>
      <c r="T78" s="229"/>
      <c r="U78" s="229"/>
      <c r="V78" s="229"/>
      <c r="W78" s="229"/>
      <c r="X78" s="229"/>
      <c r="Y78" s="229"/>
      <c r="Z78" s="229"/>
      <c r="AA78" s="229"/>
      <c r="AB78" s="229"/>
      <c r="AC78" s="229"/>
      <c r="AD78" s="229"/>
      <c r="AE78" s="229"/>
      <c r="AF78" s="229"/>
      <c r="AG78" s="229"/>
      <c r="AH78" s="229"/>
      <c r="AI78" s="229"/>
      <c r="AJ78" s="229"/>
      <c r="AK78" s="229"/>
      <c r="AL78" s="229"/>
      <c r="AM78" s="229"/>
      <c r="AN78" s="229"/>
      <c r="AO78" s="229"/>
      <c r="AP78" s="229"/>
      <c r="AQ78" s="229"/>
      <c r="AR78" s="229"/>
      <c r="AS78" s="229"/>
      <c r="AT78" s="229"/>
      <c r="AU78" s="229"/>
      <c r="AV78" s="229"/>
      <c r="AW78" s="229"/>
      <c r="AX78" s="229"/>
      <c r="AY78" s="229"/>
      <c r="AZ78" s="229"/>
      <c r="CZ78" s="126">
        <v>1</v>
      </c>
    </row>
    <row r="79" spans="3:104" ht="15" customHeight="1" x14ac:dyDescent="0.25">
      <c r="C79" s="441"/>
      <c r="D79" s="442"/>
      <c r="E79" s="442"/>
      <c r="F79" s="442"/>
      <c r="G79" s="442"/>
      <c r="H79" s="442"/>
      <c r="I79" s="442"/>
      <c r="J79" s="442"/>
      <c r="K79" s="442"/>
      <c r="L79" s="442"/>
      <c r="M79" s="442"/>
      <c r="N79" s="442"/>
      <c r="O79" s="442"/>
      <c r="P79" s="442"/>
      <c r="Q79" s="447" t="s">
        <v>392</v>
      </c>
      <c r="R79" s="447"/>
      <c r="S79" s="447"/>
      <c r="T79" s="447"/>
      <c r="U79" s="447"/>
      <c r="V79" s="447"/>
      <c r="W79" s="447"/>
      <c r="X79" s="447"/>
      <c r="Y79" s="447"/>
      <c r="Z79" s="447"/>
      <c r="AA79" s="447"/>
      <c r="AB79" s="447"/>
      <c r="AC79" s="447"/>
      <c r="AD79" s="447"/>
      <c r="AE79" s="447"/>
      <c r="AF79" s="447"/>
      <c r="AG79" s="447"/>
      <c r="AH79" s="447"/>
      <c r="AI79" s="447"/>
      <c r="AJ79" s="447"/>
      <c r="AK79" s="447"/>
      <c r="AL79" s="447"/>
      <c r="AM79" s="447"/>
      <c r="AN79" s="447"/>
      <c r="AO79" s="447"/>
      <c r="AP79" s="447"/>
      <c r="AQ79" s="447"/>
      <c r="AR79" s="447"/>
      <c r="AS79" s="447"/>
      <c r="AT79" s="447"/>
      <c r="AU79" s="447"/>
      <c r="AV79" s="447"/>
      <c r="AW79" s="447"/>
      <c r="AX79" s="447"/>
      <c r="AY79" s="447"/>
      <c r="AZ79" s="448"/>
      <c r="CZ79" s="126">
        <v>1</v>
      </c>
    </row>
    <row r="80" spans="3:104" ht="15" customHeight="1" x14ac:dyDescent="0.25">
      <c r="C80" s="443"/>
      <c r="D80" s="444"/>
      <c r="E80" s="444"/>
      <c r="F80" s="444"/>
      <c r="G80" s="444"/>
      <c r="H80" s="444"/>
      <c r="I80" s="444"/>
      <c r="J80" s="444"/>
      <c r="K80" s="444"/>
      <c r="L80" s="444"/>
      <c r="M80" s="444"/>
      <c r="N80" s="444"/>
      <c r="O80" s="444"/>
      <c r="P80" s="444"/>
      <c r="Q80" s="449"/>
      <c r="R80" s="449"/>
      <c r="S80" s="449"/>
      <c r="T80" s="449"/>
      <c r="U80" s="449"/>
      <c r="V80" s="449"/>
      <c r="W80" s="449"/>
      <c r="X80" s="449"/>
      <c r="Y80" s="449"/>
      <c r="Z80" s="449"/>
      <c r="AA80" s="449"/>
      <c r="AB80" s="449"/>
      <c r="AC80" s="449"/>
      <c r="AD80" s="449"/>
      <c r="AE80" s="449"/>
      <c r="AF80" s="449"/>
      <c r="AG80" s="449"/>
      <c r="AH80" s="449"/>
      <c r="AI80" s="449"/>
      <c r="AJ80" s="449"/>
      <c r="AK80" s="449"/>
      <c r="AL80" s="449"/>
      <c r="AM80" s="449"/>
      <c r="AN80" s="449"/>
      <c r="AO80" s="449"/>
      <c r="AP80" s="449"/>
      <c r="AQ80" s="449"/>
      <c r="AR80" s="449"/>
      <c r="AS80" s="449"/>
      <c r="AT80" s="449"/>
      <c r="AU80" s="449"/>
      <c r="AV80" s="449"/>
      <c r="AW80" s="449"/>
      <c r="AX80" s="449"/>
      <c r="AY80" s="449"/>
      <c r="AZ80" s="450"/>
      <c r="CZ80" s="126">
        <v>1</v>
      </c>
    </row>
    <row r="81" spans="1:104" ht="15" customHeight="1" x14ac:dyDescent="0.25">
      <c r="C81" s="445"/>
      <c r="D81" s="446"/>
      <c r="E81" s="446"/>
      <c r="F81" s="446"/>
      <c r="G81" s="446"/>
      <c r="H81" s="446"/>
      <c r="I81" s="446"/>
      <c r="J81" s="446"/>
      <c r="K81" s="446"/>
      <c r="L81" s="446"/>
      <c r="M81" s="446"/>
      <c r="N81" s="446"/>
      <c r="O81" s="446"/>
      <c r="P81" s="446"/>
      <c r="Q81" s="451"/>
      <c r="R81" s="451"/>
      <c r="S81" s="451"/>
      <c r="T81" s="451"/>
      <c r="U81" s="451"/>
      <c r="V81" s="451"/>
      <c r="W81" s="451"/>
      <c r="X81" s="451"/>
      <c r="Y81" s="451"/>
      <c r="Z81" s="451"/>
      <c r="AA81" s="451"/>
      <c r="AB81" s="451"/>
      <c r="AC81" s="451"/>
      <c r="AD81" s="451"/>
      <c r="AE81" s="451"/>
      <c r="AF81" s="451"/>
      <c r="AG81" s="451"/>
      <c r="AH81" s="451"/>
      <c r="AI81" s="451"/>
      <c r="AJ81" s="451"/>
      <c r="AK81" s="451"/>
      <c r="AL81" s="451"/>
      <c r="AM81" s="451"/>
      <c r="AN81" s="451"/>
      <c r="AO81" s="451"/>
      <c r="AP81" s="451"/>
      <c r="AQ81" s="451"/>
      <c r="AR81" s="451"/>
      <c r="AS81" s="451"/>
      <c r="AT81" s="451"/>
      <c r="AU81" s="451"/>
      <c r="AV81" s="451"/>
      <c r="AW81" s="451"/>
      <c r="AX81" s="451"/>
      <c r="AY81" s="451"/>
      <c r="AZ81" s="452"/>
      <c r="CZ81" s="126">
        <v>1</v>
      </c>
    </row>
    <row r="82" spans="1:104" ht="15" customHeight="1" x14ac:dyDescent="0.25">
      <c r="C82" s="229"/>
      <c r="D82" s="229"/>
      <c r="E82" s="229"/>
      <c r="F82" s="229"/>
      <c r="G82" s="229"/>
      <c r="H82" s="229"/>
      <c r="I82" s="229"/>
      <c r="J82" s="229"/>
      <c r="K82" s="229"/>
      <c r="L82" s="229"/>
      <c r="M82" s="229"/>
      <c r="N82" s="229"/>
      <c r="O82" s="229"/>
      <c r="P82" s="229"/>
      <c r="Q82" s="229"/>
      <c r="R82" s="229"/>
      <c r="S82" s="229"/>
      <c r="T82" s="229"/>
      <c r="U82" s="229"/>
      <c r="V82" s="229"/>
      <c r="W82" s="229"/>
      <c r="X82" s="229"/>
      <c r="Y82" s="229"/>
      <c r="Z82" s="229"/>
      <c r="AA82" s="229"/>
      <c r="AB82" s="229"/>
      <c r="AC82" s="229"/>
      <c r="AD82" s="229"/>
      <c r="AE82" s="229"/>
      <c r="AF82" s="229"/>
      <c r="AG82" s="229"/>
      <c r="AH82" s="229"/>
      <c r="AI82" s="229"/>
      <c r="AJ82" s="229"/>
      <c r="AK82" s="229"/>
      <c r="AL82" s="229"/>
      <c r="AM82" s="229"/>
      <c r="AN82" s="229"/>
      <c r="AO82" s="229"/>
      <c r="AP82" s="229"/>
      <c r="AQ82" s="229"/>
      <c r="AR82" s="229"/>
      <c r="AS82" s="229"/>
      <c r="AT82" s="229"/>
      <c r="AU82" s="229"/>
      <c r="AV82" s="229"/>
      <c r="AW82" s="229"/>
      <c r="AX82" s="229"/>
      <c r="AY82" s="229"/>
      <c r="AZ82" s="229"/>
      <c r="CZ82" s="126">
        <v>0</v>
      </c>
    </row>
    <row r="83" spans="1:104" ht="15" customHeight="1" x14ac:dyDescent="0.25">
      <c r="C83" s="229"/>
      <c r="D83" s="229"/>
      <c r="E83" s="229"/>
      <c r="F83" s="229"/>
      <c r="G83" s="229"/>
      <c r="H83" s="229"/>
      <c r="I83" s="229"/>
      <c r="J83" s="229"/>
      <c r="K83" s="229"/>
      <c r="L83" s="229"/>
      <c r="M83" s="229"/>
      <c r="N83" s="229"/>
      <c r="O83" s="229"/>
      <c r="P83" s="229"/>
      <c r="Q83" s="229"/>
      <c r="R83" s="229"/>
      <c r="S83" s="229"/>
      <c r="T83" s="229"/>
      <c r="U83" s="229"/>
      <c r="V83" s="229"/>
      <c r="W83" s="229"/>
      <c r="X83" s="229"/>
      <c r="Y83" s="229"/>
      <c r="Z83" s="229"/>
      <c r="AA83" s="229"/>
      <c r="AB83" s="229"/>
      <c r="AC83" s="229"/>
      <c r="AD83" s="229"/>
      <c r="AE83" s="229"/>
      <c r="AF83" s="229"/>
      <c r="AG83" s="229"/>
      <c r="AH83" s="229"/>
      <c r="AI83" s="229"/>
      <c r="AJ83" s="229"/>
      <c r="AK83" s="229"/>
      <c r="AL83" s="229"/>
      <c r="AM83" s="229"/>
      <c r="AN83" s="229"/>
      <c r="AO83" s="229"/>
      <c r="AP83" s="229"/>
      <c r="AQ83" s="229"/>
      <c r="AR83" s="229"/>
      <c r="AS83" s="229"/>
      <c r="AT83" s="229"/>
      <c r="AU83" s="229"/>
      <c r="AV83" s="229"/>
      <c r="AW83" s="229"/>
      <c r="AX83" s="229"/>
      <c r="AY83" s="229"/>
      <c r="AZ83" s="229"/>
      <c r="CZ83" s="126">
        <v>0</v>
      </c>
    </row>
    <row r="84" spans="1:104" x14ac:dyDescent="0.25">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AQ84" s="39"/>
      <c r="AR84" s="39"/>
      <c r="AS84" s="39"/>
      <c r="AT84" s="39"/>
      <c r="AU84" s="40"/>
      <c r="AV84" s="40"/>
      <c r="AW84" s="40"/>
      <c r="AX84" s="40"/>
      <c r="AY84" s="40"/>
      <c r="AZ84" s="40"/>
      <c r="CZ84" s="126">
        <v>0</v>
      </c>
    </row>
    <row r="85" spans="1:104" x14ac:dyDescent="0.25">
      <c r="A85" s="39"/>
      <c r="B85" s="39"/>
      <c r="C85" s="679" t="s">
        <v>640</v>
      </c>
      <c r="D85" s="679"/>
      <c r="E85" s="679"/>
      <c r="F85" s="679"/>
      <c r="G85" s="679"/>
      <c r="H85" s="679"/>
      <c r="I85" s="679"/>
      <c r="J85" s="679"/>
      <c r="K85" s="679"/>
      <c r="L85" s="679"/>
      <c r="M85" s="679"/>
      <c r="N85" s="679"/>
      <c r="O85" s="679"/>
      <c r="P85" s="679"/>
      <c r="Q85" s="679"/>
      <c r="R85" s="679"/>
      <c r="S85" s="679"/>
      <c r="T85" s="679"/>
      <c r="U85" s="679"/>
      <c r="V85" s="679"/>
      <c r="W85" s="679"/>
      <c r="X85" s="679"/>
      <c r="Y85" s="679"/>
      <c r="Z85" s="679"/>
      <c r="AA85" s="679"/>
      <c r="AB85" s="679"/>
      <c r="AC85" s="679"/>
      <c r="AD85" s="679"/>
      <c r="AE85" s="679"/>
      <c r="AF85" s="679"/>
      <c r="AG85" s="679"/>
      <c r="AH85" s="679"/>
      <c r="AI85" s="679"/>
      <c r="AJ85" s="679"/>
      <c r="AK85" s="679"/>
      <c r="AL85" s="679"/>
      <c r="AM85" s="679"/>
      <c r="AN85" s="679"/>
      <c r="AO85" s="679"/>
      <c r="AP85" s="679"/>
      <c r="AQ85" s="679"/>
      <c r="AR85" s="679"/>
      <c r="AS85" s="679"/>
      <c r="AT85" s="679"/>
      <c r="AU85" s="679"/>
      <c r="AV85" s="679"/>
      <c r="AW85" s="65"/>
      <c r="AX85" s="65"/>
      <c r="AY85" s="65"/>
      <c r="AZ85" s="40"/>
      <c r="CZ85" s="126">
        <v>0</v>
      </c>
    </row>
    <row r="86" spans="1:104" x14ac:dyDescent="0.25">
      <c r="A86" s="39"/>
      <c r="B86" s="39"/>
      <c r="C86" s="727" t="str">
        <f>APPG!D77</f>
        <v>versión 3.9</v>
      </c>
      <c r="D86" s="727"/>
      <c r="E86" s="727"/>
      <c r="F86" s="727"/>
      <c r="G86" s="727"/>
      <c r="H86" s="727"/>
      <c r="I86" s="727"/>
      <c r="J86" s="727"/>
      <c r="K86" s="727"/>
      <c r="L86" s="727"/>
      <c r="M86" s="727"/>
      <c r="N86" s="727"/>
      <c r="O86" s="727"/>
      <c r="P86" s="727"/>
      <c r="Q86" s="727"/>
      <c r="R86" s="727"/>
      <c r="S86" s="727"/>
      <c r="T86" s="727"/>
      <c r="U86" s="727"/>
      <c r="V86" s="727"/>
      <c r="W86" s="727"/>
      <c r="X86" s="727"/>
      <c r="Y86" s="727"/>
      <c r="Z86" s="728" t="s">
        <v>342</v>
      </c>
      <c r="AA86" s="728"/>
      <c r="AB86" s="728"/>
      <c r="AC86" s="728"/>
      <c r="AD86" s="728"/>
      <c r="AE86" s="728"/>
      <c r="AF86" s="728"/>
      <c r="AG86" s="728"/>
      <c r="AH86" s="728"/>
      <c r="AI86" s="728"/>
      <c r="AJ86" s="728"/>
      <c r="AK86" s="728"/>
      <c r="AL86" s="728"/>
      <c r="AM86" s="728"/>
      <c r="AN86" s="728"/>
      <c r="AO86" s="728"/>
      <c r="AP86" s="728"/>
      <c r="AQ86" s="728"/>
      <c r="AR86" s="728"/>
      <c r="AS86" s="728"/>
      <c r="AT86" s="728"/>
      <c r="AU86" s="728"/>
      <c r="AV86" s="728"/>
      <c r="AW86" s="40"/>
      <c r="AX86" s="40"/>
      <c r="AY86" s="40"/>
      <c r="AZ86" s="40"/>
      <c r="BC86">
        <f>ROW(C86)</f>
        <v>86</v>
      </c>
      <c r="BD86">
        <f>COLUMN(C86)</f>
        <v>3</v>
      </c>
      <c r="CZ86" s="126">
        <v>2</v>
      </c>
    </row>
    <row r="87" spans="1:104" x14ac:dyDescent="0.25">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39"/>
      <c r="AV87" s="39"/>
      <c r="AW87" s="39"/>
      <c r="AX87" s="39"/>
      <c r="AY87" s="39"/>
      <c r="AZ87" s="39"/>
      <c r="CZ87" s="126">
        <v>0</v>
      </c>
    </row>
    <row r="88" spans="1:104" x14ac:dyDescent="0.25">
      <c r="A88" s="39"/>
      <c r="B88" s="39"/>
      <c r="C88" s="39"/>
      <c r="D88" s="39"/>
      <c r="E88" s="39"/>
      <c r="F88" s="39"/>
      <c r="G88" s="39"/>
      <c r="H88" s="39"/>
      <c r="I88" s="39"/>
      <c r="J88" s="39"/>
      <c r="K88" s="39"/>
      <c r="L88" s="39"/>
      <c r="M88" s="39"/>
      <c r="N88" s="39"/>
      <c r="O88" s="39"/>
      <c r="P88" s="39"/>
      <c r="Q88" s="39"/>
      <c r="R88" s="39"/>
      <c r="S88" s="39"/>
      <c r="T88" s="39"/>
      <c r="U88" s="39"/>
      <c r="V88" s="39"/>
      <c r="W88" s="39"/>
      <c r="X88" s="39"/>
      <c r="Y88" s="39"/>
      <c r="Z88" s="39"/>
      <c r="AA88" s="39"/>
      <c r="AB88" s="39"/>
      <c r="AC88" s="39"/>
      <c r="AD88" s="39"/>
      <c r="AE88" s="39"/>
      <c r="AF88" s="39"/>
      <c r="AG88" s="39"/>
      <c r="AH88" s="39"/>
      <c r="AI88" s="39"/>
      <c r="AJ88" s="39"/>
      <c r="AK88" s="39"/>
      <c r="AL88" s="39"/>
      <c r="AM88" s="39"/>
      <c r="AN88" s="39"/>
      <c r="AO88" s="39"/>
      <c r="AP88" s="39"/>
      <c r="AQ88" s="39"/>
      <c r="AR88" s="39"/>
      <c r="AS88" s="39"/>
      <c r="AT88" s="39"/>
      <c r="AU88" s="39"/>
      <c r="AV88" s="39"/>
      <c r="AW88" s="39"/>
      <c r="AX88" s="39"/>
      <c r="AY88" s="39"/>
      <c r="AZ88" s="39"/>
    </row>
    <row r="89" spans="1:104" ht="15" customHeight="1" x14ac:dyDescent="0.25"/>
    <row r="91" spans="1:104" ht="15" customHeight="1" x14ac:dyDescent="0.25"/>
    <row r="92" spans="1:104" ht="15" customHeight="1" x14ac:dyDescent="0.25"/>
    <row r="93" spans="1:104" ht="15" customHeight="1" x14ac:dyDescent="0.25"/>
    <row r="95" spans="1:104" ht="15" customHeight="1" x14ac:dyDescent="0.25"/>
    <row r="96" spans="1:104" ht="15" customHeight="1" x14ac:dyDescent="0.25"/>
    <row r="97" ht="15" customHeight="1" x14ac:dyDescent="0.25"/>
    <row r="98" ht="15" customHeight="1" x14ac:dyDescent="0.25"/>
    <row r="101" ht="15" customHeight="1" x14ac:dyDescent="0.25"/>
    <row r="118" ht="15" customHeight="1" x14ac:dyDescent="0.25"/>
  </sheetData>
  <sheetProtection password="B7BC" sheet="1" scenarios="1" formatCells="0" formatRows="0" insertHyperlinks="0" selectLockedCells="1"/>
  <mergeCells count="147">
    <mergeCell ref="C86:Y86"/>
    <mergeCell ref="Z86:AV86"/>
    <mergeCell ref="C74:P74"/>
    <mergeCell ref="Q74:AZ74"/>
    <mergeCell ref="C77:P77"/>
    <mergeCell ref="C79:P81"/>
    <mergeCell ref="Q79:AZ81"/>
    <mergeCell ref="C85:AV85"/>
    <mergeCell ref="C71:N71"/>
    <mergeCell ref="O71:AA71"/>
    <mergeCell ref="AB71:AN71"/>
    <mergeCell ref="AO71:AZ71"/>
    <mergeCell ref="C72:AV72"/>
    <mergeCell ref="AW72:AX72"/>
    <mergeCell ref="AY72:AZ72"/>
    <mergeCell ref="C69:N69"/>
    <mergeCell ref="O69:AA69"/>
    <mergeCell ref="AB69:AN69"/>
    <mergeCell ref="AO69:AZ69"/>
    <mergeCell ref="C70:N70"/>
    <mergeCell ref="O70:AA70"/>
    <mergeCell ref="AB70:AN70"/>
    <mergeCell ref="AO70:AZ70"/>
    <mergeCell ref="C67:N67"/>
    <mergeCell ref="O67:AA67"/>
    <mergeCell ref="AB67:AN67"/>
    <mergeCell ref="AO67:AZ67"/>
    <mergeCell ref="C68:N68"/>
    <mergeCell ref="O68:AA68"/>
    <mergeCell ref="AB68:AN68"/>
    <mergeCell ref="AO68:AZ68"/>
    <mergeCell ref="D61:AZ61"/>
    <mergeCell ref="C62:AV62"/>
    <mergeCell ref="AW62:AX62"/>
    <mergeCell ref="AY62:AZ62"/>
    <mergeCell ref="C64:AZ64"/>
    <mergeCell ref="C66:N66"/>
    <mergeCell ref="O66:AA66"/>
    <mergeCell ref="AB66:AN66"/>
    <mergeCell ref="AO66:AZ66"/>
    <mergeCell ref="C54:AV54"/>
    <mergeCell ref="AW54:AX54"/>
    <mergeCell ref="AY54:AZ54"/>
    <mergeCell ref="C57:P57"/>
    <mergeCell ref="D59:AZ59"/>
    <mergeCell ref="D60:AZ60"/>
    <mergeCell ref="C53:M53"/>
    <mergeCell ref="N53:P53"/>
    <mergeCell ref="Q53:AA53"/>
    <mergeCell ref="AB53:AD53"/>
    <mergeCell ref="AE53:AO53"/>
    <mergeCell ref="AP53:AZ53"/>
    <mergeCell ref="C52:M52"/>
    <mergeCell ref="N52:P52"/>
    <mergeCell ref="Q52:AA52"/>
    <mergeCell ref="AB52:AD52"/>
    <mergeCell ref="AE52:AO52"/>
    <mergeCell ref="AP52:AZ52"/>
    <mergeCell ref="C51:M51"/>
    <mergeCell ref="N51:P51"/>
    <mergeCell ref="Q51:AA51"/>
    <mergeCell ref="AB51:AD51"/>
    <mergeCell ref="AE51:AO51"/>
    <mergeCell ref="AP51:AZ51"/>
    <mergeCell ref="D35:AZ35"/>
    <mergeCell ref="C36:AZ37"/>
    <mergeCell ref="C39:AZ39"/>
    <mergeCell ref="C47:AZ47"/>
    <mergeCell ref="C49:M50"/>
    <mergeCell ref="N49:P50"/>
    <mergeCell ref="Q49:AA50"/>
    <mergeCell ref="AB49:AD50"/>
    <mergeCell ref="AE49:AO50"/>
    <mergeCell ref="AP49:AZ50"/>
    <mergeCell ref="C26:P26"/>
    <mergeCell ref="Q26:AZ26"/>
    <mergeCell ref="C29:AZ31"/>
    <mergeCell ref="D32:AZ32"/>
    <mergeCell ref="D33:AZ33"/>
    <mergeCell ref="D34:AZ34"/>
    <mergeCell ref="C22:P22"/>
    <mergeCell ref="Q22:AZ22"/>
    <mergeCell ref="C23:P23"/>
    <mergeCell ref="Q23:AZ23"/>
    <mergeCell ref="C24:P24"/>
    <mergeCell ref="Q24:AZ24"/>
    <mergeCell ref="C17:P17"/>
    <mergeCell ref="C19:P19"/>
    <mergeCell ref="Q19:AZ19"/>
    <mergeCell ref="C20:P20"/>
    <mergeCell ref="Q20:AZ20"/>
    <mergeCell ref="C21:P21"/>
    <mergeCell ref="Q21:AZ21"/>
    <mergeCell ref="AR11:AZ11"/>
    <mergeCell ref="C12:AV12"/>
    <mergeCell ref="AW12:AX12"/>
    <mergeCell ref="AY12:AZ12"/>
    <mergeCell ref="D13:AZ13"/>
    <mergeCell ref="D14:AZ16"/>
    <mergeCell ref="C11:E11"/>
    <mergeCell ref="F11:I11"/>
    <mergeCell ref="J11:M11"/>
    <mergeCell ref="N11:Y11"/>
    <mergeCell ref="Z11:AH11"/>
    <mergeCell ref="AI11:AQ11"/>
    <mergeCell ref="AR9:AZ9"/>
    <mergeCell ref="C10:E10"/>
    <mergeCell ref="F10:I10"/>
    <mergeCell ref="J10:M10"/>
    <mergeCell ref="N10:Y10"/>
    <mergeCell ref="Z10:AH10"/>
    <mergeCell ref="AI10:AQ10"/>
    <mergeCell ref="AR10:AZ10"/>
    <mergeCell ref="C9:E9"/>
    <mergeCell ref="F9:I9"/>
    <mergeCell ref="J9:M9"/>
    <mergeCell ref="N9:Y9"/>
    <mergeCell ref="Z9:AH9"/>
    <mergeCell ref="AI9:AQ9"/>
    <mergeCell ref="BC6:BG6"/>
    <mergeCell ref="BH6:BM6"/>
    <mergeCell ref="BN6:BS6"/>
    <mergeCell ref="C7:E8"/>
    <mergeCell ref="F7:I8"/>
    <mergeCell ref="J7:M8"/>
    <mergeCell ref="N7:Y8"/>
    <mergeCell ref="Z7:AH8"/>
    <mergeCell ref="AI7:AQ8"/>
    <mergeCell ref="AR7:AZ8"/>
    <mergeCell ref="BC4:BG4"/>
    <mergeCell ref="BH4:BM4"/>
    <mergeCell ref="BN4:BS4"/>
    <mergeCell ref="BU4:BV4"/>
    <mergeCell ref="BW4:CV4"/>
    <mergeCell ref="BC5:BG5"/>
    <mergeCell ref="BH5:BM5"/>
    <mergeCell ref="BN5:BS5"/>
    <mergeCell ref="K2:AZ4"/>
    <mergeCell ref="BC2:BG2"/>
    <mergeCell ref="BH2:BM2"/>
    <mergeCell ref="BN2:BS2"/>
    <mergeCell ref="BU2:CV2"/>
    <mergeCell ref="BC3:BG3"/>
    <mergeCell ref="BH3:BM3"/>
    <mergeCell ref="BN3:BS3"/>
    <mergeCell ref="BU3:BV3"/>
    <mergeCell ref="BW3:CV3"/>
  </mergeCells>
  <dataValidations count="5">
    <dataValidation type="whole" operator="greaterThanOrEqual" allowBlank="1" showInputMessage="1" showErrorMessage="1" errorTitle="Error" error="Solo se permite el ingreso de valores enteros" sqref="N51:P53">
      <formula1>1</formula1>
    </dataValidation>
    <dataValidation type="list" allowBlank="1" showInputMessage="1" showErrorMessage="1" errorTitle="Error" error="Solo se permite el ingreso de los siguientes caracteres: C - M - D - A" sqref="F9:I11">
      <formula1>Accion</formula1>
    </dataValidation>
    <dataValidation type="decimal" allowBlank="1" showInputMessage="1" showErrorMessage="1" errorTitle="Error" error="Solo se permite el ingreso de valores numéricos entre 1 y 100_x000a_" sqref="C9:E11">
      <formula1>1</formula1>
      <formula2>100</formula2>
    </dataValidation>
    <dataValidation allowBlank="1" showInputMessage="1" showErrorMessage="1" errorTitle="Error" error="Solo se permite el ingreso de valores enteros entre el 1 y el 10000" sqref="Q51:AA53 C51:M53 AE51:AZ53"/>
    <dataValidation type="list" allowBlank="1" showInputMessage="1" showErrorMessage="1" errorTitle="Error" error="Solo se permite el ingreso de valores enteros entre el 1 y el 10000" sqref="AB51:AD53">
      <formula1>ImpactoIssue</formula1>
    </dataValidation>
  </dataValidations>
  <pageMargins left="0.70866141732283472" right="0.70866141732283472" top="0.74803149606299213" bottom="0.74803149606299213" header="0.31496062992125984" footer="0.31496062992125984"/>
  <pageSetup scale="59" orientation="portrait" r:id="rId1"/>
  <headerFooter>
    <oddFooter>&amp;L&amp;"Arial,Normal"&amp;9Versión 3.5&amp;C&amp;"Arial,Normal"&amp;9Choucair Cárdenas Testing. Todos los derechos reservados - 2011. Choucair ©CONFIDENCIAL&amp;R&amp;"Arial,Normal"&amp;9Pág &amp;P de &amp;N</oddFooter>
  </headerFooter>
  <drawing r:id="rId2"/>
  <legacyDrawing r:id="rId3"/>
  <controls>
    <mc:AlternateContent xmlns:mc="http://schemas.openxmlformats.org/markup-compatibility/2006">
      <mc:Choice Requires="x14">
        <control shapeId="186377" r:id="rId4" name="imgEliminarFilaFirma">
          <controlPr defaultSize="0" autoLine="0" r:id="rId5">
            <anchor moveWithCells="1">
              <from>
                <xdr:col>48</xdr:col>
                <xdr:colOff>9525</xdr:colOff>
                <xdr:row>71</xdr:row>
                <xdr:rowOff>9525</xdr:rowOff>
              </from>
              <to>
                <xdr:col>50</xdr:col>
                <xdr:colOff>0</xdr:colOff>
                <xdr:row>71</xdr:row>
                <xdr:rowOff>180975</xdr:rowOff>
              </to>
            </anchor>
          </controlPr>
        </control>
      </mc:Choice>
      <mc:Fallback>
        <control shapeId="186377" r:id="rId4" name="imgEliminarFilaFirma"/>
      </mc:Fallback>
    </mc:AlternateContent>
    <mc:AlternateContent xmlns:mc="http://schemas.openxmlformats.org/markup-compatibility/2006">
      <mc:Choice Requires="x14">
        <control shapeId="186376" r:id="rId6" name="imgAgregarFilaFirma">
          <controlPr defaultSize="0" autoLine="0" r:id="rId5">
            <anchor moveWithCells="1">
              <from>
                <xdr:col>50</xdr:col>
                <xdr:colOff>9525</xdr:colOff>
                <xdr:row>71</xdr:row>
                <xdr:rowOff>9525</xdr:rowOff>
              </from>
              <to>
                <xdr:col>52</xdr:col>
                <xdr:colOff>0</xdr:colOff>
                <xdr:row>71</xdr:row>
                <xdr:rowOff>180975</xdr:rowOff>
              </to>
            </anchor>
          </controlPr>
        </control>
      </mc:Choice>
      <mc:Fallback>
        <control shapeId="186376" r:id="rId6" name="imgAgregarFilaFirma"/>
      </mc:Fallback>
    </mc:AlternateContent>
    <mc:AlternateContent xmlns:mc="http://schemas.openxmlformats.org/markup-compatibility/2006">
      <mc:Choice Requires="x14">
        <control shapeId="186375" r:id="rId7" name="imgEliminarFilaObservacion">
          <controlPr defaultSize="0" autoLine="0" r:id="rId5">
            <anchor moveWithCells="1">
              <from>
                <xdr:col>48</xdr:col>
                <xdr:colOff>9525</xdr:colOff>
                <xdr:row>61</xdr:row>
                <xdr:rowOff>9525</xdr:rowOff>
              </from>
              <to>
                <xdr:col>50</xdr:col>
                <xdr:colOff>0</xdr:colOff>
                <xdr:row>61</xdr:row>
                <xdr:rowOff>180975</xdr:rowOff>
              </to>
            </anchor>
          </controlPr>
        </control>
      </mc:Choice>
      <mc:Fallback>
        <control shapeId="186375" r:id="rId7" name="imgEliminarFilaObservacion"/>
      </mc:Fallback>
    </mc:AlternateContent>
    <mc:AlternateContent xmlns:mc="http://schemas.openxmlformats.org/markup-compatibility/2006">
      <mc:Choice Requires="x14">
        <control shapeId="186374" r:id="rId8" name="imgAgregarFilaObservacion">
          <controlPr defaultSize="0" autoLine="0" r:id="rId5">
            <anchor moveWithCells="1">
              <from>
                <xdr:col>50</xdr:col>
                <xdr:colOff>9525</xdr:colOff>
                <xdr:row>61</xdr:row>
                <xdr:rowOff>9525</xdr:rowOff>
              </from>
              <to>
                <xdr:col>52</xdr:col>
                <xdr:colOff>0</xdr:colOff>
                <xdr:row>61</xdr:row>
                <xdr:rowOff>180975</xdr:rowOff>
              </to>
            </anchor>
          </controlPr>
        </control>
      </mc:Choice>
      <mc:Fallback>
        <control shapeId="186374" r:id="rId8" name="imgAgregarFilaObservacion"/>
      </mc:Fallback>
    </mc:AlternateContent>
    <mc:AlternateContent xmlns:mc="http://schemas.openxmlformats.org/markup-compatibility/2006">
      <mc:Choice Requires="x14">
        <control shapeId="186373" r:id="rId9" name="cmdGenerarCopia">
          <controlPr defaultSize="0" autoFill="0" autoLine="0" r:id="rId10">
            <anchor moveWithCells="1">
              <from>
                <xdr:col>5</xdr:col>
                <xdr:colOff>85725</xdr:colOff>
                <xdr:row>78</xdr:row>
                <xdr:rowOff>104775</xdr:rowOff>
              </from>
              <to>
                <xdr:col>12</xdr:col>
                <xdr:colOff>114300</xdr:colOff>
                <xdr:row>80</xdr:row>
                <xdr:rowOff>104775</xdr:rowOff>
              </to>
            </anchor>
          </controlPr>
        </control>
      </mc:Choice>
      <mc:Fallback>
        <control shapeId="186373" r:id="rId9" name="cmdGenerarCopia"/>
      </mc:Fallback>
    </mc:AlternateContent>
    <mc:AlternateContent xmlns:mc="http://schemas.openxmlformats.org/markup-compatibility/2006">
      <mc:Choice Requires="x14">
        <control shapeId="186372" r:id="rId11" name="imgEliminarFilaIssue">
          <controlPr defaultSize="0" autoLine="0" r:id="rId5">
            <anchor moveWithCells="1">
              <from>
                <xdr:col>48</xdr:col>
                <xdr:colOff>9525</xdr:colOff>
                <xdr:row>53</xdr:row>
                <xdr:rowOff>9525</xdr:rowOff>
              </from>
              <to>
                <xdr:col>50</xdr:col>
                <xdr:colOff>0</xdr:colOff>
                <xdr:row>53</xdr:row>
                <xdr:rowOff>180975</xdr:rowOff>
              </to>
            </anchor>
          </controlPr>
        </control>
      </mc:Choice>
      <mc:Fallback>
        <control shapeId="186372" r:id="rId11" name="imgEliminarFilaIssue"/>
      </mc:Fallback>
    </mc:AlternateContent>
    <mc:AlternateContent xmlns:mc="http://schemas.openxmlformats.org/markup-compatibility/2006">
      <mc:Choice Requires="x14">
        <control shapeId="186371" r:id="rId12" name="imgAgregarFilaIssue">
          <controlPr defaultSize="0" autoLine="0" r:id="rId5">
            <anchor moveWithCells="1">
              <from>
                <xdr:col>50</xdr:col>
                <xdr:colOff>9525</xdr:colOff>
                <xdr:row>53</xdr:row>
                <xdr:rowOff>9525</xdr:rowOff>
              </from>
              <to>
                <xdr:col>52</xdr:col>
                <xdr:colOff>0</xdr:colOff>
                <xdr:row>53</xdr:row>
                <xdr:rowOff>180975</xdr:rowOff>
              </to>
            </anchor>
          </controlPr>
        </control>
      </mc:Choice>
      <mc:Fallback>
        <control shapeId="186371" r:id="rId12" name="imgAgregarFilaIssue"/>
      </mc:Fallback>
    </mc:AlternateContent>
    <mc:AlternateContent xmlns:mc="http://schemas.openxmlformats.org/markup-compatibility/2006">
      <mc:Choice Requires="x14">
        <control shapeId="186370" r:id="rId13" name="imgEliminarFilaAccion">
          <controlPr defaultSize="0" autoLine="0" r:id="rId5">
            <anchor moveWithCells="1">
              <from>
                <xdr:col>48</xdr:col>
                <xdr:colOff>9525</xdr:colOff>
                <xdr:row>11</xdr:row>
                <xdr:rowOff>9525</xdr:rowOff>
              </from>
              <to>
                <xdr:col>50</xdr:col>
                <xdr:colOff>0</xdr:colOff>
                <xdr:row>11</xdr:row>
                <xdr:rowOff>180975</xdr:rowOff>
              </to>
            </anchor>
          </controlPr>
        </control>
      </mc:Choice>
      <mc:Fallback>
        <control shapeId="186370" r:id="rId13" name="imgEliminarFilaAccion"/>
      </mc:Fallback>
    </mc:AlternateContent>
    <mc:AlternateContent xmlns:mc="http://schemas.openxmlformats.org/markup-compatibility/2006">
      <mc:Choice Requires="x14">
        <control shapeId="186369" r:id="rId14" name="imgAgregarFilaAccion">
          <controlPr defaultSize="0" autoLine="0" r:id="rId5">
            <anchor moveWithCells="1">
              <from>
                <xdr:col>50</xdr:col>
                <xdr:colOff>9525</xdr:colOff>
                <xdr:row>11</xdr:row>
                <xdr:rowOff>9525</xdr:rowOff>
              </from>
              <to>
                <xdr:col>52</xdr:col>
                <xdr:colOff>0</xdr:colOff>
                <xdr:row>11</xdr:row>
                <xdr:rowOff>180975</xdr:rowOff>
              </to>
            </anchor>
          </controlPr>
        </control>
      </mc:Choice>
      <mc:Fallback>
        <control shapeId="186369" r:id="rId14" name="imgAgregarFilaAccion"/>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17"/>
  <dimension ref="A1:XFC112"/>
  <sheetViews>
    <sheetView showGridLines="0" topLeftCell="A46" workbookViewId="0">
      <selection activeCell="C9" sqref="C9:E9"/>
    </sheetView>
  </sheetViews>
  <sheetFormatPr baseColWidth="10" defaultColWidth="0" defaultRowHeight="15" x14ac:dyDescent="0.25"/>
  <cols>
    <col min="1" max="54" width="2.7109375" customWidth="1"/>
    <col min="55" max="55" width="3" hidden="1"/>
    <col min="56" max="16383" width="2.7109375" hidden="1"/>
    <col min="16384" max="16384" width="4.5703125" hidden="1"/>
  </cols>
  <sheetData>
    <row r="1" spans="1:104" x14ac:dyDescent="0.25">
      <c r="A1" s="39"/>
      <c r="B1" s="39"/>
      <c r="BC1">
        <f>ROW(BC81)</f>
        <v>81</v>
      </c>
      <c r="BD1">
        <f>ROW(BC81)</f>
        <v>81</v>
      </c>
      <c r="CZ1" s="126">
        <v>0</v>
      </c>
    </row>
    <row r="2" spans="1:104" x14ac:dyDescent="0.25">
      <c r="A2" s="39"/>
      <c r="B2" s="39"/>
      <c r="C2" s="70"/>
      <c r="D2" s="71"/>
      <c r="E2" s="71"/>
      <c r="F2" s="71"/>
      <c r="G2" s="71"/>
      <c r="H2" s="71"/>
      <c r="I2" s="71"/>
      <c r="J2" s="71"/>
      <c r="K2" s="634" t="s">
        <v>629</v>
      </c>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5"/>
      <c r="BA2" s="39"/>
      <c r="BC2" s="755" t="s">
        <v>39</v>
      </c>
      <c r="BD2" s="756"/>
      <c r="BE2" s="756"/>
      <c r="BF2" s="756"/>
      <c r="BG2" s="757"/>
      <c r="BH2" s="758" t="s">
        <v>40</v>
      </c>
      <c r="BI2" s="759"/>
      <c r="BJ2" s="759"/>
      <c r="BK2" s="759"/>
      <c r="BL2" s="759"/>
      <c r="BM2" s="760"/>
      <c r="BN2" s="758" t="s">
        <v>41</v>
      </c>
      <c r="BO2" s="759"/>
      <c r="BP2" s="759"/>
      <c r="BQ2" s="759"/>
      <c r="BR2" s="759"/>
      <c r="BS2" s="760"/>
      <c r="BU2" s="758" t="s">
        <v>355</v>
      </c>
      <c r="BV2" s="759"/>
      <c r="BW2" s="759"/>
      <c r="BX2" s="759"/>
      <c r="BY2" s="759"/>
      <c r="BZ2" s="759"/>
      <c r="CA2" s="759"/>
      <c r="CB2" s="759"/>
      <c r="CC2" s="759"/>
      <c r="CD2" s="759"/>
      <c r="CE2" s="759"/>
      <c r="CF2" s="759"/>
      <c r="CG2" s="759"/>
      <c r="CH2" s="759"/>
      <c r="CI2" s="759"/>
      <c r="CJ2" s="759"/>
      <c r="CK2" s="759"/>
      <c r="CL2" s="759"/>
      <c r="CM2" s="759"/>
      <c r="CN2" s="759"/>
      <c r="CO2" s="759"/>
      <c r="CP2" s="759"/>
      <c r="CQ2" s="759"/>
      <c r="CR2" s="759"/>
      <c r="CS2" s="759"/>
      <c r="CT2" s="759"/>
      <c r="CU2" s="759"/>
      <c r="CV2" s="760"/>
      <c r="CZ2" s="126">
        <v>0</v>
      </c>
    </row>
    <row r="3" spans="1:104" x14ac:dyDescent="0.25">
      <c r="A3" s="39"/>
      <c r="B3" s="40"/>
      <c r="C3" s="72"/>
      <c r="D3" s="40"/>
      <c r="E3" s="40"/>
      <c r="F3" s="40"/>
      <c r="G3" s="40"/>
      <c r="H3" s="40"/>
      <c r="I3" s="40"/>
      <c r="J3" s="40"/>
      <c r="K3" s="636"/>
      <c r="L3" s="636"/>
      <c r="M3" s="636"/>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7"/>
      <c r="BA3" s="39"/>
      <c r="BC3" s="295" t="s">
        <v>42</v>
      </c>
      <c r="BD3" s="272"/>
      <c r="BE3" s="272"/>
      <c r="BF3" s="272"/>
      <c r="BG3" s="273"/>
      <c r="BH3" s="274">
        <f>ROW(C12)</f>
        <v>12</v>
      </c>
      <c r="BI3" s="275"/>
      <c r="BJ3" s="275"/>
      <c r="BK3" s="275"/>
      <c r="BL3" s="275"/>
      <c r="BM3" s="276"/>
      <c r="BN3" s="277">
        <v>0</v>
      </c>
      <c r="BO3" s="278"/>
      <c r="BP3" s="278"/>
      <c r="BQ3" s="278"/>
      <c r="BR3" s="278"/>
      <c r="BS3" s="279"/>
      <c r="BU3" s="1118" t="s">
        <v>363</v>
      </c>
      <c r="BV3" s="1119"/>
      <c r="BW3" s="1115" t="s">
        <v>356</v>
      </c>
      <c r="BX3" s="1116"/>
      <c r="BY3" s="1116"/>
      <c r="BZ3" s="1116"/>
      <c r="CA3" s="1116"/>
      <c r="CB3" s="1116"/>
      <c r="CC3" s="1116"/>
      <c r="CD3" s="1116"/>
      <c r="CE3" s="1116"/>
      <c r="CF3" s="1116"/>
      <c r="CG3" s="1116"/>
      <c r="CH3" s="1116"/>
      <c r="CI3" s="1116"/>
      <c r="CJ3" s="1116"/>
      <c r="CK3" s="1116"/>
      <c r="CL3" s="1116"/>
      <c r="CM3" s="1116"/>
      <c r="CN3" s="1116"/>
      <c r="CO3" s="1116"/>
      <c r="CP3" s="1116"/>
      <c r="CQ3" s="1116"/>
      <c r="CR3" s="1116"/>
      <c r="CS3" s="1116"/>
      <c r="CT3" s="1116"/>
      <c r="CU3" s="1116"/>
      <c r="CV3" s="1117"/>
      <c r="CZ3" s="126">
        <v>0</v>
      </c>
    </row>
    <row r="4" spans="1:104" x14ac:dyDescent="0.25">
      <c r="A4" s="39"/>
      <c r="B4" s="40"/>
      <c r="C4" s="43"/>
      <c r="D4" s="42"/>
      <c r="E4" s="42"/>
      <c r="F4" s="42"/>
      <c r="G4" s="42"/>
      <c r="H4" s="42"/>
      <c r="I4" s="42"/>
      <c r="J4" s="42"/>
      <c r="K4" s="638"/>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9"/>
      <c r="BA4" s="39"/>
      <c r="BC4" s="295" t="s">
        <v>444</v>
      </c>
      <c r="BD4" s="272"/>
      <c r="BE4" s="272"/>
      <c r="BF4" s="272"/>
      <c r="BG4" s="273"/>
      <c r="BH4" s="274">
        <f>ROW(C39)</f>
        <v>39</v>
      </c>
      <c r="BI4" s="275"/>
      <c r="BJ4" s="275"/>
      <c r="BK4" s="275"/>
      <c r="BL4" s="275"/>
      <c r="BM4" s="276"/>
      <c r="BN4" s="277">
        <v>0</v>
      </c>
      <c r="BO4" s="278"/>
      <c r="BP4" s="278"/>
      <c r="BQ4" s="278"/>
      <c r="BR4" s="278"/>
      <c r="BS4" s="279"/>
      <c r="CZ4" s="126">
        <v>0</v>
      </c>
    </row>
    <row r="5" spans="1:104" x14ac:dyDescent="0.25">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66"/>
      <c r="BA5" s="39"/>
      <c r="BC5" s="295" t="s">
        <v>45</v>
      </c>
      <c r="BD5" s="272"/>
      <c r="BE5" s="272"/>
      <c r="BF5" s="272"/>
      <c r="BG5" s="273"/>
      <c r="BH5" s="274">
        <f>ROW(C46)</f>
        <v>46</v>
      </c>
      <c r="BI5" s="275"/>
      <c r="BJ5" s="275"/>
      <c r="BK5" s="275"/>
      <c r="BL5" s="275"/>
      <c r="BM5" s="276"/>
      <c r="BN5" s="277">
        <v>0</v>
      </c>
      <c r="BO5" s="278"/>
      <c r="BP5" s="278"/>
      <c r="BQ5" s="278"/>
      <c r="BR5" s="278"/>
      <c r="BS5" s="279"/>
      <c r="CZ5" s="126">
        <v>0</v>
      </c>
    </row>
    <row r="6" spans="1:104"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C6" s="271" t="s">
        <v>615</v>
      </c>
      <c r="BD6" s="272"/>
      <c r="BE6" s="272"/>
      <c r="BF6" s="272"/>
      <c r="BG6" s="273"/>
      <c r="BH6" s="274">
        <f>ROW(C56)</f>
        <v>56</v>
      </c>
      <c r="BI6" s="275"/>
      <c r="BJ6" s="275"/>
      <c r="BK6" s="275"/>
      <c r="BL6" s="275"/>
      <c r="BM6" s="276"/>
      <c r="BN6" s="277">
        <v>0</v>
      </c>
      <c r="BO6" s="278"/>
      <c r="BP6" s="278"/>
      <c r="BQ6" s="278"/>
      <c r="BR6" s="278"/>
      <c r="BS6" s="279"/>
      <c r="CZ6" s="126">
        <v>0</v>
      </c>
    </row>
    <row r="7" spans="1:104" x14ac:dyDescent="0.25">
      <c r="A7" s="39"/>
      <c r="B7" s="39"/>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39"/>
      <c r="BC7" s="271" t="s">
        <v>611</v>
      </c>
      <c r="BD7" s="272"/>
      <c r="BE7" s="272"/>
      <c r="BF7" s="272"/>
      <c r="BG7" s="273"/>
      <c r="BH7" s="274">
        <f>ROW(C66)</f>
        <v>66</v>
      </c>
      <c r="BI7" s="275"/>
      <c r="BJ7" s="275"/>
      <c r="BK7" s="275"/>
      <c r="BL7" s="275"/>
      <c r="BM7" s="276"/>
      <c r="BN7" s="277">
        <v>0</v>
      </c>
      <c r="BO7" s="278"/>
      <c r="BP7" s="278"/>
      <c r="BQ7" s="278"/>
      <c r="BR7" s="278"/>
      <c r="BS7" s="279"/>
      <c r="CZ7" s="126">
        <v>0</v>
      </c>
    </row>
    <row r="8" spans="1:104" x14ac:dyDescent="0.25">
      <c r="A8" s="39"/>
      <c r="B8" s="39"/>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39"/>
      <c r="CZ8" s="126">
        <v>0</v>
      </c>
    </row>
    <row r="9" spans="1:104" x14ac:dyDescent="0.25">
      <c r="A9" s="39"/>
      <c r="B9" s="39"/>
      <c r="C9" s="630"/>
      <c r="D9" s="631"/>
      <c r="E9" s="631"/>
      <c r="F9" s="632"/>
      <c r="G9" s="632"/>
      <c r="H9" s="632"/>
      <c r="I9" s="632"/>
      <c r="J9" s="632" t="s">
        <v>91</v>
      </c>
      <c r="K9" s="632"/>
      <c r="L9" s="632"/>
      <c r="M9" s="632"/>
      <c r="N9" s="633"/>
      <c r="O9" s="633"/>
      <c r="P9" s="633"/>
      <c r="Q9" s="633"/>
      <c r="R9" s="633"/>
      <c r="S9" s="633"/>
      <c r="T9" s="633"/>
      <c r="U9" s="633"/>
      <c r="V9" s="633"/>
      <c r="W9" s="633"/>
      <c r="X9" s="633"/>
      <c r="Y9" s="633"/>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9"/>
      <c r="BA9" s="39"/>
      <c r="CZ9" s="126">
        <v>0</v>
      </c>
    </row>
    <row r="10" spans="1:104" x14ac:dyDescent="0.25">
      <c r="A10" s="39"/>
      <c r="B10" s="39"/>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BA10" s="39"/>
      <c r="CZ10" s="126">
        <v>0</v>
      </c>
    </row>
    <row r="11" spans="1:104" x14ac:dyDescent="0.25">
      <c r="A11" s="39"/>
      <c r="B11" s="39"/>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BA11" s="39"/>
      <c r="CZ11" s="126">
        <v>0</v>
      </c>
    </row>
    <row r="12" spans="1:104" x14ac:dyDescent="0.25">
      <c r="A12" s="39"/>
      <c r="B12" s="39"/>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39"/>
      <c r="CZ12" s="126">
        <v>1</v>
      </c>
    </row>
    <row r="13" spans="1:104" x14ac:dyDescent="0.25">
      <c r="A13" s="39"/>
      <c r="B13" s="39"/>
      <c r="C13" s="67" t="s">
        <v>95</v>
      </c>
      <c r="D13" s="626" t="s">
        <v>96</v>
      </c>
      <c r="E13" s="626"/>
      <c r="F13" s="626"/>
      <c r="G13" s="626"/>
      <c r="H13" s="626"/>
      <c r="I13" s="626"/>
      <c r="J13" s="626"/>
      <c r="K13" s="626"/>
      <c r="L13" s="626"/>
      <c r="M13" s="626"/>
      <c r="N13" s="626"/>
      <c r="O13" s="626"/>
      <c r="P13" s="626"/>
      <c r="Q13" s="626"/>
      <c r="R13" s="626"/>
      <c r="S13" s="626"/>
      <c r="T13" s="626"/>
      <c r="U13" s="626"/>
      <c r="V13" s="626"/>
      <c r="W13" s="626"/>
      <c r="X13" s="626"/>
      <c r="Y13" s="626"/>
      <c r="Z13" s="626"/>
      <c r="AA13" s="626"/>
      <c r="AB13" s="626"/>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39"/>
      <c r="BB13" s="39"/>
      <c r="CZ13" s="126">
        <v>0</v>
      </c>
    </row>
    <row r="14" spans="1:104" x14ac:dyDescent="0.25">
      <c r="A14" s="39"/>
      <c r="B14" s="39"/>
      <c r="C14" s="67" t="s">
        <v>97</v>
      </c>
      <c r="D14" s="627" t="s">
        <v>98</v>
      </c>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7"/>
      <c r="AD14" s="627"/>
      <c r="AE14" s="627"/>
      <c r="AF14" s="627"/>
      <c r="AG14" s="627"/>
      <c r="AH14" s="627"/>
      <c r="AI14" s="627"/>
      <c r="AJ14" s="627"/>
      <c r="AK14" s="627"/>
      <c r="AL14" s="627"/>
      <c r="AM14" s="627"/>
      <c r="AN14" s="627"/>
      <c r="AO14" s="627"/>
      <c r="AP14" s="627"/>
      <c r="AQ14" s="627"/>
      <c r="AR14" s="627"/>
      <c r="AS14" s="627"/>
      <c r="AT14" s="627"/>
      <c r="AU14" s="627"/>
      <c r="AV14" s="627"/>
      <c r="AW14" s="627"/>
      <c r="AX14" s="627"/>
      <c r="AY14" s="627"/>
      <c r="AZ14" s="627"/>
      <c r="BA14" s="39"/>
      <c r="BB14" s="39"/>
      <c r="CZ14" s="126">
        <v>0</v>
      </c>
    </row>
    <row r="15" spans="1:104" x14ac:dyDescent="0.25">
      <c r="A15" s="39"/>
      <c r="B15" s="39"/>
      <c r="C15" s="67"/>
      <c r="D15" s="627"/>
      <c r="E15" s="627"/>
      <c r="F15" s="627"/>
      <c r="G15" s="627"/>
      <c r="H15" s="627"/>
      <c r="I15" s="627"/>
      <c r="J15" s="627"/>
      <c r="K15" s="627"/>
      <c r="L15" s="627"/>
      <c r="M15" s="627"/>
      <c r="N15" s="627"/>
      <c r="O15" s="627"/>
      <c r="P15" s="627"/>
      <c r="Q15" s="627"/>
      <c r="R15" s="627"/>
      <c r="S15" s="627"/>
      <c r="T15" s="627"/>
      <c r="U15" s="627"/>
      <c r="V15" s="627"/>
      <c r="W15" s="627"/>
      <c r="X15" s="627"/>
      <c r="Y15" s="627"/>
      <c r="Z15" s="627"/>
      <c r="AA15" s="627"/>
      <c r="AB15" s="627"/>
      <c r="AC15" s="627"/>
      <c r="AD15" s="627"/>
      <c r="AE15" s="627"/>
      <c r="AF15" s="627"/>
      <c r="AG15" s="627"/>
      <c r="AH15" s="627"/>
      <c r="AI15" s="627"/>
      <c r="AJ15" s="627"/>
      <c r="AK15" s="627"/>
      <c r="AL15" s="627"/>
      <c r="AM15" s="627"/>
      <c r="AN15" s="627"/>
      <c r="AO15" s="627"/>
      <c r="AP15" s="627"/>
      <c r="AQ15" s="627"/>
      <c r="AR15" s="627"/>
      <c r="AS15" s="627"/>
      <c r="AT15" s="627"/>
      <c r="AU15" s="627"/>
      <c r="AV15" s="627"/>
      <c r="AW15" s="627"/>
      <c r="AX15" s="627"/>
      <c r="AY15" s="627"/>
      <c r="AZ15" s="627"/>
      <c r="BA15" s="39"/>
      <c r="BB15" s="39"/>
      <c r="CZ15" s="126">
        <v>0</v>
      </c>
    </row>
    <row r="16" spans="1:104" x14ac:dyDescent="0.25">
      <c r="A16" s="39"/>
      <c r="B16" s="39"/>
      <c r="C16" s="68"/>
      <c r="D16" s="627"/>
      <c r="E16" s="627"/>
      <c r="F16" s="627"/>
      <c r="G16" s="627"/>
      <c r="H16" s="627"/>
      <c r="I16" s="627"/>
      <c r="J16" s="627"/>
      <c r="K16" s="627"/>
      <c r="L16" s="627"/>
      <c r="M16" s="627"/>
      <c r="N16" s="627"/>
      <c r="O16" s="627"/>
      <c r="P16" s="627"/>
      <c r="Q16" s="627"/>
      <c r="R16" s="627"/>
      <c r="S16" s="627"/>
      <c r="T16" s="627"/>
      <c r="U16" s="627"/>
      <c r="V16" s="627"/>
      <c r="W16" s="627"/>
      <c r="X16" s="627"/>
      <c r="Y16" s="627"/>
      <c r="Z16" s="627"/>
      <c r="AA16" s="627"/>
      <c r="AB16" s="627"/>
      <c r="AC16" s="627"/>
      <c r="AD16" s="627"/>
      <c r="AE16" s="627"/>
      <c r="AF16" s="627"/>
      <c r="AG16" s="627"/>
      <c r="AH16" s="627"/>
      <c r="AI16" s="627"/>
      <c r="AJ16" s="627"/>
      <c r="AK16" s="627"/>
      <c r="AL16" s="627"/>
      <c r="AM16" s="627"/>
      <c r="AN16" s="627"/>
      <c r="AO16" s="627"/>
      <c r="AP16" s="627"/>
      <c r="AQ16" s="627"/>
      <c r="AR16" s="627"/>
      <c r="AS16" s="627"/>
      <c r="AT16" s="627"/>
      <c r="AU16" s="627"/>
      <c r="AV16" s="627"/>
      <c r="AW16" s="627"/>
      <c r="AX16" s="627"/>
      <c r="AY16" s="627"/>
      <c r="AZ16" s="627"/>
      <c r="BA16" s="39"/>
      <c r="BB16" s="39"/>
      <c r="CZ16" s="126">
        <v>0</v>
      </c>
    </row>
    <row r="17" spans="1:104" x14ac:dyDescent="0.25">
      <c r="A17" s="39"/>
      <c r="B17" s="39"/>
      <c r="C17" s="335" t="s">
        <v>99</v>
      </c>
      <c r="D17" s="328"/>
      <c r="E17" s="328"/>
      <c r="F17" s="328"/>
      <c r="G17" s="328"/>
      <c r="H17" s="328"/>
      <c r="I17" s="328"/>
      <c r="J17" s="328"/>
      <c r="K17" s="328"/>
      <c r="L17" s="328"/>
      <c r="M17" s="328"/>
      <c r="N17" s="328"/>
      <c r="O17" s="328"/>
      <c r="P17" s="329"/>
      <c r="Q17" s="43"/>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39"/>
      <c r="CZ17" s="126">
        <v>0</v>
      </c>
    </row>
    <row r="18" spans="1:104"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CZ18" s="126">
        <v>0</v>
      </c>
    </row>
    <row r="19" spans="1:104" x14ac:dyDescent="0.25">
      <c r="A19" s="39"/>
      <c r="B19" s="39"/>
      <c r="C19" s="380" t="s">
        <v>100</v>
      </c>
      <c r="D19" s="381"/>
      <c r="E19" s="381"/>
      <c r="F19" s="381"/>
      <c r="G19" s="381"/>
      <c r="H19" s="381"/>
      <c r="I19" s="381"/>
      <c r="J19" s="381"/>
      <c r="K19" s="381"/>
      <c r="L19" s="381"/>
      <c r="M19" s="381"/>
      <c r="N19" s="381"/>
      <c r="O19" s="381"/>
      <c r="P19" s="382"/>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A19" s="39"/>
      <c r="BC19">
        <f t="shared" ref="BC19:BC24" si="0">ROW(Q19)</f>
        <v>19</v>
      </c>
      <c r="BD19">
        <f t="shared" ref="BD19:BD24" si="1">COLUMN(Q19)</f>
        <v>17</v>
      </c>
      <c r="CZ19" s="126">
        <v>2</v>
      </c>
    </row>
    <row r="20" spans="1:104" x14ac:dyDescent="0.25">
      <c r="A20" s="39"/>
      <c r="B20" s="39"/>
      <c r="C20" s="380" t="s">
        <v>101</v>
      </c>
      <c r="D20" s="381"/>
      <c r="E20" s="381"/>
      <c r="F20" s="381"/>
      <c r="G20" s="381"/>
      <c r="H20" s="381"/>
      <c r="I20" s="381"/>
      <c r="J20" s="381"/>
      <c r="K20" s="381"/>
      <c r="L20" s="381"/>
      <c r="M20" s="381"/>
      <c r="N20" s="381"/>
      <c r="O20" s="381"/>
      <c r="P20" s="382"/>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C20">
        <f t="shared" si="0"/>
        <v>20</v>
      </c>
      <c r="BD20">
        <f t="shared" si="1"/>
        <v>17</v>
      </c>
      <c r="CZ20" s="126">
        <v>2</v>
      </c>
    </row>
    <row r="21" spans="1:104" x14ac:dyDescent="0.25">
      <c r="A21" s="39"/>
      <c r="B21" s="39"/>
      <c r="C21" s="380" t="s">
        <v>102</v>
      </c>
      <c r="D21" s="381"/>
      <c r="E21" s="381"/>
      <c r="F21" s="381"/>
      <c r="G21" s="381"/>
      <c r="H21" s="381"/>
      <c r="I21" s="381"/>
      <c r="J21" s="381"/>
      <c r="K21" s="381"/>
      <c r="L21" s="381"/>
      <c r="M21" s="381"/>
      <c r="N21" s="381"/>
      <c r="O21" s="381"/>
      <c r="P21" s="382"/>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C21">
        <f t="shared" si="0"/>
        <v>21</v>
      </c>
      <c r="BD21">
        <f t="shared" si="1"/>
        <v>17</v>
      </c>
      <c r="CZ21" s="126">
        <v>2</v>
      </c>
    </row>
    <row r="22" spans="1:104" x14ac:dyDescent="0.25">
      <c r="A22" s="39"/>
      <c r="B22" s="39"/>
      <c r="C22" s="380" t="s">
        <v>103</v>
      </c>
      <c r="D22" s="381"/>
      <c r="E22" s="381"/>
      <c r="F22" s="381"/>
      <c r="G22" s="381"/>
      <c r="H22" s="381"/>
      <c r="I22" s="381"/>
      <c r="J22" s="381"/>
      <c r="K22" s="381"/>
      <c r="L22" s="381"/>
      <c r="M22" s="381"/>
      <c r="N22" s="381"/>
      <c r="O22" s="381"/>
      <c r="P22" s="382"/>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C22">
        <f t="shared" si="0"/>
        <v>22</v>
      </c>
      <c r="BD22">
        <f t="shared" si="1"/>
        <v>17</v>
      </c>
      <c r="CZ22" s="126">
        <v>2</v>
      </c>
    </row>
    <row r="23" spans="1:104" x14ac:dyDescent="0.25">
      <c r="A23" s="39"/>
      <c r="B23" s="39"/>
      <c r="C23" s="380" t="s">
        <v>104</v>
      </c>
      <c r="D23" s="381"/>
      <c r="E23" s="381"/>
      <c r="F23" s="381"/>
      <c r="G23" s="381"/>
      <c r="H23" s="381"/>
      <c r="I23" s="381"/>
      <c r="J23" s="381"/>
      <c r="K23" s="381"/>
      <c r="L23" s="381"/>
      <c r="M23" s="381"/>
      <c r="N23" s="381"/>
      <c r="O23" s="381"/>
      <c r="P23" s="382"/>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C23">
        <f t="shared" si="0"/>
        <v>23</v>
      </c>
      <c r="BD23">
        <f t="shared" si="1"/>
        <v>17</v>
      </c>
      <c r="CZ23" s="126">
        <v>2</v>
      </c>
    </row>
    <row r="24" spans="1:104" x14ac:dyDescent="0.25">
      <c r="A24" s="39"/>
      <c r="B24" s="39"/>
      <c r="C24" s="380" t="s">
        <v>21</v>
      </c>
      <c r="D24" s="381"/>
      <c r="E24" s="381"/>
      <c r="F24" s="381"/>
      <c r="G24" s="381"/>
      <c r="H24" s="381"/>
      <c r="I24" s="381"/>
      <c r="J24" s="381"/>
      <c r="K24" s="381"/>
      <c r="L24" s="381"/>
      <c r="M24" s="381"/>
      <c r="N24" s="381"/>
      <c r="O24" s="381"/>
      <c r="P24" s="382"/>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C24">
        <f t="shared" si="0"/>
        <v>24</v>
      </c>
      <c r="BD24">
        <f t="shared" si="1"/>
        <v>17</v>
      </c>
      <c r="CZ24" s="126">
        <v>2</v>
      </c>
    </row>
    <row r="25" spans="1:104" x14ac:dyDescent="0.25">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CZ25" s="126">
        <v>0</v>
      </c>
    </row>
    <row r="26" spans="1:104" x14ac:dyDescent="0.25">
      <c r="A26" s="39"/>
      <c r="B26" s="39"/>
      <c r="C26" s="380" t="s">
        <v>356</v>
      </c>
      <c r="D26" s="381"/>
      <c r="E26" s="381"/>
      <c r="F26" s="381"/>
      <c r="G26" s="381"/>
      <c r="H26" s="381"/>
      <c r="I26" s="381"/>
      <c r="J26" s="381"/>
      <c r="K26" s="381"/>
      <c r="L26" s="381"/>
      <c r="M26" s="381"/>
      <c r="N26" s="381"/>
      <c r="O26" s="381"/>
      <c r="P26" s="382"/>
      <c r="Q26" s="1136" t="str">
        <f>BU3</f>
        <v>&lt;Producto - Etapa&gt;</v>
      </c>
      <c r="R26" s="1137"/>
      <c r="S26" s="1137"/>
      <c r="T26" s="1137"/>
      <c r="U26" s="1137"/>
      <c r="V26" s="1137"/>
      <c r="W26" s="1137"/>
      <c r="X26" s="1137"/>
      <c r="Y26" s="1137"/>
      <c r="Z26" s="1137"/>
      <c r="AA26" s="1137"/>
      <c r="AB26" s="1137"/>
      <c r="AC26" s="1137"/>
      <c r="AD26" s="1137"/>
      <c r="AE26" s="1137"/>
      <c r="AF26" s="1137"/>
      <c r="AG26" s="1137"/>
      <c r="AH26" s="1137"/>
      <c r="AI26" s="1137"/>
      <c r="AJ26" s="1137"/>
      <c r="AK26" s="1137"/>
      <c r="AL26" s="1137"/>
      <c r="AM26" s="1137"/>
      <c r="AN26" s="1137"/>
      <c r="AO26" s="1137"/>
      <c r="AP26" s="1137"/>
      <c r="AQ26" s="1137"/>
      <c r="AR26" s="1137"/>
      <c r="AS26" s="1137"/>
      <c r="AT26" s="1137"/>
      <c r="AU26" s="1137"/>
      <c r="AV26" s="1137"/>
      <c r="AW26" s="1137"/>
      <c r="AX26" s="1137"/>
      <c r="AY26" s="1137"/>
      <c r="AZ26" s="1138"/>
      <c r="BC26">
        <f t="shared" ref="BC26" si="2">ROW(Q26)</f>
        <v>26</v>
      </c>
      <c r="BD26">
        <f t="shared" ref="BD26" si="3">COLUMN(Q26)</f>
        <v>17</v>
      </c>
      <c r="CZ26" s="126">
        <v>2</v>
      </c>
    </row>
    <row r="27" spans="1:104" x14ac:dyDescent="0.25">
      <c r="A27" s="39"/>
      <c r="B27" s="39"/>
      <c r="C27" s="159"/>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39"/>
      <c r="BB27" s="39"/>
      <c r="CZ27" s="126">
        <v>0</v>
      </c>
    </row>
    <row r="28" spans="1:104" x14ac:dyDescent="0.25">
      <c r="A28" s="39"/>
      <c r="B28" s="39"/>
      <c r="C28" s="159"/>
      <c r="D28" s="159"/>
      <c r="E28" s="159"/>
      <c r="F28" s="159"/>
      <c r="G28" s="159"/>
      <c r="H28" s="159"/>
      <c r="I28" s="159"/>
      <c r="J28" s="159"/>
      <c r="K28" s="159"/>
      <c r="L28" s="159"/>
      <c r="M28" s="159"/>
      <c r="N28" s="159"/>
      <c r="O28" s="159"/>
      <c r="P28" s="159"/>
      <c r="Q28" s="159"/>
      <c r="R28" s="159"/>
      <c r="S28" s="159"/>
      <c r="T28" s="159"/>
      <c r="U28" s="159"/>
      <c r="V28" s="159"/>
      <c r="W28" s="159"/>
      <c r="X28" s="159"/>
      <c r="Y28" s="159"/>
      <c r="Z28" s="159"/>
      <c r="AA28" s="159"/>
      <c r="AB28" s="159"/>
      <c r="AC28" s="159"/>
      <c r="AD28" s="159"/>
      <c r="AE28" s="159"/>
      <c r="AF28" s="159"/>
      <c r="AG28" s="159"/>
      <c r="AH28" s="159"/>
      <c r="AI28" s="159"/>
      <c r="AJ28" s="159"/>
      <c r="AK28" s="159"/>
      <c r="AL28" s="159"/>
      <c r="AM28" s="159"/>
      <c r="AN28" s="159"/>
      <c r="AO28" s="159"/>
      <c r="AP28" s="159"/>
      <c r="AQ28" s="159"/>
      <c r="AR28" s="159"/>
      <c r="AS28" s="159"/>
      <c r="AT28" s="159"/>
      <c r="AU28" s="159"/>
      <c r="AV28" s="159"/>
      <c r="AW28" s="159"/>
      <c r="AX28" s="159"/>
      <c r="AY28" s="159"/>
      <c r="AZ28" s="159"/>
      <c r="BA28" s="39"/>
      <c r="BB28" s="39"/>
      <c r="CZ28" s="126">
        <v>0</v>
      </c>
    </row>
    <row r="29" spans="1:104" ht="15" customHeight="1" x14ac:dyDescent="0.25">
      <c r="B29" s="39"/>
      <c r="C29" s="335" t="s">
        <v>458</v>
      </c>
      <c r="D29" s="328"/>
      <c r="E29" s="328"/>
      <c r="F29" s="328"/>
      <c r="G29" s="328"/>
      <c r="H29" s="328"/>
      <c r="I29" s="328"/>
      <c r="J29" s="328"/>
      <c r="K29" s="328"/>
      <c r="L29" s="328"/>
      <c r="M29" s="328"/>
      <c r="N29" s="328"/>
      <c r="O29" s="328"/>
      <c r="P29" s="329"/>
      <c r="Q29" s="43"/>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2"/>
      <c r="AX29" s="42"/>
      <c r="AY29" s="42"/>
      <c r="AZ29" s="42"/>
      <c r="CZ29" s="126">
        <v>0</v>
      </c>
    </row>
    <row r="30" spans="1:104" x14ac:dyDescent="0.25">
      <c r="C30" s="98"/>
      <c r="D30" s="98"/>
      <c r="E30" s="98"/>
      <c r="F30" s="98"/>
      <c r="G30" s="98"/>
      <c r="H30" s="98"/>
      <c r="I30" s="98"/>
      <c r="J30" s="98"/>
      <c r="K30" s="98"/>
      <c r="L30" s="99"/>
      <c r="M30" s="98"/>
      <c r="N30" s="98"/>
      <c r="O30" s="98"/>
      <c r="P30" s="98"/>
      <c r="Q30" s="98"/>
      <c r="R30" s="98"/>
      <c r="S30" s="98"/>
      <c r="T30" s="98"/>
      <c r="U30" s="98"/>
      <c r="V30" s="98"/>
      <c r="W30" s="98"/>
      <c r="X30" s="98"/>
      <c r="Y30" s="98"/>
      <c r="Z30" s="99"/>
      <c r="AA30" s="98"/>
      <c r="AB30" s="98"/>
      <c r="AC30" s="98"/>
      <c r="AD30" s="98"/>
      <c r="AE30" s="98"/>
      <c r="AF30" s="98"/>
      <c r="AG30" s="98"/>
      <c r="AH30" s="98"/>
      <c r="AI30" s="98"/>
      <c r="AJ30" s="98"/>
      <c r="AK30" s="98"/>
      <c r="AL30" s="98"/>
      <c r="AM30" s="98"/>
      <c r="AN30" s="99"/>
      <c r="AO30" s="98"/>
      <c r="AP30" s="98"/>
      <c r="AQ30" s="98"/>
      <c r="AR30" s="98"/>
      <c r="AS30" s="98"/>
      <c r="AT30" s="98"/>
      <c r="AU30" s="98"/>
      <c r="AV30" s="98"/>
      <c r="AW30" s="98"/>
      <c r="AX30" s="98"/>
      <c r="AY30" s="99"/>
      <c r="AZ30" s="98"/>
      <c r="CZ30" s="126">
        <v>0</v>
      </c>
    </row>
    <row r="31" spans="1:104" ht="15" customHeight="1" x14ac:dyDescent="0.25">
      <c r="C31" s="1111" t="str">
        <f>"No se acepta la versión para el tipo de prueba " &amp; BU3 &amp; " ya que la probabilidad de errores, por la solución de los inconvenientes o problemas se incrementa o porque probar un producto en éstas condiciones no es beneficioso para el proyecto."</f>
        <v>No se acepta la versión para el tipo de prueba &lt;Producto - Etapa&gt; ya que la probabilidad de errores, por la solución de los inconvenientes o problemas se incrementa o porque probar un producto en éstas condiciones no es beneficioso para el proyecto.</v>
      </c>
      <c r="D31" s="1111"/>
      <c r="E31" s="1111"/>
      <c r="F31" s="1111"/>
      <c r="G31" s="1111"/>
      <c r="H31" s="1111"/>
      <c r="I31" s="1111"/>
      <c r="J31" s="1111"/>
      <c r="K31" s="1111"/>
      <c r="L31" s="1111"/>
      <c r="M31" s="1111"/>
      <c r="N31" s="1111"/>
      <c r="O31" s="1111"/>
      <c r="P31" s="1111"/>
      <c r="Q31" s="1111"/>
      <c r="R31" s="1111"/>
      <c r="S31" s="1111"/>
      <c r="T31" s="1111"/>
      <c r="U31" s="1111"/>
      <c r="V31" s="1111"/>
      <c r="W31" s="1111"/>
      <c r="X31" s="1111"/>
      <c r="Y31" s="1111"/>
      <c r="Z31" s="1111"/>
      <c r="AA31" s="1111"/>
      <c r="AB31" s="1111"/>
      <c r="AC31" s="1111"/>
      <c r="AD31" s="1111"/>
      <c r="AE31" s="1111"/>
      <c r="AF31" s="1111"/>
      <c r="AG31" s="1111"/>
      <c r="AH31" s="1111"/>
      <c r="AI31" s="1111"/>
      <c r="AJ31" s="1111"/>
      <c r="AK31" s="1111"/>
      <c r="AL31" s="1111"/>
      <c r="AM31" s="1111"/>
      <c r="AN31" s="1111"/>
      <c r="AO31" s="1111"/>
      <c r="AP31" s="1111"/>
      <c r="AQ31" s="1111"/>
      <c r="AR31" s="1111"/>
      <c r="AS31" s="1111"/>
      <c r="AT31" s="1111"/>
      <c r="AU31" s="1111"/>
      <c r="AV31" s="1111"/>
      <c r="AW31" s="1111"/>
      <c r="AX31" s="1111"/>
      <c r="AY31" s="1111"/>
      <c r="AZ31" s="1111"/>
      <c r="BC31">
        <f t="shared" ref="BC31" si="4">ROW(Q31)</f>
        <v>31</v>
      </c>
      <c r="BD31">
        <f t="shared" ref="BD31" si="5">COLUMN(Q31)</f>
        <v>17</v>
      </c>
      <c r="CZ31" s="126">
        <v>2</v>
      </c>
    </row>
    <row r="32" spans="1:104" x14ac:dyDescent="0.25">
      <c r="C32" s="1111"/>
      <c r="D32" s="1111"/>
      <c r="E32" s="1111"/>
      <c r="F32" s="1111"/>
      <c r="G32" s="1111"/>
      <c r="H32" s="1111"/>
      <c r="I32" s="1111"/>
      <c r="J32" s="1111"/>
      <c r="K32" s="1111"/>
      <c r="L32" s="1111"/>
      <c r="M32" s="1111"/>
      <c r="N32" s="1111"/>
      <c r="O32" s="1111"/>
      <c r="P32" s="1111"/>
      <c r="Q32" s="1111"/>
      <c r="R32" s="1111"/>
      <c r="S32" s="1111"/>
      <c r="T32" s="1111"/>
      <c r="U32" s="1111"/>
      <c r="V32" s="1111"/>
      <c r="W32" s="1111"/>
      <c r="X32" s="1111"/>
      <c r="Y32" s="1111"/>
      <c r="Z32" s="1111"/>
      <c r="AA32" s="1111"/>
      <c r="AB32" s="1111"/>
      <c r="AC32" s="1111"/>
      <c r="AD32" s="1111"/>
      <c r="AE32" s="1111"/>
      <c r="AF32" s="1111"/>
      <c r="AG32" s="1111"/>
      <c r="AH32" s="1111"/>
      <c r="AI32" s="1111"/>
      <c r="AJ32" s="1111"/>
      <c r="AK32" s="1111"/>
      <c r="AL32" s="1111"/>
      <c r="AM32" s="1111"/>
      <c r="AN32" s="1111"/>
      <c r="AO32" s="1111"/>
      <c r="AP32" s="1111"/>
      <c r="AQ32" s="1111"/>
      <c r="AR32" s="1111"/>
      <c r="AS32" s="1111"/>
      <c r="AT32" s="1111"/>
      <c r="AU32" s="1111"/>
      <c r="AV32" s="1111"/>
      <c r="AW32" s="1111"/>
      <c r="AX32" s="1111"/>
      <c r="AY32" s="1111"/>
      <c r="AZ32" s="1111"/>
      <c r="CZ32" s="126">
        <v>0</v>
      </c>
    </row>
    <row r="33" spans="3:104" x14ac:dyDescent="0.25">
      <c r="C33" s="98"/>
      <c r="D33" s="98"/>
      <c r="E33" s="98"/>
      <c r="F33" s="98"/>
      <c r="G33" s="98"/>
      <c r="H33" s="98"/>
      <c r="I33" s="98"/>
      <c r="J33" s="98"/>
      <c r="K33" s="98"/>
      <c r="L33" s="98"/>
      <c r="M33" s="98"/>
      <c r="N33" s="98"/>
      <c r="O33" s="98"/>
      <c r="P33" s="98"/>
      <c r="Q33" s="98"/>
      <c r="R33" s="98"/>
      <c r="S33" s="98"/>
      <c r="T33" s="98"/>
      <c r="U33" s="98"/>
      <c r="V33" s="98"/>
      <c r="W33" s="98"/>
      <c r="X33" s="98"/>
      <c r="Y33" s="98"/>
      <c r="Z33" s="98"/>
      <c r="AA33" s="98"/>
      <c r="AB33" s="98"/>
      <c r="AC33" s="98"/>
      <c r="AD33" s="98"/>
      <c r="AE33" s="98"/>
      <c r="AF33" s="98"/>
      <c r="AG33" s="98"/>
      <c r="AH33" s="98"/>
      <c r="AI33" s="98"/>
      <c r="AJ33" s="98"/>
      <c r="AK33" s="98"/>
      <c r="AL33" s="98"/>
      <c r="AM33" s="98"/>
      <c r="AN33" s="98"/>
      <c r="AO33" s="98"/>
      <c r="AP33" s="98"/>
      <c r="AQ33" s="98"/>
      <c r="AR33" s="98"/>
      <c r="AS33" s="98"/>
      <c r="AT33" s="98"/>
      <c r="AU33" s="98"/>
      <c r="AV33" s="98"/>
      <c r="AW33" s="98"/>
      <c r="AX33" s="98"/>
      <c r="AY33" s="98"/>
      <c r="AZ33" s="98"/>
      <c r="CZ33" s="126">
        <v>0</v>
      </c>
    </row>
    <row r="34" spans="3:104" x14ac:dyDescent="0.25">
      <c r="C34" s="1124" t="s">
        <v>459</v>
      </c>
      <c r="D34" s="1124"/>
      <c r="E34" s="1124"/>
      <c r="F34" s="1124"/>
      <c r="G34" s="1124"/>
      <c r="H34" s="1124"/>
      <c r="I34" s="1124"/>
      <c r="J34" s="1124"/>
      <c r="K34" s="1124"/>
      <c r="L34" s="1124"/>
      <c r="M34" s="1124"/>
      <c r="N34" s="1124"/>
      <c r="O34" s="1124"/>
      <c r="P34" s="1124"/>
      <c r="Q34" s="1124"/>
      <c r="R34" s="1124"/>
      <c r="S34" s="1124"/>
      <c r="T34" s="1124"/>
      <c r="U34" s="1124"/>
      <c r="V34" s="1124"/>
      <c r="W34" s="1124"/>
      <c r="X34" s="1124"/>
      <c r="Y34" s="1124"/>
      <c r="Z34" s="1124"/>
      <c r="AA34" s="1124"/>
      <c r="AB34" s="1124"/>
      <c r="AC34" s="1124"/>
      <c r="AD34" s="1124"/>
      <c r="AE34" s="1124"/>
      <c r="AF34" s="1124"/>
      <c r="AG34" s="1124"/>
      <c r="AH34" s="1124"/>
      <c r="AI34" s="1124"/>
      <c r="AJ34" s="1124"/>
      <c r="AK34" s="1124"/>
      <c r="AL34" s="1124"/>
      <c r="AM34" s="1124"/>
      <c r="AN34" s="1124"/>
      <c r="AO34" s="1124"/>
      <c r="AP34" s="1124"/>
      <c r="AQ34" s="1124"/>
      <c r="AR34" s="1124"/>
      <c r="AS34" s="1124"/>
      <c r="AT34" s="1124"/>
      <c r="AU34" s="1124"/>
      <c r="AV34" s="1124"/>
      <c r="AW34" s="1124"/>
      <c r="AX34" s="1124"/>
      <c r="AY34" s="1124"/>
      <c r="AZ34" s="1124"/>
      <c r="CZ34" s="126">
        <v>0</v>
      </c>
    </row>
    <row r="35" spans="3:104" x14ac:dyDescent="0.25">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c r="AF35" s="156"/>
      <c r="AG35" s="156"/>
      <c r="AH35" s="156"/>
      <c r="AI35" s="156"/>
      <c r="AJ35" s="156"/>
      <c r="AK35" s="156"/>
      <c r="AL35" s="156"/>
      <c r="AM35" s="156"/>
      <c r="AN35" s="156"/>
      <c r="AO35" s="156"/>
      <c r="AP35" s="156"/>
      <c r="AQ35" s="156"/>
      <c r="AR35" s="156"/>
      <c r="AS35" s="156"/>
      <c r="AT35" s="156"/>
      <c r="AU35" s="156"/>
      <c r="AV35" s="156"/>
      <c r="AW35" s="156"/>
      <c r="AX35" s="156"/>
      <c r="AY35" s="156"/>
      <c r="AZ35" s="156"/>
      <c r="CZ35" s="126">
        <v>0</v>
      </c>
    </row>
    <row r="36" spans="3:104" ht="15" customHeight="1" x14ac:dyDescent="0.25">
      <c r="C36" s="47" t="s">
        <v>211</v>
      </c>
      <c r="D36" s="412"/>
      <c r="E36" s="412"/>
      <c r="F36" s="412"/>
      <c r="G36" s="412"/>
      <c r="H36" s="412"/>
      <c r="I36" s="412"/>
      <c r="J36" s="412"/>
      <c r="K36" s="412"/>
      <c r="L36" s="412"/>
      <c r="M36" s="412"/>
      <c r="N36" s="412"/>
      <c r="O36" s="412"/>
      <c r="P36" s="412"/>
      <c r="Q36" s="412"/>
      <c r="R36" s="412"/>
      <c r="S36" s="412"/>
      <c r="T36" s="412"/>
      <c r="U36" s="412"/>
      <c r="V36" s="412"/>
      <c r="W36" s="412"/>
      <c r="X36" s="412"/>
      <c r="Y36" s="412"/>
      <c r="Z36" s="412"/>
      <c r="AA36" s="412"/>
      <c r="AB36" s="412"/>
      <c r="AC36" s="412"/>
      <c r="AD36" s="412"/>
      <c r="AE36" s="412"/>
      <c r="AF36" s="412"/>
      <c r="AG36" s="412"/>
      <c r="AH36" s="412"/>
      <c r="AI36" s="412"/>
      <c r="AJ36" s="412"/>
      <c r="AK36" s="412"/>
      <c r="AL36" s="412"/>
      <c r="AM36" s="412"/>
      <c r="AN36" s="412"/>
      <c r="AO36" s="412"/>
      <c r="AP36" s="412"/>
      <c r="AQ36" s="412"/>
      <c r="AR36" s="412"/>
      <c r="AS36" s="412"/>
      <c r="AT36" s="412"/>
      <c r="AU36" s="412"/>
      <c r="AV36" s="412"/>
      <c r="AW36" s="412"/>
      <c r="AX36" s="412"/>
      <c r="AY36" s="412"/>
      <c r="AZ36" s="413"/>
      <c r="CZ36" s="146">
        <v>0</v>
      </c>
    </row>
    <row r="37" spans="3:104" ht="15" customHeight="1" x14ac:dyDescent="0.25">
      <c r="C37" s="52" t="s">
        <v>211</v>
      </c>
      <c r="D37" s="389"/>
      <c r="E37" s="389"/>
      <c r="F37" s="389"/>
      <c r="G37" s="389"/>
      <c r="H37" s="389"/>
      <c r="I37" s="389"/>
      <c r="J37" s="389"/>
      <c r="K37" s="389"/>
      <c r="L37" s="389"/>
      <c r="M37" s="389"/>
      <c r="N37" s="389"/>
      <c r="O37" s="389"/>
      <c r="P37" s="389"/>
      <c r="Q37" s="389"/>
      <c r="R37" s="389"/>
      <c r="S37" s="389"/>
      <c r="T37" s="389"/>
      <c r="U37" s="389"/>
      <c r="V37" s="389"/>
      <c r="W37" s="389"/>
      <c r="X37" s="389"/>
      <c r="Y37" s="389"/>
      <c r="Z37" s="389"/>
      <c r="AA37" s="389"/>
      <c r="AB37" s="389"/>
      <c r="AC37" s="389"/>
      <c r="AD37" s="389"/>
      <c r="AE37" s="389"/>
      <c r="AF37" s="389"/>
      <c r="AG37" s="389"/>
      <c r="AH37" s="389"/>
      <c r="AI37" s="389"/>
      <c r="AJ37" s="389"/>
      <c r="AK37" s="389"/>
      <c r="AL37" s="389"/>
      <c r="AM37" s="389"/>
      <c r="AN37" s="389"/>
      <c r="AO37" s="389"/>
      <c r="AP37" s="389"/>
      <c r="AQ37" s="389"/>
      <c r="AR37" s="389"/>
      <c r="AS37" s="389"/>
      <c r="AT37" s="389"/>
      <c r="AU37" s="389"/>
      <c r="AV37" s="389"/>
      <c r="AW37" s="389"/>
      <c r="AX37" s="389"/>
      <c r="AY37" s="389"/>
      <c r="AZ37" s="390"/>
      <c r="CZ37" s="126">
        <v>0</v>
      </c>
    </row>
    <row r="38" spans="3:104" ht="15" customHeight="1" x14ac:dyDescent="0.25">
      <c r="C38" s="144" t="s">
        <v>211</v>
      </c>
      <c r="D38" s="428"/>
      <c r="E38" s="428"/>
      <c r="F38" s="428"/>
      <c r="G38" s="428"/>
      <c r="H38" s="428"/>
      <c r="I38" s="428"/>
      <c r="J38" s="428"/>
      <c r="K38" s="428"/>
      <c r="L38" s="428"/>
      <c r="M38" s="428"/>
      <c r="N38" s="428"/>
      <c r="O38" s="428"/>
      <c r="P38" s="428"/>
      <c r="Q38" s="428"/>
      <c r="R38" s="428"/>
      <c r="S38" s="428"/>
      <c r="T38" s="428"/>
      <c r="U38" s="428"/>
      <c r="V38" s="428"/>
      <c r="W38" s="428"/>
      <c r="X38" s="428"/>
      <c r="Y38" s="428"/>
      <c r="Z38" s="428"/>
      <c r="AA38" s="428"/>
      <c r="AB38" s="428"/>
      <c r="AC38" s="428"/>
      <c r="AD38" s="428"/>
      <c r="AE38" s="428"/>
      <c r="AF38" s="428"/>
      <c r="AG38" s="428"/>
      <c r="AH38" s="428"/>
      <c r="AI38" s="428"/>
      <c r="AJ38" s="428"/>
      <c r="AK38" s="428"/>
      <c r="AL38" s="428"/>
      <c r="AM38" s="428"/>
      <c r="AN38" s="428"/>
      <c r="AO38" s="428"/>
      <c r="AP38" s="428"/>
      <c r="AQ38" s="428"/>
      <c r="AR38" s="428"/>
      <c r="AS38" s="428"/>
      <c r="AT38" s="428"/>
      <c r="AU38" s="428"/>
      <c r="AV38" s="428"/>
      <c r="AW38" s="428"/>
      <c r="AX38" s="428"/>
      <c r="AY38" s="428"/>
      <c r="AZ38" s="429"/>
      <c r="CZ38" s="126">
        <v>0</v>
      </c>
    </row>
    <row r="39" spans="3:104" x14ac:dyDescent="0.25">
      <c r="C39" s="420" t="s">
        <v>92</v>
      </c>
      <c r="D39" s="421"/>
      <c r="E39" s="421"/>
      <c r="F39" s="421"/>
      <c r="G39" s="421"/>
      <c r="H39" s="421"/>
      <c r="I39" s="421"/>
      <c r="J39" s="421"/>
      <c r="K39" s="421"/>
      <c r="L39" s="421"/>
      <c r="M39" s="421"/>
      <c r="N39" s="421"/>
      <c r="O39" s="421"/>
      <c r="P39" s="421"/>
      <c r="Q39" s="421"/>
      <c r="R39" s="421"/>
      <c r="S39" s="421"/>
      <c r="T39" s="421"/>
      <c r="U39" s="421"/>
      <c r="V39" s="421"/>
      <c r="W39" s="421"/>
      <c r="X39" s="421"/>
      <c r="Y39" s="421"/>
      <c r="Z39" s="421"/>
      <c r="AA39" s="421"/>
      <c r="AB39" s="421"/>
      <c r="AC39" s="421"/>
      <c r="AD39" s="421"/>
      <c r="AE39" s="421"/>
      <c r="AF39" s="421"/>
      <c r="AG39" s="421"/>
      <c r="AH39" s="421"/>
      <c r="AI39" s="421"/>
      <c r="AJ39" s="421"/>
      <c r="AK39" s="421"/>
      <c r="AL39" s="421"/>
      <c r="AM39" s="421"/>
      <c r="AN39" s="421"/>
      <c r="AO39" s="421"/>
      <c r="AP39" s="421"/>
      <c r="AQ39" s="421"/>
      <c r="AR39" s="421"/>
      <c r="AS39" s="421"/>
      <c r="AT39" s="421"/>
      <c r="AU39" s="421"/>
      <c r="AV39" s="422"/>
      <c r="AW39" s="330" t="s">
        <v>93</v>
      </c>
      <c r="AX39" s="331"/>
      <c r="AY39" s="330" t="s">
        <v>94</v>
      </c>
      <c r="AZ39" s="331"/>
      <c r="CZ39" s="126">
        <v>1</v>
      </c>
    </row>
    <row r="40" spans="3:104" x14ac:dyDescent="0.25">
      <c r="C40" s="155"/>
      <c r="D40" s="155"/>
      <c r="E40" s="155"/>
      <c r="F40" s="155"/>
      <c r="G40" s="155"/>
      <c r="H40" s="155"/>
      <c r="I40" s="155"/>
      <c r="J40" s="155"/>
      <c r="K40" s="155"/>
      <c r="L40" s="155"/>
      <c r="M40" s="155"/>
      <c r="N40" s="155"/>
      <c r="O40" s="155"/>
      <c r="P40" s="155"/>
      <c r="Q40" s="155"/>
      <c r="R40" s="155"/>
      <c r="S40" s="155"/>
      <c r="T40" s="155"/>
      <c r="U40" s="155"/>
      <c r="V40" s="155"/>
      <c r="W40" s="155"/>
      <c r="X40" s="155"/>
      <c r="Y40" s="155"/>
      <c r="Z40" s="155"/>
      <c r="AA40" s="155"/>
      <c r="AB40" s="155"/>
      <c r="AC40" s="155"/>
      <c r="AD40" s="155"/>
      <c r="AE40" s="155"/>
      <c r="AF40" s="155"/>
      <c r="AG40" s="155"/>
      <c r="AH40" s="155"/>
      <c r="AI40" s="155"/>
      <c r="AJ40" s="155"/>
      <c r="AK40" s="155"/>
      <c r="AL40" s="155"/>
      <c r="AM40" s="155"/>
      <c r="AN40" s="155"/>
      <c r="AO40" s="155"/>
      <c r="AP40" s="155"/>
      <c r="AQ40" s="155"/>
      <c r="AR40" s="155"/>
      <c r="AS40" s="155"/>
      <c r="AT40" s="155"/>
      <c r="AU40" s="155"/>
      <c r="AV40" s="155"/>
      <c r="AW40" s="155"/>
      <c r="AX40" s="155"/>
      <c r="AY40" s="155"/>
      <c r="AZ40" s="155"/>
      <c r="CZ40" s="126">
        <v>0</v>
      </c>
    </row>
    <row r="41" spans="3:104" ht="15" customHeight="1" x14ac:dyDescent="0.25">
      <c r="C41" s="1124" t="s">
        <v>460</v>
      </c>
      <c r="D41" s="1124"/>
      <c r="E41" s="1124"/>
      <c r="F41" s="1124"/>
      <c r="G41" s="1124"/>
      <c r="H41" s="1124"/>
      <c r="I41" s="1124"/>
      <c r="J41" s="1124"/>
      <c r="K41" s="1124"/>
      <c r="L41" s="1124"/>
      <c r="M41" s="1124"/>
      <c r="N41" s="1124"/>
      <c r="O41" s="1124"/>
      <c r="P41" s="1124"/>
      <c r="Q41" s="1124"/>
      <c r="R41" s="1124"/>
      <c r="S41" s="1124"/>
      <c r="T41" s="1124"/>
      <c r="U41" s="1124"/>
      <c r="V41" s="1124"/>
      <c r="W41" s="1124"/>
      <c r="X41" s="1124"/>
      <c r="Y41" s="1124"/>
      <c r="Z41" s="1124"/>
      <c r="AA41" s="1124"/>
      <c r="AB41" s="1124"/>
      <c r="AC41" s="1124"/>
      <c r="AD41" s="1124"/>
      <c r="AE41" s="1124"/>
      <c r="AF41" s="1124"/>
      <c r="AG41" s="1124"/>
      <c r="AH41" s="1124"/>
      <c r="AI41" s="1124"/>
      <c r="AJ41" s="1124"/>
      <c r="AK41" s="1124"/>
      <c r="AL41" s="1124"/>
      <c r="AM41" s="1124"/>
      <c r="AN41" s="1124"/>
      <c r="AO41" s="1124"/>
      <c r="AP41" s="1124"/>
      <c r="AQ41" s="1124"/>
      <c r="AR41" s="1124"/>
      <c r="AS41" s="1124"/>
      <c r="AT41" s="1124"/>
      <c r="AU41" s="1124"/>
      <c r="AV41" s="1124"/>
      <c r="AW41" s="1124"/>
      <c r="AX41" s="1124"/>
      <c r="AY41" s="1124"/>
      <c r="AZ41" s="1124"/>
      <c r="CZ41" s="126">
        <v>0</v>
      </c>
    </row>
    <row r="42" spans="3:104" x14ac:dyDescent="0.25">
      <c r="C42" s="158"/>
      <c r="D42" s="158"/>
      <c r="E42" s="158"/>
      <c r="F42" s="158"/>
      <c r="G42" s="158"/>
      <c r="H42" s="158"/>
      <c r="I42" s="158"/>
      <c r="J42" s="158"/>
      <c r="K42" s="158"/>
      <c r="L42" s="158"/>
      <c r="M42" s="158"/>
      <c r="N42" s="158"/>
      <c r="O42" s="158"/>
      <c r="P42" s="158"/>
      <c r="Q42" s="158"/>
      <c r="R42" s="158"/>
      <c r="S42" s="158"/>
      <c r="T42" s="158"/>
      <c r="U42" s="158"/>
      <c r="V42" s="158"/>
      <c r="W42" s="158"/>
      <c r="X42" s="158"/>
      <c r="Y42" s="158"/>
      <c r="Z42" s="158"/>
      <c r="AA42" s="158"/>
      <c r="AB42" s="158"/>
      <c r="AC42" s="158"/>
      <c r="AD42" s="158"/>
      <c r="AE42" s="158"/>
      <c r="AF42" s="158"/>
      <c r="AG42" s="158"/>
      <c r="AH42" s="158"/>
      <c r="AI42" s="158"/>
      <c r="AJ42" s="158"/>
      <c r="AK42" s="158"/>
      <c r="AL42" s="158"/>
      <c r="AM42" s="158"/>
      <c r="AN42" s="158"/>
      <c r="AO42" s="158"/>
      <c r="AP42" s="158"/>
      <c r="AQ42" s="158"/>
      <c r="AR42" s="158"/>
      <c r="AS42" s="158"/>
      <c r="AT42" s="158"/>
      <c r="AU42" s="158"/>
      <c r="AV42" s="158"/>
      <c r="AW42" s="158"/>
      <c r="AX42" s="158"/>
      <c r="AY42" s="158"/>
      <c r="AZ42" s="158"/>
      <c r="CZ42" s="126">
        <v>0</v>
      </c>
    </row>
    <row r="43" spans="3:104" ht="15" customHeight="1" x14ac:dyDescent="0.25">
      <c r="C43" s="47" t="s">
        <v>211</v>
      </c>
      <c r="D43" s="412"/>
      <c r="E43" s="412"/>
      <c r="F43" s="412"/>
      <c r="G43" s="412"/>
      <c r="H43" s="412"/>
      <c r="I43" s="412"/>
      <c r="J43" s="412"/>
      <c r="K43" s="412"/>
      <c r="L43" s="412"/>
      <c r="M43" s="412"/>
      <c r="N43" s="412"/>
      <c r="O43" s="412"/>
      <c r="P43" s="412"/>
      <c r="Q43" s="412"/>
      <c r="R43" s="412"/>
      <c r="S43" s="412"/>
      <c r="T43" s="412"/>
      <c r="U43" s="412"/>
      <c r="V43" s="412"/>
      <c r="W43" s="412"/>
      <c r="X43" s="412"/>
      <c r="Y43" s="412"/>
      <c r="Z43" s="412"/>
      <c r="AA43" s="412"/>
      <c r="AB43" s="412"/>
      <c r="AC43" s="412"/>
      <c r="AD43" s="412"/>
      <c r="AE43" s="412"/>
      <c r="AF43" s="412"/>
      <c r="AG43" s="412"/>
      <c r="AH43" s="412"/>
      <c r="AI43" s="412"/>
      <c r="AJ43" s="412"/>
      <c r="AK43" s="412"/>
      <c r="AL43" s="412"/>
      <c r="AM43" s="412"/>
      <c r="AN43" s="412"/>
      <c r="AO43" s="412"/>
      <c r="AP43" s="412"/>
      <c r="AQ43" s="412"/>
      <c r="AR43" s="412"/>
      <c r="AS43" s="412"/>
      <c r="AT43" s="412"/>
      <c r="AU43" s="412"/>
      <c r="AV43" s="412"/>
      <c r="AW43" s="412"/>
      <c r="AX43" s="412"/>
      <c r="AY43" s="412"/>
      <c r="AZ43" s="413"/>
      <c r="CZ43" s="146">
        <v>0</v>
      </c>
    </row>
    <row r="44" spans="3:104" ht="15" customHeight="1" x14ac:dyDescent="0.25">
      <c r="C44" s="52" t="s">
        <v>211</v>
      </c>
      <c r="D44" s="389"/>
      <c r="E44" s="389"/>
      <c r="F44" s="389"/>
      <c r="G44" s="389"/>
      <c r="H44" s="389"/>
      <c r="I44" s="389"/>
      <c r="J44" s="389"/>
      <c r="K44" s="389"/>
      <c r="L44" s="389"/>
      <c r="M44" s="389"/>
      <c r="N44" s="389"/>
      <c r="O44" s="389"/>
      <c r="P44" s="389"/>
      <c r="Q44" s="389"/>
      <c r="R44" s="389"/>
      <c r="S44" s="389"/>
      <c r="T44" s="389"/>
      <c r="U44" s="389"/>
      <c r="V44" s="389"/>
      <c r="W44" s="389"/>
      <c r="X44" s="389"/>
      <c r="Y44" s="389"/>
      <c r="Z44" s="389"/>
      <c r="AA44" s="389"/>
      <c r="AB44" s="389"/>
      <c r="AC44" s="389"/>
      <c r="AD44" s="389"/>
      <c r="AE44" s="389"/>
      <c r="AF44" s="389"/>
      <c r="AG44" s="389"/>
      <c r="AH44" s="389"/>
      <c r="AI44" s="389"/>
      <c r="AJ44" s="389"/>
      <c r="AK44" s="389"/>
      <c r="AL44" s="389"/>
      <c r="AM44" s="389"/>
      <c r="AN44" s="389"/>
      <c r="AO44" s="389"/>
      <c r="AP44" s="389"/>
      <c r="AQ44" s="389"/>
      <c r="AR44" s="389"/>
      <c r="AS44" s="389"/>
      <c r="AT44" s="389"/>
      <c r="AU44" s="389"/>
      <c r="AV44" s="389"/>
      <c r="AW44" s="389"/>
      <c r="AX44" s="389"/>
      <c r="AY44" s="389"/>
      <c r="AZ44" s="390"/>
      <c r="CZ44" s="126">
        <v>0</v>
      </c>
    </row>
    <row r="45" spans="3:104" ht="15" customHeight="1" x14ac:dyDescent="0.25">
      <c r="C45" s="144" t="s">
        <v>211</v>
      </c>
      <c r="D45" s="428"/>
      <c r="E45" s="428"/>
      <c r="F45" s="428"/>
      <c r="G45" s="428"/>
      <c r="H45" s="428"/>
      <c r="I45" s="428"/>
      <c r="J45" s="428"/>
      <c r="K45" s="428"/>
      <c r="L45" s="428"/>
      <c r="M45" s="428"/>
      <c r="N45" s="428"/>
      <c r="O45" s="428"/>
      <c r="P45" s="428"/>
      <c r="Q45" s="428"/>
      <c r="R45" s="428"/>
      <c r="S45" s="428"/>
      <c r="T45" s="428"/>
      <c r="U45" s="428"/>
      <c r="V45" s="428"/>
      <c r="W45" s="428"/>
      <c r="X45" s="428"/>
      <c r="Y45" s="428"/>
      <c r="Z45" s="428"/>
      <c r="AA45" s="428"/>
      <c r="AB45" s="428"/>
      <c r="AC45" s="428"/>
      <c r="AD45" s="428"/>
      <c r="AE45" s="428"/>
      <c r="AF45" s="428"/>
      <c r="AG45" s="428"/>
      <c r="AH45" s="428"/>
      <c r="AI45" s="428"/>
      <c r="AJ45" s="428"/>
      <c r="AK45" s="428"/>
      <c r="AL45" s="428"/>
      <c r="AM45" s="428"/>
      <c r="AN45" s="428"/>
      <c r="AO45" s="428"/>
      <c r="AP45" s="428"/>
      <c r="AQ45" s="428"/>
      <c r="AR45" s="428"/>
      <c r="AS45" s="428"/>
      <c r="AT45" s="428"/>
      <c r="AU45" s="428"/>
      <c r="AV45" s="428"/>
      <c r="AW45" s="428"/>
      <c r="AX45" s="428"/>
      <c r="AY45" s="428"/>
      <c r="AZ45" s="429"/>
      <c r="CZ45" s="126">
        <v>0</v>
      </c>
    </row>
    <row r="46" spans="3:104" x14ac:dyDescent="0.25">
      <c r="C46" s="420" t="s">
        <v>92</v>
      </c>
      <c r="D46" s="421"/>
      <c r="E46" s="421"/>
      <c r="F46" s="421"/>
      <c r="G46" s="421"/>
      <c r="H46" s="421"/>
      <c r="I46" s="421"/>
      <c r="J46" s="421"/>
      <c r="K46" s="421"/>
      <c r="L46" s="421"/>
      <c r="M46" s="421"/>
      <c r="N46" s="421"/>
      <c r="O46" s="421"/>
      <c r="P46" s="421"/>
      <c r="Q46" s="421"/>
      <c r="R46" s="421"/>
      <c r="S46" s="421"/>
      <c r="T46" s="421"/>
      <c r="U46" s="421"/>
      <c r="V46" s="421"/>
      <c r="W46" s="421"/>
      <c r="X46" s="421"/>
      <c r="Y46" s="421"/>
      <c r="Z46" s="421"/>
      <c r="AA46" s="421"/>
      <c r="AB46" s="421"/>
      <c r="AC46" s="421"/>
      <c r="AD46" s="421"/>
      <c r="AE46" s="421"/>
      <c r="AF46" s="421"/>
      <c r="AG46" s="421"/>
      <c r="AH46" s="421"/>
      <c r="AI46" s="421"/>
      <c r="AJ46" s="421"/>
      <c r="AK46" s="421"/>
      <c r="AL46" s="421"/>
      <c r="AM46" s="421"/>
      <c r="AN46" s="421"/>
      <c r="AO46" s="421"/>
      <c r="AP46" s="421"/>
      <c r="AQ46" s="421"/>
      <c r="AR46" s="421"/>
      <c r="AS46" s="421"/>
      <c r="AT46" s="421"/>
      <c r="AU46" s="421"/>
      <c r="AV46" s="422"/>
      <c r="AW46" s="330" t="s">
        <v>93</v>
      </c>
      <c r="AX46" s="331"/>
      <c r="AY46" s="330" t="s">
        <v>94</v>
      </c>
      <c r="AZ46" s="331"/>
      <c r="CZ46" s="126">
        <v>1</v>
      </c>
    </row>
    <row r="47" spans="3:104" x14ac:dyDescent="0.25">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CZ47" s="126">
        <v>0</v>
      </c>
    </row>
    <row r="48" spans="3:104" ht="15" customHeight="1" x14ac:dyDescent="0.25">
      <c r="C48" s="1139" t="s">
        <v>461</v>
      </c>
      <c r="D48" s="1139"/>
      <c r="E48" s="1139"/>
      <c r="F48" s="1139"/>
      <c r="G48" s="1139"/>
      <c r="H48" s="1139"/>
      <c r="I48" s="1139"/>
      <c r="J48" s="1139"/>
      <c r="K48" s="1139"/>
      <c r="L48" s="1139"/>
      <c r="M48" s="1139"/>
      <c r="N48" s="1139"/>
      <c r="O48" s="1139"/>
      <c r="P48" s="1139"/>
      <c r="Q48" s="1139"/>
      <c r="R48" s="1139"/>
      <c r="S48" s="1139"/>
      <c r="T48" s="1139"/>
      <c r="U48" s="1139"/>
      <c r="V48" s="1139"/>
      <c r="W48" s="1139"/>
      <c r="X48" s="1139"/>
      <c r="Y48" s="1139"/>
      <c r="Z48" s="1139"/>
      <c r="AA48" s="1139"/>
      <c r="AB48" s="1139"/>
      <c r="AC48" s="1139"/>
      <c r="AD48" s="1139"/>
      <c r="AE48" s="1139"/>
      <c r="AF48" s="1139"/>
      <c r="AG48" s="1139"/>
      <c r="AH48" s="1139"/>
      <c r="AI48" s="1139"/>
      <c r="AJ48" s="1139"/>
      <c r="AK48" s="1139"/>
      <c r="AL48" s="1139"/>
      <c r="AM48" s="1139"/>
      <c r="AN48" s="1139"/>
      <c r="AO48" s="1139"/>
      <c r="AP48" s="1139"/>
      <c r="AQ48" s="1139"/>
      <c r="AR48" s="1139"/>
      <c r="AS48" s="1139"/>
      <c r="AT48" s="1139"/>
      <c r="AU48" s="1139"/>
      <c r="AV48" s="1139"/>
      <c r="AW48" s="1139"/>
      <c r="AX48" s="1139"/>
      <c r="AY48" s="1139"/>
      <c r="AZ48" s="1139"/>
      <c r="CZ48" s="126">
        <v>0</v>
      </c>
    </row>
    <row r="49" spans="3:104" ht="15" customHeight="1" x14ac:dyDescent="0.25">
      <c r="C49" s="1139"/>
      <c r="D49" s="1139"/>
      <c r="E49" s="1139"/>
      <c r="F49" s="1139"/>
      <c r="G49" s="1139"/>
      <c r="H49" s="1139"/>
      <c r="I49" s="1139"/>
      <c r="J49" s="1139"/>
      <c r="K49" s="1139"/>
      <c r="L49" s="1139"/>
      <c r="M49" s="1139"/>
      <c r="N49" s="1139"/>
      <c r="O49" s="1139"/>
      <c r="P49" s="1139"/>
      <c r="Q49" s="1139"/>
      <c r="R49" s="1139"/>
      <c r="S49" s="1139"/>
      <c r="T49" s="1139"/>
      <c r="U49" s="1139"/>
      <c r="V49" s="1139"/>
      <c r="W49" s="1139"/>
      <c r="X49" s="1139"/>
      <c r="Y49" s="1139"/>
      <c r="Z49" s="1139"/>
      <c r="AA49" s="1139"/>
      <c r="AB49" s="1139"/>
      <c r="AC49" s="1139"/>
      <c r="AD49" s="1139"/>
      <c r="AE49" s="1139"/>
      <c r="AF49" s="1139"/>
      <c r="AG49" s="1139"/>
      <c r="AH49" s="1139"/>
      <c r="AI49" s="1139"/>
      <c r="AJ49" s="1139"/>
      <c r="AK49" s="1139"/>
      <c r="AL49" s="1139"/>
      <c r="AM49" s="1139"/>
      <c r="AN49" s="1139"/>
      <c r="AO49" s="1139"/>
      <c r="AP49" s="1139"/>
      <c r="AQ49" s="1139"/>
      <c r="AR49" s="1139"/>
      <c r="AS49" s="1139"/>
      <c r="AT49" s="1139"/>
      <c r="AU49" s="1139"/>
      <c r="AV49" s="1139"/>
      <c r="AW49" s="1139"/>
      <c r="AX49" s="1139"/>
      <c r="AY49" s="1139"/>
      <c r="AZ49" s="1139"/>
      <c r="CZ49" s="126">
        <v>0</v>
      </c>
    </row>
    <row r="50" spans="3:104" x14ac:dyDescent="0.25">
      <c r="C50" s="155"/>
      <c r="D50" s="155"/>
      <c r="E50" s="155"/>
      <c r="F50" s="155"/>
      <c r="G50" s="155"/>
      <c r="H50" s="155"/>
      <c r="I50" s="155"/>
      <c r="J50" s="155"/>
      <c r="K50" s="155"/>
      <c r="L50" s="155"/>
      <c r="M50" s="155"/>
      <c r="N50" s="155"/>
      <c r="O50" s="155"/>
      <c r="P50" s="155"/>
      <c r="Q50" s="155"/>
      <c r="R50" s="155"/>
      <c r="S50" s="155"/>
      <c r="T50" s="155"/>
      <c r="U50" s="155"/>
      <c r="V50" s="155"/>
      <c r="W50" s="155"/>
      <c r="X50" s="155"/>
      <c r="Y50" s="155"/>
      <c r="Z50" s="155"/>
      <c r="AA50" s="155"/>
      <c r="AB50" s="155"/>
      <c r="AC50" s="155"/>
      <c r="AD50" s="155"/>
      <c r="AE50" s="155"/>
      <c r="AF50" s="155"/>
      <c r="AG50" s="155"/>
      <c r="AH50" s="155"/>
      <c r="AI50" s="155"/>
      <c r="AJ50" s="155"/>
      <c r="AK50" s="155"/>
      <c r="AL50" s="155"/>
      <c r="AM50" s="155"/>
      <c r="AN50" s="155"/>
      <c r="AO50" s="155"/>
      <c r="AP50" s="155"/>
      <c r="AQ50" s="155"/>
      <c r="AR50" s="155"/>
      <c r="AS50" s="155"/>
      <c r="AT50" s="155"/>
      <c r="AU50" s="155"/>
      <c r="AV50" s="155"/>
      <c r="AW50" s="155"/>
      <c r="AX50" s="155"/>
      <c r="AY50" s="155"/>
      <c r="AZ50" s="155"/>
      <c r="CZ50" s="126">
        <v>0</v>
      </c>
    </row>
    <row r="51" spans="3:104" x14ac:dyDescent="0.25">
      <c r="C51" s="327" t="s">
        <v>614</v>
      </c>
      <c r="D51" s="328"/>
      <c r="E51" s="328"/>
      <c r="F51" s="328"/>
      <c r="G51" s="328"/>
      <c r="H51" s="328"/>
      <c r="I51" s="328"/>
      <c r="J51" s="328"/>
      <c r="K51" s="328"/>
      <c r="L51" s="328"/>
      <c r="M51" s="328"/>
      <c r="N51" s="328"/>
      <c r="O51" s="328"/>
      <c r="P51" s="329"/>
      <c r="Q51" s="43"/>
      <c r="R51" s="42"/>
      <c r="S51" s="42"/>
      <c r="T51" s="42"/>
      <c r="U51" s="42"/>
      <c r="V51" s="42"/>
      <c r="W51" s="42"/>
      <c r="X51" s="42"/>
      <c r="Y51" s="42"/>
      <c r="Z51" s="42"/>
      <c r="AA51" s="42"/>
      <c r="AB51" s="42"/>
      <c r="AC51" s="42"/>
      <c r="AD51" s="42"/>
      <c r="AE51" s="42"/>
      <c r="AF51" s="42"/>
      <c r="AG51" s="42"/>
      <c r="AH51" s="42"/>
      <c r="AI51" s="42"/>
      <c r="AJ51" s="42"/>
      <c r="AK51" s="42"/>
      <c r="AL51" s="42"/>
      <c r="AM51" s="42"/>
      <c r="AN51" s="42"/>
      <c r="AO51" s="42"/>
      <c r="AP51" s="42"/>
      <c r="AQ51" s="42"/>
      <c r="AR51" s="42"/>
      <c r="AS51" s="42"/>
      <c r="AT51" s="42"/>
      <c r="AU51" s="42"/>
      <c r="AV51" s="42"/>
      <c r="AW51" s="42"/>
      <c r="AX51" s="42"/>
      <c r="AY51" s="42"/>
      <c r="AZ51" s="42"/>
      <c r="CZ51" s="126">
        <v>0</v>
      </c>
    </row>
    <row r="52" spans="3:104" x14ac:dyDescent="0.25">
      <c r="CZ52" s="126">
        <v>0</v>
      </c>
    </row>
    <row r="53" spans="3:104" x14ac:dyDescent="0.25">
      <c r="C53" s="47" t="s">
        <v>211</v>
      </c>
      <c r="D53" s="412"/>
      <c r="E53" s="412"/>
      <c r="F53" s="412"/>
      <c r="G53" s="412"/>
      <c r="H53" s="412"/>
      <c r="I53" s="412"/>
      <c r="J53" s="412"/>
      <c r="K53" s="412"/>
      <c r="L53" s="412"/>
      <c r="M53" s="412"/>
      <c r="N53" s="412"/>
      <c r="O53" s="412"/>
      <c r="P53" s="412"/>
      <c r="Q53" s="412"/>
      <c r="R53" s="412"/>
      <c r="S53" s="412"/>
      <c r="T53" s="412"/>
      <c r="U53" s="412"/>
      <c r="V53" s="412"/>
      <c r="W53" s="412"/>
      <c r="X53" s="412"/>
      <c r="Y53" s="412"/>
      <c r="Z53" s="412"/>
      <c r="AA53" s="412"/>
      <c r="AB53" s="412"/>
      <c r="AC53" s="412"/>
      <c r="AD53" s="412"/>
      <c r="AE53" s="412"/>
      <c r="AF53" s="412"/>
      <c r="AG53" s="412"/>
      <c r="AH53" s="412"/>
      <c r="AI53" s="412"/>
      <c r="AJ53" s="412"/>
      <c r="AK53" s="412"/>
      <c r="AL53" s="412"/>
      <c r="AM53" s="412"/>
      <c r="AN53" s="412"/>
      <c r="AO53" s="412"/>
      <c r="AP53" s="412"/>
      <c r="AQ53" s="412"/>
      <c r="AR53" s="412"/>
      <c r="AS53" s="412"/>
      <c r="AT53" s="412"/>
      <c r="AU53" s="412"/>
      <c r="AV53" s="412"/>
      <c r="AW53" s="412"/>
      <c r="AX53" s="412"/>
      <c r="AY53" s="412"/>
      <c r="AZ53" s="413"/>
      <c r="CZ53" s="126">
        <v>0</v>
      </c>
    </row>
    <row r="54" spans="3:104" x14ac:dyDescent="0.25">
      <c r="C54" s="52" t="s">
        <v>211</v>
      </c>
      <c r="D54" s="389"/>
      <c r="E54" s="389"/>
      <c r="F54" s="389"/>
      <c r="G54" s="389"/>
      <c r="H54" s="389"/>
      <c r="I54" s="389"/>
      <c r="J54" s="389"/>
      <c r="K54" s="389"/>
      <c r="L54" s="389"/>
      <c r="M54" s="389"/>
      <c r="N54" s="389"/>
      <c r="O54" s="389"/>
      <c r="P54" s="389"/>
      <c r="Q54" s="389"/>
      <c r="R54" s="389"/>
      <c r="S54" s="389"/>
      <c r="T54" s="389"/>
      <c r="U54" s="389"/>
      <c r="V54" s="389"/>
      <c r="W54" s="389"/>
      <c r="X54" s="389"/>
      <c r="Y54" s="389"/>
      <c r="Z54" s="389"/>
      <c r="AA54" s="389"/>
      <c r="AB54" s="389"/>
      <c r="AC54" s="389"/>
      <c r="AD54" s="389"/>
      <c r="AE54" s="389"/>
      <c r="AF54" s="389"/>
      <c r="AG54" s="389"/>
      <c r="AH54" s="389"/>
      <c r="AI54" s="389"/>
      <c r="AJ54" s="389"/>
      <c r="AK54" s="389"/>
      <c r="AL54" s="389"/>
      <c r="AM54" s="389"/>
      <c r="AN54" s="389"/>
      <c r="AO54" s="389"/>
      <c r="AP54" s="389"/>
      <c r="AQ54" s="389"/>
      <c r="AR54" s="389"/>
      <c r="AS54" s="389"/>
      <c r="AT54" s="389"/>
      <c r="AU54" s="389"/>
      <c r="AV54" s="389"/>
      <c r="AW54" s="389"/>
      <c r="AX54" s="389"/>
      <c r="AY54" s="389"/>
      <c r="AZ54" s="390"/>
      <c r="CZ54" s="126">
        <v>0</v>
      </c>
    </row>
    <row r="55" spans="3:104" x14ac:dyDescent="0.25">
      <c r="C55" s="144" t="s">
        <v>211</v>
      </c>
      <c r="D55" s="970"/>
      <c r="E55" s="428"/>
      <c r="F55" s="428"/>
      <c r="G55" s="428"/>
      <c r="H55" s="428"/>
      <c r="I55" s="428"/>
      <c r="J55" s="428"/>
      <c r="K55" s="428"/>
      <c r="L55" s="428"/>
      <c r="M55" s="428"/>
      <c r="N55" s="428"/>
      <c r="O55" s="428"/>
      <c r="P55" s="428"/>
      <c r="Q55" s="428"/>
      <c r="R55" s="428"/>
      <c r="S55" s="428"/>
      <c r="T55" s="428"/>
      <c r="U55" s="428"/>
      <c r="V55" s="428"/>
      <c r="W55" s="428"/>
      <c r="X55" s="428"/>
      <c r="Y55" s="428"/>
      <c r="Z55" s="428"/>
      <c r="AA55" s="428"/>
      <c r="AB55" s="428"/>
      <c r="AC55" s="428"/>
      <c r="AD55" s="428"/>
      <c r="AE55" s="428"/>
      <c r="AF55" s="428"/>
      <c r="AG55" s="428"/>
      <c r="AH55" s="428"/>
      <c r="AI55" s="428"/>
      <c r="AJ55" s="428"/>
      <c r="AK55" s="428"/>
      <c r="AL55" s="428"/>
      <c r="AM55" s="428"/>
      <c r="AN55" s="428"/>
      <c r="AO55" s="428"/>
      <c r="AP55" s="428"/>
      <c r="AQ55" s="428"/>
      <c r="AR55" s="428"/>
      <c r="AS55" s="428"/>
      <c r="AT55" s="428"/>
      <c r="AU55" s="428"/>
      <c r="AV55" s="428"/>
      <c r="AW55" s="428"/>
      <c r="AX55" s="428"/>
      <c r="AY55" s="428"/>
      <c r="AZ55" s="429"/>
      <c r="CZ55" s="126">
        <v>0</v>
      </c>
    </row>
    <row r="56" spans="3:104" x14ac:dyDescent="0.25">
      <c r="C56" s="420" t="s">
        <v>92</v>
      </c>
      <c r="D56" s="421"/>
      <c r="E56" s="421"/>
      <c r="F56" s="421"/>
      <c r="G56" s="421"/>
      <c r="H56" s="421"/>
      <c r="I56" s="421"/>
      <c r="J56" s="421"/>
      <c r="K56" s="421"/>
      <c r="L56" s="421"/>
      <c r="M56" s="421"/>
      <c r="N56" s="421"/>
      <c r="O56" s="421"/>
      <c r="P56" s="421"/>
      <c r="Q56" s="421"/>
      <c r="R56" s="421"/>
      <c r="S56" s="421"/>
      <c r="T56" s="421"/>
      <c r="U56" s="421"/>
      <c r="V56" s="421"/>
      <c r="W56" s="421"/>
      <c r="X56" s="421"/>
      <c r="Y56" s="421"/>
      <c r="Z56" s="421"/>
      <c r="AA56" s="421"/>
      <c r="AB56" s="421"/>
      <c r="AC56" s="421"/>
      <c r="AD56" s="421"/>
      <c r="AE56" s="421"/>
      <c r="AF56" s="421"/>
      <c r="AG56" s="421"/>
      <c r="AH56" s="421"/>
      <c r="AI56" s="421"/>
      <c r="AJ56" s="421"/>
      <c r="AK56" s="421"/>
      <c r="AL56" s="421"/>
      <c r="AM56" s="421"/>
      <c r="AN56" s="421"/>
      <c r="AO56" s="421"/>
      <c r="AP56" s="421"/>
      <c r="AQ56" s="421"/>
      <c r="AR56" s="421"/>
      <c r="AS56" s="421"/>
      <c r="AT56" s="421"/>
      <c r="AU56" s="421"/>
      <c r="AV56" s="422"/>
      <c r="AW56" s="330" t="s">
        <v>93</v>
      </c>
      <c r="AX56" s="331"/>
      <c r="AY56" s="330" t="s">
        <v>94</v>
      </c>
      <c r="AZ56" s="331"/>
      <c r="CZ56" s="126">
        <v>1</v>
      </c>
    </row>
    <row r="57" spans="3:104" x14ac:dyDescent="0.25">
      <c r="CZ57" s="126">
        <v>0</v>
      </c>
    </row>
    <row r="58" spans="3:104" x14ac:dyDescent="0.25">
      <c r="C58" s="1107" t="s">
        <v>317</v>
      </c>
      <c r="D58" s="1107"/>
      <c r="E58" s="1107"/>
      <c r="F58" s="1107"/>
      <c r="G58" s="1107"/>
      <c r="H58" s="1107"/>
      <c r="I58" s="1107"/>
      <c r="J58" s="1107"/>
      <c r="K58" s="1107"/>
      <c r="L58" s="1107"/>
      <c r="M58" s="1107"/>
      <c r="N58" s="1107"/>
      <c r="O58" s="1107"/>
      <c r="P58" s="1107"/>
      <c r="Q58" s="1107"/>
      <c r="R58" s="1107"/>
      <c r="S58" s="1107"/>
      <c r="T58" s="1107"/>
      <c r="U58" s="1107"/>
      <c r="V58" s="1107"/>
      <c r="W58" s="1107"/>
      <c r="X58" s="1107"/>
      <c r="Y58" s="1107"/>
      <c r="Z58" s="1107"/>
      <c r="AA58" s="1107"/>
      <c r="AB58" s="1107"/>
      <c r="AC58" s="1107"/>
      <c r="AD58" s="1107"/>
      <c r="AE58" s="1107"/>
      <c r="AF58" s="1107"/>
      <c r="AG58" s="1107"/>
      <c r="AH58" s="1107"/>
      <c r="AI58" s="1107"/>
      <c r="AJ58" s="1107"/>
      <c r="AK58" s="1107"/>
      <c r="AL58" s="1107"/>
      <c r="AM58" s="1107"/>
      <c r="AN58" s="1107"/>
      <c r="AO58" s="1107"/>
      <c r="AP58" s="1107"/>
      <c r="AQ58" s="1107"/>
      <c r="AR58" s="1107"/>
      <c r="AS58" s="1107"/>
      <c r="AT58" s="1107"/>
      <c r="AU58" s="1107"/>
      <c r="AV58" s="1107"/>
      <c r="AW58" s="1107"/>
      <c r="AX58" s="1107"/>
      <c r="AY58" s="1107"/>
      <c r="AZ58" s="1107"/>
      <c r="CZ58" s="126">
        <v>0</v>
      </c>
    </row>
    <row r="59" spans="3:104" x14ac:dyDescent="0.25">
      <c r="CZ59" s="126">
        <v>0</v>
      </c>
    </row>
    <row r="60" spans="3:104" ht="15" customHeight="1" x14ac:dyDescent="0.25">
      <c r="C60" s="661" t="s">
        <v>228</v>
      </c>
      <c r="D60" s="662"/>
      <c r="E60" s="662"/>
      <c r="F60" s="662"/>
      <c r="G60" s="662"/>
      <c r="H60" s="662"/>
      <c r="I60" s="662"/>
      <c r="J60" s="662"/>
      <c r="K60" s="662"/>
      <c r="L60" s="662"/>
      <c r="M60" s="662"/>
      <c r="N60" s="663"/>
      <c r="O60" s="1104" t="s">
        <v>612</v>
      </c>
      <c r="P60" s="1104"/>
      <c r="Q60" s="1104"/>
      <c r="R60" s="1104"/>
      <c r="S60" s="1104"/>
      <c r="T60" s="1104"/>
      <c r="U60" s="1104"/>
      <c r="V60" s="1104"/>
      <c r="W60" s="1104"/>
      <c r="X60" s="1104"/>
      <c r="Y60" s="1104"/>
      <c r="Z60" s="1104"/>
      <c r="AA60" s="1104"/>
      <c r="AB60" s="1104" t="s">
        <v>163</v>
      </c>
      <c r="AC60" s="1104"/>
      <c r="AD60" s="1104"/>
      <c r="AE60" s="1104"/>
      <c r="AF60" s="1104"/>
      <c r="AG60" s="1104"/>
      <c r="AH60" s="1104"/>
      <c r="AI60" s="1104"/>
      <c r="AJ60" s="1104"/>
      <c r="AK60" s="1104"/>
      <c r="AL60" s="1104"/>
      <c r="AM60" s="1104"/>
      <c r="AN60" s="1104"/>
      <c r="AO60" s="1108" t="s">
        <v>611</v>
      </c>
      <c r="AP60" s="733"/>
      <c r="AQ60" s="733"/>
      <c r="AR60" s="733"/>
      <c r="AS60" s="733"/>
      <c r="AT60" s="733"/>
      <c r="AU60" s="733"/>
      <c r="AV60" s="733"/>
      <c r="AW60" s="733"/>
      <c r="AX60" s="733"/>
      <c r="AY60" s="733"/>
      <c r="AZ60" s="734"/>
      <c r="CZ60" s="126">
        <v>0</v>
      </c>
    </row>
    <row r="61" spans="3:104" ht="15" customHeight="1" x14ac:dyDescent="0.25">
      <c r="C61" s="1103"/>
      <c r="D61" s="353"/>
      <c r="E61" s="353"/>
      <c r="F61" s="353"/>
      <c r="G61" s="353"/>
      <c r="H61" s="353"/>
      <c r="I61" s="353"/>
      <c r="J61" s="353"/>
      <c r="K61" s="353"/>
      <c r="L61" s="353"/>
      <c r="M61" s="353"/>
      <c r="N61" s="354"/>
      <c r="O61" s="532" t="s">
        <v>21</v>
      </c>
      <c r="P61" s="364"/>
      <c r="Q61" s="364"/>
      <c r="R61" s="364"/>
      <c r="S61" s="364"/>
      <c r="T61" s="364"/>
      <c r="U61" s="364"/>
      <c r="V61" s="364"/>
      <c r="W61" s="364"/>
      <c r="X61" s="364"/>
      <c r="Y61" s="364"/>
      <c r="Z61" s="364"/>
      <c r="AA61" s="668"/>
      <c r="AB61" s="532" t="s">
        <v>613</v>
      </c>
      <c r="AC61" s="364"/>
      <c r="AD61" s="364"/>
      <c r="AE61" s="364"/>
      <c r="AF61" s="364"/>
      <c r="AG61" s="364"/>
      <c r="AH61" s="364"/>
      <c r="AI61" s="364"/>
      <c r="AJ61" s="364"/>
      <c r="AK61" s="364"/>
      <c r="AL61" s="364"/>
      <c r="AM61" s="364"/>
      <c r="AN61" s="668"/>
      <c r="AO61" s="352"/>
      <c r="AP61" s="353"/>
      <c r="AQ61" s="353"/>
      <c r="AR61" s="353"/>
      <c r="AS61" s="353"/>
      <c r="AT61" s="353"/>
      <c r="AU61" s="353"/>
      <c r="AV61" s="353"/>
      <c r="AW61" s="353"/>
      <c r="AX61" s="353"/>
      <c r="AY61" s="353"/>
      <c r="AZ61" s="354"/>
      <c r="CZ61" s="126">
        <v>0</v>
      </c>
    </row>
    <row r="62" spans="3:104" x14ac:dyDescent="0.25">
      <c r="C62" s="1103"/>
      <c r="D62" s="353"/>
      <c r="E62" s="353"/>
      <c r="F62" s="353"/>
      <c r="G62" s="353"/>
      <c r="H62" s="353"/>
      <c r="I62" s="353"/>
      <c r="J62" s="353"/>
      <c r="K62" s="353"/>
      <c r="L62" s="353"/>
      <c r="M62" s="353"/>
      <c r="N62" s="354"/>
      <c r="O62" s="532" t="s">
        <v>318</v>
      </c>
      <c r="P62" s="364"/>
      <c r="Q62" s="364"/>
      <c r="R62" s="364"/>
      <c r="S62" s="364"/>
      <c r="T62" s="364"/>
      <c r="U62" s="364"/>
      <c r="V62" s="364"/>
      <c r="W62" s="364"/>
      <c r="X62" s="364"/>
      <c r="Y62" s="364"/>
      <c r="Z62" s="364"/>
      <c r="AA62" s="668"/>
      <c r="AB62" s="532" t="s">
        <v>613</v>
      </c>
      <c r="AC62" s="364"/>
      <c r="AD62" s="364"/>
      <c r="AE62" s="364"/>
      <c r="AF62" s="364"/>
      <c r="AG62" s="364"/>
      <c r="AH62" s="364"/>
      <c r="AI62" s="364"/>
      <c r="AJ62" s="364"/>
      <c r="AK62" s="364"/>
      <c r="AL62" s="364"/>
      <c r="AM62" s="364"/>
      <c r="AN62" s="668"/>
      <c r="AO62" s="352"/>
      <c r="AP62" s="353"/>
      <c r="AQ62" s="353"/>
      <c r="AR62" s="353"/>
      <c r="AS62" s="353"/>
      <c r="AT62" s="353"/>
      <c r="AU62" s="353"/>
      <c r="AV62" s="353"/>
      <c r="AW62" s="353"/>
      <c r="AX62" s="353"/>
      <c r="AY62" s="353"/>
      <c r="AZ62" s="354"/>
      <c r="CZ62" s="126">
        <v>0</v>
      </c>
    </row>
    <row r="63" spans="3:104" x14ac:dyDescent="0.25">
      <c r="C63" s="352"/>
      <c r="D63" s="353"/>
      <c r="E63" s="353"/>
      <c r="F63" s="353"/>
      <c r="G63" s="353"/>
      <c r="H63" s="353"/>
      <c r="I63" s="353"/>
      <c r="J63" s="353"/>
      <c r="K63" s="353"/>
      <c r="L63" s="353"/>
      <c r="M63" s="353"/>
      <c r="N63" s="354"/>
      <c r="O63" s="532" t="s">
        <v>319</v>
      </c>
      <c r="P63" s="364"/>
      <c r="Q63" s="364"/>
      <c r="R63" s="364"/>
      <c r="S63" s="364"/>
      <c r="T63" s="364"/>
      <c r="U63" s="364"/>
      <c r="V63" s="364"/>
      <c r="W63" s="364"/>
      <c r="X63" s="364"/>
      <c r="Y63" s="364"/>
      <c r="Z63" s="364"/>
      <c r="AA63" s="668"/>
      <c r="AB63" s="532"/>
      <c r="AC63" s="364"/>
      <c r="AD63" s="364"/>
      <c r="AE63" s="364"/>
      <c r="AF63" s="364"/>
      <c r="AG63" s="364"/>
      <c r="AH63" s="364"/>
      <c r="AI63" s="364"/>
      <c r="AJ63" s="364"/>
      <c r="AK63" s="364"/>
      <c r="AL63" s="364"/>
      <c r="AM63" s="364"/>
      <c r="AN63" s="668"/>
      <c r="AO63" s="352"/>
      <c r="AP63" s="353"/>
      <c r="AQ63" s="353"/>
      <c r="AR63" s="353"/>
      <c r="AS63" s="353"/>
      <c r="AT63" s="353"/>
      <c r="AU63" s="353"/>
      <c r="AV63" s="353"/>
      <c r="AW63" s="353"/>
      <c r="AX63" s="353"/>
      <c r="AY63" s="353"/>
      <c r="AZ63" s="354"/>
      <c r="CZ63" s="126">
        <v>0</v>
      </c>
    </row>
    <row r="64" spans="3:104" ht="15" customHeight="1" x14ac:dyDescent="0.25">
      <c r="C64" s="414"/>
      <c r="D64" s="415"/>
      <c r="E64" s="415"/>
      <c r="F64" s="415"/>
      <c r="G64" s="415"/>
      <c r="H64" s="415"/>
      <c r="I64" s="415"/>
      <c r="J64" s="415"/>
      <c r="K64" s="415"/>
      <c r="L64" s="415"/>
      <c r="M64" s="415"/>
      <c r="N64" s="416"/>
      <c r="O64" s="551"/>
      <c r="P64" s="1109"/>
      <c r="Q64" s="1109"/>
      <c r="R64" s="1109"/>
      <c r="S64" s="1109"/>
      <c r="T64" s="1109"/>
      <c r="U64" s="1109"/>
      <c r="V64" s="1109"/>
      <c r="W64" s="1109"/>
      <c r="X64" s="1109"/>
      <c r="Y64" s="1109"/>
      <c r="Z64" s="1109"/>
      <c r="AA64" s="1110"/>
      <c r="AB64" s="551"/>
      <c r="AC64" s="1109"/>
      <c r="AD64" s="1109"/>
      <c r="AE64" s="1109"/>
      <c r="AF64" s="1109"/>
      <c r="AG64" s="1109"/>
      <c r="AH64" s="1109"/>
      <c r="AI64" s="1109"/>
      <c r="AJ64" s="1109"/>
      <c r="AK64" s="1109"/>
      <c r="AL64" s="1109"/>
      <c r="AM64" s="1109"/>
      <c r="AN64" s="1110"/>
      <c r="AO64" s="414"/>
      <c r="AP64" s="415"/>
      <c r="AQ64" s="415"/>
      <c r="AR64" s="415"/>
      <c r="AS64" s="415"/>
      <c r="AT64" s="415"/>
      <c r="AU64" s="415"/>
      <c r="AV64" s="415"/>
      <c r="AW64" s="415"/>
      <c r="AX64" s="415"/>
      <c r="AY64" s="415"/>
      <c r="AZ64" s="416"/>
      <c r="CZ64" s="126">
        <v>0</v>
      </c>
    </row>
    <row r="65" spans="1:104" x14ac:dyDescent="0.25">
      <c r="C65" s="352"/>
      <c r="D65" s="353"/>
      <c r="E65" s="353"/>
      <c r="F65" s="353"/>
      <c r="G65" s="353"/>
      <c r="H65" s="353"/>
      <c r="I65" s="353"/>
      <c r="J65" s="353"/>
      <c r="K65" s="353"/>
      <c r="L65" s="353"/>
      <c r="M65" s="353"/>
      <c r="N65" s="354"/>
      <c r="O65" s="532"/>
      <c r="P65" s="364"/>
      <c r="Q65" s="364"/>
      <c r="R65" s="364"/>
      <c r="S65" s="364"/>
      <c r="T65" s="364"/>
      <c r="U65" s="364"/>
      <c r="V65" s="364"/>
      <c r="W65" s="364"/>
      <c r="X65" s="364"/>
      <c r="Y65" s="364"/>
      <c r="Z65" s="364"/>
      <c r="AA65" s="668"/>
      <c r="AB65" s="532"/>
      <c r="AC65" s="364"/>
      <c r="AD65" s="364"/>
      <c r="AE65" s="364"/>
      <c r="AF65" s="364"/>
      <c r="AG65" s="364"/>
      <c r="AH65" s="364"/>
      <c r="AI65" s="364"/>
      <c r="AJ65" s="364"/>
      <c r="AK65" s="364"/>
      <c r="AL65" s="364"/>
      <c r="AM65" s="364"/>
      <c r="AN65" s="668"/>
      <c r="AO65" s="352"/>
      <c r="AP65" s="353"/>
      <c r="AQ65" s="353"/>
      <c r="AR65" s="353"/>
      <c r="AS65" s="353"/>
      <c r="AT65" s="353"/>
      <c r="AU65" s="353"/>
      <c r="AV65" s="353"/>
      <c r="AW65" s="353"/>
      <c r="AX65" s="353"/>
      <c r="AY65" s="353"/>
      <c r="AZ65" s="354"/>
      <c r="CZ65" s="126">
        <v>0</v>
      </c>
    </row>
    <row r="66" spans="1:104" x14ac:dyDescent="0.25">
      <c r="C66" s="420" t="s">
        <v>92</v>
      </c>
      <c r="D66" s="421"/>
      <c r="E66" s="421"/>
      <c r="F66" s="421"/>
      <c r="G66" s="421"/>
      <c r="H66" s="421"/>
      <c r="I66" s="421"/>
      <c r="J66" s="421"/>
      <c r="K66" s="421"/>
      <c r="L66" s="421"/>
      <c r="M66" s="421"/>
      <c r="N66" s="421"/>
      <c r="O66" s="421"/>
      <c r="P66" s="421"/>
      <c r="Q66" s="421"/>
      <c r="R66" s="421"/>
      <c r="S66" s="421"/>
      <c r="T66" s="421"/>
      <c r="U66" s="421"/>
      <c r="V66" s="421"/>
      <c r="W66" s="421"/>
      <c r="X66" s="421"/>
      <c r="Y66" s="421"/>
      <c r="Z66" s="421"/>
      <c r="AA66" s="421"/>
      <c r="AB66" s="421"/>
      <c r="AC66" s="421"/>
      <c r="AD66" s="421"/>
      <c r="AE66" s="421"/>
      <c r="AF66" s="421"/>
      <c r="AG66" s="421"/>
      <c r="AH66" s="421"/>
      <c r="AI66" s="421"/>
      <c r="AJ66" s="421"/>
      <c r="AK66" s="421"/>
      <c r="AL66" s="421"/>
      <c r="AM66" s="421"/>
      <c r="AN66" s="421"/>
      <c r="AO66" s="421"/>
      <c r="AP66" s="421"/>
      <c r="AQ66" s="421"/>
      <c r="AR66" s="421"/>
      <c r="AS66" s="421"/>
      <c r="AT66" s="421"/>
      <c r="AU66" s="421"/>
      <c r="AV66" s="422"/>
      <c r="AW66" s="330" t="s">
        <v>93</v>
      </c>
      <c r="AX66" s="331"/>
      <c r="AY66" s="330" t="s">
        <v>94</v>
      </c>
      <c r="AZ66" s="331"/>
      <c r="CZ66" s="126">
        <v>1</v>
      </c>
    </row>
    <row r="67" spans="1:104" x14ac:dyDescent="0.25">
      <c r="CZ67" s="126">
        <v>0</v>
      </c>
    </row>
    <row r="68" spans="1:104" x14ac:dyDescent="0.25">
      <c r="C68" s="623" t="s">
        <v>320</v>
      </c>
      <c r="D68" s="381"/>
      <c r="E68" s="381"/>
      <c r="F68" s="381"/>
      <c r="G68" s="381"/>
      <c r="H68" s="381"/>
      <c r="I68" s="381"/>
      <c r="J68" s="381"/>
      <c r="K68" s="381"/>
      <c r="L68" s="381"/>
      <c r="M68" s="381"/>
      <c r="N68" s="381"/>
      <c r="O68" s="381"/>
      <c r="P68" s="382"/>
      <c r="Q68" s="620" t="s">
        <v>91</v>
      </c>
      <c r="R68" s="426"/>
      <c r="S68" s="426"/>
      <c r="T68" s="426"/>
      <c r="U68" s="426"/>
      <c r="V68" s="426"/>
      <c r="W68" s="426"/>
      <c r="X68" s="426"/>
      <c r="Y68" s="426"/>
      <c r="Z68" s="426"/>
      <c r="AA68" s="426"/>
      <c r="AB68" s="426"/>
      <c r="AC68" s="426"/>
      <c r="AD68" s="426"/>
      <c r="AE68" s="426"/>
      <c r="AF68" s="426"/>
      <c r="AG68" s="426"/>
      <c r="AH68" s="426"/>
      <c r="AI68" s="426"/>
      <c r="AJ68" s="426"/>
      <c r="AK68" s="426"/>
      <c r="AL68" s="426"/>
      <c r="AM68" s="426"/>
      <c r="AN68" s="426"/>
      <c r="AO68" s="426"/>
      <c r="AP68" s="426"/>
      <c r="AQ68" s="426"/>
      <c r="AR68" s="426"/>
      <c r="AS68" s="426"/>
      <c r="AT68" s="426"/>
      <c r="AU68" s="426"/>
      <c r="AV68" s="426"/>
      <c r="AW68" s="426"/>
      <c r="AX68" s="426"/>
      <c r="AY68" s="426"/>
      <c r="AZ68" s="427"/>
      <c r="CZ68" s="126">
        <v>0</v>
      </c>
    </row>
    <row r="69" spans="1:104" ht="15" customHeight="1" x14ac:dyDescent="0.2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CZ69" s="126">
        <v>1</v>
      </c>
    </row>
    <row r="70" spans="1:104" ht="15" customHeight="1" x14ac:dyDescent="0.2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CZ70" s="126">
        <v>1</v>
      </c>
    </row>
    <row r="71" spans="1:104" ht="15" customHeight="1" x14ac:dyDescent="0.25">
      <c r="C71" s="335" t="s">
        <v>391</v>
      </c>
      <c r="D71" s="328"/>
      <c r="E71" s="328"/>
      <c r="F71" s="328"/>
      <c r="G71" s="328"/>
      <c r="H71" s="328"/>
      <c r="I71" s="328"/>
      <c r="J71" s="328"/>
      <c r="K71" s="328"/>
      <c r="L71" s="328"/>
      <c r="M71" s="328"/>
      <c r="N71" s="328"/>
      <c r="O71" s="328"/>
      <c r="P71" s="329"/>
      <c r="Q71" s="43"/>
      <c r="R71" s="42"/>
      <c r="S71" s="42"/>
      <c r="T71" s="42"/>
      <c r="U71" s="42"/>
      <c r="V71" s="42"/>
      <c r="W71" s="42"/>
      <c r="X71" s="42"/>
      <c r="Y71" s="42"/>
      <c r="Z71" s="42"/>
      <c r="AA71" s="4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CZ71" s="126">
        <v>1</v>
      </c>
    </row>
    <row r="72" spans="1:104" ht="15" customHeight="1" x14ac:dyDescent="0.25">
      <c r="C72" s="154"/>
      <c r="D72" s="154"/>
      <c r="E72" s="154"/>
      <c r="F72" s="154"/>
      <c r="G72" s="154"/>
      <c r="H72" s="154"/>
      <c r="I72" s="154"/>
      <c r="J72" s="154"/>
      <c r="K72" s="154"/>
      <c r="L72" s="154"/>
      <c r="M72" s="154"/>
      <c r="N72" s="154"/>
      <c r="O72" s="154"/>
      <c r="P72" s="154"/>
      <c r="Q72" s="154"/>
      <c r="R72" s="154"/>
      <c r="S72" s="154"/>
      <c r="T72" s="154"/>
      <c r="U72" s="154"/>
      <c r="V72" s="154"/>
      <c r="W72" s="154"/>
      <c r="X72" s="154"/>
      <c r="Y72" s="154"/>
      <c r="Z72" s="154"/>
      <c r="AA72" s="154"/>
      <c r="AB72" s="154"/>
      <c r="AC72" s="154"/>
      <c r="AD72" s="154"/>
      <c r="AE72" s="154"/>
      <c r="AF72" s="154"/>
      <c r="AG72" s="154"/>
      <c r="AH72" s="154"/>
      <c r="AI72" s="154"/>
      <c r="AJ72" s="154"/>
      <c r="AK72" s="154"/>
      <c r="AL72" s="154"/>
      <c r="AM72" s="154"/>
      <c r="AN72" s="154"/>
      <c r="AO72" s="154"/>
      <c r="AP72" s="154"/>
      <c r="AQ72" s="154"/>
      <c r="AR72" s="154"/>
      <c r="AS72" s="154"/>
      <c r="AT72" s="154"/>
      <c r="AU72" s="154"/>
      <c r="AV72" s="154"/>
      <c r="AW72" s="154"/>
      <c r="AX72" s="154"/>
      <c r="AY72" s="154"/>
      <c r="AZ72" s="154"/>
      <c r="CZ72" s="126">
        <v>1</v>
      </c>
    </row>
    <row r="73" spans="1:104" ht="15" customHeight="1" x14ac:dyDescent="0.25">
      <c r="C73" s="441"/>
      <c r="D73" s="442"/>
      <c r="E73" s="442"/>
      <c r="F73" s="442"/>
      <c r="G73" s="442"/>
      <c r="H73" s="442"/>
      <c r="I73" s="442"/>
      <c r="J73" s="442"/>
      <c r="K73" s="442"/>
      <c r="L73" s="442"/>
      <c r="M73" s="442"/>
      <c r="N73" s="442"/>
      <c r="O73" s="442"/>
      <c r="P73" s="442"/>
      <c r="Q73" s="447" t="s">
        <v>392</v>
      </c>
      <c r="R73" s="447"/>
      <c r="S73" s="447"/>
      <c r="T73" s="447"/>
      <c r="U73" s="447"/>
      <c r="V73" s="447"/>
      <c r="W73" s="447"/>
      <c r="X73" s="447"/>
      <c r="Y73" s="447"/>
      <c r="Z73" s="447"/>
      <c r="AA73" s="447"/>
      <c r="AB73" s="447"/>
      <c r="AC73" s="447"/>
      <c r="AD73" s="447"/>
      <c r="AE73" s="447"/>
      <c r="AF73" s="447"/>
      <c r="AG73" s="447"/>
      <c r="AH73" s="447"/>
      <c r="AI73" s="447"/>
      <c r="AJ73" s="447"/>
      <c r="AK73" s="447"/>
      <c r="AL73" s="447"/>
      <c r="AM73" s="447"/>
      <c r="AN73" s="447"/>
      <c r="AO73" s="447"/>
      <c r="AP73" s="447"/>
      <c r="AQ73" s="447"/>
      <c r="AR73" s="447"/>
      <c r="AS73" s="447"/>
      <c r="AT73" s="447"/>
      <c r="AU73" s="447"/>
      <c r="AV73" s="447"/>
      <c r="AW73" s="447"/>
      <c r="AX73" s="447"/>
      <c r="AY73" s="447"/>
      <c r="AZ73" s="448"/>
      <c r="CZ73" s="126">
        <v>1</v>
      </c>
    </row>
    <row r="74" spans="1:104" ht="15" customHeight="1" x14ac:dyDescent="0.25">
      <c r="C74" s="443"/>
      <c r="D74" s="444"/>
      <c r="E74" s="444"/>
      <c r="F74" s="444"/>
      <c r="G74" s="444"/>
      <c r="H74" s="444"/>
      <c r="I74" s="444"/>
      <c r="J74" s="444"/>
      <c r="K74" s="444"/>
      <c r="L74" s="444"/>
      <c r="M74" s="444"/>
      <c r="N74" s="444"/>
      <c r="O74" s="444"/>
      <c r="P74" s="444"/>
      <c r="Q74" s="449"/>
      <c r="R74" s="449"/>
      <c r="S74" s="449"/>
      <c r="T74" s="449"/>
      <c r="U74" s="449"/>
      <c r="V74" s="449"/>
      <c r="W74" s="449"/>
      <c r="X74" s="449"/>
      <c r="Y74" s="449"/>
      <c r="Z74" s="449"/>
      <c r="AA74" s="449"/>
      <c r="AB74" s="449"/>
      <c r="AC74" s="449"/>
      <c r="AD74" s="449"/>
      <c r="AE74" s="449"/>
      <c r="AF74" s="449"/>
      <c r="AG74" s="449"/>
      <c r="AH74" s="449"/>
      <c r="AI74" s="449"/>
      <c r="AJ74" s="449"/>
      <c r="AK74" s="449"/>
      <c r="AL74" s="449"/>
      <c r="AM74" s="449"/>
      <c r="AN74" s="449"/>
      <c r="AO74" s="449"/>
      <c r="AP74" s="449"/>
      <c r="AQ74" s="449"/>
      <c r="AR74" s="449"/>
      <c r="AS74" s="449"/>
      <c r="AT74" s="449"/>
      <c r="AU74" s="449"/>
      <c r="AV74" s="449"/>
      <c r="AW74" s="449"/>
      <c r="AX74" s="449"/>
      <c r="AY74" s="449"/>
      <c r="AZ74" s="450"/>
      <c r="CZ74" s="126">
        <v>1</v>
      </c>
    </row>
    <row r="75" spans="1:104" ht="15" customHeight="1" x14ac:dyDescent="0.25">
      <c r="C75" s="445"/>
      <c r="D75" s="446"/>
      <c r="E75" s="446"/>
      <c r="F75" s="446"/>
      <c r="G75" s="446"/>
      <c r="H75" s="446"/>
      <c r="I75" s="446"/>
      <c r="J75" s="446"/>
      <c r="K75" s="446"/>
      <c r="L75" s="446"/>
      <c r="M75" s="446"/>
      <c r="N75" s="446"/>
      <c r="O75" s="446"/>
      <c r="P75" s="446"/>
      <c r="Q75" s="451"/>
      <c r="R75" s="451"/>
      <c r="S75" s="451"/>
      <c r="T75" s="451"/>
      <c r="U75" s="451"/>
      <c r="V75" s="451"/>
      <c r="W75" s="451"/>
      <c r="X75" s="451"/>
      <c r="Y75" s="451"/>
      <c r="Z75" s="451"/>
      <c r="AA75" s="451"/>
      <c r="AB75" s="451"/>
      <c r="AC75" s="451"/>
      <c r="AD75" s="451"/>
      <c r="AE75" s="451"/>
      <c r="AF75" s="451"/>
      <c r="AG75" s="451"/>
      <c r="AH75" s="451"/>
      <c r="AI75" s="451"/>
      <c r="AJ75" s="451"/>
      <c r="AK75" s="451"/>
      <c r="AL75" s="451"/>
      <c r="AM75" s="451"/>
      <c r="AN75" s="451"/>
      <c r="AO75" s="451"/>
      <c r="AP75" s="451"/>
      <c r="AQ75" s="451"/>
      <c r="AR75" s="451"/>
      <c r="AS75" s="451"/>
      <c r="AT75" s="451"/>
      <c r="AU75" s="451"/>
      <c r="AV75" s="451"/>
      <c r="AW75" s="451"/>
      <c r="AX75" s="451"/>
      <c r="AY75" s="451"/>
      <c r="AZ75" s="452"/>
      <c r="CZ75" s="126">
        <v>1</v>
      </c>
    </row>
    <row r="76" spans="1:104" ht="15" customHeight="1" x14ac:dyDescent="0.2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CZ76" s="126">
        <v>0</v>
      </c>
    </row>
    <row r="77" spans="1:104" ht="15" customHeight="1" x14ac:dyDescent="0.25">
      <c r="C77" s="1107"/>
      <c r="D77" s="1107"/>
      <c r="E77" s="1107"/>
      <c r="F77" s="1107"/>
      <c r="G77" s="1107"/>
      <c r="H77" s="1107"/>
      <c r="I77" s="1107"/>
      <c r="J77" s="1107"/>
      <c r="K77" s="1107"/>
      <c r="L77" s="1107"/>
      <c r="M77" s="1107"/>
      <c r="N77" s="1107"/>
      <c r="O77" s="1107"/>
      <c r="P77" s="1107"/>
      <c r="Q77" s="1107"/>
      <c r="R77" s="1107"/>
      <c r="S77" s="1107"/>
      <c r="T77" s="1107"/>
      <c r="U77" s="1107"/>
      <c r="V77" s="1107"/>
      <c r="W77" s="1107"/>
      <c r="X77" s="1107"/>
      <c r="Y77" s="1107"/>
      <c r="Z77" s="1107"/>
      <c r="AA77" s="1107"/>
      <c r="AB77" s="1107"/>
      <c r="AC77" s="1107"/>
      <c r="AD77" s="1107"/>
      <c r="AE77" s="1107"/>
      <c r="AF77" s="1107"/>
      <c r="AG77" s="1107"/>
      <c r="AH77" s="1107"/>
      <c r="AI77" s="1107"/>
      <c r="AJ77" s="1107"/>
      <c r="AK77" s="1107"/>
      <c r="AL77" s="1107"/>
      <c r="AM77" s="1107"/>
      <c r="AN77" s="1107"/>
      <c r="AO77" s="1107"/>
      <c r="AP77" s="1107"/>
      <c r="AQ77" s="1107"/>
      <c r="AR77" s="1107"/>
      <c r="AS77" s="1107"/>
      <c r="AT77" s="1107"/>
      <c r="AU77" s="1107"/>
      <c r="AV77" s="1107"/>
      <c r="AW77" s="1107"/>
      <c r="AX77" s="1107"/>
      <c r="AY77" s="1107"/>
      <c r="AZ77" s="1107"/>
      <c r="CZ77" s="126">
        <v>0</v>
      </c>
    </row>
    <row r="78" spans="1:104" x14ac:dyDescent="0.25">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c r="AA78" s="39"/>
      <c r="AB78" s="39"/>
      <c r="AC78" s="39"/>
      <c r="AD78" s="39"/>
      <c r="AE78" s="39"/>
      <c r="AF78" s="39"/>
      <c r="AG78" s="39"/>
      <c r="AH78" s="39"/>
      <c r="AI78" s="39"/>
      <c r="AJ78" s="39"/>
      <c r="AK78" s="39"/>
      <c r="AL78" s="39"/>
      <c r="AM78" s="39"/>
      <c r="AN78" s="39"/>
      <c r="AO78" s="39"/>
      <c r="AP78" s="39"/>
      <c r="AQ78" s="39"/>
      <c r="AR78" s="39"/>
      <c r="AS78" s="39"/>
      <c r="AT78" s="39"/>
      <c r="AU78" s="40"/>
      <c r="AV78" s="40"/>
      <c r="AW78" s="40"/>
      <c r="AX78" s="40"/>
      <c r="AY78" s="40"/>
      <c r="AZ78" s="40"/>
      <c r="CZ78" s="126">
        <v>0</v>
      </c>
    </row>
    <row r="79" spans="1:104" x14ac:dyDescent="0.25">
      <c r="A79" s="39"/>
      <c r="B79" s="39"/>
      <c r="C79" s="679" t="s">
        <v>640</v>
      </c>
      <c r="D79" s="679"/>
      <c r="E79" s="679"/>
      <c r="F79" s="679"/>
      <c r="G79" s="679"/>
      <c r="H79" s="679"/>
      <c r="I79" s="679"/>
      <c r="J79" s="679"/>
      <c r="K79" s="679"/>
      <c r="L79" s="679"/>
      <c r="M79" s="679"/>
      <c r="N79" s="679"/>
      <c r="O79" s="679"/>
      <c r="P79" s="679"/>
      <c r="Q79" s="679"/>
      <c r="R79" s="679"/>
      <c r="S79" s="679"/>
      <c r="T79" s="679"/>
      <c r="U79" s="679"/>
      <c r="V79" s="679"/>
      <c r="W79" s="679"/>
      <c r="X79" s="679"/>
      <c r="Y79" s="679"/>
      <c r="Z79" s="679"/>
      <c r="AA79" s="679"/>
      <c r="AB79" s="679"/>
      <c r="AC79" s="679"/>
      <c r="AD79" s="679"/>
      <c r="AE79" s="679"/>
      <c r="AF79" s="679"/>
      <c r="AG79" s="679"/>
      <c r="AH79" s="679"/>
      <c r="AI79" s="679"/>
      <c r="AJ79" s="679"/>
      <c r="AK79" s="679"/>
      <c r="AL79" s="679"/>
      <c r="AM79" s="679"/>
      <c r="AN79" s="679"/>
      <c r="AO79" s="679"/>
      <c r="AP79" s="679"/>
      <c r="AQ79" s="679"/>
      <c r="AR79" s="679"/>
      <c r="AS79" s="679"/>
      <c r="AT79" s="679"/>
      <c r="AU79" s="679"/>
      <c r="AV79" s="679"/>
      <c r="AW79" s="65"/>
      <c r="AX79" s="65"/>
      <c r="AY79" s="65"/>
      <c r="AZ79" s="40"/>
      <c r="CZ79" s="126">
        <v>0</v>
      </c>
    </row>
    <row r="80" spans="1:104" x14ac:dyDescent="0.25">
      <c r="A80" s="39"/>
      <c r="B80" s="39"/>
      <c r="C80" s="727" t="str">
        <f>APPG!D77</f>
        <v>versión 3.9</v>
      </c>
      <c r="D80" s="727"/>
      <c r="E80" s="727"/>
      <c r="F80" s="727"/>
      <c r="G80" s="727"/>
      <c r="H80" s="727"/>
      <c r="I80" s="727"/>
      <c r="J80" s="727"/>
      <c r="K80" s="727"/>
      <c r="L80" s="727"/>
      <c r="M80" s="727"/>
      <c r="N80" s="727"/>
      <c r="O80" s="727"/>
      <c r="P80" s="727"/>
      <c r="Q80" s="727"/>
      <c r="R80" s="727"/>
      <c r="S80" s="727"/>
      <c r="T80" s="727"/>
      <c r="U80" s="727"/>
      <c r="V80" s="727"/>
      <c r="W80" s="727"/>
      <c r="X80" s="727"/>
      <c r="Y80" s="727"/>
      <c r="Z80" s="728" t="s">
        <v>342</v>
      </c>
      <c r="AA80" s="728"/>
      <c r="AB80" s="728"/>
      <c r="AC80" s="728"/>
      <c r="AD80" s="728"/>
      <c r="AE80" s="728"/>
      <c r="AF80" s="728"/>
      <c r="AG80" s="728"/>
      <c r="AH80" s="728"/>
      <c r="AI80" s="728"/>
      <c r="AJ80" s="728"/>
      <c r="AK80" s="728"/>
      <c r="AL80" s="728"/>
      <c r="AM80" s="728"/>
      <c r="AN80" s="728"/>
      <c r="AO80" s="728"/>
      <c r="AP80" s="728"/>
      <c r="AQ80" s="728"/>
      <c r="AR80" s="728"/>
      <c r="AS80" s="728"/>
      <c r="AT80" s="728"/>
      <c r="AU80" s="728"/>
      <c r="AV80" s="728"/>
      <c r="AW80" s="40"/>
      <c r="AX80" s="40"/>
      <c r="AY80" s="40"/>
      <c r="AZ80" s="40"/>
      <c r="BC80">
        <f>ROW(C80)</f>
        <v>80</v>
      </c>
      <c r="BD80">
        <f>COLUMN(C80)</f>
        <v>3</v>
      </c>
      <c r="CZ80" s="126">
        <v>2</v>
      </c>
    </row>
    <row r="81" spans="1:104" x14ac:dyDescent="0.25">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39"/>
      <c r="AV81" s="39"/>
      <c r="AW81" s="39"/>
      <c r="AX81" s="39"/>
      <c r="AY81" s="39"/>
      <c r="AZ81" s="39"/>
      <c r="CZ81" s="126">
        <v>0</v>
      </c>
    </row>
    <row r="82" spans="1:104" x14ac:dyDescent="0.25">
      <c r="A82" s="39"/>
      <c r="B82" s="39"/>
      <c r="C82" s="39"/>
      <c r="D82" s="39"/>
      <c r="E82" s="39"/>
      <c r="F82" s="39"/>
      <c r="G82" s="39"/>
      <c r="H82" s="39"/>
      <c r="I82" s="39"/>
      <c r="J82" s="39"/>
      <c r="K82" s="39"/>
      <c r="L82" s="39"/>
      <c r="M82" s="39"/>
      <c r="N82" s="39"/>
      <c r="O82" s="39"/>
      <c r="P82" s="39"/>
      <c r="Q82" s="39"/>
      <c r="R82" s="39"/>
      <c r="S82" s="39"/>
      <c r="T82" s="39"/>
      <c r="U82" s="39"/>
      <c r="V82" s="39"/>
      <c r="W82" s="39"/>
      <c r="X82" s="39"/>
      <c r="Y82" s="39"/>
      <c r="Z82" s="39"/>
      <c r="AA82" s="39"/>
      <c r="AB82" s="39"/>
      <c r="AC82" s="39"/>
      <c r="AD82" s="39"/>
      <c r="AE82" s="39"/>
      <c r="AF82" s="39"/>
      <c r="AG82" s="39"/>
      <c r="AH82" s="39"/>
      <c r="AI82" s="39"/>
      <c r="AJ82" s="39"/>
      <c r="AK82" s="39"/>
      <c r="AL82" s="39"/>
      <c r="AM82" s="39"/>
      <c r="AN82" s="39"/>
      <c r="AO82" s="39"/>
      <c r="AP82" s="39"/>
      <c r="AQ82" s="39"/>
      <c r="AR82" s="39"/>
      <c r="AS82" s="39"/>
      <c r="AT82" s="39"/>
      <c r="AU82" s="39"/>
      <c r="AV82" s="39"/>
      <c r="AW82" s="39"/>
      <c r="AX82" s="39"/>
      <c r="AY82" s="39"/>
      <c r="AZ82" s="39"/>
    </row>
    <row r="83" spans="1:104" ht="15" customHeight="1" x14ac:dyDescent="0.25"/>
    <row r="85" spans="1:104" ht="15" customHeight="1" x14ac:dyDescent="0.25"/>
    <row r="86" spans="1:104" ht="15" customHeight="1" x14ac:dyDescent="0.25"/>
    <row r="87" spans="1:104" ht="15" customHeight="1" x14ac:dyDescent="0.25"/>
    <row r="89" spans="1:104" ht="15" customHeight="1" x14ac:dyDescent="0.25"/>
    <row r="90" spans="1:104" ht="15" customHeight="1" x14ac:dyDescent="0.25"/>
    <row r="91" spans="1:104" ht="15" customHeight="1" x14ac:dyDescent="0.25"/>
    <row r="92" spans="1:104" ht="15" customHeight="1" x14ac:dyDescent="0.25"/>
    <row r="95" spans="1:104" ht="15" customHeight="1" x14ac:dyDescent="0.25"/>
    <row r="112" ht="15" customHeight="1" x14ac:dyDescent="0.25"/>
  </sheetData>
  <sheetProtection password="B7BC" sheet="1" scenarios="1" formatCells="0" formatRows="0" insertHyperlinks="0" selectLockedCells="1"/>
  <mergeCells count="131">
    <mergeCell ref="C80:Y80"/>
    <mergeCell ref="Z80:AV80"/>
    <mergeCell ref="BU2:CV2"/>
    <mergeCell ref="BC3:BG3"/>
    <mergeCell ref="BH3:BM3"/>
    <mergeCell ref="BN3:BS3"/>
    <mergeCell ref="BU3:BV3"/>
    <mergeCell ref="BW3:CV3"/>
    <mergeCell ref="BC4:BG4"/>
    <mergeCell ref="BH4:BM4"/>
    <mergeCell ref="BN4:BS4"/>
    <mergeCell ref="C7:E8"/>
    <mergeCell ref="F7:I8"/>
    <mergeCell ref="J7:M8"/>
    <mergeCell ref="N7:Y8"/>
    <mergeCell ref="Z7:AH8"/>
    <mergeCell ref="K2:AZ4"/>
    <mergeCell ref="BC2:BG2"/>
    <mergeCell ref="BH2:BM2"/>
    <mergeCell ref="BN2:BS2"/>
    <mergeCell ref="AI7:AQ8"/>
    <mergeCell ref="AR7:AZ8"/>
    <mergeCell ref="BN5:BS5"/>
    <mergeCell ref="BC5:BG5"/>
    <mergeCell ref="BH5:BM5"/>
    <mergeCell ref="C77:AZ77"/>
    <mergeCell ref="C79:AV79"/>
    <mergeCell ref="C39:AV39"/>
    <mergeCell ref="AW39:AX39"/>
    <mergeCell ref="AY39:AZ39"/>
    <mergeCell ref="D43:AZ43"/>
    <mergeCell ref="D44:AZ44"/>
    <mergeCell ref="D45:AZ45"/>
    <mergeCell ref="C46:AV46"/>
    <mergeCell ref="AY46:AZ46"/>
    <mergeCell ref="C48:AZ49"/>
    <mergeCell ref="C41:AZ41"/>
    <mergeCell ref="C73:P75"/>
    <mergeCell ref="Q73:AZ75"/>
    <mergeCell ref="C71:P71"/>
    <mergeCell ref="AW46:AX46"/>
    <mergeCell ref="C63:N63"/>
    <mergeCell ref="O63:AA63"/>
    <mergeCell ref="AB63:AN63"/>
    <mergeCell ref="AO63:AZ63"/>
    <mergeCell ref="O60:AA60"/>
    <mergeCell ref="AI9:AQ9"/>
    <mergeCell ref="AR9:AZ9"/>
    <mergeCell ref="AR10:AZ10"/>
    <mergeCell ref="Q19:AZ19"/>
    <mergeCell ref="C20:P20"/>
    <mergeCell ref="Q20:AZ20"/>
    <mergeCell ref="C21:P21"/>
    <mergeCell ref="Q21:AZ21"/>
    <mergeCell ref="AI10:AQ10"/>
    <mergeCell ref="C12:AV12"/>
    <mergeCell ref="C10:E10"/>
    <mergeCell ref="F10:I10"/>
    <mergeCell ref="J10:M10"/>
    <mergeCell ref="N10:Y10"/>
    <mergeCell ref="Z10:AH10"/>
    <mergeCell ref="AR11:AZ11"/>
    <mergeCell ref="C9:E9"/>
    <mergeCell ref="F9:I9"/>
    <mergeCell ref="J9:M9"/>
    <mergeCell ref="N9:Y9"/>
    <mergeCell ref="Z9:AH9"/>
    <mergeCell ref="C11:E11"/>
    <mergeCell ref="F11:I11"/>
    <mergeCell ref="J11:M11"/>
    <mergeCell ref="C62:N62"/>
    <mergeCell ref="AB60:AN60"/>
    <mergeCell ref="O61:AA61"/>
    <mergeCell ref="AB61:AN61"/>
    <mergeCell ref="C17:P17"/>
    <mergeCell ref="N11:Y11"/>
    <mergeCell ref="Z11:AH11"/>
    <mergeCell ref="AI11:AQ11"/>
    <mergeCell ref="D14:AZ16"/>
    <mergeCell ref="Q24:AZ24"/>
    <mergeCell ref="C19:P19"/>
    <mergeCell ref="AW12:AX12"/>
    <mergeCell ref="AY12:AZ12"/>
    <mergeCell ref="D13:AZ13"/>
    <mergeCell ref="C24:P24"/>
    <mergeCell ref="C22:P22"/>
    <mergeCell ref="Q22:AZ22"/>
    <mergeCell ref="C23:P23"/>
    <mergeCell ref="Q23:AZ23"/>
    <mergeCell ref="AO61:AZ61"/>
    <mergeCell ref="Q26:AZ26"/>
    <mergeCell ref="C34:AZ34"/>
    <mergeCell ref="D37:AZ37"/>
    <mergeCell ref="C51:P51"/>
    <mergeCell ref="D53:AZ53"/>
    <mergeCell ref="D54:AZ54"/>
    <mergeCell ref="D55:AZ55"/>
    <mergeCell ref="C56:AV56"/>
    <mergeCell ref="AW56:AX56"/>
    <mergeCell ref="AY56:AZ56"/>
    <mergeCell ref="AO60:AZ60"/>
    <mergeCell ref="C58:AZ58"/>
    <mergeCell ref="C60:N60"/>
    <mergeCell ref="D38:AZ38"/>
    <mergeCell ref="C31:AZ32"/>
    <mergeCell ref="C29:P29"/>
    <mergeCell ref="D36:AZ36"/>
    <mergeCell ref="C68:P68"/>
    <mergeCell ref="Q68:AZ68"/>
    <mergeCell ref="BC6:BG6"/>
    <mergeCell ref="BH6:BM6"/>
    <mergeCell ref="BN6:BS6"/>
    <mergeCell ref="BC7:BG7"/>
    <mergeCell ref="BH7:BM7"/>
    <mergeCell ref="BN7:BS7"/>
    <mergeCell ref="C64:N64"/>
    <mergeCell ref="O64:AA64"/>
    <mergeCell ref="AB64:AN64"/>
    <mergeCell ref="AO64:AZ64"/>
    <mergeCell ref="C65:N65"/>
    <mergeCell ref="O65:AA65"/>
    <mergeCell ref="AB65:AN65"/>
    <mergeCell ref="AO65:AZ65"/>
    <mergeCell ref="C66:AV66"/>
    <mergeCell ref="AW66:AX66"/>
    <mergeCell ref="AY66:AZ66"/>
    <mergeCell ref="C61:N61"/>
    <mergeCell ref="O62:AA62"/>
    <mergeCell ref="AB62:AN62"/>
    <mergeCell ref="AO62:AZ62"/>
    <mergeCell ref="C26:P26"/>
  </mergeCells>
  <dataValidations count="2">
    <dataValidation type="decimal" allowBlank="1" showInputMessage="1" showErrorMessage="1" errorTitle="Error" error="Solo se permite el ingreso de valores numéricos entre 1 y 100_x000a_" sqref="C9:E11">
      <formula1>1</formula1>
      <formula2>100</formula2>
    </dataValidation>
    <dataValidation type="list" allowBlank="1" showInputMessage="1" showErrorMessage="1" errorTitle="Error" error="Solo se permite el ingreso de los siguientes caracteres: C - M - D - A" sqref="F9:I11">
      <formula1>Accion</formula1>
    </dataValidation>
  </dataValidations>
  <pageMargins left="0.70866141732283472" right="0.70866141732283472" top="0.74803149606299213" bottom="0.74803149606299213" header="0.31496062992125984" footer="0.31496062992125984"/>
  <pageSetup scale="61" orientation="portrait" r:id="rId1"/>
  <headerFooter>
    <oddFooter>&amp;L&amp;"Arial,Normal"&amp;9Versión 3.5&amp;C&amp;"Arial,Normal"&amp;9Choucair Cárdenas Testing. Todos los derechos reservados - 2011. Choucair ©CONFIDENCIAL&amp;R&amp;"Arial,Normal"&amp;9Pág &amp;P de &amp;N</oddFooter>
  </headerFooter>
  <drawing r:id="rId2"/>
  <legacyDrawing r:id="rId3"/>
  <controls>
    <mc:AlternateContent xmlns:mc="http://schemas.openxmlformats.org/markup-compatibility/2006">
      <mc:Choice Requires="x14">
        <control shapeId="96257" r:id="rId4" name="imgAgregarFilaAccion">
          <controlPr defaultSize="0" autoLine="0" r:id="rId5">
            <anchor moveWithCells="1">
              <from>
                <xdr:col>50</xdr:col>
                <xdr:colOff>9525</xdr:colOff>
                <xdr:row>11</xdr:row>
                <xdr:rowOff>9525</xdr:rowOff>
              </from>
              <to>
                <xdr:col>52</xdr:col>
                <xdr:colOff>0</xdr:colOff>
                <xdr:row>11</xdr:row>
                <xdr:rowOff>180975</xdr:rowOff>
              </to>
            </anchor>
          </controlPr>
        </control>
      </mc:Choice>
      <mc:Fallback>
        <control shapeId="96257" r:id="rId4" name="imgAgregarFilaAccion"/>
      </mc:Fallback>
    </mc:AlternateContent>
    <mc:AlternateContent xmlns:mc="http://schemas.openxmlformats.org/markup-compatibility/2006">
      <mc:Choice Requires="x14">
        <control shapeId="96258" r:id="rId6" name="imgEliminarFilaAccion">
          <controlPr defaultSize="0" autoLine="0" r:id="rId5">
            <anchor moveWithCells="1">
              <from>
                <xdr:col>48</xdr:col>
                <xdr:colOff>9525</xdr:colOff>
                <xdr:row>11</xdr:row>
                <xdr:rowOff>9525</xdr:rowOff>
              </from>
              <to>
                <xdr:col>50</xdr:col>
                <xdr:colOff>0</xdr:colOff>
                <xdr:row>11</xdr:row>
                <xdr:rowOff>180975</xdr:rowOff>
              </to>
            </anchor>
          </controlPr>
        </control>
      </mc:Choice>
      <mc:Fallback>
        <control shapeId="96258" r:id="rId6" name="imgEliminarFilaAccion"/>
      </mc:Fallback>
    </mc:AlternateContent>
    <mc:AlternateContent xmlns:mc="http://schemas.openxmlformats.org/markup-compatibility/2006">
      <mc:Choice Requires="x14">
        <control shapeId="96259" r:id="rId7" name="imgAgregarFilaMotivo">
          <controlPr defaultSize="0" autoLine="0" r:id="rId5">
            <anchor moveWithCells="1">
              <from>
                <xdr:col>50</xdr:col>
                <xdr:colOff>9525</xdr:colOff>
                <xdr:row>38</xdr:row>
                <xdr:rowOff>9525</xdr:rowOff>
              </from>
              <to>
                <xdr:col>52</xdr:col>
                <xdr:colOff>0</xdr:colOff>
                <xdr:row>38</xdr:row>
                <xdr:rowOff>180975</xdr:rowOff>
              </to>
            </anchor>
          </controlPr>
        </control>
      </mc:Choice>
      <mc:Fallback>
        <control shapeId="96259" r:id="rId7" name="imgAgregarFilaMotivo"/>
      </mc:Fallback>
    </mc:AlternateContent>
    <mc:AlternateContent xmlns:mc="http://schemas.openxmlformats.org/markup-compatibility/2006">
      <mc:Choice Requires="x14">
        <control shapeId="96260" r:id="rId8" name="imgEliminarFilaMotivo">
          <controlPr defaultSize="0" autoLine="0" r:id="rId5">
            <anchor moveWithCells="1">
              <from>
                <xdr:col>48</xdr:col>
                <xdr:colOff>9525</xdr:colOff>
                <xdr:row>38</xdr:row>
                <xdr:rowOff>9525</xdr:rowOff>
              </from>
              <to>
                <xdr:col>50</xdr:col>
                <xdr:colOff>0</xdr:colOff>
                <xdr:row>38</xdr:row>
                <xdr:rowOff>180975</xdr:rowOff>
              </to>
            </anchor>
          </controlPr>
        </control>
      </mc:Choice>
      <mc:Fallback>
        <control shapeId="96260" r:id="rId8" name="imgEliminarFilaMotivo"/>
      </mc:Fallback>
    </mc:AlternateContent>
    <mc:AlternateContent xmlns:mc="http://schemas.openxmlformats.org/markup-compatibility/2006">
      <mc:Choice Requires="x14">
        <control shapeId="96261" r:id="rId9" name="cmdGenerarCopia">
          <controlPr defaultSize="0" autoFill="0" autoLine="0" r:id="rId10">
            <anchor moveWithCells="1">
              <from>
                <xdr:col>5</xdr:col>
                <xdr:colOff>76200</xdr:colOff>
                <xdr:row>72</xdr:row>
                <xdr:rowOff>104775</xdr:rowOff>
              </from>
              <to>
                <xdr:col>12</xdr:col>
                <xdr:colOff>104775</xdr:colOff>
                <xdr:row>74</xdr:row>
                <xdr:rowOff>104775</xdr:rowOff>
              </to>
            </anchor>
          </controlPr>
        </control>
      </mc:Choice>
      <mc:Fallback>
        <control shapeId="96261" r:id="rId9" name="cmdGenerarCopia"/>
      </mc:Fallback>
    </mc:AlternateContent>
    <mc:AlternateContent xmlns:mc="http://schemas.openxmlformats.org/markup-compatibility/2006">
      <mc:Choice Requires="x14">
        <control shapeId="96263" r:id="rId11" name="imgAgregarFilaRiesgo">
          <controlPr defaultSize="0" autoLine="0" r:id="rId5">
            <anchor moveWithCells="1">
              <from>
                <xdr:col>50</xdr:col>
                <xdr:colOff>9525</xdr:colOff>
                <xdr:row>45</xdr:row>
                <xdr:rowOff>19050</xdr:rowOff>
              </from>
              <to>
                <xdr:col>52</xdr:col>
                <xdr:colOff>0</xdr:colOff>
                <xdr:row>46</xdr:row>
                <xdr:rowOff>0</xdr:rowOff>
              </to>
            </anchor>
          </controlPr>
        </control>
      </mc:Choice>
      <mc:Fallback>
        <control shapeId="96263" r:id="rId11" name="imgAgregarFilaRiesgo"/>
      </mc:Fallback>
    </mc:AlternateContent>
    <mc:AlternateContent xmlns:mc="http://schemas.openxmlformats.org/markup-compatibility/2006">
      <mc:Choice Requires="x14">
        <control shapeId="96264" r:id="rId12" name="imgEliminarFilaRiesgo">
          <controlPr defaultSize="0" autoLine="0" r:id="rId5">
            <anchor moveWithCells="1">
              <from>
                <xdr:col>48</xdr:col>
                <xdr:colOff>9525</xdr:colOff>
                <xdr:row>45</xdr:row>
                <xdr:rowOff>19050</xdr:rowOff>
              </from>
              <to>
                <xdr:col>50</xdr:col>
                <xdr:colOff>0</xdr:colOff>
                <xdr:row>46</xdr:row>
                <xdr:rowOff>0</xdr:rowOff>
              </to>
            </anchor>
          </controlPr>
        </control>
      </mc:Choice>
      <mc:Fallback>
        <control shapeId="96264" r:id="rId12" name="imgEliminarFilaRiesgo"/>
      </mc:Fallback>
    </mc:AlternateContent>
    <mc:AlternateContent xmlns:mc="http://schemas.openxmlformats.org/markup-compatibility/2006">
      <mc:Choice Requires="x14">
        <control shapeId="96265" r:id="rId13" name="imgAgregarFilaObservacion">
          <controlPr defaultSize="0" autoLine="0" r:id="rId5">
            <anchor moveWithCells="1">
              <from>
                <xdr:col>50</xdr:col>
                <xdr:colOff>9525</xdr:colOff>
                <xdr:row>55</xdr:row>
                <xdr:rowOff>9525</xdr:rowOff>
              </from>
              <to>
                <xdr:col>52</xdr:col>
                <xdr:colOff>0</xdr:colOff>
                <xdr:row>55</xdr:row>
                <xdr:rowOff>180975</xdr:rowOff>
              </to>
            </anchor>
          </controlPr>
        </control>
      </mc:Choice>
      <mc:Fallback>
        <control shapeId="96265" r:id="rId13" name="imgAgregarFilaObservacion"/>
      </mc:Fallback>
    </mc:AlternateContent>
    <mc:AlternateContent xmlns:mc="http://schemas.openxmlformats.org/markup-compatibility/2006">
      <mc:Choice Requires="x14">
        <control shapeId="96266" r:id="rId14" name="imgEliminarFilaObservacion">
          <controlPr defaultSize="0" autoLine="0" r:id="rId5">
            <anchor moveWithCells="1">
              <from>
                <xdr:col>48</xdr:col>
                <xdr:colOff>9525</xdr:colOff>
                <xdr:row>55</xdr:row>
                <xdr:rowOff>9525</xdr:rowOff>
              </from>
              <to>
                <xdr:col>50</xdr:col>
                <xdr:colOff>0</xdr:colOff>
                <xdr:row>55</xdr:row>
                <xdr:rowOff>180975</xdr:rowOff>
              </to>
            </anchor>
          </controlPr>
        </control>
      </mc:Choice>
      <mc:Fallback>
        <control shapeId="96266" r:id="rId14" name="imgEliminarFilaObservacion"/>
      </mc:Fallback>
    </mc:AlternateContent>
    <mc:AlternateContent xmlns:mc="http://schemas.openxmlformats.org/markup-compatibility/2006">
      <mc:Choice Requires="x14">
        <control shapeId="96267" r:id="rId15" name="imgAgregarFilaFirma">
          <controlPr defaultSize="0" autoLine="0" r:id="rId5">
            <anchor moveWithCells="1">
              <from>
                <xdr:col>50</xdr:col>
                <xdr:colOff>9525</xdr:colOff>
                <xdr:row>65</xdr:row>
                <xdr:rowOff>9525</xdr:rowOff>
              </from>
              <to>
                <xdr:col>52</xdr:col>
                <xdr:colOff>0</xdr:colOff>
                <xdr:row>65</xdr:row>
                <xdr:rowOff>180975</xdr:rowOff>
              </to>
            </anchor>
          </controlPr>
        </control>
      </mc:Choice>
      <mc:Fallback>
        <control shapeId="96267" r:id="rId15" name="imgAgregarFilaFirma"/>
      </mc:Fallback>
    </mc:AlternateContent>
    <mc:AlternateContent xmlns:mc="http://schemas.openxmlformats.org/markup-compatibility/2006">
      <mc:Choice Requires="x14">
        <control shapeId="96268" r:id="rId16" name="imgEliminarFilaFirma">
          <controlPr defaultSize="0" autoLine="0" r:id="rId5">
            <anchor moveWithCells="1">
              <from>
                <xdr:col>48</xdr:col>
                <xdr:colOff>9525</xdr:colOff>
                <xdr:row>65</xdr:row>
                <xdr:rowOff>9525</xdr:rowOff>
              </from>
              <to>
                <xdr:col>50</xdr:col>
                <xdr:colOff>0</xdr:colOff>
                <xdr:row>65</xdr:row>
                <xdr:rowOff>180975</xdr:rowOff>
              </to>
            </anchor>
          </controlPr>
        </control>
      </mc:Choice>
      <mc:Fallback>
        <control shapeId="96268" r:id="rId16" name="imgEliminarFilaFirma"/>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20"/>
  <dimension ref="A1:XFC121"/>
  <sheetViews>
    <sheetView showGridLines="0" workbookViewId="0">
      <selection activeCell="C9" sqref="C9:E9"/>
    </sheetView>
  </sheetViews>
  <sheetFormatPr baseColWidth="10" defaultColWidth="0" defaultRowHeight="15" x14ac:dyDescent="0.25"/>
  <cols>
    <col min="1" max="54" width="2.7109375" customWidth="1"/>
    <col min="55" max="16383" width="7" hidden="1"/>
    <col min="16384" max="16384" width="4.42578125" hidden="1"/>
  </cols>
  <sheetData>
    <row r="1" spans="1:104" x14ac:dyDescent="0.25">
      <c r="A1" s="39"/>
      <c r="B1" s="39"/>
      <c r="BC1">
        <f>ROW(BC90)</f>
        <v>90</v>
      </c>
      <c r="BD1">
        <f>ROW(BC90)</f>
        <v>90</v>
      </c>
      <c r="CZ1" s="126">
        <v>0</v>
      </c>
    </row>
    <row r="2" spans="1:104" x14ac:dyDescent="0.25">
      <c r="A2" s="39"/>
      <c r="B2" s="39"/>
      <c r="C2" s="70"/>
      <c r="D2" s="71"/>
      <c r="E2" s="71"/>
      <c r="F2" s="71"/>
      <c r="G2" s="71"/>
      <c r="H2" s="71"/>
      <c r="I2" s="71"/>
      <c r="J2" s="71"/>
      <c r="K2" s="634" t="s">
        <v>624</v>
      </c>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5"/>
      <c r="BA2" s="39"/>
      <c r="BC2" s="755" t="s">
        <v>39</v>
      </c>
      <c r="BD2" s="756"/>
      <c r="BE2" s="756"/>
      <c r="BF2" s="756"/>
      <c r="BG2" s="757"/>
      <c r="BH2" s="758" t="s">
        <v>40</v>
      </c>
      <c r="BI2" s="759"/>
      <c r="BJ2" s="759"/>
      <c r="BK2" s="759"/>
      <c r="BL2" s="759"/>
      <c r="BM2" s="760"/>
      <c r="BN2" s="758" t="s">
        <v>41</v>
      </c>
      <c r="BO2" s="759"/>
      <c r="BP2" s="759"/>
      <c r="BQ2" s="759"/>
      <c r="BR2" s="759"/>
      <c r="BS2" s="760"/>
      <c r="BU2" s="758" t="s">
        <v>355</v>
      </c>
      <c r="BV2" s="759"/>
      <c r="BW2" s="759"/>
      <c r="BX2" s="759"/>
      <c r="BY2" s="759"/>
      <c r="BZ2" s="759"/>
      <c r="CA2" s="759"/>
      <c r="CB2" s="759"/>
      <c r="CC2" s="759"/>
      <c r="CD2" s="759"/>
      <c r="CE2" s="759"/>
      <c r="CF2" s="759"/>
      <c r="CG2" s="759"/>
      <c r="CH2" s="759"/>
      <c r="CI2" s="759"/>
      <c r="CJ2" s="759"/>
      <c r="CK2" s="759"/>
      <c r="CL2" s="759"/>
      <c r="CM2" s="759"/>
      <c r="CN2" s="759"/>
      <c r="CO2" s="759"/>
      <c r="CP2" s="759"/>
      <c r="CQ2" s="759"/>
      <c r="CR2" s="759"/>
      <c r="CS2" s="759"/>
      <c r="CT2" s="759"/>
      <c r="CU2" s="759"/>
      <c r="CV2" s="760"/>
      <c r="CZ2" s="126">
        <v>0</v>
      </c>
    </row>
    <row r="3" spans="1:104" x14ac:dyDescent="0.25">
      <c r="A3" s="39"/>
      <c r="B3" s="40"/>
      <c r="C3" s="72"/>
      <c r="D3" s="40"/>
      <c r="E3" s="40"/>
      <c r="F3" s="40"/>
      <c r="G3" s="40"/>
      <c r="H3" s="40"/>
      <c r="I3" s="40"/>
      <c r="J3" s="40"/>
      <c r="K3" s="636"/>
      <c r="L3" s="636"/>
      <c r="M3" s="636"/>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7"/>
      <c r="BA3" s="39"/>
      <c r="BC3" s="295" t="s">
        <v>42</v>
      </c>
      <c r="BD3" s="272"/>
      <c r="BE3" s="272"/>
      <c r="BF3" s="272"/>
      <c r="BG3" s="273"/>
      <c r="BH3" s="274">
        <f>ROW(C12)</f>
        <v>12</v>
      </c>
      <c r="BI3" s="275"/>
      <c r="BJ3" s="275"/>
      <c r="BK3" s="275"/>
      <c r="BL3" s="275"/>
      <c r="BM3" s="276"/>
      <c r="BN3" s="277">
        <v>0</v>
      </c>
      <c r="BO3" s="278"/>
      <c r="BP3" s="278"/>
      <c r="BQ3" s="278"/>
      <c r="BR3" s="278"/>
      <c r="BS3" s="279"/>
      <c r="BU3" s="1118" t="s">
        <v>363</v>
      </c>
      <c r="BV3" s="1119"/>
      <c r="BW3" s="1115" t="s">
        <v>356</v>
      </c>
      <c r="BX3" s="1116"/>
      <c r="BY3" s="1116"/>
      <c r="BZ3" s="1116"/>
      <c r="CA3" s="1116"/>
      <c r="CB3" s="1116"/>
      <c r="CC3" s="1116"/>
      <c r="CD3" s="1116"/>
      <c r="CE3" s="1116"/>
      <c r="CF3" s="1116"/>
      <c r="CG3" s="1116"/>
      <c r="CH3" s="1116"/>
      <c r="CI3" s="1116"/>
      <c r="CJ3" s="1116"/>
      <c r="CK3" s="1116"/>
      <c r="CL3" s="1116"/>
      <c r="CM3" s="1116"/>
      <c r="CN3" s="1116"/>
      <c r="CO3" s="1116"/>
      <c r="CP3" s="1116"/>
      <c r="CQ3" s="1116"/>
      <c r="CR3" s="1116"/>
      <c r="CS3" s="1116"/>
      <c r="CT3" s="1116"/>
      <c r="CU3" s="1116"/>
      <c r="CV3" s="1117"/>
      <c r="CZ3" s="126">
        <v>0</v>
      </c>
    </row>
    <row r="4" spans="1:104" x14ac:dyDescent="0.25">
      <c r="A4" s="39"/>
      <c r="B4" s="40"/>
      <c r="C4" s="43"/>
      <c r="D4" s="42"/>
      <c r="E4" s="42"/>
      <c r="F4" s="42"/>
      <c r="G4" s="42"/>
      <c r="H4" s="42"/>
      <c r="I4" s="42"/>
      <c r="J4" s="42"/>
      <c r="K4" s="638"/>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9"/>
      <c r="BA4" s="39"/>
      <c r="BC4" s="295" t="s">
        <v>444</v>
      </c>
      <c r="BD4" s="272"/>
      <c r="BE4" s="272"/>
      <c r="BF4" s="272"/>
      <c r="BG4" s="273"/>
      <c r="BH4" s="274">
        <f>ROW(C44)</f>
        <v>44</v>
      </c>
      <c r="BI4" s="275"/>
      <c r="BJ4" s="275"/>
      <c r="BK4" s="275"/>
      <c r="BL4" s="275"/>
      <c r="BM4" s="276"/>
      <c r="BN4" s="277">
        <v>0</v>
      </c>
      <c r="BO4" s="278"/>
      <c r="BP4" s="278"/>
      <c r="BQ4" s="278"/>
      <c r="BR4" s="278"/>
      <c r="BS4" s="279"/>
      <c r="CZ4" s="126">
        <v>0</v>
      </c>
    </row>
    <row r="5" spans="1:104" x14ac:dyDescent="0.25">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66"/>
      <c r="BA5" s="39"/>
      <c r="BC5" s="295" t="s">
        <v>45</v>
      </c>
      <c r="BD5" s="272"/>
      <c r="BE5" s="272"/>
      <c r="BF5" s="272"/>
      <c r="BG5" s="273"/>
      <c r="BH5" s="274">
        <f>ROW(C51)</f>
        <v>51</v>
      </c>
      <c r="BI5" s="275"/>
      <c r="BJ5" s="275"/>
      <c r="BK5" s="275"/>
      <c r="BL5" s="275"/>
      <c r="BM5" s="276"/>
      <c r="BN5" s="277">
        <v>0</v>
      </c>
      <c r="BO5" s="278"/>
      <c r="BP5" s="278"/>
      <c r="BQ5" s="278"/>
      <c r="BR5" s="278"/>
      <c r="BS5" s="279"/>
      <c r="CZ5" s="126">
        <v>0</v>
      </c>
    </row>
    <row r="6" spans="1:104"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C6" s="295" t="s">
        <v>467</v>
      </c>
      <c r="BD6" s="272"/>
      <c r="BE6" s="272"/>
      <c r="BF6" s="272"/>
      <c r="BG6" s="273"/>
      <c r="BH6" s="274">
        <f>ROW(C31)</f>
        <v>31</v>
      </c>
      <c r="BI6" s="275"/>
      <c r="BJ6" s="275"/>
      <c r="BK6" s="275"/>
      <c r="BL6" s="275"/>
      <c r="BM6" s="276"/>
      <c r="BN6" s="277">
        <v>0</v>
      </c>
      <c r="BO6" s="278"/>
      <c r="BP6" s="278"/>
      <c r="BQ6" s="278"/>
      <c r="BR6" s="278"/>
      <c r="BS6" s="279"/>
      <c r="CZ6" s="126">
        <v>0</v>
      </c>
    </row>
    <row r="7" spans="1:104" x14ac:dyDescent="0.25">
      <c r="A7" s="39"/>
      <c r="B7" s="39"/>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39"/>
      <c r="BC7" s="271" t="s">
        <v>615</v>
      </c>
      <c r="BD7" s="272"/>
      <c r="BE7" s="272"/>
      <c r="BF7" s="272"/>
      <c r="BG7" s="273"/>
      <c r="BH7" s="274">
        <f>ROW(C65)</f>
        <v>65</v>
      </c>
      <c r="BI7" s="275"/>
      <c r="BJ7" s="275"/>
      <c r="BK7" s="275"/>
      <c r="BL7" s="275"/>
      <c r="BM7" s="276"/>
      <c r="BN7" s="277">
        <v>0</v>
      </c>
      <c r="BO7" s="278"/>
      <c r="BP7" s="278"/>
      <c r="BQ7" s="278"/>
      <c r="BR7" s="278"/>
      <c r="BS7" s="279"/>
      <c r="CZ7" s="126">
        <v>0</v>
      </c>
    </row>
    <row r="8" spans="1:104" x14ac:dyDescent="0.25">
      <c r="A8" s="39"/>
      <c r="B8" s="39"/>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39"/>
      <c r="BC8" s="271" t="s">
        <v>611</v>
      </c>
      <c r="BD8" s="272"/>
      <c r="BE8" s="272"/>
      <c r="BF8" s="272"/>
      <c r="BG8" s="273"/>
      <c r="BH8" s="274">
        <f>ROW(C75)</f>
        <v>75</v>
      </c>
      <c r="BI8" s="275"/>
      <c r="BJ8" s="275"/>
      <c r="BK8" s="275"/>
      <c r="BL8" s="275"/>
      <c r="BM8" s="276"/>
      <c r="BN8" s="277">
        <v>0</v>
      </c>
      <c r="BO8" s="278"/>
      <c r="BP8" s="278"/>
      <c r="BQ8" s="278"/>
      <c r="BR8" s="278"/>
      <c r="BS8" s="279"/>
      <c r="CZ8" s="126">
        <v>0</v>
      </c>
    </row>
    <row r="9" spans="1:104" x14ac:dyDescent="0.25">
      <c r="A9" s="39"/>
      <c r="B9" s="39"/>
      <c r="C9" s="630"/>
      <c r="D9" s="631"/>
      <c r="E9" s="631"/>
      <c r="F9" s="632"/>
      <c r="G9" s="632"/>
      <c r="H9" s="632"/>
      <c r="I9" s="632"/>
      <c r="J9" s="632" t="s">
        <v>91</v>
      </c>
      <c r="K9" s="632"/>
      <c r="L9" s="632"/>
      <c r="M9" s="632"/>
      <c r="N9" s="633"/>
      <c r="O9" s="633"/>
      <c r="P9" s="633"/>
      <c r="Q9" s="633"/>
      <c r="R9" s="633"/>
      <c r="S9" s="633"/>
      <c r="T9" s="633"/>
      <c r="U9" s="633"/>
      <c r="V9" s="633"/>
      <c r="W9" s="633"/>
      <c r="X9" s="633"/>
      <c r="Y9" s="633"/>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9"/>
      <c r="BA9" s="39"/>
      <c r="CZ9" s="126">
        <v>0</v>
      </c>
    </row>
    <row r="10" spans="1:104" x14ac:dyDescent="0.25">
      <c r="A10" s="39"/>
      <c r="B10" s="39"/>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BA10" s="39"/>
      <c r="CZ10" s="126">
        <v>0</v>
      </c>
    </row>
    <row r="11" spans="1:104" x14ac:dyDescent="0.25">
      <c r="A11" s="39"/>
      <c r="B11" s="39"/>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BA11" s="39"/>
      <c r="CZ11" s="126">
        <v>0</v>
      </c>
    </row>
    <row r="12" spans="1:104" x14ac:dyDescent="0.25">
      <c r="A12" s="39"/>
      <c r="B12" s="39"/>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39"/>
      <c r="CZ12" s="126">
        <v>1</v>
      </c>
    </row>
    <row r="13" spans="1:104" x14ac:dyDescent="0.25">
      <c r="A13" s="39"/>
      <c r="B13" s="39"/>
      <c r="C13" s="67" t="s">
        <v>95</v>
      </c>
      <c r="D13" s="626" t="s">
        <v>96</v>
      </c>
      <c r="E13" s="626"/>
      <c r="F13" s="626"/>
      <c r="G13" s="626"/>
      <c r="H13" s="626"/>
      <c r="I13" s="626"/>
      <c r="J13" s="626"/>
      <c r="K13" s="626"/>
      <c r="L13" s="626"/>
      <c r="M13" s="626"/>
      <c r="N13" s="626"/>
      <c r="O13" s="626"/>
      <c r="P13" s="626"/>
      <c r="Q13" s="626"/>
      <c r="R13" s="626"/>
      <c r="S13" s="626"/>
      <c r="T13" s="626"/>
      <c r="U13" s="626"/>
      <c r="V13" s="626"/>
      <c r="W13" s="626"/>
      <c r="X13" s="626"/>
      <c r="Y13" s="626"/>
      <c r="Z13" s="626"/>
      <c r="AA13" s="626"/>
      <c r="AB13" s="626"/>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39"/>
      <c r="BB13" s="39"/>
      <c r="CZ13" s="126">
        <v>0</v>
      </c>
    </row>
    <row r="14" spans="1:104" x14ac:dyDescent="0.25">
      <c r="A14" s="39"/>
      <c r="B14" s="39"/>
      <c r="C14" s="67" t="s">
        <v>97</v>
      </c>
      <c r="D14" s="627" t="s">
        <v>98</v>
      </c>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7"/>
      <c r="AD14" s="627"/>
      <c r="AE14" s="627"/>
      <c r="AF14" s="627"/>
      <c r="AG14" s="627"/>
      <c r="AH14" s="627"/>
      <c r="AI14" s="627"/>
      <c r="AJ14" s="627"/>
      <c r="AK14" s="627"/>
      <c r="AL14" s="627"/>
      <c r="AM14" s="627"/>
      <c r="AN14" s="627"/>
      <c r="AO14" s="627"/>
      <c r="AP14" s="627"/>
      <c r="AQ14" s="627"/>
      <c r="AR14" s="627"/>
      <c r="AS14" s="627"/>
      <c r="AT14" s="627"/>
      <c r="AU14" s="627"/>
      <c r="AV14" s="627"/>
      <c r="AW14" s="627"/>
      <c r="AX14" s="627"/>
      <c r="AY14" s="627"/>
      <c r="AZ14" s="627"/>
      <c r="BA14" s="39"/>
      <c r="BB14" s="39"/>
      <c r="CZ14" s="126">
        <v>0</v>
      </c>
    </row>
    <row r="15" spans="1:104" x14ac:dyDescent="0.25">
      <c r="A15" s="39"/>
      <c r="B15" s="39"/>
      <c r="C15" s="67"/>
      <c r="D15" s="627"/>
      <c r="E15" s="627"/>
      <c r="F15" s="627"/>
      <c r="G15" s="627"/>
      <c r="H15" s="627"/>
      <c r="I15" s="627"/>
      <c r="J15" s="627"/>
      <c r="K15" s="627"/>
      <c r="L15" s="627"/>
      <c r="M15" s="627"/>
      <c r="N15" s="627"/>
      <c r="O15" s="627"/>
      <c r="P15" s="627"/>
      <c r="Q15" s="627"/>
      <c r="R15" s="627"/>
      <c r="S15" s="627"/>
      <c r="T15" s="627"/>
      <c r="U15" s="627"/>
      <c r="V15" s="627"/>
      <c r="W15" s="627"/>
      <c r="X15" s="627"/>
      <c r="Y15" s="627"/>
      <c r="Z15" s="627"/>
      <c r="AA15" s="627"/>
      <c r="AB15" s="627"/>
      <c r="AC15" s="627"/>
      <c r="AD15" s="627"/>
      <c r="AE15" s="627"/>
      <c r="AF15" s="627"/>
      <c r="AG15" s="627"/>
      <c r="AH15" s="627"/>
      <c r="AI15" s="627"/>
      <c r="AJ15" s="627"/>
      <c r="AK15" s="627"/>
      <c r="AL15" s="627"/>
      <c r="AM15" s="627"/>
      <c r="AN15" s="627"/>
      <c r="AO15" s="627"/>
      <c r="AP15" s="627"/>
      <c r="AQ15" s="627"/>
      <c r="AR15" s="627"/>
      <c r="AS15" s="627"/>
      <c r="AT15" s="627"/>
      <c r="AU15" s="627"/>
      <c r="AV15" s="627"/>
      <c r="AW15" s="627"/>
      <c r="AX15" s="627"/>
      <c r="AY15" s="627"/>
      <c r="AZ15" s="627"/>
      <c r="BA15" s="39"/>
      <c r="BB15" s="39"/>
      <c r="CZ15" s="126">
        <v>0</v>
      </c>
    </row>
    <row r="16" spans="1:104" x14ac:dyDescent="0.25">
      <c r="A16" s="39"/>
      <c r="B16" s="39"/>
      <c r="C16" s="68"/>
      <c r="D16" s="627"/>
      <c r="E16" s="627"/>
      <c r="F16" s="627"/>
      <c r="G16" s="627"/>
      <c r="H16" s="627"/>
      <c r="I16" s="627"/>
      <c r="J16" s="627"/>
      <c r="K16" s="627"/>
      <c r="L16" s="627"/>
      <c r="M16" s="627"/>
      <c r="N16" s="627"/>
      <c r="O16" s="627"/>
      <c r="P16" s="627"/>
      <c r="Q16" s="627"/>
      <c r="R16" s="627"/>
      <c r="S16" s="627"/>
      <c r="T16" s="627"/>
      <c r="U16" s="627"/>
      <c r="V16" s="627"/>
      <c r="W16" s="627"/>
      <c r="X16" s="627"/>
      <c r="Y16" s="627"/>
      <c r="Z16" s="627"/>
      <c r="AA16" s="627"/>
      <c r="AB16" s="627"/>
      <c r="AC16" s="627"/>
      <c r="AD16" s="627"/>
      <c r="AE16" s="627"/>
      <c r="AF16" s="627"/>
      <c r="AG16" s="627"/>
      <c r="AH16" s="627"/>
      <c r="AI16" s="627"/>
      <c r="AJ16" s="627"/>
      <c r="AK16" s="627"/>
      <c r="AL16" s="627"/>
      <c r="AM16" s="627"/>
      <c r="AN16" s="627"/>
      <c r="AO16" s="627"/>
      <c r="AP16" s="627"/>
      <c r="AQ16" s="627"/>
      <c r="AR16" s="627"/>
      <c r="AS16" s="627"/>
      <c r="AT16" s="627"/>
      <c r="AU16" s="627"/>
      <c r="AV16" s="627"/>
      <c r="AW16" s="627"/>
      <c r="AX16" s="627"/>
      <c r="AY16" s="627"/>
      <c r="AZ16" s="627"/>
      <c r="BA16" s="39"/>
      <c r="BB16" s="39"/>
      <c r="CZ16" s="126">
        <v>0</v>
      </c>
    </row>
    <row r="17" spans="1:104" x14ac:dyDescent="0.25">
      <c r="A17" s="39"/>
      <c r="B17" s="39"/>
      <c r="C17" s="335" t="s">
        <v>99</v>
      </c>
      <c r="D17" s="328"/>
      <c r="E17" s="328"/>
      <c r="F17" s="328"/>
      <c r="G17" s="328"/>
      <c r="H17" s="328"/>
      <c r="I17" s="328"/>
      <c r="J17" s="328"/>
      <c r="K17" s="328"/>
      <c r="L17" s="328"/>
      <c r="M17" s="328"/>
      <c r="N17" s="328"/>
      <c r="O17" s="328"/>
      <c r="P17" s="329"/>
      <c r="Q17" s="43"/>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39"/>
      <c r="CZ17" s="126">
        <v>0</v>
      </c>
    </row>
    <row r="18" spans="1:104"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CZ18" s="126">
        <v>0</v>
      </c>
    </row>
    <row r="19" spans="1:104" x14ac:dyDescent="0.25">
      <c r="A19" s="39"/>
      <c r="B19" s="39"/>
      <c r="C19" s="380" t="s">
        <v>100</v>
      </c>
      <c r="D19" s="381"/>
      <c r="E19" s="381"/>
      <c r="F19" s="381"/>
      <c r="G19" s="381"/>
      <c r="H19" s="381"/>
      <c r="I19" s="381"/>
      <c r="J19" s="381"/>
      <c r="K19" s="381"/>
      <c r="L19" s="381"/>
      <c r="M19" s="381"/>
      <c r="N19" s="381"/>
      <c r="O19" s="381"/>
      <c r="P19" s="382"/>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A19" s="39"/>
      <c r="BC19">
        <f t="shared" ref="BC19:BC24" si="0">ROW(Q19)</f>
        <v>19</v>
      </c>
      <c r="BD19">
        <f t="shared" ref="BD19:BD24" si="1">COLUMN(Q19)</f>
        <v>17</v>
      </c>
      <c r="CZ19" s="126">
        <v>2</v>
      </c>
    </row>
    <row r="20" spans="1:104" x14ac:dyDescent="0.25">
      <c r="A20" s="39"/>
      <c r="B20" s="39"/>
      <c r="C20" s="380" t="s">
        <v>101</v>
      </c>
      <c r="D20" s="381"/>
      <c r="E20" s="381"/>
      <c r="F20" s="381"/>
      <c r="G20" s="381"/>
      <c r="H20" s="381"/>
      <c r="I20" s="381"/>
      <c r="J20" s="381"/>
      <c r="K20" s="381"/>
      <c r="L20" s="381"/>
      <c r="M20" s="381"/>
      <c r="N20" s="381"/>
      <c r="O20" s="381"/>
      <c r="P20" s="382"/>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C20">
        <f t="shared" si="0"/>
        <v>20</v>
      </c>
      <c r="BD20">
        <f t="shared" si="1"/>
        <v>17</v>
      </c>
      <c r="CZ20" s="126">
        <v>2</v>
      </c>
    </row>
    <row r="21" spans="1:104" x14ac:dyDescent="0.25">
      <c r="A21" s="39"/>
      <c r="B21" s="39"/>
      <c r="C21" s="380" t="s">
        <v>102</v>
      </c>
      <c r="D21" s="381"/>
      <c r="E21" s="381"/>
      <c r="F21" s="381"/>
      <c r="G21" s="381"/>
      <c r="H21" s="381"/>
      <c r="I21" s="381"/>
      <c r="J21" s="381"/>
      <c r="K21" s="381"/>
      <c r="L21" s="381"/>
      <c r="M21" s="381"/>
      <c r="N21" s="381"/>
      <c r="O21" s="381"/>
      <c r="P21" s="382"/>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C21">
        <f t="shared" si="0"/>
        <v>21</v>
      </c>
      <c r="BD21">
        <f t="shared" si="1"/>
        <v>17</v>
      </c>
      <c r="CZ21" s="126">
        <v>2</v>
      </c>
    </row>
    <row r="22" spans="1:104" x14ac:dyDescent="0.25">
      <c r="A22" s="39"/>
      <c r="B22" s="39"/>
      <c r="C22" s="380" t="s">
        <v>103</v>
      </c>
      <c r="D22" s="381"/>
      <c r="E22" s="381"/>
      <c r="F22" s="381"/>
      <c r="G22" s="381"/>
      <c r="H22" s="381"/>
      <c r="I22" s="381"/>
      <c r="J22" s="381"/>
      <c r="K22" s="381"/>
      <c r="L22" s="381"/>
      <c r="M22" s="381"/>
      <c r="N22" s="381"/>
      <c r="O22" s="381"/>
      <c r="P22" s="382"/>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C22">
        <f t="shared" si="0"/>
        <v>22</v>
      </c>
      <c r="BD22">
        <f t="shared" si="1"/>
        <v>17</v>
      </c>
      <c r="CZ22" s="126">
        <v>2</v>
      </c>
    </row>
    <row r="23" spans="1:104" x14ac:dyDescent="0.25">
      <c r="A23" s="39"/>
      <c r="B23" s="39"/>
      <c r="C23" s="380" t="s">
        <v>104</v>
      </c>
      <c r="D23" s="381"/>
      <c r="E23" s="381"/>
      <c r="F23" s="381"/>
      <c r="G23" s="381"/>
      <c r="H23" s="381"/>
      <c r="I23" s="381"/>
      <c r="J23" s="381"/>
      <c r="K23" s="381"/>
      <c r="L23" s="381"/>
      <c r="M23" s="381"/>
      <c r="N23" s="381"/>
      <c r="O23" s="381"/>
      <c r="P23" s="382"/>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C23">
        <f t="shared" si="0"/>
        <v>23</v>
      </c>
      <c r="BD23">
        <f t="shared" si="1"/>
        <v>17</v>
      </c>
      <c r="CZ23" s="126">
        <v>2</v>
      </c>
    </row>
    <row r="24" spans="1:104" x14ac:dyDescent="0.25">
      <c r="A24" s="39"/>
      <c r="B24" s="39"/>
      <c r="C24" s="380" t="s">
        <v>21</v>
      </c>
      <c r="D24" s="381"/>
      <c r="E24" s="381"/>
      <c r="F24" s="381"/>
      <c r="G24" s="381"/>
      <c r="H24" s="381"/>
      <c r="I24" s="381"/>
      <c r="J24" s="381"/>
      <c r="K24" s="381"/>
      <c r="L24" s="381"/>
      <c r="M24" s="381"/>
      <c r="N24" s="381"/>
      <c r="O24" s="381"/>
      <c r="P24" s="382"/>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C24">
        <f t="shared" si="0"/>
        <v>24</v>
      </c>
      <c r="BD24">
        <f t="shared" si="1"/>
        <v>17</v>
      </c>
      <c r="CZ24" s="126">
        <v>2</v>
      </c>
    </row>
    <row r="25" spans="1:104" x14ac:dyDescent="0.25">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CZ25" s="126">
        <v>0</v>
      </c>
    </row>
    <row r="26" spans="1:104" x14ac:dyDescent="0.25">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CZ26" s="126">
        <v>0</v>
      </c>
    </row>
    <row r="27" spans="1:104" x14ac:dyDescent="0.25">
      <c r="A27" s="39"/>
      <c r="B27" s="39"/>
      <c r="C27" s="335" t="s">
        <v>463</v>
      </c>
      <c r="D27" s="328"/>
      <c r="E27" s="328"/>
      <c r="F27" s="328"/>
      <c r="G27" s="328"/>
      <c r="H27" s="328"/>
      <c r="I27" s="328"/>
      <c r="J27" s="328"/>
      <c r="K27" s="328"/>
      <c r="L27" s="328"/>
      <c r="M27" s="328"/>
      <c r="N27" s="328"/>
      <c r="O27" s="328"/>
      <c r="P27" s="329"/>
      <c r="Q27" s="43"/>
      <c r="R27" s="4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39"/>
      <c r="CZ27" s="126">
        <v>0</v>
      </c>
    </row>
    <row r="28" spans="1:104" x14ac:dyDescent="0.25">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CZ28" s="126">
        <v>0</v>
      </c>
    </row>
    <row r="29" spans="1:104" x14ac:dyDescent="0.25">
      <c r="A29" s="39"/>
      <c r="B29" s="39"/>
      <c r="C29" s="674"/>
      <c r="D29" s="674"/>
      <c r="E29" s="674"/>
      <c r="F29" s="674"/>
      <c r="G29" s="674"/>
      <c r="H29" s="674"/>
      <c r="I29" s="674"/>
      <c r="J29" s="674"/>
      <c r="K29" s="674"/>
      <c r="L29" s="674"/>
      <c r="M29" s="674"/>
      <c r="N29" s="674"/>
      <c r="O29" s="674"/>
      <c r="P29" s="674"/>
      <c r="Q29" s="674"/>
      <c r="R29" s="674"/>
      <c r="S29" s="674"/>
      <c r="T29" s="1143"/>
      <c r="U29" s="442"/>
      <c r="V29" s="442"/>
      <c r="W29" s="442"/>
      <c r="X29" s="442"/>
      <c r="Y29" s="442"/>
      <c r="Z29" s="442"/>
      <c r="AA29" s="442"/>
      <c r="AB29" s="442"/>
      <c r="AC29" s="442"/>
      <c r="AD29" s="442"/>
      <c r="AE29" s="442"/>
      <c r="AF29" s="442"/>
      <c r="AG29" s="442"/>
      <c r="AH29" s="442"/>
      <c r="AI29" s="442"/>
      <c r="AJ29" s="442"/>
      <c r="AK29" s="442"/>
      <c r="AL29" s="442"/>
      <c r="AM29" s="442"/>
      <c r="AN29" s="442"/>
      <c r="AO29" s="442"/>
      <c r="AP29" s="442"/>
      <c r="AQ29" s="442"/>
      <c r="AR29" s="442"/>
      <c r="AS29" s="442"/>
      <c r="AT29" s="442"/>
      <c r="AU29" s="442"/>
      <c r="AV29" s="442"/>
      <c r="AW29" s="442"/>
      <c r="AX29" s="442"/>
      <c r="AY29" s="442"/>
      <c r="AZ29" s="1144"/>
      <c r="CZ29" s="126">
        <v>0</v>
      </c>
    </row>
    <row r="30" spans="1:104" x14ac:dyDescent="0.25">
      <c r="A30" s="39"/>
      <c r="B30" s="39"/>
      <c r="C30" s="406"/>
      <c r="D30" s="406"/>
      <c r="E30" s="406"/>
      <c r="F30" s="406"/>
      <c r="G30" s="406"/>
      <c r="H30" s="406"/>
      <c r="I30" s="406"/>
      <c r="J30" s="406"/>
      <c r="K30" s="406"/>
      <c r="L30" s="406"/>
      <c r="M30" s="406"/>
      <c r="N30" s="406"/>
      <c r="O30" s="406"/>
      <c r="P30" s="406"/>
      <c r="Q30" s="406"/>
      <c r="R30" s="406"/>
      <c r="S30" s="406"/>
      <c r="T30" s="1142"/>
      <c r="U30" s="1140"/>
      <c r="V30" s="1140"/>
      <c r="W30" s="1140"/>
      <c r="X30" s="1140"/>
      <c r="Y30" s="1140"/>
      <c r="Z30" s="1140"/>
      <c r="AA30" s="1140"/>
      <c r="AB30" s="1140"/>
      <c r="AC30" s="1140"/>
      <c r="AD30" s="1140"/>
      <c r="AE30" s="1140"/>
      <c r="AF30" s="1140"/>
      <c r="AG30" s="1140"/>
      <c r="AH30" s="1140"/>
      <c r="AI30" s="1140"/>
      <c r="AJ30" s="1140"/>
      <c r="AK30" s="1140"/>
      <c r="AL30" s="1140"/>
      <c r="AM30" s="1140"/>
      <c r="AN30" s="1140"/>
      <c r="AO30" s="1140"/>
      <c r="AP30" s="1140"/>
      <c r="AQ30" s="1140"/>
      <c r="AR30" s="1140"/>
      <c r="AS30" s="1140"/>
      <c r="AT30" s="1140"/>
      <c r="AU30" s="1140"/>
      <c r="AV30" s="1140"/>
      <c r="AW30" s="1140"/>
      <c r="AX30" s="1140"/>
      <c r="AY30" s="1140"/>
      <c r="AZ30" s="1141"/>
      <c r="BA30" s="39"/>
      <c r="CZ30" s="126">
        <v>0</v>
      </c>
    </row>
    <row r="31" spans="1:104" x14ac:dyDescent="0.25">
      <c r="A31" s="39"/>
      <c r="B31" s="39"/>
      <c r="C31" s="420" t="s">
        <v>92</v>
      </c>
      <c r="D31" s="421"/>
      <c r="E31" s="421"/>
      <c r="F31" s="421"/>
      <c r="G31" s="421"/>
      <c r="H31" s="421"/>
      <c r="I31" s="421"/>
      <c r="J31" s="421"/>
      <c r="K31" s="421"/>
      <c r="L31" s="421"/>
      <c r="M31" s="421"/>
      <c r="N31" s="421"/>
      <c r="O31" s="421"/>
      <c r="P31" s="421"/>
      <c r="Q31" s="421"/>
      <c r="R31" s="421"/>
      <c r="S31" s="421"/>
      <c r="T31" s="421"/>
      <c r="U31" s="421"/>
      <c r="V31" s="421"/>
      <c r="W31" s="421"/>
      <c r="X31" s="421"/>
      <c r="Y31" s="421"/>
      <c r="Z31" s="421"/>
      <c r="AA31" s="421"/>
      <c r="AB31" s="421"/>
      <c r="AC31" s="421"/>
      <c r="AD31" s="421"/>
      <c r="AE31" s="421"/>
      <c r="AF31" s="421"/>
      <c r="AG31" s="421"/>
      <c r="AH31" s="421"/>
      <c r="AI31" s="421"/>
      <c r="AJ31" s="421"/>
      <c r="AK31" s="421"/>
      <c r="AL31" s="421"/>
      <c r="AM31" s="421"/>
      <c r="AN31" s="421"/>
      <c r="AO31" s="421"/>
      <c r="AP31" s="421"/>
      <c r="AQ31" s="421"/>
      <c r="AR31" s="421"/>
      <c r="AS31" s="421"/>
      <c r="AT31" s="421"/>
      <c r="AU31" s="421"/>
      <c r="AV31" s="422"/>
      <c r="AW31" s="330" t="s">
        <v>93</v>
      </c>
      <c r="AX31" s="331"/>
      <c r="AY31" s="330" t="s">
        <v>94</v>
      </c>
      <c r="AZ31" s="331"/>
      <c r="BA31" s="39"/>
      <c r="CZ31" s="126">
        <v>1</v>
      </c>
    </row>
    <row r="32" spans="1:104" x14ac:dyDescent="0.25">
      <c r="A32" s="39"/>
      <c r="B32" s="39"/>
      <c r="C32" s="163"/>
      <c r="D32" s="163"/>
      <c r="E32" s="163"/>
      <c r="F32" s="163"/>
      <c r="G32" s="163"/>
      <c r="H32" s="163"/>
      <c r="I32" s="163"/>
      <c r="J32" s="163"/>
      <c r="K32" s="163"/>
      <c r="L32" s="163"/>
      <c r="M32" s="163"/>
      <c r="N32" s="163"/>
      <c r="O32" s="163"/>
      <c r="P32" s="163"/>
      <c r="Q32" s="163"/>
      <c r="R32" s="163"/>
      <c r="S32" s="163"/>
      <c r="T32" s="163"/>
      <c r="U32" s="163"/>
      <c r="V32" s="163"/>
      <c r="W32" s="163"/>
      <c r="X32" s="163"/>
      <c r="Y32" s="163"/>
      <c r="Z32" s="163"/>
      <c r="AA32" s="163"/>
      <c r="AB32" s="163"/>
      <c r="AC32" s="163"/>
      <c r="AD32" s="163"/>
      <c r="AE32" s="163"/>
      <c r="AF32" s="163"/>
      <c r="AG32" s="163"/>
      <c r="AH32" s="163"/>
      <c r="AI32" s="163"/>
      <c r="AJ32" s="163"/>
      <c r="AK32" s="163"/>
      <c r="AL32" s="163"/>
      <c r="AM32" s="163"/>
      <c r="AN32" s="163"/>
      <c r="AO32" s="163"/>
      <c r="AP32" s="163"/>
      <c r="AQ32" s="163"/>
      <c r="AR32" s="163"/>
      <c r="AS32" s="163"/>
      <c r="AT32" s="163"/>
      <c r="AU32" s="163"/>
      <c r="AV32" s="163"/>
      <c r="AW32" s="163"/>
      <c r="AX32" s="163"/>
      <c r="AY32" s="163"/>
      <c r="AZ32" s="163"/>
      <c r="BA32" s="39"/>
      <c r="BB32" s="39"/>
      <c r="CZ32" s="126">
        <v>0</v>
      </c>
    </row>
    <row r="33" spans="1:104" x14ac:dyDescent="0.25">
      <c r="A33" s="39"/>
      <c r="B33" s="39"/>
      <c r="C33" s="163"/>
      <c r="D33" s="163"/>
      <c r="E33" s="163"/>
      <c r="F33" s="163"/>
      <c r="G33" s="163"/>
      <c r="H33" s="163"/>
      <c r="I33" s="163"/>
      <c r="J33" s="163"/>
      <c r="K33" s="163"/>
      <c r="L33" s="163"/>
      <c r="M33" s="163"/>
      <c r="N33" s="163"/>
      <c r="O33" s="163"/>
      <c r="P33" s="163"/>
      <c r="Q33" s="163"/>
      <c r="R33" s="163"/>
      <c r="S33" s="163"/>
      <c r="T33" s="163"/>
      <c r="U33" s="163"/>
      <c r="V33" s="163"/>
      <c r="W33" s="163"/>
      <c r="X33" s="163"/>
      <c r="Y33" s="163"/>
      <c r="Z33" s="163"/>
      <c r="AA33" s="163"/>
      <c r="AB33" s="163"/>
      <c r="AC33" s="163"/>
      <c r="AD33" s="163"/>
      <c r="AE33" s="163"/>
      <c r="AF33" s="163"/>
      <c r="AG33" s="163"/>
      <c r="AH33" s="163"/>
      <c r="AI33" s="163"/>
      <c r="AJ33" s="163"/>
      <c r="AK33" s="163"/>
      <c r="AL33" s="163"/>
      <c r="AM33" s="163"/>
      <c r="AN33" s="163"/>
      <c r="AO33" s="163"/>
      <c r="AP33" s="163"/>
      <c r="AQ33" s="163"/>
      <c r="AR33" s="163"/>
      <c r="AS33" s="163"/>
      <c r="AT33" s="163"/>
      <c r="AU33" s="163"/>
      <c r="AV33" s="163"/>
      <c r="AW33" s="163"/>
      <c r="AX33" s="163"/>
      <c r="AY33" s="163"/>
      <c r="AZ33" s="163"/>
      <c r="BA33" s="39"/>
      <c r="BB33" s="39"/>
      <c r="CZ33" s="126">
        <v>0</v>
      </c>
    </row>
    <row r="34" spans="1:104" ht="15" customHeight="1" x14ac:dyDescent="0.25">
      <c r="B34" s="39"/>
      <c r="C34" s="335" t="s">
        <v>458</v>
      </c>
      <c r="D34" s="328"/>
      <c r="E34" s="328"/>
      <c r="F34" s="328"/>
      <c r="G34" s="328"/>
      <c r="H34" s="328"/>
      <c r="I34" s="328"/>
      <c r="J34" s="328"/>
      <c r="K34" s="328"/>
      <c r="L34" s="328"/>
      <c r="M34" s="328"/>
      <c r="N34" s="328"/>
      <c r="O34" s="328"/>
      <c r="P34" s="329"/>
      <c r="Q34" s="43"/>
      <c r="R34" s="42"/>
      <c r="S34" s="42"/>
      <c r="T34" s="42"/>
      <c r="U34" s="42"/>
      <c r="V34" s="42"/>
      <c r="W34" s="42"/>
      <c r="X34" s="42"/>
      <c r="Y34" s="42"/>
      <c r="Z34" s="42"/>
      <c r="AA34" s="42"/>
      <c r="AB34" s="42"/>
      <c r="AC34" s="42"/>
      <c r="AD34" s="42"/>
      <c r="AE34" s="42"/>
      <c r="AF34" s="42"/>
      <c r="AG34" s="42"/>
      <c r="AH34" s="42"/>
      <c r="AI34" s="42"/>
      <c r="AJ34" s="42"/>
      <c r="AK34" s="42"/>
      <c r="AL34" s="42"/>
      <c r="AM34" s="42"/>
      <c r="AN34" s="42"/>
      <c r="AO34" s="42"/>
      <c r="AP34" s="42"/>
      <c r="AQ34" s="42"/>
      <c r="AR34" s="42"/>
      <c r="AS34" s="42"/>
      <c r="AT34" s="42"/>
      <c r="AU34" s="42"/>
      <c r="AV34" s="42"/>
      <c r="AW34" s="42"/>
      <c r="AX34" s="42"/>
      <c r="AY34" s="42"/>
      <c r="AZ34" s="42"/>
      <c r="CZ34" s="126">
        <v>0</v>
      </c>
    </row>
    <row r="35" spans="1:104" x14ac:dyDescent="0.25">
      <c r="C35" s="98"/>
      <c r="D35" s="98"/>
      <c r="E35" s="98"/>
      <c r="F35" s="98"/>
      <c r="G35" s="98"/>
      <c r="H35" s="98"/>
      <c r="I35" s="98"/>
      <c r="J35" s="98"/>
      <c r="K35" s="98"/>
      <c r="L35" s="99"/>
      <c r="M35" s="98"/>
      <c r="N35" s="98"/>
      <c r="O35" s="98"/>
      <c r="P35" s="98"/>
      <c r="Q35" s="98"/>
      <c r="R35" s="98"/>
      <c r="S35" s="98"/>
      <c r="T35" s="98"/>
      <c r="U35" s="98"/>
      <c r="V35" s="98"/>
      <c r="W35" s="98"/>
      <c r="X35" s="98"/>
      <c r="Y35" s="98"/>
      <c r="Z35" s="99"/>
      <c r="AA35" s="98"/>
      <c r="AB35" s="98"/>
      <c r="AC35" s="98"/>
      <c r="AD35" s="98"/>
      <c r="AE35" s="98"/>
      <c r="AF35" s="98"/>
      <c r="AG35" s="98"/>
      <c r="AH35" s="98"/>
      <c r="AI35" s="98"/>
      <c r="AJ35" s="98"/>
      <c r="AK35" s="98"/>
      <c r="AL35" s="98"/>
      <c r="AM35" s="98"/>
      <c r="AN35" s="99"/>
      <c r="AO35" s="98"/>
      <c r="AP35" s="98"/>
      <c r="AQ35" s="98"/>
      <c r="AR35" s="98"/>
      <c r="AS35" s="98"/>
      <c r="AT35" s="98"/>
      <c r="AU35" s="98"/>
      <c r="AV35" s="98"/>
      <c r="AW35" s="98"/>
      <c r="AX35" s="98"/>
      <c r="AY35" s="99"/>
      <c r="AZ35" s="98"/>
      <c r="CZ35" s="126">
        <v>0</v>
      </c>
    </row>
    <row r="36" spans="1:104" ht="15" customHeight="1" x14ac:dyDescent="0.25">
      <c r="C36" s="1111" t="s">
        <v>464</v>
      </c>
      <c r="D36" s="1111"/>
      <c r="E36" s="1111"/>
      <c r="F36" s="1111"/>
      <c r="G36" s="1111"/>
      <c r="H36" s="1111"/>
      <c r="I36" s="1111"/>
      <c r="J36" s="1111"/>
      <c r="K36" s="1111"/>
      <c r="L36" s="1111"/>
      <c r="M36" s="1111"/>
      <c r="N36" s="1111"/>
      <c r="O36" s="1111"/>
      <c r="P36" s="1111"/>
      <c r="Q36" s="1111"/>
      <c r="R36" s="1111"/>
      <c r="S36" s="1111"/>
      <c r="T36" s="1111"/>
      <c r="U36" s="1111"/>
      <c r="V36" s="1111"/>
      <c r="W36" s="1111"/>
      <c r="X36" s="1111"/>
      <c r="Y36" s="1111"/>
      <c r="Z36" s="1111"/>
      <c r="AA36" s="1111"/>
      <c r="AB36" s="1111"/>
      <c r="AC36" s="1111"/>
      <c r="AD36" s="1111"/>
      <c r="AE36" s="1111"/>
      <c r="AF36" s="1111"/>
      <c r="AG36" s="1111"/>
      <c r="AH36" s="1111"/>
      <c r="AI36" s="1111"/>
      <c r="AJ36" s="1111"/>
      <c r="AK36" s="1111"/>
      <c r="AL36" s="1111"/>
      <c r="AM36" s="1111"/>
      <c r="AN36" s="1111"/>
      <c r="AO36" s="1111"/>
      <c r="AP36" s="1111"/>
      <c r="AQ36" s="1111"/>
      <c r="AR36" s="1111"/>
      <c r="AS36" s="1111"/>
      <c r="AT36" s="1111"/>
      <c r="AU36" s="1111"/>
      <c r="AV36" s="1111"/>
      <c r="AW36" s="1111"/>
      <c r="AX36" s="1111"/>
      <c r="AY36" s="1111"/>
      <c r="AZ36" s="1111"/>
      <c r="BC36">
        <f t="shared" ref="BC36" si="2">ROW(Q36)</f>
        <v>36</v>
      </c>
      <c r="BD36">
        <f t="shared" ref="BD36" si="3">COLUMN(Q36)</f>
        <v>17</v>
      </c>
      <c r="CZ36" s="126">
        <v>2</v>
      </c>
    </row>
    <row r="37" spans="1:104" x14ac:dyDescent="0.25">
      <c r="C37" s="1111"/>
      <c r="D37" s="1111"/>
      <c r="E37" s="1111"/>
      <c r="F37" s="1111"/>
      <c r="G37" s="1111"/>
      <c r="H37" s="1111"/>
      <c r="I37" s="1111"/>
      <c r="J37" s="1111"/>
      <c r="K37" s="1111"/>
      <c r="L37" s="1111"/>
      <c r="M37" s="1111"/>
      <c r="N37" s="1111"/>
      <c r="O37" s="1111"/>
      <c r="P37" s="1111"/>
      <c r="Q37" s="1111"/>
      <c r="R37" s="1111"/>
      <c r="S37" s="1111"/>
      <c r="T37" s="1111"/>
      <c r="U37" s="1111"/>
      <c r="V37" s="1111"/>
      <c r="W37" s="1111"/>
      <c r="X37" s="1111"/>
      <c r="Y37" s="1111"/>
      <c r="Z37" s="1111"/>
      <c r="AA37" s="1111"/>
      <c r="AB37" s="1111"/>
      <c r="AC37" s="1111"/>
      <c r="AD37" s="1111"/>
      <c r="AE37" s="1111"/>
      <c r="AF37" s="1111"/>
      <c r="AG37" s="1111"/>
      <c r="AH37" s="1111"/>
      <c r="AI37" s="1111"/>
      <c r="AJ37" s="1111"/>
      <c r="AK37" s="1111"/>
      <c r="AL37" s="1111"/>
      <c r="AM37" s="1111"/>
      <c r="AN37" s="1111"/>
      <c r="AO37" s="1111"/>
      <c r="AP37" s="1111"/>
      <c r="AQ37" s="1111"/>
      <c r="AR37" s="1111"/>
      <c r="AS37" s="1111"/>
      <c r="AT37" s="1111"/>
      <c r="AU37" s="1111"/>
      <c r="AV37" s="1111"/>
      <c r="AW37" s="1111"/>
      <c r="AX37" s="1111"/>
      <c r="AY37" s="1111"/>
      <c r="AZ37" s="1111"/>
      <c r="CZ37" s="126">
        <v>0</v>
      </c>
    </row>
    <row r="38" spans="1:104" x14ac:dyDescent="0.25">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CZ38" s="126">
        <v>0</v>
      </c>
    </row>
    <row r="39" spans="1:104" x14ac:dyDescent="0.25">
      <c r="C39" s="1148" t="s">
        <v>469</v>
      </c>
      <c r="D39" s="1149"/>
      <c r="E39" s="1149"/>
      <c r="F39" s="1149"/>
      <c r="G39" s="1149"/>
      <c r="H39" s="1149"/>
      <c r="I39" s="1149"/>
      <c r="J39" s="1149"/>
      <c r="K39" s="1149"/>
      <c r="L39" s="1149"/>
      <c r="M39" s="1149"/>
      <c r="N39" s="1149"/>
      <c r="O39" s="1149"/>
      <c r="P39" s="1149"/>
      <c r="Q39" s="1149"/>
      <c r="R39" s="1149"/>
      <c r="S39" s="1149"/>
      <c r="T39" s="1149"/>
      <c r="U39" s="1149"/>
      <c r="V39" s="1149"/>
      <c r="W39" s="1149"/>
      <c r="X39" s="1149"/>
      <c r="Y39" s="1149"/>
      <c r="Z39" s="1149"/>
      <c r="AA39" s="1149"/>
      <c r="AB39" s="1149"/>
      <c r="AC39" s="1149"/>
      <c r="AD39" s="1149"/>
      <c r="AE39" s="1149"/>
      <c r="AF39" s="1149"/>
      <c r="AG39" s="1149"/>
      <c r="AH39" s="1149"/>
      <c r="AI39" s="1149"/>
      <c r="AJ39" s="1149"/>
      <c r="AK39" s="1149"/>
      <c r="AL39" s="1149"/>
      <c r="AM39" s="1149"/>
      <c r="AN39" s="1149"/>
      <c r="AO39" s="1149"/>
      <c r="AP39" s="1149"/>
      <c r="AQ39" s="1149"/>
      <c r="AR39" s="1149"/>
      <c r="AS39" s="1149"/>
      <c r="AT39" s="1149"/>
      <c r="AU39" s="1149"/>
      <c r="AV39" s="1149"/>
      <c r="AW39" s="1149"/>
      <c r="AX39" s="1149"/>
      <c r="AY39" s="1149"/>
      <c r="AZ39" s="1150"/>
      <c r="CZ39" s="126">
        <v>0</v>
      </c>
    </row>
    <row r="40" spans="1:104" x14ac:dyDescent="0.25">
      <c r="C40" s="1145" t="s">
        <v>466</v>
      </c>
      <c r="D40" s="1146"/>
      <c r="E40" s="1146"/>
      <c r="F40" s="1146"/>
      <c r="G40" s="1146"/>
      <c r="H40" s="1146"/>
      <c r="I40" s="1146"/>
      <c r="J40" s="1146"/>
      <c r="K40" s="1146"/>
      <c r="L40" s="1146"/>
      <c r="M40" s="1146"/>
      <c r="N40" s="1146"/>
      <c r="O40" s="1146"/>
      <c r="P40" s="1146"/>
      <c r="Q40" s="1146"/>
      <c r="R40" s="1146"/>
      <c r="S40" s="1146"/>
      <c r="T40" s="1146"/>
      <c r="U40" s="1146"/>
      <c r="V40" s="1146"/>
      <c r="W40" s="1146"/>
      <c r="X40" s="1146"/>
      <c r="Y40" s="1146"/>
      <c r="Z40" s="1146"/>
      <c r="AA40" s="1146"/>
      <c r="AB40" s="1146"/>
      <c r="AC40" s="1146"/>
      <c r="AD40" s="1146"/>
      <c r="AE40" s="1146"/>
      <c r="AF40" s="1146"/>
      <c r="AG40" s="1146"/>
      <c r="AH40" s="1147"/>
      <c r="AI40" s="1145" t="s">
        <v>467</v>
      </c>
      <c r="AJ40" s="1146"/>
      <c r="AK40" s="1146"/>
      <c r="AL40" s="1146"/>
      <c r="AM40" s="1146"/>
      <c r="AN40" s="1146"/>
      <c r="AO40" s="1146"/>
      <c r="AP40" s="1146"/>
      <c r="AQ40" s="1146"/>
      <c r="AR40" s="1146"/>
      <c r="AS40" s="1146"/>
      <c r="AT40" s="1146"/>
      <c r="AU40" s="1146"/>
      <c r="AV40" s="1146"/>
      <c r="AW40" s="1146"/>
      <c r="AX40" s="1146"/>
      <c r="AY40" s="1146"/>
      <c r="AZ40" s="1147"/>
      <c r="CZ40" s="126">
        <v>0</v>
      </c>
    </row>
    <row r="41" spans="1:104" ht="15" customHeight="1" x14ac:dyDescent="0.25">
      <c r="C41" s="406"/>
      <c r="D41" s="406"/>
      <c r="E41" s="406"/>
      <c r="F41" s="406"/>
      <c r="G41" s="406"/>
      <c r="H41" s="406"/>
      <c r="I41" s="406"/>
      <c r="J41" s="406"/>
      <c r="K41" s="406"/>
      <c r="L41" s="406"/>
      <c r="M41" s="406"/>
      <c r="N41" s="406"/>
      <c r="O41" s="406"/>
      <c r="P41" s="406"/>
      <c r="Q41" s="406"/>
      <c r="R41" s="406"/>
      <c r="S41" s="406"/>
      <c r="T41" s="406"/>
      <c r="U41" s="406"/>
      <c r="V41" s="406"/>
      <c r="W41" s="406"/>
      <c r="X41" s="406"/>
      <c r="Y41" s="406"/>
      <c r="Z41" s="406"/>
      <c r="AA41" s="406"/>
      <c r="AB41" s="406"/>
      <c r="AC41" s="406"/>
      <c r="AD41" s="406"/>
      <c r="AE41" s="406"/>
      <c r="AF41" s="406"/>
      <c r="AG41" s="406"/>
      <c r="AH41" s="406"/>
      <c r="AI41" s="406"/>
      <c r="AJ41" s="406"/>
      <c r="AK41" s="406"/>
      <c r="AL41" s="406"/>
      <c r="AM41" s="406"/>
      <c r="AN41" s="406"/>
      <c r="AO41" s="406"/>
      <c r="AP41" s="406"/>
      <c r="AQ41" s="406"/>
      <c r="AR41" s="406"/>
      <c r="AS41" s="406"/>
      <c r="AT41" s="406"/>
      <c r="AU41" s="406"/>
      <c r="AV41" s="406"/>
      <c r="AW41" s="406"/>
      <c r="AX41" s="406"/>
      <c r="AY41" s="406"/>
      <c r="AZ41" s="406"/>
      <c r="CZ41" s="146">
        <v>0</v>
      </c>
    </row>
    <row r="42" spans="1:104" ht="15" customHeight="1" x14ac:dyDescent="0.25">
      <c r="C42" s="674"/>
      <c r="D42" s="674"/>
      <c r="E42" s="674"/>
      <c r="F42" s="674"/>
      <c r="G42" s="674"/>
      <c r="H42" s="674"/>
      <c r="I42" s="674"/>
      <c r="J42" s="674"/>
      <c r="K42" s="674"/>
      <c r="L42" s="674"/>
      <c r="M42" s="674"/>
      <c r="N42" s="674"/>
      <c r="O42" s="674"/>
      <c r="P42" s="674"/>
      <c r="Q42" s="674"/>
      <c r="R42" s="674"/>
      <c r="S42" s="674"/>
      <c r="T42" s="674"/>
      <c r="U42" s="674"/>
      <c r="V42" s="674"/>
      <c r="W42" s="674"/>
      <c r="X42" s="674"/>
      <c r="Y42" s="674"/>
      <c r="Z42" s="674"/>
      <c r="AA42" s="674"/>
      <c r="AB42" s="674"/>
      <c r="AC42" s="674"/>
      <c r="AD42" s="674"/>
      <c r="AE42" s="674"/>
      <c r="AF42" s="674"/>
      <c r="AG42" s="674"/>
      <c r="AH42" s="674"/>
      <c r="AI42" s="674"/>
      <c r="AJ42" s="674"/>
      <c r="AK42" s="674"/>
      <c r="AL42" s="674"/>
      <c r="AM42" s="674"/>
      <c r="AN42" s="674"/>
      <c r="AO42" s="674"/>
      <c r="AP42" s="674"/>
      <c r="AQ42" s="674"/>
      <c r="AR42" s="674"/>
      <c r="AS42" s="674"/>
      <c r="AT42" s="674"/>
      <c r="AU42" s="674"/>
      <c r="AV42" s="674"/>
      <c r="AW42" s="674"/>
      <c r="AX42" s="674"/>
      <c r="AY42" s="674"/>
      <c r="AZ42" s="674"/>
      <c r="CZ42" s="126">
        <v>0</v>
      </c>
    </row>
    <row r="43" spans="1:104" ht="15" customHeight="1" x14ac:dyDescent="0.25">
      <c r="C43" s="406"/>
      <c r="D43" s="406"/>
      <c r="E43" s="406"/>
      <c r="F43" s="406"/>
      <c r="G43" s="406"/>
      <c r="H43" s="406"/>
      <c r="I43" s="406"/>
      <c r="J43" s="406"/>
      <c r="K43" s="406"/>
      <c r="L43" s="406"/>
      <c r="M43" s="406"/>
      <c r="N43" s="406"/>
      <c r="O43" s="406"/>
      <c r="P43" s="406"/>
      <c r="Q43" s="406"/>
      <c r="R43" s="406"/>
      <c r="S43" s="406"/>
      <c r="T43" s="406"/>
      <c r="U43" s="406"/>
      <c r="V43" s="406"/>
      <c r="W43" s="406"/>
      <c r="X43" s="406"/>
      <c r="Y43" s="406"/>
      <c r="Z43" s="406"/>
      <c r="AA43" s="406"/>
      <c r="AB43" s="406"/>
      <c r="AC43" s="406"/>
      <c r="AD43" s="406"/>
      <c r="AE43" s="406"/>
      <c r="AF43" s="406"/>
      <c r="AG43" s="406"/>
      <c r="AH43" s="406"/>
      <c r="AI43" s="406"/>
      <c r="AJ43" s="406"/>
      <c r="AK43" s="406"/>
      <c r="AL43" s="406"/>
      <c r="AM43" s="406"/>
      <c r="AN43" s="406"/>
      <c r="AO43" s="406"/>
      <c r="AP43" s="406"/>
      <c r="AQ43" s="406"/>
      <c r="AR43" s="406"/>
      <c r="AS43" s="406"/>
      <c r="AT43" s="406"/>
      <c r="AU43" s="406"/>
      <c r="AV43" s="406"/>
      <c r="AW43" s="406"/>
      <c r="AX43" s="406"/>
      <c r="AY43" s="406"/>
      <c r="AZ43" s="406"/>
      <c r="CZ43" s="126">
        <v>0</v>
      </c>
    </row>
    <row r="44" spans="1:104" x14ac:dyDescent="0.25">
      <c r="C44" s="420" t="s">
        <v>92</v>
      </c>
      <c r="D44" s="421"/>
      <c r="E44" s="421"/>
      <c r="F44" s="421"/>
      <c r="G44" s="421"/>
      <c r="H44" s="421"/>
      <c r="I44" s="421"/>
      <c r="J44" s="421"/>
      <c r="K44" s="421"/>
      <c r="L44" s="421"/>
      <c r="M44" s="421"/>
      <c r="N44" s="421"/>
      <c r="O44" s="421"/>
      <c r="P44" s="421"/>
      <c r="Q44" s="421"/>
      <c r="R44" s="421"/>
      <c r="S44" s="421"/>
      <c r="T44" s="421"/>
      <c r="U44" s="421"/>
      <c r="V44" s="421"/>
      <c r="W44" s="421"/>
      <c r="X44" s="421"/>
      <c r="Y44" s="421"/>
      <c r="Z44" s="421"/>
      <c r="AA44" s="421"/>
      <c r="AB44" s="421"/>
      <c r="AC44" s="421"/>
      <c r="AD44" s="421"/>
      <c r="AE44" s="421"/>
      <c r="AF44" s="421"/>
      <c r="AG44" s="421"/>
      <c r="AH44" s="421"/>
      <c r="AI44" s="421"/>
      <c r="AJ44" s="421"/>
      <c r="AK44" s="421"/>
      <c r="AL44" s="421"/>
      <c r="AM44" s="421"/>
      <c r="AN44" s="421"/>
      <c r="AO44" s="421"/>
      <c r="AP44" s="421"/>
      <c r="AQ44" s="421"/>
      <c r="AR44" s="421"/>
      <c r="AS44" s="421"/>
      <c r="AT44" s="421"/>
      <c r="AU44" s="421"/>
      <c r="AV44" s="422"/>
      <c r="AW44" s="330" t="s">
        <v>93</v>
      </c>
      <c r="AX44" s="331"/>
      <c r="AY44" s="330" t="s">
        <v>94</v>
      </c>
      <c r="AZ44" s="331"/>
      <c r="CZ44" s="126">
        <v>1</v>
      </c>
    </row>
    <row r="45" spans="1:104" x14ac:dyDescent="0.25">
      <c r="C45" s="162"/>
      <c r="D45" s="162"/>
      <c r="E45" s="162"/>
      <c r="F45" s="162"/>
      <c r="G45" s="162"/>
      <c r="H45" s="162"/>
      <c r="I45" s="162"/>
      <c r="J45" s="162"/>
      <c r="K45" s="162"/>
      <c r="L45" s="162"/>
      <c r="M45" s="162"/>
      <c r="N45" s="162"/>
      <c r="O45" s="162"/>
      <c r="P45" s="162"/>
      <c r="Q45" s="162"/>
      <c r="R45" s="162"/>
      <c r="S45" s="162"/>
      <c r="T45" s="162"/>
      <c r="U45" s="162"/>
      <c r="V45" s="162"/>
      <c r="W45" s="162"/>
      <c r="X45" s="162"/>
      <c r="Y45" s="162"/>
      <c r="Z45" s="162"/>
      <c r="AA45" s="162"/>
      <c r="AB45" s="162"/>
      <c r="AC45" s="162"/>
      <c r="AD45" s="162"/>
      <c r="AE45" s="162"/>
      <c r="AF45" s="162"/>
      <c r="AG45" s="162"/>
      <c r="AH45" s="162"/>
      <c r="AI45" s="162"/>
      <c r="AJ45" s="162"/>
      <c r="AK45" s="162"/>
      <c r="AL45" s="162"/>
      <c r="AM45" s="162"/>
      <c r="AN45" s="162"/>
      <c r="AO45" s="162"/>
      <c r="AP45" s="162"/>
      <c r="AQ45" s="162"/>
      <c r="AR45" s="162"/>
      <c r="AS45" s="162"/>
      <c r="AT45" s="162"/>
      <c r="AU45" s="162"/>
      <c r="AV45" s="162"/>
      <c r="AW45" s="162"/>
      <c r="AX45" s="162"/>
      <c r="AY45" s="162"/>
      <c r="AZ45" s="162"/>
      <c r="CZ45" s="126">
        <v>0</v>
      </c>
    </row>
    <row r="46" spans="1:104" ht="15" customHeight="1" x14ac:dyDescent="0.25">
      <c r="C46" s="1148" t="s">
        <v>460</v>
      </c>
      <c r="D46" s="1149"/>
      <c r="E46" s="1149"/>
      <c r="F46" s="1149"/>
      <c r="G46" s="1149"/>
      <c r="H46" s="1149"/>
      <c r="I46" s="1149"/>
      <c r="J46" s="1149"/>
      <c r="K46" s="1149"/>
      <c r="L46" s="1149"/>
      <c r="M46" s="1149"/>
      <c r="N46" s="1149"/>
      <c r="O46" s="1149"/>
      <c r="P46" s="1149"/>
      <c r="Q46" s="1149"/>
      <c r="R46" s="1149"/>
      <c r="S46" s="1149"/>
      <c r="T46" s="1149"/>
      <c r="U46" s="1149"/>
      <c r="V46" s="1149"/>
      <c r="W46" s="1149"/>
      <c r="X46" s="1149"/>
      <c r="Y46" s="1149"/>
      <c r="Z46" s="1149"/>
      <c r="AA46" s="1149"/>
      <c r="AB46" s="1149"/>
      <c r="AC46" s="1149"/>
      <c r="AD46" s="1149"/>
      <c r="AE46" s="1149"/>
      <c r="AF46" s="1149"/>
      <c r="AG46" s="1149"/>
      <c r="AH46" s="1149"/>
      <c r="AI46" s="1149"/>
      <c r="AJ46" s="1149"/>
      <c r="AK46" s="1149"/>
      <c r="AL46" s="1149"/>
      <c r="AM46" s="1149"/>
      <c r="AN46" s="1149"/>
      <c r="AO46" s="1149"/>
      <c r="AP46" s="1149"/>
      <c r="AQ46" s="1149"/>
      <c r="AR46" s="1149"/>
      <c r="AS46" s="1149"/>
      <c r="AT46" s="1149"/>
      <c r="AU46" s="1149"/>
      <c r="AV46" s="1149"/>
      <c r="AW46" s="1149"/>
      <c r="AX46" s="1149"/>
      <c r="AY46" s="1149"/>
      <c r="AZ46" s="1150"/>
      <c r="CZ46" s="126">
        <v>0</v>
      </c>
    </row>
    <row r="47" spans="1:104" x14ac:dyDescent="0.25">
      <c r="C47" s="1145" t="s">
        <v>468</v>
      </c>
      <c r="D47" s="1146"/>
      <c r="E47" s="1146"/>
      <c r="F47" s="1146"/>
      <c r="G47" s="1146"/>
      <c r="H47" s="1146"/>
      <c r="I47" s="1146"/>
      <c r="J47" s="1146"/>
      <c r="K47" s="1146"/>
      <c r="L47" s="1146"/>
      <c r="M47" s="1146"/>
      <c r="N47" s="1146"/>
      <c r="O47" s="1146"/>
      <c r="P47" s="1146"/>
      <c r="Q47" s="1146"/>
      <c r="R47" s="1146"/>
      <c r="S47" s="1146"/>
      <c r="T47" s="1146"/>
      <c r="U47" s="1146"/>
      <c r="V47" s="1146"/>
      <c r="W47" s="1146"/>
      <c r="X47" s="1146"/>
      <c r="Y47" s="1146"/>
      <c r="Z47" s="1146"/>
      <c r="AA47" s="1146"/>
      <c r="AB47" s="1146"/>
      <c r="AC47" s="1146"/>
      <c r="AD47" s="1146"/>
      <c r="AE47" s="1146"/>
      <c r="AF47" s="1146"/>
      <c r="AG47" s="1146"/>
      <c r="AH47" s="1147"/>
      <c r="AI47" s="1145" t="s">
        <v>467</v>
      </c>
      <c r="AJ47" s="1146"/>
      <c r="AK47" s="1146"/>
      <c r="AL47" s="1146"/>
      <c r="AM47" s="1146"/>
      <c r="AN47" s="1146"/>
      <c r="AO47" s="1146"/>
      <c r="AP47" s="1146"/>
      <c r="AQ47" s="1146"/>
      <c r="AR47" s="1146"/>
      <c r="AS47" s="1146"/>
      <c r="AT47" s="1146"/>
      <c r="AU47" s="1146"/>
      <c r="AV47" s="1146"/>
      <c r="AW47" s="1146"/>
      <c r="AX47" s="1146"/>
      <c r="AY47" s="1146"/>
      <c r="AZ47" s="1147"/>
      <c r="CZ47" s="126">
        <v>0</v>
      </c>
    </row>
    <row r="48" spans="1:104" ht="15" customHeight="1" x14ac:dyDescent="0.25">
      <c r="C48" s="406"/>
      <c r="D48" s="406"/>
      <c r="E48" s="406"/>
      <c r="F48" s="406"/>
      <c r="G48" s="406"/>
      <c r="H48" s="406"/>
      <c r="I48" s="406"/>
      <c r="J48" s="406"/>
      <c r="K48" s="406"/>
      <c r="L48" s="406"/>
      <c r="M48" s="406"/>
      <c r="N48" s="406"/>
      <c r="O48" s="406"/>
      <c r="P48" s="406"/>
      <c r="Q48" s="406"/>
      <c r="R48" s="406"/>
      <c r="S48" s="406"/>
      <c r="T48" s="406"/>
      <c r="U48" s="406"/>
      <c r="V48" s="406"/>
      <c r="W48" s="406"/>
      <c r="X48" s="406"/>
      <c r="Y48" s="406"/>
      <c r="Z48" s="406"/>
      <c r="AA48" s="406"/>
      <c r="AB48" s="406"/>
      <c r="AC48" s="406"/>
      <c r="AD48" s="406"/>
      <c r="AE48" s="406"/>
      <c r="AF48" s="406"/>
      <c r="AG48" s="406"/>
      <c r="AH48" s="406"/>
      <c r="AI48" s="406"/>
      <c r="AJ48" s="406"/>
      <c r="AK48" s="406"/>
      <c r="AL48" s="406"/>
      <c r="AM48" s="406"/>
      <c r="AN48" s="406"/>
      <c r="AO48" s="406"/>
      <c r="AP48" s="406"/>
      <c r="AQ48" s="406"/>
      <c r="AR48" s="406"/>
      <c r="AS48" s="406"/>
      <c r="AT48" s="406"/>
      <c r="AU48" s="406"/>
      <c r="AV48" s="406"/>
      <c r="AW48" s="406"/>
      <c r="AX48" s="406"/>
      <c r="AY48" s="406"/>
      <c r="AZ48" s="406"/>
      <c r="CZ48" s="146">
        <v>0</v>
      </c>
    </row>
    <row r="49" spans="3:104" ht="15" customHeight="1" x14ac:dyDescent="0.25">
      <c r="C49" s="674"/>
      <c r="D49" s="674"/>
      <c r="E49" s="674"/>
      <c r="F49" s="674"/>
      <c r="G49" s="674"/>
      <c r="H49" s="674"/>
      <c r="I49" s="674"/>
      <c r="J49" s="674"/>
      <c r="K49" s="674"/>
      <c r="L49" s="674"/>
      <c r="M49" s="674"/>
      <c r="N49" s="674"/>
      <c r="O49" s="674"/>
      <c r="P49" s="674"/>
      <c r="Q49" s="674"/>
      <c r="R49" s="674"/>
      <c r="S49" s="674"/>
      <c r="T49" s="674"/>
      <c r="U49" s="674"/>
      <c r="V49" s="674"/>
      <c r="W49" s="674"/>
      <c r="X49" s="674"/>
      <c r="Y49" s="674"/>
      <c r="Z49" s="674"/>
      <c r="AA49" s="674"/>
      <c r="AB49" s="674"/>
      <c r="AC49" s="674"/>
      <c r="AD49" s="674"/>
      <c r="AE49" s="674"/>
      <c r="AF49" s="674"/>
      <c r="AG49" s="674"/>
      <c r="AH49" s="674"/>
      <c r="AI49" s="674"/>
      <c r="AJ49" s="674"/>
      <c r="AK49" s="674"/>
      <c r="AL49" s="674"/>
      <c r="AM49" s="674"/>
      <c r="AN49" s="674"/>
      <c r="AO49" s="674"/>
      <c r="AP49" s="674"/>
      <c r="AQ49" s="674"/>
      <c r="AR49" s="674"/>
      <c r="AS49" s="674"/>
      <c r="AT49" s="674"/>
      <c r="AU49" s="674"/>
      <c r="AV49" s="674"/>
      <c r="AW49" s="674"/>
      <c r="AX49" s="674"/>
      <c r="AY49" s="674"/>
      <c r="AZ49" s="674"/>
      <c r="CZ49" s="126">
        <v>0</v>
      </c>
    </row>
    <row r="50" spans="3:104" ht="15" customHeight="1" x14ac:dyDescent="0.25">
      <c r="C50" s="406"/>
      <c r="D50" s="406"/>
      <c r="E50" s="406"/>
      <c r="F50" s="406"/>
      <c r="G50" s="406"/>
      <c r="H50" s="406"/>
      <c r="I50" s="406"/>
      <c r="J50" s="406"/>
      <c r="K50" s="406"/>
      <c r="L50" s="406"/>
      <c r="M50" s="406"/>
      <c r="N50" s="406"/>
      <c r="O50" s="406"/>
      <c r="P50" s="406"/>
      <c r="Q50" s="406"/>
      <c r="R50" s="406"/>
      <c r="S50" s="406"/>
      <c r="T50" s="406"/>
      <c r="U50" s="406"/>
      <c r="V50" s="406"/>
      <c r="W50" s="406"/>
      <c r="X50" s="406"/>
      <c r="Y50" s="406"/>
      <c r="Z50" s="406"/>
      <c r="AA50" s="406"/>
      <c r="AB50" s="406"/>
      <c r="AC50" s="406"/>
      <c r="AD50" s="406"/>
      <c r="AE50" s="406"/>
      <c r="AF50" s="406"/>
      <c r="AG50" s="406"/>
      <c r="AH50" s="406"/>
      <c r="AI50" s="406"/>
      <c r="AJ50" s="406"/>
      <c r="AK50" s="406"/>
      <c r="AL50" s="406"/>
      <c r="AM50" s="406"/>
      <c r="AN50" s="406"/>
      <c r="AO50" s="406"/>
      <c r="AP50" s="406"/>
      <c r="AQ50" s="406"/>
      <c r="AR50" s="406"/>
      <c r="AS50" s="406"/>
      <c r="AT50" s="406"/>
      <c r="AU50" s="406"/>
      <c r="AV50" s="406"/>
      <c r="AW50" s="406"/>
      <c r="AX50" s="406"/>
      <c r="AY50" s="406"/>
      <c r="AZ50" s="406"/>
      <c r="CZ50" s="126">
        <v>0</v>
      </c>
    </row>
    <row r="51" spans="3:104" x14ac:dyDescent="0.25">
      <c r="C51" s="420" t="s">
        <v>92</v>
      </c>
      <c r="D51" s="421"/>
      <c r="E51" s="421"/>
      <c r="F51" s="421"/>
      <c r="G51" s="421"/>
      <c r="H51" s="421"/>
      <c r="I51" s="421"/>
      <c r="J51" s="421"/>
      <c r="K51" s="421"/>
      <c r="L51" s="421"/>
      <c r="M51" s="421"/>
      <c r="N51" s="421"/>
      <c r="O51" s="421"/>
      <c r="P51" s="421"/>
      <c r="Q51" s="421"/>
      <c r="R51" s="421"/>
      <c r="S51" s="421"/>
      <c r="T51" s="421"/>
      <c r="U51" s="421"/>
      <c r="V51" s="421"/>
      <c r="W51" s="421"/>
      <c r="X51" s="421"/>
      <c r="Y51" s="421"/>
      <c r="Z51" s="421"/>
      <c r="AA51" s="421"/>
      <c r="AB51" s="421"/>
      <c r="AC51" s="421"/>
      <c r="AD51" s="421"/>
      <c r="AE51" s="421"/>
      <c r="AF51" s="421"/>
      <c r="AG51" s="421"/>
      <c r="AH51" s="421"/>
      <c r="AI51" s="421"/>
      <c r="AJ51" s="421"/>
      <c r="AK51" s="421"/>
      <c r="AL51" s="421"/>
      <c r="AM51" s="421"/>
      <c r="AN51" s="421"/>
      <c r="AO51" s="421"/>
      <c r="AP51" s="421"/>
      <c r="AQ51" s="421"/>
      <c r="AR51" s="421"/>
      <c r="AS51" s="421"/>
      <c r="AT51" s="421"/>
      <c r="AU51" s="421"/>
      <c r="AV51" s="422"/>
      <c r="AW51" s="330" t="s">
        <v>93</v>
      </c>
      <c r="AX51" s="331"/>
      <c r="AY51" s="330" t="s">
        <v>94</v>
      </c>
      <c r="AZ51" s="331"/>
      <c r="CZ51" s="126">
        <v>1</v>
      </c>
    </row>
    <row r="52" spans="3:104" x14ac:dyDescent="0.25">
      <c r="C52" s="98"/>
      <c r="D52" s="98"/>
      <c r="E52" s="98"/>
      <c r="F52" s="98"/>
      <c r="G52" s="98"/>
      <c r="H52" s="98"/>
      <c r="I52" s="98"/>
      <c r="J52" s="98"/>
      <c r="K52" s="98"/>
      <c r="L52" s="98"/>
      <c r="M52" s="98"/>
      <c r="N52" s="98"/>
      <c r="O52" s="98"/>
      <c r="P52" s="98"/>
      <c r="Q52" s="98"/>
      <c r="R52" s="98"/>
      <c r="S52" s="98"/>
      <c r="T52" s="98"/>
      <c r="U52" s="98"/>
      <c r="V52" s="98"/>
      <c r="W52" s="98"/>
      <c r="X52" s="98"/>
      <c r="Y52" s="98"/>
      <c r="Z52" s="98"/>
      <c r="AA52" s="98"/>
      <c r="AB52" s="98"/>
      <c r="AC52" s="98"/>
      <c r="AD52" s="98"/>
      <c r="AE52" s="98"/>
      <c r="AF52" s="98"/>
      <c r="AG52" s="98"/>
      <c r="AH52" s="98"/>
      <c r="AI52" s="98"/>
      <c r="AJ52" s="98"/>
      <c r="AK52" s="98"/>
      <c r="AL52" s="98"/>
      <c r="AM52" s="98"/>
      <c r="AN52" s="98"/>
      <c r="AO52" s="98"/>
      <c r="AP52" s="98"/>
      <c r="AQ52" s="98"/>
      <c r="AR52" s="98"/>
      <c r="AS52" s="98"/>
      <c r="AT52" s="98"/>
      <c r="AU52" s="98"/>
      <c r="AV52" s="98"/>
      <c r="AW52" s="98"/>
      <c r="AX52" s="98"/>
      <c r="AY52" s="98"/>
      <c r="AZ52" s="98"/>
      <c r="CZ52" s="126">
        <v>0</v>
      </c>
    </row>
    <row r="53" spans="3:104" x14ac:dyDescent="0.25">
      <c r="C53" s="1124" t="s">
        <v>470</v>
      </c>
      <c r="D53" s="1124"/>
      <c r="E53" s="1124"/>
      <c r="F53" s="1124"/>
      <c r="G53" s="1124"/>
      <c r="H53" s="1124"/>
      <c r="I53" s="1124"/>
      <c r="J53" s="1124"/>
      <c r="K53" s="1124"/>
      <c r="L53" s="1124"/>
      <c r="M53" s="1124"/>
      <c r="N53" s="1124"/>
      <c r="O53" s="1124"/>
      <c r="P53" s="1124"/>
      <c r="Q53" s="1124"/>
      <c r="R53" s="1124"/>
      <c r="S53" s="1124"/>
      <c r="T53" s="1124"/>
      <c r="U53" s="1124"/>
      <c r="V53" s="1124"/>
      <c r="W53" s="1124"/>
      <c r="X53" s="1124"/>
      <c r="Y53" s="1124"/>
      <c r="Z53" s="1124"/>
      <c r="AA53" s="1124"/>
      <c r="AB53" s="1124"/>
      <c r="AC53" s="1124"/>
      <c r="AD53" s="1124"/>
      <c r="AE53" s="1124"/>
      <c r="AF53" s="1124"/>
      <c r="AG53" s="1124"/>
      <c r="AH53" s="1124"/>
      <c r="AI53" s="1124"/>
      <c r="AJ53" s="1124"/>
      <c r="AK53" s="1124"/>
      <c r="AL53" s="1124"/>
      <c r="AM53" s="1124"/>
      <c r="AN53" s="1124"/>
      <c r="AO53" s="1124"/>
      <c r="AP53" s="1124"/>
      <c r="AQ53" s="1124"/>
      <c r="AR53" s="1124"/>
      <c r="AS53" s="1124"/>
      <c r="AT53" s="1124"/>
      <c r="AU53" s="1124"/>
      <c r="AV53" s="1124"/>
      <c r="AW53" s="1124"/>
      <c r="AX53" s="1124"/>
      <c r="AY53" s="1124"/>
      <c r="AZ53" s="1124"/>
      <c r="CZ53" s="126">
        <v>0</v>
      </c>
    </row>
    <row r="54" spans="3:104" x14ac:dyDescent="0.25">
      <c r="C54" s="1124"/>
      <c r="D54" s="1124"/>
      <c r="E54" s="1124"/>
      <c r="F54" s="1124"/>
      <c r="G54" s="1124"/>
      <c r="H54" s="1124"/>
      <c r="I54" s="1124"/>
      <c r="J54" s="1124"/>
      <c r="K54" s="1124"/>
      <c r="L54" s="1124"/>
      <c r="M54" s="1124"/>
      <c r="N54" s="1124"/>
      <c r="O54" s="1124"/>
      <c r="P54" s="1124"/>
      <c r="Q54" s="1124"/>
      <c r="R54" s="1124"/>
      <c r="S54" s="1124"/>
      <c r="T54" s="1124"/>
      <c r="U54" s="1124"/>
      <c r="V54" s="1124"/>
      <c r="W54" s="1124"/>
      <c r="X54" s="1124"/>
      <c r="Y54" s="1124"/>
      <c r="Z54" s="1124"/>
      <c r="AA54" s="1124"/>
      <c r="AB54" s="1124"/>
      <c r="AC54" s="1124"/>
      <c r="AD54" s="1124"/>
      <c r="AE54" s="1124"/>
      <c r="AF54" s="1124"/>
      <c r="AG54" s="1124"/>
      <c r="AH54" s="1124"/>
      <c r="AI54" s="1124"/>
      <c r="AJ54" s="1124"/>
      <c r="AK54" s="1124"/>
      <c r="AL54" s="1124"/>
      <c r="AM54" s="1124"/>
      <c r="AN54" s="1124"/>
      <c r="AO54" s="1124"/>
      <c r="AP54" s="1124"/>
      <c r="AQ54" s="1124"/>
      <c r="AR54" s="1124"/>
      <c r="AS54" s="1124"/>
      <c r="AT54" s="1124"/>
      <c r="AU54" s="1124"/>
      <c r="AV54" s="1124"/>
      <c r="AW54" s="1124"/>
      <c r="AX54" s="1124"/>
      <c r="AY54" s="1124"/>
      <c r="AZ54" s="1124"/>
      <c r="CZ54" s="126">
        <v>0</v>
      </c>
    </row>
    <row r="55" spans="3:104" x14ac:dyDescent="0.25">
      <c r="C55" s="1124"/>
      <c r="D55" s="1124"/>
      <c r="E55" s="1124"/>
      <c r="F55" s="1124"/>
      <c r="G55" s="1124"/>
      <c r="H55" s="1124"/>
      <c r="I55" s="1124"/>
      <c r="J55" s="1124"/>
      <c r="K55" s="1124"/>
      <c r="L55" s="1124"/>
      <c r="M55" s="1124"/>
      <c r="N55" s="1124"/>
      <c r="O55" s="1124"/>
      <c r="P55" s="1124"/>
      <c r="Q55" s="1124"/>
      <c r="R55" s="1124"/>
      <c r="S55" s="1124"/>
      <c r="T55" s="1124"/>
      <c r="U55" s="1124"/>
      <c r="V55" s="1124"/>
      <c r="W55" s="1124"/>
      <c r="X55" s="1124"/>
      <c r="Y55" s="1124"/>
      <c r="Z55" s="1124"/>
      <c r="AA55" s="1124"/>
      <c r="AB55" s="1124"/>
      <c r="AC55" s="1124"/>
      <c r="AD55" s="1124"/>
      <c r="AE55" s="1124"/>
      <c r="AF55" s="1124"/>
      <c r="AG55" s="1124"/>
      <c r="AH55" s="1124"/>
      <c r="AI55" s="1124"/>
      <c r="AJ55" s="1124"/>
      <c r="AK55" s="1124"/>
      <c r="AL55" s="1124"/>
      <c r="AM55" s="1124"/>
      <c r="AN55" s="1124"/>
      <c r="AO55" s="1124"/>
      <c r="AP55" s="1124"/>
      <c r="AQ55" s="1124"/>
      <c r="AR55" s="1124"/>
      <c r="AS55" s="1124"/>
      <c r="AT55" s="1124"/>
      <c r="AU55" s="1124"/>
      <c r="AV55" s="1124"/>
      <c r="AW55" s="1124"/>
      <c r="AX55" s="1124"/>
      <c r="AY55" s="1124"/>
      <c r="AZ55" s="1124"/>
      <c r="CZ55" s="126">
        <v>0</v>
      </c>
    </row>
    <row r="56" spans="3:104" x14ac:dyDescent="0.25">
      <c r="C56" s="98"/>
      <c r="D56" s="98"/>
      <c r="E56" s="98"/>
      <c r="F56" s="98"/>
      <c r="G56" s="98"/>
      <c r="H56" s="98"/>
      <c r="I56" s="98"/>
      <c r="J56" s="98"/>
      <c r="K56" s="98"/>
      <c r="L56" s="98"/>
      <c r="M56" s="98"/>
      <c r="N56" s="98"/>
      <c r="O56" s="98"/>
      <c r="P56" s="98"/>
      <c r="Q56" s="98"/>
      <c r="R56" s="98"/>
      <c r="S56" s="98"/>
      <c r="T56" s="98"/>
      <c r="U56" s="98"/>
      <c r="V56" s="98"/>
      <c r="W56" s="98"/>
      <c r="X56" s="98"/>
      <c r="Y56" s="98"/>
      <c r="Z56" s="98"/>
      <c r="AA56" s="98"/>
      <c r="AB56" s="98"/>
      <c r="AC56" s="98"/>
      <c r="AD56" s="98"/>
      <c r="AE56" s="98"/>
      <c r="AF56" s="98"/>
      <c r="AG56" s="98"/>
      <c r="AH56" s="98"/>
      <c r="AI56" s="98"/>
      <c r="AJ56" s="98"/>
      <c r="AK56" s="98"/>
      <c r="AL56" s="98"/>
      <c r="AM56" s="98"/>
      <c r="AN56" s="98"/>
      <c r="AO56" s="98"/>
      <c r="AP56" s="98"/>
      <c r="AQ56" s="98"/>
      <c r="AR56" s="98"/>
      <c r="AS56" s="98"/>
      <c r="AT56" s="98"/>
      <c r="AU56" s="98"/>
      <c r="AV56" s="98"/>
      <c r="AW56" s="98"/>
      <c r="AX56" s="98"/>
      <c r="AY56" s="98"/>
      <c r="AZ56" s="98"/>
      <c r="CZ56" s="126">
        <v>0</v>
      </c>
    </row>
    <row r="57" spans="3:104" ht="15" customHeight="1" x14ac:dyDescent="0.25">
      <c r="C57" s="1139" t="s">
        <v>461</v>
      </c>
      <c r="D57" s="1139"/>
      <c r="E57" s="1139"/>
      <c r="F57" s="1139"/>
      <c r="G57" s="1139"/>
      <c r="H57" s="1139"/>
      <c r="I57" s="1139"/>
      <c r="J57" s="1139"/>
      <c r="K57" s="1139"/>
      <c r="L57" s="1139"/>
      <c r="M57" s="1139"/>
      <c r="N57" s="1139"/>
      <c r="O57" s="1139"/>
      <c r="P57" s="1139"/>
      <c r="Q57" s="1139"/>
      <c r="R57" s="1139"/>
      <c r="S57" s="1139"/>
      <c r="T57" s="1139"/>
      <c r="U57" s="1139"/>
      <c r="V57" s="1139"/>
      <c r="W57" s="1139"/>
      <c r="X57" s="1139"/>
      <c r="Y57" s="1139"/>
      <c r="Z57" s="1139"/>
      <c r="AA57" s="1139"/>
      <c r="AB57" s="1139"/>
      <c r="AC57" s="1139"/>
      <c r="AD57" s="1139"/>
      <c r="AE57" s="1139"/>
      <c r="AF57" s="1139"/>
      <c r="AG57" s="1139"/>
      <c r="AH57" s="1139"/>
      <c r="AI57" s="1139"/>
      <c r="AJ57" s="1139"/>
      <c r="AK57" s="1139"/>
      <c r="AL57" s="1139"/>
      <c r="AM57" s="1139"/>
      <c r="AN57" s="1139"/>
      <c r="AO57" s="1139"/>
      <c r="AP57" s="1139"/>
      <c r="AQ57" s="1139"/>
      <c r="AR57" s="1139"/>
      <c r="AS57" s="1139"/>
      <c r="AT57" s="1139"/>
      <c r="AU57" s="1139"/>
      <c r="AV57" s="1139"/>
      <c r="AW57" s="1139"/>
      <c r="AX57" s="1139"/>
      <c r="AY57" s="1139"/>
      <c r="AZ57" s="1139"/>
      <c r="CZ57" s="126">
        <v>0</v>
      </c>
    </row>
    <row r="58" spans="3:104" ht="15" customHeight="1" x14ac:dyDescent="0.25">
      <c r="C58" s="1139"/>
      <c r="D58" s="1139"/>
      <c r="E58" s="1139"/>
      <c r="F58" s="1139"/>
      <c r="G58" s="1139"/>
      <c r="H58" s="1139"/>
      <c r="I58" s="1139"/>
      <c r="J58" s="1139"/>
      <c r="K58" s="1139"/>
      <c r="L58" s="1139"/>
      <c r="M58" s="1139"/>
      <c r="N58" s="1139"/>
      <c r="O58" s="1139"/>
      <c r="P58" s="1139"/>
      <c r="Q58" s="1139"/>
      <c r="R58" s="1139"/>
      <c r="S58" s="1139"/>
      <c r="T58" s="1139"/>
      <c r="U58" s="1139"/>
      <c r="V58" s="1139"/>
      <c r="W58" s="1139"/>
      <c r="X58" s="1139"/>
      <c r="Y58" s="1139"/>
      <c r="Z58" s="1139"/>
      <c r="AA58" s="1139"/>
      <c r="AB58" s="1139"/>
      <c r="AC58" s="1139"/>
      <c r="AD58" s="1139"/>
      <c r="AE58" s="1139"/>
      <c r="AF58" s="1139"/>
      <c r="AG58" s="1139"/>
      <c r="AH58" s="1139"/>
      <c r="AI58" s="1139"/>
      <c r="AJ58" s="1139"/>
      <c r="AK58" s="1139"/>
      <c r="AL58" s="1139"/>
      <c r="AM58" s="1139"/>
      <c r="AN58" s="1139"/>
      <c r="AO58" s="1139"/>
      <c r="AP58" s="1139"/>
      <c r="AQ58" s="1139"/>
      <c r="AR58" s="1139"/>
      <c r="AS58" s="1139"/>
      <c r="AT58" s="1139"/>
      <c r="AU58" s="1139"/>
      <c r="AV58" s="1139"/>
      <c r="AW58" s="1139"/>
      <c r="AX58" s="1139"/>
      <c r="AY58" s="1139"/>
      <c r="AZ58" s="1139"/>
      <c r="CZ58" s="126">
        <v>0</v>
      </c>
    </row>
    <row r="59" spans="3:104" x14ac:dyDescent="0.25">
      <c r="C59" s="162"/>
      <c r="D59" s="162"/>
      <c r="E59" s="162"/>
      <c r="F59" s="162"/>
      <c r="G59" s="162"/>
      <c r="H59" s="162"/>
      <c r="I59" s="162"/>
      <c r="J59" s="162"/>
      <c r="K59" s="162"/>
      <c r="L59" s="162"/>
      <c r="M59" s="162"/>
      <c r="N59" s="162"/>
      <c r="O59" s="162"/>
      <c r="P59" s="162"/>
      <c r="Q59" s="162"/>
      <c r="R59" s="162"/>
      <c r="S59" s="162"/>
      <c r="T59" s="162"/>
      <c r="U59" s="162"/>
      <c r="V59" s="162"/>
      <c r="W59" s="162"/>
      <c r="X59" s="162"/>
      <c r="Y59" s="162"/>
      <c r="Z59" s="162"/>
      <c r="AA59" s="162"/>
      <c r="AB59" s="162"/>
      <c r="AC59" s="162"/>
      <c r="AD59" s="162"/>
      <c r="AE59" s="162"/>
      <c r="AF59" s="162"/>
      <c r="AG59" s="162"/>
      <c r="AH59" s="162"/>
      <c r="AI59" s="162"/>
      <c r="AJ59" s="162"/>
      <c r="AK59" s="162"/>
      <c r="AL59" s="162"/>
      <c r="AM59" s="162"/>
      <c r="AN59" s="162"/>
      <c r="AO59" s="162"/>
      <c r="AP59" s="162"/>
      <c r="AQ59" s="162"/>
      <c r="AR59" s="162"/>
      <c r="AS59" s="162"/>
      <c r="AT59" s="162"/>
      <c r="AU59" s="162"/>
      <c r="AV59" s="162"/>
      <c r="AW59" s="162"/>
      <c r="AX59" s="162"/>
      <c r="AY59" s="162"/>
      <c r="AZ59" s="162"/>
      <c r="CZ59" s="126">
        <v>0</v>
      </c>
    </row>
    <row r="60" spans="3:104" x14ac:dyDescent="0.25">
      <c r="C60" s="327" t="s">
        <v>614</v>
      </c>
      <c r="D60" s="328"/>
      <c r="E60" s="328"/>
      <c r="F60" s="328"/>
      <c r="G60" s="328"/>
      <c r="H60" s="328"/>
      <c r="I60" s="328"/>
      <c r="J60" s="328"/>
      <c r="K60" s="328"/>
      <c r="L60" s="328"/>
      <c r="M60" s="328"/>
      <c r="N60" s="328"/>
      <c r="O60" s="328"/>
      <c r="P60" s="329"/>
      <c r="Q60" s="43"/>
      <c r="R60" s="42"/>
      <c r="S60" s="42"/>
      <c r="T60" s="42"/>
      <c r="U60" s="42"/>
      <c r="V60" s="42"/>
      <c r="W60" s="42"/>
      <c r="X60" s="42"/>
      <c r="Y60" s="42"/>
      <c r="Z60" s="42"/>
      <c r="AA60" s="42"/>
      <c r="AB60" s="42"/>
      <c r="AC60" s="42"/>
      <c r="AD60" s="42"/>
      <c r="AE60" s="42"/>
      <c r="AF60" s="42"/>
      <c r="AG60" s="42"/>
      <c r="AH60" s="42"/>
      <c r="AI60" s="42"/>
      <c r="AJ60" s="42"/>
      <c r="AK60" s="42"/>
      <c r="AL60" s="42"/>
      <c r="AM60" s="42"/>
      <c r="AN60" s="42"/>
      <c r="AO60" s="42"/>
      <c r="AP60" s="42"/>
      <c r="AQ60" s="42"/>
      <c r="AR60" s="42"/>
      <c r="AS60" s="42"/>
      <c r="AT60" s="42"/>
      <c r="AU60" s="42"/>
      <c r="AV60" s="42"/>
      <c r="AW60" s="42"/>
      <c r="AX60" s="42"/>
      <c r="AY60" s="42"/>
      <c r="AZ60" s="42"/>
      <c r="CZ60" s="126">
        <v>0</v>
      </c>
    </row>
    <row r="61" spans="3:104" x14ac:dyDescent="0.25">
      <c r="CZ61" s="126">
        <v>0</v>
      </c>
    </row>
    <row r="62" spans="3:104" x14ac:dyDescent="0.25">
      <c r="C62" s="47" t="s">
        <v>211</v>
      </c>
      <c r="D62" s="412"/>
      <c r="E62" s="412"/>
      <c r="F62" s="412"/>
      <c r="G62" s="412"/>
      <c r="H62" s="412"/>
      <c r="I62" s="412"/>
      <c r="J62" s="412"/>
      <c r="K62" s="412"/>
      <c r="L62" s="412"/>
      <c r="M62" s="412"/>
      <c r="N62" s="412"/>
      <c r="O62" s="412"/>
      <c r="P62" s="412"/>
      <c r="Q62" s="412"/>
      <c r="R62" s="412"/>
      <c r="S62" s="412"/>
      <c r="T62" s="412"/>
      <c r="U62" s="412"/>
      <c r="V62" s="412"/>
      <c r="W62" s="412"/>
      <c r="X62" s="412"/>
      <c r="Y62" s="412"/>
      <c r="Z62" s="412"/>
      <c r="AA62" s="412"/>
      <c r="AB62" s="412"/>
      <c r="AC62" s="412"/>
      <c r="AD62" s="412"/>
      <c r="AE62" s="412"/>
      <c r="AF62" s="412"/>
      <c r="AG62" s="412"/>
      <c r="AH62" s="412"/>
      <c r="AI62" s="412"/>
      <c r="AJ62" s="412"/>
      <c r="AK62" s="412"/>
      <c r="AL62" s="412"/>
      <c r="AM62" s="412"/>
      <c r="AN62" s="412"/>
      <c r="AO62" s="412"/>
      <c r="AP62" s="412"/>
      <c r="AQ62" s="412"/>
      <c r="AR62" s="412"/>
      <c r="AS62" s="412"/>
      <c r="AT62" s="412"/>
      <c r="AU62" s="412"/>
      <c r="AV62" s="412"/>
      <c r="AW62" s="412"/>
      <c r="AX62" s="412"/>
      <c r="AY62" s="412"/>
      <c r="AZ62" s="413"/>
      <c r="CZ62" s="126">
        <v>0</v>
      </c>
    </row>
    <row r="63" spans="3:104" x14ac:dyDescent="0.25">
      <c r="C63" s="52" t="s">
        <v>211</v>
      </c>
      <c r="D63" s="389"/>
      <c r="E63" s="389"/>
      <c r="F63" s="389"/>
      <c r="G63" s="389"/>
      <c r="H63" s="389"/>
      <c r="I63" s="389"/>
      <c r="J63" s="389"/>
      <c r="K63" s="389"/>
      <c r="L63" s="389"/>
      <c r="M63" s="389"/>
      <c r="N63" s="389"/>
      <c r="O63" s="389"/>
      <c r="P63" s="389"/>
      <c r="Q63" s="389"/>
      <c r="R63" s="389"/>
      <c r="S63" s="389"/>
      <c r="T63" s="389"/>
      <c r="U63" s="389"/>
      <c r="V63" s="389"/>
      <c r="W63" s="389"/>
      <c r="X63" s="389"/>
      <c r="Y63" s="389"/>
      <c r="Z63" s="389"/>
      <c r="AA63" s="389"/>
      <c r="AB63" s="389"/>
      <c r="AC63" s="389"/>
      <c r="AD63" s="389"/>
      <c r="AE63" s="389"/>
      <c r="AF63" s="389"/>
      <c r="AG63" s="389"/>
      <c r="AH63" s="389"/>
      <c r="AI63" s="389"/>
      <c r="AJ63" s="389"/>
      <c r="AK63" s="389"/>
      <c r="AL63" s="389"/>
      <c r="AM63" s="389"/>
      <c r="AN63" s="389"/>
      <c r="AO63" s="389"/>
      <c r="AP63" s="389"/>
      <c r="AQ63" s="389"/>
      <c r="AR63" s="389"/>
      <c r="AS63" s="389"/>
      <c r="AT63" s="389"/>
      <c r="AU63" s="389"/>
      <c r="AV63" s="389"/>
      <c r="AW63" s="389"/>
      <c r="AX63" s="389"/>
      <c r="AY63" s="389"/>
      <c r="AZ63" s="390"/>
      <c r="CZ63" s="126">
        <v>0</v>
      </c>
    </row>
    <row r="64" spans="3:104" x14ac:dyDescent="0.25">
      <c r="C64" s="144" t="s">
        <v>211</v>
      </c>
      <c r="D64" s="970"/>
      <c r="E64" s="428"/>
      <c r="F64" s="428"/>
      <c r="G64" s="428"/>
      <c r="H64" s="428"/>
      <c r="I64" s="428"/>
      <c r="J64" s="428"/>
      <c r="K64" s="428"/>
      <c r="L64" s="428"/>
      <c r="M64" s="428"/>
      <c r="N64" s="428"/>
      <c r="O64" s="428"/>
      <c r="P64" s="428"/>
      <c r="Q64" s="428"/>
      <c r="R64" s="428"/>
      <c r="S64" s="428"/>
      <c r="T64" s="428"/>
      <c r="U64" s="428"/>
      <c r="V64" s="428"/>
      <c r="W64" s="428"/>
      <c r="X64" s="428"/>
      <c r="Y64" s="428"/>
      <c r="Z64" s="428"/>
      <c r="AA64" s="428"/>
      <c r="AB64" s="428"/>
      <c r="AC64" s="428"/>
      <c r="AD64" s="428"/>
      <c r="AE64" s="428"/>
      <c r="AF64" s="428"/>
      <c r="AG64" s="428"/>
      <c r="AH64" s="428"/>
      <c r="AI64" s="428"/>
      <c r="AJ64" s="428"/>
      <c r="AK64" s="428"/>
      <c r="AL64" s="428"/>
      <c r="AM64" s="428"/>
      <c r="AN64" s="428"/>
      <c r="AO64" s="428"/>
      <c r="AP64" s="428"/>
      <c r="AQ64" s="428"/>
      <c r="AR64" s="428"/>
      <c r="AS64" s="428"/>
      <c r="AT64" s="428"/>
      <c r="AU64" s="428"/>
      <c r="AV64" s="428"/>
      <c r="AW64" s="428"/>
      <c r="AX64" s="428"/>
      <c r="AY64" s="428"/>
      <c r="AZ64" s="429"/>
      <c r="CZ64" s="126">
        <v>0</v>
      </c>
    </row>
    <row r="65" spans="3:104" x14ac:dyDescent="0.25">
      <c r="C65" s="420" t="s">
        <v>92</v>
      </c>
      <c r="D65" s="421"/>
      <c r="E65" s="421"/>
      <c r="F65" s="421"/>
      <c r="G65" s="421"/>
      <c r="H65" s="421"/>
      <c r="I65" s="421"/>
      <c r="J65" s="421"/>
      <c r="K65" s="421"/>
      <c r="L65" s="421"/>
      <c r="M65" s="421"/>
      <c r="N65" s="421"/>
      <c r="O65" s="421"/>
      <c r="P65" s="421"/>
      <c r="Q65" s="421"/>
      <c r="R65" s="421"/>
      <c r="S65" s="421"/>
      <c r="T65" s="421"/>
      <c r="U65" s="421"/>
      <c r="V65" s="421"/>
      <c r="W65" s="421"/>
      <c r="X65" s="421"/>
      <c r="Y65" s="421"/>
      <c r="Z65" s="421"/>
      <c r="AA65" s="421"/>
      <c r="AB65" s="421"/>
      <c r="AC65" s="421"/>
      <c r="AD65" s="421"/>
      <c r="AE65" s="421"/>
      <c r="AF65" s="421"/>
      <c r="AG65" s="421"/>
      <c r="AH65" s="421"/>
      <c r="AI65" s="421"/>
      <c r="AJ65" s="421"/>
      <c r="AK65" s="421"/>
      <c r="AL65" s="421"/>
      <c r="AM65" s="421"/>
      <c r="AN65" s="421"/>
      <c r="AO65" s="421"/>
      <c r="AP65" s="421"/>
      <c r="AQ65" s="421"/>
      <c r="AR65" s="421"/>
      <c r="AS65" s="421"/>
      <c r="AT65" s="421"/>
      <c r="AU65" s="421"/>
      <c r="AV65" s="422"/>
      <c r="AW65" s="330" t="s">
        <v>93</v>
      </c>
      <c r="AX65" s="331"/>
      <c r="AY65" s="330" t="s">
        <v>94</v>
      </c>
      <c r="AZ65" s="331"/>
      <c r="CZ65" s="126">
        <v>1</v>
      </c>
    </row>
    <row r="66" spans="3:104" x14ac:dyDescent="0.25">
      <c r="CZ66" s="126">
        <v>0</v>
      </c>
    </row>
    <row r="67" spans="3:104" x14ac:dyDescent="0.25">
      <c r="C67" s="1107" t="s">
        <v>317</v>
      </c>
      <c r="D67" s="1107"/>
      <c r="E67" s="1107"/>
      <c r="F67" s="1107"/>
      <c r="G67" s="1107"/>
      <c r="H67" s="1107"/>
      <c r="I67" s="1107"/>
      <c r="J67" s="1107"/>
      <c r="K67" s="1107"/>
      <c r="L67" s="1107"/>
      <c r="M67" s="1107"/>
      <c r="N67" s="1107"/>
      <c r="O67" s="1107"/>
      <c r="P67" s="1107"/>
      <c r="Q67" s="1107"/>
      <c r="R67" s="1107"/>
      <c r="S67" s="1107"/>
      <c r="T67" s="1107"/>
      <c r="U67" s="1107"/>
      <c r="V67" s="1107"/>
      <c r="W67" s="1107"/>
      <c r="X67" s="1107"/>
      <c r="Y67" s="1107"/>
      <c r="Z67" s="1107"/>
      <c r="AA67" s="1107"/>
      <c r="AB67" s="1107"/>
      <c r="AC67" s="1107"/>
      <c r="AD67" s="1107"/>
      <c r="AE67" s="1107"/>
      <c r="AF67" s="1107"/>
      <c r="AG67" s="1107"/>
      <c r="AH67" s="1107"/>
      <c r="AI67" s="1107"/>
      <c r="AJ67" s="1107"/>
      <c r="AK67" s="1107"/>
      <c r="AL67" s="1107"/>
      <c r="AM67" s="1107"/>
      <c r="AN67" s="1107"/>
      <c r="AO67" s="1107"/>
      <c r="AP67" s="1107"/>
      <c r="AQ67" s="1107"/>
      <c r="AR67" s="1107"/>
      <c r="AS67" s="1107"/>
      <c r="AT67" s="1107"/>
      <c r="AU67" s="1107"/>
      <c r="AV67" s="1107"/>
      <c r="AW67" s="1107"/>
      <c r="AX67" s="1107"/>
      <c r="AY67" s="1107"/>
      <c r="AZ67" s="1107"/>
      <c r="CZ67" s="126">
        <v>0</v>
      </c>
    </row>
    <row r="68" spans="3:104" x14ac:dyDescent="0.25">
      <c r="CZ68" s="126">
        <v>0</v>
      </c>
    </row>
    <row r="69" spans="3:104" ht="15" customHeight="1" x14ac:dyDescent="0.25">
      <c r="C69" s="661" t="s">
        <v>228</v>
      </c>
      <c r="D69" s="662"/>
      <c r="E69" s="662"/>
      <c r="F69" s="662"/>
      <c r="G69" s="662"/>
      <c r="H69" s="662"/>
      <c r="I69" s="662"/>
      <c r="J69" s="662"/>
      <c r="K69" s="662"/>
      <c r="L69" s="662"/>
      <c r="M69" s="662"/>
      <c r="N69" s="663"/>
      <c r="O69" s="1104" t="s">
        <v>612</v>
      </c>
      <c r="P69" s="1104"/>
      <c r="Q69" s="1104"/>
      <c r="R69" s="1104"/>
      <c r="S69" s="1104"/>
      <c r="T69" s="1104"/>
      <c r="U69" s="1104"/>
      <c r="V69" s="1104"/>
      <c r="W69" s="1104"/>
      <c r="X69" s="1104"/>
      <c r="Y69" s="1104"/>
      <c r="Z69" s="1104"/>
      <c r="AA69" s="1104"/>
      <c r="AB69" s="1104" t="s">
        <v>163</v>
      </c>
      <c r="AC69" s="1104"/>
      <c r="AD69" s="1104"/>
      <c r="AE69" s="1104"/>
      <c r="AF69" s="1104"/>
      <c r="AG69" s="1104"/>
      <c r="AH69" s="1104"/>
      <c r="AI69" s="1104"/>
      <c r="AJ69" s="1104"/>
      <c r="AK69" s="1104"/>
      <c r="AL69" s="1104"/>
      <c r="AM69" s="1104"/>
      <c r="AN69" s="1104"/>
      <c r="AO69" s="1108" t="s">
        <v>611</v>
      </c>
      <c r="AP69" s="733"/>
      <c r="AQ69" s="733"/>
      <c r="AR69" s="733"/>
      <c r="AS69" s="733"/>
      <c r="AT69" s="733"/>
      <c r="AU69" s="733"/>
      <c r="AV69" s="733"/>
      <c r="AW69" s="733"/>
      <c r="AX69" s="733"/>
      <c r="AY69" s="733"/>
      <c r="AZ69" s="734"/>
      <c r="CZ69" s="126">
        <v>0</v>
      </c>
    </row>
    <row r="70" spans="3:104" ht="15" customHeight="1" x14ac:dyDescent="0.25">
      <c r="C70" s="1103"/>
      <c r="D70" s="353"/>
      <c r="E70" s="353"/>
      <c r="F70" s="353"/>
      <c r="G70" s="353"/>
      <c r="H70" s="353"/>
      <c r="I70" s="353"/>
      <c r="J70" s="353"/>
      <c r="K70" s="353"/>
      <c r="L70" s="353"/>
      <c r="M70" s="353"/>
      <c r="N70" s="354"/>
      <c r="O70" s="532" t="s">
        <v>21</v>
      </c>
      <c r="P70" s="364"/>
      <c r="Q70" s="364"/>
      <c r="R70" s="364"/>
      <c r="S70" s="364"/>
      <c r="T70" s="364"/>
      <c r="U70" s="364"/>
      <c r="V70" s="364"/>
      <c r="W70" s="364"/>
      <c r="X70" s="364"/>
      <c r="Y70" s="364"/>
      <c r="Z70" s="364"/>
      <c r="AA70" s="668"/>
      <c r="AB70" s="532" t="s">
        <v>613</v>
      </c>
      <c r="AC70" s="364"/>
      <c r="AD70" s="364"/>
      <c r="AE70" s="364"/>
      <c r="AF70" s="364"/>
      <c r="AG70" s="364"/>
      <c r="AH70" s="364"/>
      <c r="AI70" s="364"/>
      <c r="AJ70" s="364"/>
      <c r="AK70" s="364"/>
      <c r="AL70" s="364"/>
      <c r="AM70" s="364"/>
      <c r="AN70" s="668"/>
      <c r="AO70" s="352"/>
      <c r="AP70" s="353"/>
      <c r="AQ70" s="353"/>
      <c r="AR70" s="353"/>
      <c r="AS70" s="353"/>
      <c r="AT70" s="353"/>
      <c r="AU70" s="353"/>
      <c r="AV70" s="353"/>
      <c r="AW70" s="353"/>
      <c r="AX70" s="353"/>
      <c r="AY70" s="353"/>
      <c r="AZ70" s="354"/>
      <c r="CZ70" s="126">
        <v>0</v>
      </c>
    </row>
    <row r="71" spans="3:104" x14ac:dyDescent="0.25">
      <c r="C71" s="1103"/>
      <c r="D71" s="353"/>
      <c r="E71" s="353"/>
      <c r="F71" s="353"/>
      <c r="G71" s="353"/>
      <c r="H71" s="353"/>
      <c r="I71" s="353"/>
      <c r="J71" s="353"/>
      <c r="K71" s="353"/>
      <c r="L71" s="353"/>
      <c r="M71" s="353"/>
      <c r="N71" s="354"/>
      <c r="O71" s="532" t="s">
        <v>318</v>
      </c>
      <c r="P71" s="364"/>
      <c r="Q71" s="364"/>
      <c r="R71" s="364"/>
      <c r="S71" s="364"/>
      <c r="T71" s="364"/>
      <c r="U71" s="364"/>
      <c r="V71" s="364"/>
      <c r="W71" s="364"/>
      <c r="X71" s="364"/>
      <c r="Y71" s="364"/>
      <c r="Z71" s="364"/>
      <c r="AA71" s="668"/>
      <c r="AB71" s="532" t="s">
        <v>613</v>
      </c>
      <c r="AC71" s="364"/>
      <c r="AD71" s="364"/>
      <c r="AE71" s="364"/>
      <c r="AF71" s="364"/>
      <c r="AG71" s="364"/>
      <c r="AH71" s="364"/>
      <c r="AI71" s="364"/>
      <c r="AJ71" s="364"/>
      <c r="AK71" s="364"/>
      <c r="AL71" s="364"/>
      <c r="AM71" s="364"/>
      <c r="AN71" s="668"/>
      <c r="AO71" s="352"/>
      <c r="AP71" s="353"/>
      <c r="AQ71" s="353"/>
      <c r="AR71" s="353"/>
      <c r="AS71" s="353"/>
      <c r="AT71" s="353"/>
      <c r="AU71" s="353"/>
      <c r="AV71" s="353"/>
      <c r="AW71" s="353"/>
      <c r="AX71" s="353"/>
      <c r="AY71" s="353"/>
      <c r="AZ71" s="354"/>
      <c r="CZ71" s="126">
        <v>0</v>
      </c>
    </row>
    <row r="72" spans="3:104" x14ac:dyDescent="0.25">
      <c r="C72" s="352"/>
      <c r="D72" s="353"/>
      <c r="E72" s="353"/>
      <c r="F72" s="353"/>
      <c r="G72" s="353"/>
      <c r="H72" s="353"/>
      <c r="I72" s="353"/>
      <c r="J72" s="353"/>
      <c r="K72" s="353"/>
      <c r="L72" s="353"/>
      <c r="M72" s="353"/>
      <c r="N72" s="354"/>
      <c r="O72" s="532" t="s">
        <v>319</v>
      </c>
      <c r="P72" s="364"/>
      <c r="Q72" s="364"/>
      <c r="R72" s="364"/>
      <c r="S72" s="364"/>
      <c r="T72" s="364"/>
      <c r="U72" s="364"/>
      <c r="V72" s="364"/>
      <c r="W72" s="364"/>
      <c r="X72" s="364"/>
      <c r="Y72" s="364"/>
      <c r="Z72" s="364"/>
      <c r="AA72" s="668"/>
      <c r="AB72" s="532"/>
      <c r="AC72" s="364"/>
      <c r="AD72" s="364"/>
      <c r="AE72" s="364"/>
      <c r="AF72" s="364"/>
      <c r="AG72" s="364"/>
      <c r="AH72" s="364"/>
      <c r="AI72" s="364"/>
      <c r="AJ72" s="364"/>
      <c r="AK72" s="364"/>
      <c r="AL72" s="364"/>
      <c r="AM72" s="364"/>
      <c r="AN72" s="668"/>
      <c r="AO72" s="352"/>
      <c r="AP72" s="353"/>
      <c r="AQ72" s="353"/>
      <c r="AR72" s="353"/>
      <c r="AS72" s="353"/>
      <c r="AT72" s="353"/>
      <c r="AU72" s="353"/>
      <c r="AV72" s="353"/>
      <c r="AW72" s="353"/>
      <c r="AX72" s="353"/>
      <c r="AY72" s="353"/>
      <c r="AZ72" s="354"/>
      <c r="CZ72" s="126">
        <v>0</v>
      </c>
    </row>
    <row r="73" spans="3:104" ht="15" customHeight="1" x14ac:dyDescent="0.25">
      <c r="C73" s="414"/>
      <c r="D73" s="415"/>
      <c r="E73" s="415"/>
      <c r="F73" s="415"/>
      <c r="G73" s="415"/>
      <c r="H73" s="415"/>
      <c r="I73" s="415"/>
      <c r="J73" s="415"/>
      <c r="K73" s="415"/>
      <c r="L73" s="415"/>
      <c r="M73" s="415"/>
      <c r="N73" s="416"/>
      <c r="O73" s="551"/>
      <c r="P73" s="1109"/>
      <c r="Q73" s="1109"/>
      <c r="R73" s="1109"/>
      <c r="S73" s="1109"/>
      <c r="T73" s="1109"/>
      <c r="U73" s="1109"/>
      <c r="V73" s="1109"/>
      <c r="W73" s="1109"/>
      <c r="X73" s="1109"/>
      <c r="Y73" s="1109"/>
      <c r="Z73" s="1109"/>
      <c r="AA73" s="1110"/>
      <c r="AB73" s="551"/>
      <c r="AC73" s="1109"/>
      <c r="AD73" s="1109"/>
      <c r="AE73" s="1109"/>
      <c r="AF73" s="1109"/>
      <c r="AG73" s="1109"/>
      <c r="AH73" s="1109"/>
      <c r="AI73" s="1109"/>
      <c r="AJ73" s="1109"/>
      <c r="AK73" s="1109"/>
      <c r="AL73" s="1109"/>
      <c r="AM73" s="1109"/>
      <c r="AN73" s="1110"/>
      <c r="AO73" s="414"/>
      <c r="AP73" s="415"/>
      <c r="AQ73" s="415"/>
      <c r="AR73" s="415"/>
      <c r="AS73" s="415"/>
      <c r="AT73" s="415"/>
      <c r="AU73" s="415"/>
      <c r="AV73" s="415"/>
      <c r="AW73" s="415"/>
      <c r="AX73" s="415"/>
      <c r="AY73" s="415"/>
      <c r="AZ73" s="416"/>
      <c r="CZ73" s="126">
        <v>0</v>
      </c>
    </row>
    <row r="74" spans="3:104" x14ac:dyDescent="0.25">
      <c r="C74" s="352"/>
      <c r="D74" s="353"/>
      <c r="E74" s="353"/>
      <c r="F74" s="353"/>
      <c r="G74" s="353"/>
      <c r="H74" s="353"/>
      <c r="I74" s="353"/>
      <c r="J74" s="353"/>
      <c r="K74" s="353"/>
      <c r="L74" s="353"/>
      <c r="M74" s="353"/>
      <c r="N74" s="354"/>
      <c r="O74" s="532"/>
      <c r="P74" s="364"/>
      <c r="Q74" s="364"/>
      <c r="R74" s="364"/>
      <c r="S74" s="364"/>
      <c r="T74" s="364"/>
      <c r="U74" s="364"/>
      <c r="V74" s="364"/>
      <c r="W74" s="364"/>
      <c r="X74" s="364"/>
      <c r="Y74" s="364"/>
      <c r="Z74" s="364"/>
      <c r="AA74" s="668"/>
      <c r="AB74" s="532"/>
      <c r="AC74" s="364"/>
      <c r="AD74" s="364"/>
      <c r="AE74" s="364"/>
      <c r="AF74" s="364"/>
      <c r="AG74" s="364"/>
      <c r="AH74" s="364"/>
      <c r="AI74" s="364"/>
      <c r="AJ74" s="364"/>
      <c r="AK74" s="364"/>
      <c r="AL74" s="364"/>
      <c r="AM74" s="364"/>
      <c r="AN74" s="668"/>
      <c r="AO74" s="352"/>
      <c r="AP74" s="353"/>
      <c r="AQ74" s="353"/>
      <c r="AR74" s="353"/>
      <c r="AS74" s="353"/>
      <c r="AT74" s="353"/>
      <c r="AU74" s="353"/>
      <c r="AV74" s="353"/>
      <c r="AW74" s="353"/>
      <c r="AX74" s="353"/>
      <c r="AY74" s="353"/>
      <c r="AZ74" s="354"/>
      <c r="CZ74" s="126">
        <v>0</v>
      </c>
    </row>
    <row r="75" spans="3:104" x14ac:dyDescent="0.25">
      <c r="C75" s="420" t="s">
        <v>92</v>
      </c>
      <c r="D75" s="421"/>
      <c r="E75" s="421"/>
      <c r="F75" s="421"/>
      <c r="G75" s="421"/>
      <c r="H75" s="421"/>
      <c r="I75" s="421"/>
      <c r="J75" s="421"/>
      <c r="K75" s="421"/>
      <c r="L75" s="421"/>
      <c r="M75" s="421"/>
      <c r="N75" s="421"/>
      <c r="O75" s="421"/>
      <c r="P75" s="421"/>
      <c r="Q75" s="421"/>
      <c r="R75" s="421"/>
      <c r="S75" s="421"/>
      <c r="T75" s="421"/>
      <c r="U75" s="421"/>
      <c r="V75" s="421"/>
      <c r="W75" s="421"/>
      <c r="X75" s="421"/>
      <c r="Y75" s="421"/>
      <c r="Z75" s="421"/>
      <c r="AA75" s="421"/>
      <c r="AB75" s="421"/>
      <c r="AC75" s="421"/>
      <c r="AD75" s="421"/>
      <c r="AE75" s="421"/>
      <c r="AF75" s="421"/>
      <c r="AG75" s="421"/>
      <c r="AH75" s="421"/>
      <c r="AI75" s="421"/>
      <c r="AJ75" s="421"/>
      <c r="AK75" s="421"/>
      <c r="AL75" s="421"/>
      <c r="AM75" s="421"/>
      <c r="AN75" s="421"/>
      <c r="AO75" s="421"/>
      <c r="AP75" s="421"/>
      <c r="AQ75" s="421"/>
      <c r="AR75" s="421"/>
      <c r="AS75" s="421"/>
      <c r="AT75" s="421"/>
      <c r="AU75" s="421"/>
      <c r="AV75" s="422"/>
      <c r="AW75" s="330" t="s">
        <v>93</v>
      </c>
      <c r="AX75" s="331"/>
      <c r="AY75" s="330" t="s">
        <v>94</v>
      </c>
      <c r="AZ75" s="331"/>
      <c r="CZ75" s="126">
        <v>1</v>
      </c>
    </row>
    <row r="76" spans="3:104" x14ac:dyDescent="0.25">
      <c r="CZ76" s="126">
        <v>0</v>
      </c>
    </row>
    <row r="77" spans="3:104" x14ac:dyDescent="0.25">
      <c r="C77" s="623" t="s">
        <v>320</v>
      </c>
      <c r="D77" s="381"/>
      <c r="E77" s="381"/>
      <c r="F77" s="381"/>
      <c r="G77" s="381"/>
      <c r="H77" s="381"/>
      <c r="I77" s="381"/>
      <c r="J77" s="381"/>
      <c r="K77" s="381"/>
      <c r="L77" s="381"/>
      <c r="M77" s="381"/>
      <c r="N77" s="381"/>
      <c r="O77" s="381"/>
      <c r="P77" s="382"/>
      <c r="Q77" s="620" t="s">
        <v>91</v>
      </c>
      <c r="R77" s="426"/>
      <c r="S77" s="426"/>
      <c r="T77" s="426"/>
      <c r="U77" s="426"/>
      <c r="V77" s="426"/>
      <c r="W77" s="426"/>
      <c r="X77" s="426"/>
      <c r="Y77" s="426"/>
      <c r="Z77" s="426"/>
      <c r="AA77" s="426"/>
      <c r="AB77" s="426"/>
      <c r="AC77" s="426"/>
      <c r="AD77" s="426"/>
      <c r="AE77" s="426"/>
      <c r="AF77" s="426"/>
      <c r="AG77" s="426"/>
      <c r="AH77" s="426"/>
      <c r="AI77" s="426"/>
      <c r="AJ77" s="426"/>
      <c r="AK77" s="426"/>
      <c r="AL77" s="426"/>
      <c r="AM77" s="426"/>
      <c r="AN77" s="426"/>
      <c r="AO77" s="426"/>
      <c r="AP77" s="426"/>
      <c r="AQ77" s="426"/>
      <c r="AR77" s="426"/>
      <c r="AS77" s="426"/>
      <c r="AT77" s="426"/>
      <c r="AU77" s="426"/>
      <c r="AV77" s="426"/>
      <c r="AW77" s="426"/>
      <c r="AX77" s="426"/>
      <c r="AY77" s="426"/>
      <c r="AZ77" s="427"/>
      <c r="CZ77" s="126">
        <v>0</v>
      </c>
    </row>
    <row r="78" spans="3:104" ht="15" customHeight="1" x14ac:dyDescent="0.2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CZ78" s="126">
        <v>1</v>
      </c>
    </row>
    <row r="79" spans="3:104" ht="15" customHeight="1" x14ac:dyDescent="0.2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CZ79" s="126">
        <v>1</v>
      </c>
    </row>
    <row r="80" spans="3:104" ht="15" customHeight="1" x14ac:dyDescent="0.25">
      <c r="C80" s="335" t="s">
        <v>391</v>
      </c>
      <c r="D80" s="328"/>
      <c r="E80" s="328"/>
      <c r="F80" s="328"/>
      <c r="G80" s="328"/>
      <c r="H80" s="328"/>
      <c r="I80" s="328"/>
      <c r="J80" s="328"/>
      <c r="K80" s="328"/>
      <c r="L80" s="328"/>
      <c r="M80" s="328"/>
      <c r="N80" s="328"/>
      <c r="O80" s="328"/>
      <c r="P80" s="329"/>
      <c r="Q80" s="43"/>
      <c r="R80" s="42"/>
      <c r="S80" s="42"/>
      <c r="T80" s="42"/>
      <c r="U80" s="42"/>
      <c r="V80" s="42"/>
      <c r="W80" s="42"/>
      <c r="X80" s="42"/>
      <c r="Y80" s="42"/>
      <c r="Z80" s="42"/>
      <c r="AA80" s="42"/>
      <c r="AB80" s="42"/>
      <c r="AC80" s="42"/>
      <c r="AD80" s="42"/>
      <c r="AE80" s="42"/>
      <c r="AF80" s="42"/>
      <c r="AG80" s="42"/>
      <c r="AH80" s="42"/>
      <c r="AI80" s="42"/>
      <c r="AJ80" s="42"/>
      <c r="AK80" s="42"/>
      <c r="AL80" s="42"/>
      <c r="AM80" s="42"/>
      <c r="AN80" s="42"/>
      <c r="AO80" s="42"/>
      <c r="AP80" s="42"/>
      <c r="AQ80" s="42"/>
      <c r="AR80" s="42"/>
      <c r="AS80" s="42"/>
      <c r="AT80" s="42"/>
      <c r="AU80" s="42"/>
      <c r="AV80" s="42"/>
      <c r="AW80" s="42"/>
      <c r="AX80" s="42"/>
      <c r="AY80" s="42"/>
      <c r="AZ80" s="42"/>
      <c r="CZ80" s="126">
        <v>1</v>
      </c>
    </row>
    <row r="81" spans="1:104" ht="15" customHeight="1" x14ac:dyDescent="0.25">
      <c r="C81" s="161"/>
      <c r="D81" s="161"/>
      <c r="E81" s="161"/>
      <c r="F81" s="161"/>
      <c r="G81" s="161"/>
      <c r="H81" s="161"/>
      <c r="I81" s="161"/>
      <c r="J81" s="161"/>
      <c r="K81" s="161"/>
      <c r="L81" s="161"/>
      <c r="M81" s="161"/>
      <c r="N81" s="161"/>
      <c r="O81" s="161"/>
      <c r="P81" s="161"/>
      <c r="Q81" s="161"/>
      <c r="R81" s="161"/>
      <c r="S81" s="161"/>
      <c r="T81" s="161"/>
      <c r="U81" s="161"/>
      <c r="V81" s="161"/>
      <c r="W81" s="161"/>
      <c r="X81" s="161"/>
      <c r="Y81" s="161"/>
      <c r="Z81" s="161"/>
      <c r="AA81" s="161"/>
      <c r="AB81" s="161"/>
      <c r="AC81" s="161"/>
      <c r="AD81" s="161"/>
      <c r="AE81" s="161"/>
      <c r="AF81" s="161"/>
      <c r="AG81" s="161"/>
      <c r="AH81" s="161"/>
      <c r="AI81" s="161"/>
      <c r="AJ81" s="161"/>
      <c r="AK81" s="161"/>
      <c r="AL81" s="161"/>
      <c r="AM81" s="161"/>
      <c r="AN81" s="161"/>
      <c r="AO81" s="161"/>
      <c r="AP81" s="161"/>
      <c r="AQ81" s="161"/>
      <c r="AR81" s="161"/>
      <c r="AS81" s="161"/>
      <c r="AT81" s="161"/>
      <c r="AU81" s="161"/>
      <c r="AV81" s="161"/>
      <c r="AW81" s="161"/>
      <c r="AX81" s="161"/>
      <c r="AY81" s="161"/>
      <c r="AZ81" s="161"/>
      <c r="CZ81" s="126">
        <v>1</v>
      </c>
    </row>
    <row r="82" spans="1:104" ht="15" customHeight="1" x14ac:dyDescent="0.25">
      <c r="C82" s="441"/>
      <c r="D82" s="442"/>
      <c r="E82" s="442"/>
      <c r="F82" s="442"/>
      <c r="G82" s="442"/>
      <c r="H82" s="442"/>
      <c r="I82" s="442"/>
      <c r="J82" s="442"/>
      <c r="K82" s="442"/>
      <c r="L82" s="442"/>
      <c r="M82" s="442"/>
      <c r="N82" s="442"/>
      <c r="O82" s="442"/>
      <c r="P82" s="442"/>
      <c r="Q82" s="447" t="s">
        <v>392</v>
      </c>
      <c r="R82" s="447"/>
      <c r="S82" s="447"/>
      <c r="T82" s="447"/>
      <c r="U82" s="447"/>
      <c r="V82" s="447"/>
      <c r="W82" s="447"/>
      <c r="X82" s="447"/>
      <c r="Y82" s="447"/>
      <c r="Z82" s="447"/>
      <c r="AA82" s="447"/>
      <c r="AB82" s="447"/>
      <c r="AC82" s="447"/>
      <c r="AD82" s="447"/>
      <c r="AE82" s="447"/>
      <c r="AF82" s="447"/>
      <c r="AG82" s="447"/>
      <c r="AH82" s="447"/>
      <c r="AI82" s="447"/>
      <c r="AJ82" s="447"/>
      <c r="AK82" s="447"/>
      <c r="AL82" s="447"/>
      <c r="AM82" s="447"/>
      <c r="AN82" s="447"/>
      <c r="AO82" s="447"/>
      <c r="AP82" s="447"/>
      <c r="AQ82" s="447"/>
      <c r="AR82" s="447"/>
      <c r="AS82" s="447"/>
      <c r="AT82" s="447"/>
      <c r="AU82" s="447"/>
      <c r="AV82" s="447"/>
      <c r="AW82" s="447"/>
      <c r="AX82" s="447"/>
      <c r="AY82" s="447"/>
      <c r="AZ82" s="448"/>
      <c r="CZ82" s="126">
        <v>1</v>
      </c>
    </row>
    <row r="83" spans="1:104" ht="15" customHeight="1" x14ac:dyDescent="0.25">
      <c r="C83" s="443"/>
      <c r="D83" s="444"/>
      <c r="E83" s="444"/>
      <c r="F83" s="444"/>
      <c r="G83" s="444"/>
      <c r="H83" s="444"/>
      <c r="I83" s="444"/>
      <c r="J83" s="444"/>
      <c r="K83" s="444"/>
      <c r="L83" s="444"/>
      <c r="M83" s="444"/>
      <c r="N83" s="444"/>
      <c r="O83" s="444"/>
      <c r="P83" s="444"/>
      <c r="Q83" s="449"/>
      <c r="R83" s="449"/>
      <c r="S83" s="449"/>
      <c r="T83" s="449"/>
      <c r="U83" s="449"/>
      <c r="V83" s="449"/>
      <c r="W83" s="449"/>
      <c r="X83" s="449"/>
      <c r="Y83" s="449"/>
      <c r="Z83" s="449"/>
      <c r="AA83" s="449"/>
      <c r="AB83" s="449"/>
      <c r="AC83" s="449"/>
      <c r="AD83" s="449"/>
      <c r="AE83" s="449"/>
      <c r="AF83" s="449"/>
      <c r="AG83" s="449"/>
      <c r="AH83" s="449"/>
      <c r="AI83" s="449"/>
      <c r="AJ83" s="449"/>
      <c r="AK83" s="449"/>
      <c r="AL83" s="449"/>
      <c r="AM83" s="449"/>
      <c r="AN83" s="449"/>
      <c r="AO83" s="449"/>
      <c r="AP83" s="449"/>
      <c r="AQ83" s="449"/>
      <c r="AR83" s="449"/>
      <c r="AS83" s="449"/>
      <c r="AT83" s="449"/>
      <c r="AU83" s="449"/>
      <c r="AV83" s="449"/>
      <c r="AW83" s="449"/>
      <c r="AX83" s="449"/>
      <c r="AY83" s="449"/>
      <c r="AZ83" s="450"/>
      <c r="CZ83" s="126">
        <v>1</v>
      </c>
    </row>
    <row r="84" spans="1:104" ht="15" customHeight="1" x14ac:dyDescent="0.25">
      <c r="C84" s="445"/>
      <c r="D84" s="446"/>
      <c r="E84" s="446"/>
      <c r="F84" s="446"/>
      <c r="G84" s="446"/>
      <c r="H84" s="446"/>
      <c r="I84" s="446"/>
      <c r="J84" s="446"/>
      <c r="K84" s="446"/>
      <c r="L84" s="446"/>
      <c r="M84" s="446"/>
      <c r="N84" s="446"/>
      <c r="O84" s="446"/>
      <c r="P84" s="446"/>
      <c r="Q84" s="451"/>
      <c r="R84" s="451"/>
      <c r="S84" s="451"/>
      <c r="T84" s="451"/>
      <c r="U84" s="451"/>
      <c r="V84" s="451"/>
      <c r="W84" s="451"/>
      <c r="X84" s="451"/>
      <c r="Y84" s="451"/>
      <c r="Z84" s="451"/>
      <c r="AA84" s="451"/>
      <c r="AB84" s="451"/>
      <c r="AC84" s="451"/>
      <c r="AD84" s="451"/>
      <c r="AE84" s="451"/>
      <c r="AF84" s="451"/>
      <c r="AG84" s="451"/>
      <c r="AH84" s="451"/>
      <c r="AI84" s="451"/>
      <c r="AJ84" s="451"/>
      <c r="AK84" s="451"/>
      <c r="AL84" s="451"/>
      <c r="AM84" s="451"/>
      <c r="AN84" s="451"/>
      <c r="AO84" s="451"/>
      <c r="AP84" s="451"/>
      <c r="AQ84" s="451"/>
      <c r="AR84" s="451"/>
      <c r="AS84" s="451"/>
      <c r="AT84" s="451"/>
      <c r="AU84" s="451"/>
      <c r="AV84" s="451"/>
      <c r="AW84" s="451"/>
      <c r="AX84" s="451"/>
      <c r="AY84" s="451"/>
      <c r="AZ84" s="452"/>
      <c r="CZ84" s="126">
        <v>1</v>
      </c>
    </row>
    <row r="85" spans="1:104" ht="15" customHeight="1" x14ac:dyDescent="0.2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CZ85" s="126">
        <v>0</v>
      </c>
    </row>
    <row r="86" spans="1:104" ht="15" customHeight="1" x14ac:dyDescent="0.25">
      <c r="C86" s="1107"/>
      <c r="D86" s="1107"/>
      <c r="E86" s="1107"/>
      <c r="F86" s="1107"/>
      <c r="G86" s="1107"/>
      <c r="H86" s="1107"/>
      <c r="I86" s="1107"/>
      <c r="J86" s="1107"/>
      <c r="K86" s="1107"/>
      <c r="L86" s="1107"/>
      <c r="M86" s="1107"/>
      <c r="N86" s="1107"/>
      <c r="O86" s="1107"/>
      <c r="P86" s="1107"/>
      <c r="Q86" s="1107"/>
      <c r="R86" s="1107"/>
      <c r="S86" s="1107"/>
      <c r="T86" s="1107"/>
      <c r="U86" s="1107"/>
      <c r="V86" s="1107"/>
      <c r="W86" s="1107"/>
      <c r="X86" s="1107"/>
      <c r="Y86" s="1107"/>
      <c r="Z86" s="1107"/>
      <c r="AA86" s="1107"/>
      <c r="AB86" s="1107"/>
      <c r="AC86" s="1107"/>
      <c r="AD86" s="1107"/>
      <c r="AE86" s="1107"/>
      <c r="AF86" s="1107"/>
      <c r="AG86" s="1107"/>
      <c r="AH86" s="1107"/>
      <c r="AI86" s="1107"/>
      <c r="AJ86" s="1107"/>
      <c r="AK86" s="1107"/>
      <c r="AL86" s="1107"/>
      <c r="AM86" s="1107"/>
      <c r="AN86" s="1107"/>
      <c r="AO86" s="1107"/>
      <c r="AP86" s="1107"/>
      <c r="AQ86" s="1107"/>
      <c r="AR86" s="1107"/>
      <c r="AS86" s="1107"/>
      <c r="AT86" s="1107"/>
      <c r="AU86" s="1107"/>
      <c r="AV86" s="1107"/>
      <c r="AW86" s="1107"/>
      <c r="AX86" s="1107"/>
      <c r="AY86" s="1107"/>
      <c r="AZ86" s="1107"/>
      <c r="CZ86" s="126">
        <v>0</v>
      </c>
    </row>
    <row r="87" spans="1:104" x14ac:dyDescent="0.25">
      <c r="A87" s="39"/>
      <c r="B87" s="39"/>
      <c r="C87" s="39"/>
      <c r="D87" s="39"/>
      <c r="E87" s="39"/>
      <c r="F87" s="39"/>
      <c r="G87" s="39"/>
      <c r="H87" s="39"/>
      <c r="I87" s="39"/>
      <c r="J87" s="39"/>
      <c r="K87" s="39"/>
      <c r="L87" s="39"/>
      <c r="M87" s="39"/>
      <c r="N87" s="39"/>
      <c r="O87" s="39"/>
      <c r="P87" s="39"/>
      <c r="Q87" s="39"/>
      <c r="R87" s="39"/>
      <c r="S87" s="39"/>
      <c r="T87" s="39"/>
      <c r="U87" s="39"/>
      <c r="V87" s="39"/>
      <c r="W87" s="39"/>
      <c r="X87" s="39"/>
      <c r="Y87" s="39"/>
      <c r="Z87" s="39"/>
      <c r="AA87" s="39"/>
      <c r="AB87" s="39"/>
      <c r="AC87" s="39"/>
      <c r="AD87" s="39"/>
      <c r="AE87" s="39"/>
      <c r="AF87" s="39"/>
      <c r="AG87" s="39"/>
      <c r="AH87" s="39"/>
      <c r="AI87" s="39"/>
      <c r="AJ87" s="39"/>
      <c r="AK87" s="39"/>
      <c r="AL87" s="39"/>
      <c r="AM87" s="39"/>
      <c r="AN87" s="39"/>
      <c r="AO87" s="39"/>
      <c r="AP87" s="39"/>
      <c r="AQ87" s="39"/>
      <c r="AR87" s="39"/>
      <c r="AS87" s="39"/>
      <c r="AT87" s="39"/>
      <c r="AU87" s="40"/>
      <c r="AV87" s="40"/>
      <c r="AW87" s="40"/>
      <c r="AX87" s="40"/>
      <c r="AY87" s="40"/>
      <c r="AZ87" s="40"/>
      <c r="CZ87" s="126">
        <v>0</v>
      </c>
    </row>
    <row r="88" spans="1:104" x14ac:dyDescent="0.25">
      <c r="A88" s="39"/>
      <c r="B88" s="39"/>
      <c r="C88" s="679" t="s">
        <v>640</v>
      </c>
      <c r="D88" s="679"/>
      <c r="E88" s="679"/>
      <c r="F88" s="679"/>
      <c r="G88" s="679"/>
      <c r="H88" s="679"/>
      <c r="I88" s="679"/>
      <c r="J88" s="679"/>
      <c r="K88" s="679"/>
      <c r="L88" s="679"/>
      <c r="M88" s="679"/>
      <c r="N88" s="679"/>
      <c r="O88" s="679"/>
      <c r="P88" s="679"/>
      <c r="Q88" s="679"/>
      <c r="R88" s="679"/>
      <c r="S88" s="679"/>
      <c r="T88" s="679"/>
      <c r="U88" s="679"/>
      <c r="V88" s="679"/>
      <c r="W88" s="679"/>
      <c r="X88" s="679"/>
      <c r="Y88" s="679"/>
      <c r="Z88" s="679"/>
      <c r="AA88" s="679"/>
      <c r="AB88" s="679"/>
      <c r="AC88" s="679"/>
      <c r="AD88" s="679"/>
      <c r="AE88" s="679"/>
      <c r="AF88" s="679"/>
      <c r="AG88" s="679"/>
      <c r="AH88" s="679"/>
      <c r="AI88" s="679"/>
      <c r="AJ88" s="679"/>
      <c r="AK88" s="679"/>
      <c r="AL88" s="679"/>
      <c r="AM88" s="679"/>
      <c r="AN88" s="679"/>
      <c r="AO88" s="679"/>
      <c r="AP88" s="679"/>
      <c r="AQ88" s="679"/>
      <c r="AR88" s="679"/>
      <c r="AS88" s="679"/>
      <c r="AT88" s="679"/>
      <c r="AU88" s="679"/>
      <c r="AV88" s="679"/>
      <c r="AW88" s="65"/>
      <c r="AX88" s="65"/>
      <c r="AY88" s="65"/>
      <c r="AZ88" s="40"/>
      <c r="CZ88" s="126">
        <v>0</v>
      </c>
    </row>
    <row r="89" spans="1:104" x14ac:dyDescent="0.25">
      <c r="A89" s="39"/>
      <c r="B89" s="39"/>
      <c r="C89" s="727" t="str">
        <f>APPG!D77</f>
        <v>versión 3.9</v>
      </c>
      <c r="D89" s="727"/>
      <c r="E89" s="727"/>
      <c r="F89" s="727"/>
      <c r="G89" s="727"/>
      <c r="H89" s="727"/>
      <c r="I89" s="727"/>
      <c r="J89" s="727"/>
      <c r="K89" s="727"/>
      <c r="L89" s="727"/>
      <c r="M89" s="727"/>
      <c r="N89" s="727"/>
      <c r="O89" s="727"/>
      <c r="P89" s="727"/>
      <c r="Q89" s="727"/>
      <c r="R89" s="727"/>
      <c r="S89" s="727"/>
      <c r="T89" s="727"/>
      <c r="U89" s="727"/>
      <c r="V89" s="727"/>
      <c r="W89" s="727"/>
      <c r="X89" s="727"/>
      <c r="Y89" s="727"/>
      <c r="Z89" s="728" t="s">
        <v>342</v>
      </c>
      <c r="AA89" s="728"/>
      <c r="AB89" s="728"/>
      <c r="AC89" s="728"/>
      <c r="AD89" s="728"/>
      <c r="AE89" s="728"/>
      <c r="AF89" s="728"/>
      <c r="AG89" s="728"/>
      <c r="AH89" s="728"/>
      <c r="AI89" s="728"/>
      <c r="AJ89" s="728"/>
      <c r="AK89" s="728"/>
      <c r="AL89" s="728"/>
      <c r="AM89" s="728"/>
      <c r="AN89" s="728"/>
      <c r="AO89" s="728"/>
      <c r="AP89" s="728"/>
      <c r="AQ89" s="728"/>
      <c r="AR89" s="728"/>
      <c r="AS89" s="728"/>
      <c r="AT89" s="728"/>
      <c r="AU89" s="728"/>
      <c r="AV89" s="728"/>
      <c r="AW89" s="40"/>
      <c r="AX89" s="40"/>
      <c r="AY89" s="40"/>
      <c r="AZ89" s="40"/>
      <c r="BC89">
        <f>ROW(C89)</f>
        <v>89</v>
      </c>
      <c r="BD89">
        <f>COLUMN(C89)</f>
        <v>3</v>
      </c>
      <c r="CZ89" s="126">
        <v>2</v>
      </c>
    </row>
    <row r="90" spans="1:104" x14ac:dyDescent="0.25">
      <c r="A90" s="39"/>
      <c r="B90" s="39"/>
      <c r="C90" s="39"/>
      <c r="D90" s="39"/>
      <c r="E90" s="39"/>
      <c r="F90" s="39"/>
      <c r="G90" s="39"/>
      <c r="H90" s="39"/>
      <c r="I90" s="39"/>
      <c r="J90" s="39"/>
      <c r="K90" s="39"/>
      <c r="L90" s="39"/>
      <c r="M90" s="39"/>
      <c r="N90" s="39"/>
      <c r="O90" s="39"/>
      <c r="P90" s="39"/>
      <c r="Q90" s="39"/>
      <c r="R90" s="39"/>
      <c r="S90" s="39"/>
      <c r="T90" s="39"/>
      <c r="U90" s="39"/>
      <c r="V90" s="39"/>
      <c r="W90" s="39"/>
      <c r="X90" s="39"/>
      <c r="Y90" s="39"/>
      <c r="Z90" s="39"/>
      <c r="AA90" s="39"/>
      <c r="AB90" s="39"/>
      <c r="AC90" s="39"/>
      <c r="AD90" s="39"/>
      <c r="AE90" s="39"/>
      <c r="AF90" s="39"/>
      <c r="AG90" s="39"/>
      <c r="AH90" s="39"/>
      <c r="AI90" s="39"/>
      <c r="AJ90" s="39"/>
      <c r="AK90" s="39"/>
      <c r="AL90" s="39"/>
      <c r="AM90" s="39"/>
      <c r="AN90" s="39"/>
      <c r="AO90" s="39"/>
      <c r="AP90" s="39"/>
      <c r="AQ90" s="39"/>
      <c r="AR90" s="39"/>
      <c r="AS90" s="39"/>
      <c r="AT90" s="39"/>
      <c r="AU90" s="39"/>
      <c r="AV90" s="39"/>
      <c r="AW90" s="39"/>
      <c r="AX90" s="39"/>
      <c r="AY90" s="39"/>
      <c r="AZ90" s="39"/>
      <c r="CZ90" s="126">
        <v>0</v>
      </c>
    </row>
    <row r="91" spans="1:104" x14ac:dyDescent="0.25">
      <c r="A91" s="39"/>
      <c r="B91" s="39"/>
      <c r="C91" s="39"/>
      <c r="D91" s="39"/>
      <c r="E91" s="39"/>
      <c r="F91" s="39"/>
      <c r="G91" s="39"/>
      <c r="H91" s="39"/>
      <c r="I91" s="39"/>
      <c r="J91" s="39"/>
      <c r="K91" s="39"/>
      <c r="L91" s="39"/>
      <c r="M91" s="39"/>
      <c r="N91" s="39"/>
      <c r="O91" s="39"/>
      <c r="P91" s="39"/>
      <c r="Q91" s="39"/>
      <c r="R91" s="39"/>
      <c r="S91" s="39"/>
      <c r="T91" s="39"/>
      <c r="U91" s="39"/>
      <c r="V91" s="39"/>
      <c r="W91" s="39"/>
      <c r="X91" s="39"/>
      <c r="Y91" s="39"/>
      <c r="Z91" s="39"/>
      <c r="AA91" s="39"/>
      <c r="AB91" s="39"/>
      <c r="AC91" s="39"/>
      <c r="AD91" s="39"/>
      <c r="AE91" s="39"/>
      <c r="AF91" s="39"/>
      <c r="AG91" s="39"/>
      <c r="AH91" s="39"/>
      <c r="AI91" s="39"/>
      <c r="AJ91" s="39"/>
      <c r="AK91" s="39"/>
      <c r="AL91" s="39"/>
      <c r="AM91" s="39"/>
      <c r="AN91" s="39"/>
      <c r="AO91" s="39"/>
      <c r="AP91" s="39"/>
      <c r="AQ91" s="39"/>
      <c r="AR91" s="39"/>
      <c r="AS91" s="39"/>
      <c r="AT91" s="39"/>
      <c r="AU91" s="39"/>
      <c r="AV91" s="39"/>
      <c r="AW91" s="39"/>
      <c r="AX91" s="39"/>
      <c r="AY91" s="39"/>
      <c r="AZ91" s="39"/>
    </row>
    <row r="92" spans="1:104" ht="15" customHeight="1" x14ac:dyDescent="0.25"/>
    <row r="94" spans="1:104" ht="15" customHeight="1" x14ac:dyDescent="0.25"/>
    <row r="95" spans="1:104" ht="15" customHeight="1" x14ac:dyDescent="0.25"/>
    <row r="96" spans="1:104" ht="15" customHeight="1" x14ac:dyDescent="0.25"/>
    <row r="98" ht="15" customHeight="1" x14ac:dyDescent="0.25"/>
    <row r="99" ht="15" customHeight="1" x14ac:dyDescent="0.25"/>
    <row r="100" ht="15" customHeight="1" x14ac:dyDescent="0.25"/>
    <row r="101" ht="15" customHeight="1" x14ac:dyDescent="0.25"/>
    <row r="104" ht="15" customHeight="1" x14ac:dyDescent="0.25"/>
    <row r="121" ht="15" customHeight="1" x14ac:dyDescent="0.25"/>
  </sheetData>
  <sheetProtection password="B7BC" sheet="1" scenarios="1" formatCells="0" formatRows="0" insertHyperlinks="0" selectLockedCells="1"/>
  <mergeCells count="151">
    <mergeCell ref="C89:Y89"/>
    <mergeCell ref="Z89:AV89"/>
    <mergeCell ref="C48:AH48"/>
    <mergeCell ref="C50:AH50"/>
    <mergeCell ref="AI50:AZ50"/>
    <mergeCell ref="C53:AZ55"/>
    <mergeCell ref="AI48:AZ48"/>
    <mergeCell ref="C49:AH49"/>
    <mergeCell ref="AI49:AZ49"/>
    <mergeCell ref="C57:AZ58"/>
    <mergeCell ref="C51:AV51"/>
    <mergeCell ref="AW51:AX51"/>
    <mergeCell ref="AY51:AZ51"/>
    <mergeCell ref="C80:P80"/>
    <mergeCell ref="C82:P84"/>
    <mergeCell ref="Q82:AZ84"/>
    <mergeCell ref="C86:AZ86"/>
    <mergeCell ref="C88:AV88"/>
    <mergeCell ref="O71:AA71"/>
    <mergeCell ref="AB71:AN71"/>
    <mergeCell ref="AO71:AZ71"/>
    <mergeCell ref="C72:N72"/>
    <mergeCell ref="O72:AA72"/>
    <mergeCell ref="AB72:AN72"/>
    <mergeCell ref="C31:AV31"/>
    <mergeCell ref="AW31:AX31"/>
    <mergeCell ref="AY31:AZ31"/>
    <mergeCell ref="C40:AH40"/>
    <mergeCell ref="AI40:AZ40"/>
    <mergeCell ref="C42:AH42"/>
    <mergeCell ref="C43:AH43"/>
    <mergeCell ref="C47:AH47"/>
    <mergeCell ref="AI47:AZ47"/>
    <mergeCell ref="AI41:AZ41"/>
    <mergeCell ref="AI42:AZ42"/>
    <mergeCell ref="C41:AH41"/>
    <mergeCell ref="C44:AV44"/>
    <mergeCell ref="AW44:AX44"/>
    <mergeCell ref="C34:P34"/>
    <mergeCell ref="C36:AZ37"/>
    <mergeCell ref="C39:AZ39"/>
    <mergeCell ref="AY44:AZ44"/>
    <mergeCell ref="C46:AZ46"/>
    <mergeCell ref="AI43:AZ43"/>
    <mergeCell ref="U30:AZ30"/>
    <mergeCell ref="C30:T30"/>
    <mergeCell ref="C19:P19"/>
    <mergeCell ref="Q19:AZ19"/>
    <mergeCell ref="C20:P20"/>
    <mergeCell ref="Q20:AZ20"/>
    <mergeCell ref="C21:P21"/>
    <mergeCell ref="Q21:AZ21"/>
    <mergeCell ref="C12:AV12"/>
    <mergeCell ref="AW12:AX12"/>
    <mergeCell ref="AY12:AZ12"/>
    <mergeCell ref="D13:AZ13"/>
    <mergeCell ref="D14:AZ16"/>
    <mergeCell ref="C17:P17"/>
    <mergeCell ref="C22:P22"/>
    <mergeCell ref="Q22:AZ22"/>
    <mergeCell ref="C23:P23"/>
    <mergeCell ref="Q23:AZ23"/>
    <mergeCell ref="C24:P24"/>
    <mergeCell ref="Q24:AZ24"/>
    <mergeCell ref="C27:P27"/>
    <mergeCell ref="C29:T29"/>
    <mergeCell ref="U29:AZ29"/>
    <mergeCell ref="AR10:AZ10"/>
    <mergeCell ref="C11:E11"/>
    <mergeCell ref="F11:I11"/>
    <mergeCell ref="J11:M11"/>
    <mergeCell ref="N11:Y11"/>
    <mergeCell ref="Z11:AH11"/>
    <mergeCell ref="AI11:AQ11"/>
    <mergeCell ref="AR11:AZ11"/>
    <mergeCell ref="C10:E10"/>
    <mergeCell ref="F10:I10"/>
    <mergeCell ref="J10:M10"/>
    <mergeCell ref="N10:Y10"/>
    <mergeCell ref="Z10:AH10"/>
    <mergeCell ref="AI10:AQ10"/>
    <mergeCell ref="BC5:BG5"/>
    <mergeCell ref="BH5:BM5"/>
    <mergeCell ref="BN5:BS5"/>
    <mergeCell ref="K2:AZ4"/>
    <mergeCell ref="BC2:BG2"/>
    <mergeCell ref="BH2:BM2"/>
    <mergeCell ref="BN2:BS2"/>
    <mergeCell ref="AR7:AZ8"/>
    <mergeCell ref="C9:E9"/>
    <mergeCell ref="F9:I9"/>
    <mergeCell ref="J9:M9"/>
    <mergeCell ref="N9:Y9"/>
    <mergeCell ref="Z9:AH9"/>
    <mergeCell ref="AI9:AQ9"/>
    <mergeCell ref="AR9:AZ9"/>
    <mergeCell ref="C7:E8"/>
    <mergeCell ref="F7:I8"/>
    <mergeCell ref="J7:M8"/>
    <mergeCell ref="N7:Y8"/>
    <mergeCell ref="Z7:AH8"/>
    <mergeCell ref="AI7:AQ8"/>
    <mergeCell ref="BC6:BG6"/>
    <mergeCell ref="BH6:BM6"/>
    <mergeCell ref="BN6:BS6"/>
    <mergeCell ref="BU2:CV2"/>
    <mergeCell ref="BC3:BG3"/>
    <mergeCell ref="BH3:BM3"/>
    <mergeCell ref="BN3:BS3"/>
    <mergeCell ref="BU3:BV3"/>
    <mergeCell ref="BW3:CV3"/>
    <mergeCell ref="BC4:BG4"/>
    <mergeCell ref="BH4:BM4"/>
    <mergeCell ref="BN4:BS4"/>
    <mergeCell ref="AO72:AZ72"/>
    <mergeCell ref="C60:P60"/>
    <mergeCell ref="D62:AZ62"/>
    <mergeCell ref="D63:AZ63"/>
    <mergeCell ref="D64:AZ64"/>
    <mergeCell ref="C65:AV65"/>
    <mergeCell ref="AW65:AX65"/>
    <mergeCell ref="AY65:AZ65"/>
    <mergeCell ref="C67:AZ67"/>
    <mergeCell ref="C69:N69"/>
    <mergeCell ref="O69:AA69"/>
    <mergeCell ref="AB69:AN69"/>
    <mergeCell ref="AO69:AZ69"/>
    <mergeCell ref="C77:P77"/>
    <mergeCell ref="Q77:AZ77"/>
    <mergeCell ref="BC7:BG7"/>
    <mergeCell ref="BH7:BM7"/>
    <mergeCell ref="BN7:BS7"/>
    <mergeCell ref="BC8:BG8"/>
    <mergeCell ref="BH8:BM8"/>
    <mergeCell ref="BN8:BS8"/>
    <mergeCell ref="C73:N73"/>
    <mergeCell ref="O73:AA73"/>
    <mergeCell ref="AB73:AN73"/>
    <mergeCell ref="AO73:AZ73"/>
    <mergeCell ref="C74:N74"/>
    <mergeCell ref="O74:AA74"/>
    <mergeCell ref="AB74:AN74"/>
    <mergeCell ref="AO74:AZ74"/>
    <mergeCell ref="C75:AV75"/>
    <mergeCell ref="AW75:AX75"/>
    <mergeCell ref="AY75:AZ75"/>
    <mergeCell ref="C70:N70"/>
    <mergeCell ref="O70:AA70"/>
    <mergeCell ref="AB70:AN70"/>
    <mergeCell ref="AO70:AZ70"/>
    <mergeCell ref="C71:N71"/>
  </mergeCells>
  <dataValidations count="3">
    <dataValidation type="list" allowBlank="1" showInputMessage="1" showErrorMessage="1" sqref="C29:T30 AI41:AZ43 AI48:AZ50">
      <formula1>TipoPrueba</formula1>
    </dataValidation>
    <dataValidation type="decimal" allowBlank="1" showInputMessage="1" showErrorMessage="1" errorTitle="Error" error="Solo se permite el ingreso de valores numéricos entre 1 y 100_x000a_" sqref="C9:E11">
      <formula1>1</formula1>
      <formula2>100</formula2>
    </dataValidation>
    <dataValidation type="list" allowBlank="1" showInputMessage="1" showErrorMessage="1" errorTitle="Error" error="Solo se permite el ingreso de los siguientes caracteres: C - M - D - A" sqref="F9:I11">
      <formula1>Accion</formula1>
    </dataValidation>
  </dataValidations>
  <pageMargins left="0.70866141732283472" right="0.70866141732283472" top="0.74803149606299213" bottom="0.74803149606299213" header="0.31496062992125984" footer="0.31496062992125984"/>
  <pageSetup scale="58" orientation="portrait" r:id="rId1"/>
  <headerFooter>
    <oddFooter>&amp;L&amp;"Arial,Normal"&amp;9Versión 3.5&amp;C&amp;"Arial,Normal"&amp;9Choucair Cárdenas Testing. Todos los derechos reservados - 2011. Choucair ©CONFIDENCIAL&amp;R&amp;"Arial,Normal"&amp;9Pág &amp;P de &amp;N</oddFooter>
  </headerFooter>
  <colBreaks count="1" manualBreakCount="1">
    <brk id="54" max="80" man="1"/>
  </colBreaks>
  <drawing r:id="rId2"/>
  <legacyDrawing r:id="rId3"/>
  <controls>
    <mc:AlternateContent xmlns:mc="http://schemas.openxmlformats.org/markup-compatibility/2006">
      <mc:Choice Requires="x14">
        <control shapeId="99339" r:id="rId4" name="imgEliminarFilaProducto">
          <controlPr defaultSize="0" autoLine="0" r:id="rId5">
            <anchor moveWithCells="1">
              <from>
                <xdr:col>48</xdr:col>
                <xdr:colOff>9525</xdr:colOff>
                <xdr:row>30</xdr:row>
                <xdr:rowOff>9525</xdr:rowOff>
              </from>
              <to>
                <xdr:col>50</xdr:col>
                <xdr:colOff>0</xdr:colOff>
                <xdr:row>30</xdr:row>
                <xdr:rowOff>180975</xdr:rowOff>
              </to>
            </anchor>
          </controlPr>
        </control>
      </mc:Choice>
      <mc:Fallback>
        <control shapeId="99339" r:id="rId4" name="imgEliminarFilaProducto"/>
      </mc:Fallback>
    </mc:AlternateContent>
    <mc:AlternateContent xmlns:mc="http://schemas.openxmlformats.org/markup-compatibility/2006">
      <mc:Choice Requires="x14">
        <control shapeId="99338" r:id="rId6" name="imgAgregarFilaProducto">
          <controlPr defaultSize="0" autoLine="0" r:id="rId5">
            <anchor moveWithCells="1">
              <from>
                <xdr:col>50</xdr:col>
                <xdr:colOff>9525</xdr:colOff>
                <xdr:row>30</xdr:row>
                <xdr:rowOff>9525</xdr:rowOff>
              </from>
              <to>
                <xdr:col>52</xdr:col>
                <xdr:colOff>0</xdr:colOff>
                <xdr:row>30</xdr:row>
                <xdr:rowOff>180975</xdr:rowOff>
              </to>
            </anchor>
          </controlPr>
        </control>
      </mc:Choice>
      <mc:Fallback>
        <control shapeId="99338" r:id="rId6" name="imgAgregarFilaProducto"/>
      </mc:Fallback>
    </mc:AlternateContent>
    <mc:AlternateContent xmlns:mc="http://schemas.openxmlformats.org/markup-compatibility/2006">
      <mc:Choice Requires="x14">
        <control shapeId="99335" r:id="rId7" name="imgEliminarFilaRiesgo">
          <controlPr defaultSize="0" autoLine="0" r:id="rId5">
            <anchor moveWithCells="1">
              <from>
                <xdr:col>48</xdr:col>
                <xdr:colOff>9525</xdr:colOff>
                <xdr:row>50</xdr:row>
                <xdr:rowOff>19050</xdr:rowOff>
              </from>
              <to>
                <xdr:col>50</xdr:col>
                <xdr:colOff>0</xdr:colOff>
                <xdr:row>51</xdr:row>
                <xdr:rowOff>0</xdr:rowOff>
              </to>
            </anchor>
          </controlPr>
        </control>
      </mc:Choice>
      <mc:Fallback>
        <control shapeId="99335" r:id="rId7" name="imgEliminarFilaRiesgo"/>
      </mc:Fallback>
    </mc:AlternateContent>
    <mc:AlternateContent xmlns:mc="http://schemas.openxmlformats.org/markup-compatibility/2006">
      <mc:Choice Requires="x14">
        <control shapeId="99334" r:id="rId8" name="imgAgregarFilaRiesgo">
          <controlPr defaultSize="0" autoLine="0" r:id="rId5">
            <anchor moveWithCells="1">
              <from>
                <xdr:col>50</xdr:col>
                <xdr:colOff>9525</xdr:colOff>
                <xdr:row>50</xdr:row>
                <xdr:rowOff>19050</xdr:rowOff>
              </from>
              <to>
                <xdr:col>52</xdr:col>
                <xdr:colOff>0</xdr:colOff>
                <xdr:row>51</xdr:row>
                <xdr:rowOff>0</xdr:rowOff>
              </to>
            </anchor>
          </controlPr>
        </control>
      </mc:Choice>
      <mc:Fallback>
        <control shapeId="99334" r:id="rId8" name="imgAgregarFilaRiesgo"/>
      </mc:Fallback>
    </mc:AlternateContent>
    <mc:AlternateContent xmlns:mc="http://schemas.openxmlformats.org/markup-compatibility/2006">
      <mc:Choice Requires="x14">
        <control shapeId="99333" r:id="rId9" name="cmdGenerarCopia">
          <controlPr defaultSize="0" autoFill="0" autoLine="0" r:id="rId10">
            <anchor moveWithCells="1">
              <from>
                <xdr:col>5</xdr:col>
                <xdr:colOff>76200</xdr:colOff>
                <xdr:row>81</xdr:row>
                <xdr:rowOff>104775</xdr:rowOff>
              </from>
              <to>
                <xdr:col>12</xdr:col>
                <xdr:colOff>104775</xdr:colOff>
                <xdr:row>83</xdr:row>
                <xdr:rowOff>104775</xdr:rowOff>
              </to>
            </anchor>
          </controlPr>
        </control>
      </mc:Choice>
      <mc:Fallback>
        <control shapeId="99333" r:id="rId9" name="cmdGenerarCopia"/>
      </mc:Fallback>
    </mc:AlternateContent>
    <mc:AlternateContent xmlns:mc="http://schemas.openxmlformats.org/markup-compatibility/2006">
      <mc:Choice Requires="x14">
        <control shapeId="99332" r:id="rId11" name="imgEliminarFilaMotivo">
          <controlPr defaultSize="0" autoLine="0" r:id="rId5">
            <anchor moveWithCells="1">
              <from>
                <xdr:col>48</xdr:col>
                <xdr:colOff>9525</xdr:colOff>
                <xdr:row>43</xdr:row>
                <xdr:rowOff>9525</xdr:rowOff>
              </from>
              <to>
                <xdr:col>50</xdr:col>
                <xdr:colOff>0</xdr:colOff>
                <xdr:row>43</xdr:row>
                <xdr:rowOff>180975</xdr:rowOff>
              </to>
            </anchor>
          </controlPr>
        </control>
      </mc:Choice>
      <mc:Fallback>
        <control shapeId="99332" r:id="rId11" name="imgEliminarFilaMotivo"/>
      </mc:Fallback>
    </mc:AlternateContent>
    <mc:AlternateContent xmlns:mc="http://schemas.openxmlformats.org/markup-compatibility/2006">
      <mc:Choice Requires="x14">
        <control shapeId="99331" r:id="rId12" name="imgAgregarFilaMotivo">
          <controlPr defaultSize="0" autoLine="0" r:id="rId5">
            <anchor moveWithCells="1">
              <from>
                <xdr:col>50</xdr:col>
                <xdr:colOff>9525</xdr:colOff>
                <xdr:row>43</xdr:row>
                <xdr:rowOff>9525</xdr:rowOff>
              </from>
              <to>
                <xdr:col>52</xdr:col>
                <xdr:colOff>0</xdr:colOff>
                <xdr:row>43</xdr:row>
                <xdr:rowOff>180975</xdr:rowOff>
              </to>
            </anchor>
          </controlPr>
        </control>
      </mc:Choice>
      <mc:Fallback>
        <control shapeId="99331" r:id="rId12" name="imgAgregarFilaMotivo"/>
      </mc:Fallback>
    </mc:AlternateContent>
    <mc:AlternateContent xmlns:mc="http://schemas.openxmlformats.org/markup-compatibility/2006">
      <mc:Choice Requires="x14">
        <control shapeId="99330" r:id="rId13" name="imgEliminarFilaAccion">
          <controlPr defaultSize="0" autoLine="0" r:id="rId5">
            <anchor moveWithCells="1">
              <from>
                <xdr:col>48</xdr:col>
                <xdr:colOff>9525</xdr:colOff>
                <xdr:row>11</xdr:row>
                <xdr:rowOff>9525</xdr:rowOff>
              </from>
              <to>
                <xdr:col>50</xdr:col>
                <xdr:colOff>0</xdr:colOff>
                <xdr:row>11</xdr:row>
                <xdr:rowOff>180975</xdr:rowOff>
              </to>
            </anchor>
          </controlPr>
        </control>
      </mc:Choice>
      <mc:Fallback>
        <control shapeId="99330" r:id="rId13" name="imgEliminarFilaAccion"/>
      </mc:Fallback>
    </mc:AlternateContent>
    <mc:AlternateContent xmlns:mc="http://schemas.openxmlformats.org/markup-compatibility/2006">
      <mc:Choice Requires="x14">
        <control shapeId="99329" r:id="rId14" name="imgAgregarFilaAccion">
          <controlPr defaultSize="0" autoLine="0" r:id="rId5">
            <anchor moveWithCells="1">
              <from>
                <xdr:col>50</xdr:col>
                <xdr:colOff>9525</xdr:colOff>
                <xdr:row>11</xdr:row>
                <xdr:rowOff>9525</xdr:rowOff>
              </from>
              <to>
                <xdr:col>52</xdr:col>
                <xdr:colOff>0</xdr:colOff>
                <xdr:row>11</xdr:row>
                <xdr:rowOff>180975</xdr:rowOff>
              </to>
            </anchor>
          </controlPr>
        </control>
      </mc:Choice>
      <mc:Fallback>
        <control shapeId="99329" r:id="rId14" name="imgAgregarFilaAccion"/>
      </mc:Fallback>
    </mc:AlternateContent>
    <mc:AlternateContent xmlns:mc="http://schemas.openxmlformats.org/markup-compatibility/2006">
      <mc:Choice Requires="x14">
        <control shapeId="99340" r:id="rId15" name="imgAgregarFilaObservacion">
          <controlPr defaultSize="0" autoLine="0" r:id="rId5">
            <anchor moveWithCells="1">
              <from>
                <xdr:col>50</xdr:col>
                <xdr:colOff>9525</xdr:colOff>
                <xdr:row>64</xdr:row>
                <xdr:rowOff>9525</xdr:rowOff>
              </from>
              <to>
                <xdr:col>52</xdr:col>
                <xdr:colOff>0</xdr:colOff>
                <xdr:row>64</xdr:row>
                <xdr:rowOff>180975</xdr:rowOff>
              </to>
            </anchor>
          </controlPr>
        </control>
      </mc:Choice>
      <mc:Fallback>
        <control shapeId="99340" r:id="rId15" name="imgAgregarFilaObservacion"/>
      </mc:Fallback>
    </mc:AlternateContent>
    <mc:AlternateContent xmlns:mc="http://schemas.openxmlformats.org/markup-compatibility/2006">
      <mc:Choice Requires="x14">
        <control shapeId="99341" r:id="rId16" name="imgEliminarFilaObservacion">
          <controlPr defaultSize="0" autoLine="0" r:id="rId5">
            <anchor moveWithCells="1">
              <from>
                <xdr:col>48</xdr:col>
                <xdr:colOff>9525</xdr:colOff>
                <xdr:row>64</xdr:row>
                <xdr:rowOff>9525</xdr:rowOff>
              </from>
              <to>
                <xdr:col>50</xdr:col>
                <xdr:colOff>0</xdr:colOff>
                <xdr:row>64</xdr:row>
                <xdr:rowOff>180975</xdr:rowOff>
              </to>
            </anchor>
          </controlPr>
        </control>
      </mc:Choice>
      <mc:Fallback>
        <control shapeId="99341" r:id="rId16" name="imgEliminarFilaObservacion"/>
      </mc:Fallback>
    </mc:AlternateContent>
    <mc:AlternateContent xmlns:mc="http://schemas.openxmlformats.org/markup-compatibility/2006">
      <mc:Choice Requires="x14">
        <control shapeId="99342" r:id="rId17" name="imgAgregarFilaFirma">
          <controlPr defaultSize="0" autoLine="0" r:id="rId5">
            <anchor moveWithCells="1">
              <from>
                <xdr:col>50</xdr:col>
                <xdr:colOff>9525</xdr:colOff>
                <xdr:row>74</xdr:row>
                <xdr:rowOff>9525</xdr:rowOff>
              </from>
              <to>
                <xdr:col>52</xdr:col>
                <xdr:colOff>0</xdr:colOff>
                <xdr:row>74</xdr:row>
                <xdr:rowOff>180975</xdr:rowOff>
              </to>
            </anchor>
          </controlPr>
        </control>
      </mc:Choice>
      <mc:Fallback>
        <control shapeId="99342" r:id="rId17" name="imgAgregarFilaFirma"/>
      </mc:Fallback>
    </mc:AlternateContent>
    <mc:AlternateContent xmlns:mc="http://schemas.openxmlformats.org/markup-compatibility/2006">
      <mc:Choice Requires="x14">
        <control shapeId="99343" r:id="rId18" name="imgEliminarFilaFirma">
          <controlPr defaultSize="0" autoLine="0" r:id="rId5">
            <anchor moveWithCells="1">
              <from>
                <xdr:col>48</xdr:col>
                <xdr:colOff>9525</xdr:colOff>
                <xdr:row>74</xdr:row>
                <xdr:rowOff>9525</xdr:rowOff>
              </from>
              <to>
                <xdr:col>50</xdr:col>
                <xdr:colOff>0</xdr:colOff>
                <xdr:row>74</xdr:row>
                <xdr:rowOff>180975</xdr:rowOff>
              </to>
            </anchor>
          </controlPr>
        </control>
      </mc:Choice>
      <mc:Fallback>
        <control shapeId="99343" r:id="rId18" name="imgEliminarFilaFirma"/>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18"/>
  <dimension ref="A1:XFC107"/>
  <sheetViews>
    <sheetView showGridLines="0" topLeftCell="A49" workbookViewId="0">
      <selection activeCell="C9" sqref="C9:E9"/>
    </sheetView>
  </sheetViews>
  <sheetFormatPr baseColWidth="10" defaultColWidth="0" defaultRowHeight="15" x14ac:dyDescent="0.25"/>
  <cols>
    <col min="1" max="53" width="2.7109375" customWidth="1"/>
    <col min="54" max="54" width="2.85546875" customWidth="1"/>
    <col min="55" max="16383" width="3.85546875" hidden="1"/>
    <col min="16384" max="16384" width="4.42578125" hidden="1"/>
  </cols>
  <sheetData>
    <row r="1" spans="1:104" x14ac:dyDescent="0.25">
      <c r="A1" s="39"/>
      <c r="B1" s="39"/>
      <c r="BC1">
        <f>ROW(BC76)</f>
        <v>76</v>
      </c>
      <c r="BD1">
        <f>ROW(BC76)</f>
        <v>76</v>
      </c>
      <c r="CZ1" s="126">
        <v>0</v>
      </c>
    </row>
    <row r="2" spans="1:104" x14ac:dyDescent="0.25">
      <c r="A2" s="39"/>
      <c r="B2" s="39"/>
      <c r="C2" s="70"/>
      <c r="D2" s="71"/>
      <c r="E2" s="71"/>
      <c r="F2" s="71"/>
      <c r="G2" s="71"/>
      <c r="H2" s="71"/>
      <c r="I2" s="71"/>
      <c r="J2" s="71"/>
      <c r="K2" s="634" t="s">
        <v>628</v>
      </c>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5"/>
      <c r="BA2" s="39"/>
      <c r="BC2" s="755" t="s">
        <v>39</v>
      </c>
      <c r="BD2" s="756"/>
      <c r="BE2" s="756"/>
      <c r="BF2" s="756"/>
      <c r="BG2" s="757"/>
      <c r="BH2" s="758" t="s">
        <v>40</v>
      </c>
      <c r="BI2" s="759"/>
      <c r="BJ2" s="759"/>
      <c r="BK2" s="759"/>
      <c r="BL2" s="759"/>
      <c r="BM2" s="760"/>
      <c r="BN2" s="758" t="s">
        <v>41</v>
      </c>
      <c r="BO2" s="759"/>
      <c r="BP2" s="759"/>
      <c r="BQ2" s="759"/>
      <c r="BR2" s="759"/>
      <c r="BS2" s="760"/>
      <c r="BU2" s="758" t="s">
        <v>355</v>
      </c>
      <c r="BV2" s="759"/>
      <c r="BW2" s="759"/>
      <c r="BX2" s="759"/>
      <c r="BY2" s="759"/>
      <c r="BZ2" s="759"/>
      <c r="CA2" s="759"/>
      <c r="CB2" s="759"/>
      <c r="CC2" s="759"/>
      <c r="CD2" s="759"/>
      <c r="CE2" s="759"/>
      <c r="CF2" s="759"/>
      <c r="CG2" s="759"/>
      <c r="CH2" s="759"/>
      <c r="CI2" s="759"/>
      <c r="CJ2" s="759"/>
      <c r="CK2" s="759"/>
      <c r="CL2" s="759"/>
      <c r="CM2" s="759"/>
      <c r="CN2" s="759"/>
      <c r="CO2" s="759"/>
      <c r="CP2" s="759"/>
      <c r="CQ2" s="759"/>
      <c r="CR2" s="759"/>
      <c r="CS2" s="759"/>
      <c r="CT2" s="759"/>
      <c r="CU2" s="759"/>
      <c r="CV2" s="760"/>
      <c r="CZ2" s="126">
        <v>0</v>
      </c>
    </row>
    <row r="3" spans="1:104" x14ac:dyDescent="0.25">
      <c r="A3" s="39"/>
      <c r="B3" s="40"/>
      <c r="C3" s="72"/>
      <c r="D3" s="40"/>
      <c r="E3" s="40"/>
      <c r="F3" s="40"/>
      <c r="G3" s="40"/>
      <c r="H3" s="40"/>
      <c r="I3" s="40"/>
      <c r="J3" s="40"/>
      <c r="K3" s="636"/>
      <c r="L3" s="636"/>
      <c r="M3" s="636"/>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7"/>
      <c r="BA3" s="39"/>
      <c r="BC3" s="295" t="s">
        <v>42</v>
      </c>
      <c r="BD3" s="272"/>
      <c r="BE3" s="272"/>
      <c r="BF3" s="272"/>
      <c r="BG3" s="273"/>
      <c r="BH3" s="274">
        <f>ROW(C12)</f>
        <v>12</v>
      </c>
      <c r="BI3" s="275"/>
      <c r="BJ3" s="275"/>
      <c r="BK3" s="275"/>
      <c r="BL3" s="275"/>
      <c r="BM3" s="276"/>
      <c r="BN3" s="277">
        <v>0</v>
      </c>
      <c r="BO3" s="278"/>
      <c r="BP3" s="278"/>
      <c r="BQ3" s="278"/>
      <c r="BR3" s="278"/>
      <c r="BS3" s="279"/>
      <c r="BU3" s="1118" t="s">
        <v>363</v>
      </c>
      <c r="BV3" s="1119"/>
      <c r="BW3" s="1115" t="s">
        <v>356</v>
      </c>
      <c r="BX3" s="1116"/>
      <c r="BY3" s="1116"/>
      <c r="BZ3" s="1116"/>
      <c r="CA3" s="1116"/>
      <c r="CB3" s="1116"/>
      <c r="CC3" s="1116"/>
      <c r="CD3" s="1116"/>
      <c r="CE3" s="1116"/>
      <c r="CF3" s="1116"/>
      <c r="CG3" s="1116"/>
      <c r="CH3" s="1116"/>
      <c r="CI3" s="1116"/>
      <c r="CJ3" s="1116"/>
      <c r="CK3" s="1116"/>
      <c r="CL3" s="1116"/>
      <c r="CM3" s="1116"/>
      <c r="CN3" s="1116"/>
      <c r="CO3" s="1116"/>
      <c r="CP3" s="1116"/>
      <c r="CQ3" s="1116"/>
      <c r="CR3" s="1116"/>
      <c r="CS3" s="1116"/>
      <c r="CT3" s="1116"/>
      <c r="CU3" s="1116"/>
      <c r="CV3" s="1117"/>
      <c r="CZ3" s="126">
        <v>0</v>
      </c>
    </row>
    <row r="4" spans="1:104" x14ac:dyDescent="0.25">
      <c r="A4" s="39"/>
      <c r="B4" s="40"/>
      <c r="C4" s="43"/>
      <c r="D4" s="42"/>
      <c r="E4" s="42"/>
      <c r="F4" s="42"/>
      <c r="G4" s="42"/>
      <c r="H4" s="42"/>
      <c r="I4" s="42"/>
      <c r="J4" s="42"/>
      <c r="K4" s="638"/>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9"/>
      <c r="BA4" s="39"/>
      <c r="BC4" s="295" t="s">
        <v>444</v>
      </c>
      <c r="BD4" s="272"/>
      <c r="BE4" s="272"/>
      <c r="BF4" s="272"/>
      <c r="BG4" s="273"/>
      <c r="BH4" s="274">
        <f>ROW(C37)</f>
        <v>37</v>
      </c>
      <c r="BI4" s="275"/>
      <c r="BJ4" s="275"/>
      <c r="BK4" s="275"/>
      <c r="BL4" s="275"/>
      <c r="BM4" s="276"/>
      <c r="BN4" s="277">
        <v>0</v>
      </c>
      <c r="BO4" s="278"/>
      <c r="BP4" s="278"/>
      <c r="BQ4" s="278"/>
      <c r="BR4" s="278"/>
      <c r="BS4" s="279"/>
      <c r="CZ4" s="126">
        <v>0</v>
      </c>
    </row>
    <row r="5" spans="1:104" x14ac:dyDescent="0.25">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66"/>
      <c r="BA5" s="39"/>
      <c r="BC5" s="271" t="s">
        <v>615</v>
      </c>
      <c r="BD5" s="272"/>
      <c r="BE5" s="272"/>
      <c r="BF5" s="272"/>
      <c r="BG5" s="273"/>
      <c r="BH5" s="274">
        <f>ROW(C51)</f>
        <v>51</v>
      </c>
      <c r="BI5" s="275"/>
      <c r="BJ5" s="275"/>
      <c r="BK5" s="275"/>
      <c r="BL5" s="275"/>
      <c r="BM5" s="276"/>
      <c r="BN5" s="277">
        <v>0</v>
      </c>
      <c r="BO5" s="278"/>
      <c r="BP5" s="278"/>
      <c r="BQ5" s="278"/>
      <c r="BR5" s="278"/>
      <c r="BS5" s="279"/>
      <c r="CZ5" s="126">
        <v>0</v>
      </c>
    </row>
    <row r="6" spans="1:104"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C6" s="271" t="s">
        <v>611</v>
      </c>
      <c r="BD6" s="272"/>
      <c r="BE6" s="272"/>
      <c r="BF6" s="272"/>
      <c r="BG6" s="273"/>
      <c r="BH6" s="274">
        <f>ROW(C61)</f>
        <v>61</v>
      </c>
      <c r="BI6" s="275"/>
      <c r="BJ6" s="275"/>
      <c r="BK6" s="275"/>
      <c r="BL6" s="275"/>
      <c r="BM6" s="276"/>
      <c r="BN6" s="277">
        <v>0</v>
      </c>
      <c r="BO6" s="278"/>
      <c r="BP6" s="278"/>
      <c r="BQ6" s="278"/>
      <c r="BR6" s="278"/>
      <c r="BS6" s="279"/>
      <c r="CZ6" s="126">
        <v>0</v>
      </c>
    </row>
    <row r="7" spans="1:104" x14ac:dyDescent="0.25">
      <c r="A7" s="39"/>
      <c r="B7" s="39"/>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39"/>
      <c r="CZ7" s="126">
        <v>0</v>
      </c>
    </row>
    <row r="8" spans="1:104" x14ac:dyDescent="0.25">
      <c r="A8" s="39"/>
      <c r="B8" s="39"/>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39"/>
      <c r="CZ8" s="126">
        <v>0</v>
      </c>
    </row>
    <row r="9" spans="1:104" x14ac:dyDescent="0.25">
      <c r="A9" s="39"/>
      <c r="B9" s="39"/>
      <c r="C9" s="630"/>
      <c r="D9" s="631"/>
      <c r="E9" s="631"/>
      <c r="F9" s="632"/>
      <c r="G9" s="632"/>
      <c r="H9" s="632"/>
      <c r="I9" s="632"/>
      <c r="J9" s="632" t="s">
        <v>91</v>
      </c>
      <c r="K9" s="632"/>
      <c r="L9" s="632"/>
      <c r="M9" s="632"/>
      <c r="N9" s="633"/>
      <c r="O9" s="633"/>
      <c r="P9" s="633"/>
      <c r="Q9" s="633"/>
      <c r="R9" s="633"/>
      <c r="S9" s="633"/>
      <c r="T9" s="633"/>
      <c r="U9" s="633"/>
      <c r="V9" s="633"/>
      <c r="W9" s="633"/>
      <c r="X9" s="633"/>
      <c r="Y9" s="633"/>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9"/>
      <c r="BA9" s="39"/>
      <c r="CZ9" s="126">
        <v>0</v>
      </c>
    </row>
    <row r="10" spans="1:104" x14ac:dyDescent="0.25">
      <c r="A10" s="39"/>
      <c r="B10" s="39"/>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BA10" s="39"/>
      <c r="CZ10" s="126">
        <v>0</v>
      </c>
    </row>
    <row r="11" spans="1:104" x14ac:dyDescent="0.25">
      <c r="A11" s="39"/>
      <c r="B11" s="39"/>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BA11" s="39"/>
      <c r="CZ11" s="126">
        <v>0</v>
      </c>
    </row>
    <row r="12" spans="1:104" x14ac:dyDescent="0.25">
      <c r="A12" s="39"/>
      <c r="B12" s="39"/>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39"/>
      <c r="CZ12" s="126">
        <v>1</v>
      </c>
    </row>
    <row r="13" spans="1:104" x14ac:dyDescent="0.25">
      <c r="A13" s="39"/>
      <c r="B13" s="39"/>
      <c r="C13" s="67" t="s">
        <v>95</v>
      </c>
      <c r="D13" s="626" t="s">
        <v>96</v>
      </c>
      <c r="E13" s="626"/>
      <c r="F13" s="626"/>
      <c r="G13" s="626"/>
      <c r="H13" s="626"/>
      <c r="I13" s="626"/>
      <c r="J13" s="626"/>
      <c r="K13" s="626"/>
      <c r="L13" s="626"/>
      <c r="M13" s="626"/>
      <c r="N13" s="626"/>
      <c r="O13" s="626"/>
      <c r="P13" s="626"/>
      <c r="Q13" s="626"/>
      <c r="R13" s="626"/>
      <c r="S13" s="626"/>
      <c r="T13" s="626"/>
      <c r="U13" s="626"/>
      <c r="V13" s="626"/>
      <c r="W13" s="626"/>
      <c r="X13" s="626"/>
      <c r="Y13" s="626"/>
      <c r="Z13" s="626"/>
      <c r="AA13" s="626"/>
      <c r="AB13" s="626"/>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39"/>
      <c r="BB13" s="39"/>
      <c r="CZ13" s="126">
        <v>0</v>
      </c>
    </row>
    <row r="14" spans="1:104" x14ac:dyDescent="0.25">
      <c r="A14" s="39"/>
      <c r="B14" s="39"/>
      <c r="C14" s="67" t="s">
        <v>97</v>
      </c>
      <c r="D14" s="627" t="s">
        <v>98</v>
      </c>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7"/>
      <c r="AD14" s="627"/>
      <c r="AE14" s="627"/>
      <c r="AF14" s="627"/>
      <c r="AG14" s="627"/>
      <c r="AH14" s="627"/>
      <c r="AI14" s="627"/>
      <c r="AJ14" s="627"/>
      <c r="AK14" s="627"/>
      <c r="AL14" s="627"/>
      <c r="AM14" s="627"/>
      <c r="AN14" s="627"/>
      <c r="AO14" s="627"/>
      <c r="AP14" s="627"/>
      <c r="AQ14" s="627"/>
      <c r="AR14" s="627"/>
      <c r="AS14" s="627"/>
      <c r="AT14" s="627"/>
      <c r="AU14" s="627"/>
      <c r="AV14" s="627"/>
      <c r="AW14" s="627"/>
      <c r="AX14" s="627"/>
      <c r="AY14" s="627"/>
      <c r="AZ14" s="627"/>
      <c r="BA14" s="39"/>
      <c r="BB14" s="39"/>
      <c r="CZ14" s="126">
        <v>0</v>
      </c>
    </row>
    <row r="15" spans="1:104" x14ac:dyDescent="0.25">
      <c r="A15" s="39"/>
      <c r="B15" s="39"/>
      <c r="C15" s="67"/>
      <c r="D15" s="627"/>
      <c r="E15" s="627"/>
      <c r="F15" s="627"/>
      <c r="G15" s="627"/>
      <c r="H15" s="627"/>
      <c r="I15" s="627"/>
      <c r="J15" s="627"/>
      <c r="K15" s="627"/>
      <c r="L15" s="627"/>
      <c r="M15" s="627"/>
      <c r="N15" s="627"/>
      <c r="O15" s="627"/>
      <c r="P15" s="627"/>
      <c r="Q15" s="627"/>
      <c r="R15" s="627"/>
      <c r="S15" s="627"/>
      <c r="T15" s="627"/>
      <c r="U15" s="627"/>
      <c r="V15" s="627"/>
      <c r="W15" s="627"/>
      <c r="X15" s="627"/>
      <c r="Y15" s="627"/>
      <c r="Z15" s="627"/>
      <c r="AA15" s="627"/>
      <c r="AB15" s="627"/>
      <c r="AC15" s="627"/>
      <c r="AD15" s="627"/>
      <c r="AE15" s="627"/>
      <c r="AF15" s="627"/>
      <c r="AG15" s="627"/>
      <c r="AH15" s="627"/>
      <c r="AI15" s="627"/>
      <c r="AJ15" s="627"/>
      <c r="AK15" s="627"/>
      <c r="AL15" s="627"/>
      <c r="AM15" s="627"/>
      <c r="AN15" s="627"/>
      <c r="AO15" s="627"/>
      <c r="AP15" s="627"/>
      <c r="AQ15" s="627"/>
      <c r="AR15" s="627"/>
      <c r="AS15" s="627"/>
      <c r="AT15" s="627"/>
      <c r="AU15" s="627"/>
      <c r="AV15" s="627"/>
      <c r="AW15" s="627"/>
      <c r="AX15" s="627"/>
      <c r="AY15" s="627"/>
      <c r="AZ15" s="627"/>
      <c r="BA15" s="39"/>
      <c r="BB15" s="39"/>
      <c r="CZ15" s="126">
        <v>0</v>
      </c>
    </row>
    <row r="16" spans="1:104" x14ac:dyDescent="0.25">
      <c r="A16" s="39"/>
      <c r="B16" s="39"/>
      <c r="C16" s="68"/>
      <c r="D16" s="627"/>
      <c r="E16" s="627"/>
      <c r="F16" s="627"/>
      <c r="G16" s="627"/>
      <c r="H16" s="627"/>
      <c r="I16" s="627"/>
      <c r="J16" s="627"/>
      <c r="K16" s="627"/>
      <c r="L16" s="627"/>
      <c r="M16" s="627"/>
      <c r="N16" s="627"/>
      <c r="O16" s="627"/>
      <c r="P16" s="627"/>
      <c r="Q16" s="627"/>
      <c r="R16" s="627"/>
      <c r="S16" s="627"/>
      <c r="T16" s="627"/>
      <c r="U16" s="627"/>
      <c r="V16" s="627"/>
      <c r="W16" s="627"/>
      <c r="X16" s="627"/>
      <c r="Y16" s="627"/>
      <c r="Z16" s="627"/>
      <c r="AA16" s="627"/>
      <c r="AB16" s="627"/>
      <c r="AC16" s="627"/>
      <c r="AD16" s="627"/>
      <c r="AE16" s="627"/>
      <c r="AF16" s="627"/>
      <c r="AG16" s="627"/>
      <c r="AH16" s="627"/>
      <c r="AI16" s="627"/>
      <c r="AJ16" s="627"/>
      <c r="AK16" s="627"/>
      <c r="AL16" s="627"/>
      <c r="AM16" s="627"/>
      <c r="AN16" s="627"/>
      <c r="AO16" s="627"/>
      <c r="AP16" s="627"/>
      <c r="AQ16" s="627"/>
      <c r="AR16" s="627"/>
      <c r="AS16" s="627"/>
      <c r="AT16" s="627"/>
      <c r="AU16" s="627"/>
      <c r="AV16" s="627"/>
      <c r="AW16" s="627"/>
      <c r="AX16" s="627"/>
      <c r="AY16" s="627"/>
      <c r="AZ16" s="627"/>
      <c r="BA16" s="39"/>
      <c r="BB16" s="39"/>
      <c r="CZ16" s="126">
        <v>0</v>
      </c>
    </row>
    <row r="17" spans="1:104" x14ac:dyDescent="0.25">
      <c r="A17" s="39"/>
      <c r="B17" s="39"/>
      <c r="C17" s="335" t="s">
        <v>99</v>
      </c>
      <c r="D17" s="328"/>
      <c r="E17" s="328"/>
      <c r="F17" s="328"/>
      <c r="G17" s="328"/>
      <c r="H17" s="328"/>
      <c r="I17" s="328"/>
      <c r="J17" s="328"/>
      <c r="K17" s="328"/>
      <c r="L17" s="328"/>
      <c r="M17" s="328"/>
      <c r="N17" s="328"/>
      <c r="O17" s="328"/>
      <c r="P17" s="329"/>
      <c r="Q17" s="43"/>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39"/>
      <c r="CZ17" s="126">
        <v>0</v>
      </c>
    </row>
    <row r="18" spans="1:104"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CZ18" s="126">
        <v>0</v>
      </c>
    </row>
    <row r="19" spans="1:104" x14ac:dyDescent="0.25">
      <c r="A19" s="39"/>
      <c r="B19" s="39"/>
      <c r="C19" s="380" t="s">
        <v>100</v>
      </c>
      <c r="D19" s="381"/>
      <c r="E19" s="381"/>
      <c r="F19" s="381"/>
      <c r="G19" s="381"/>
      <c r="H19" s="381"/>
      <c r="I19" s="381"/>
      <c r="J19" s="381"/>
      <c r="K19" s="381"/>
      <c r="L19" s="381"/>
      <c r="M19" s="381"/>
      <c r="N19" s="381"/>
      <c r="O19" s="381"/>
      <c r="P19" s="382"/>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A19" s="39"/>
      <c r="BC19">
        <f t="shared" ref="BC19:BC24" si="0">ROW(Q19)</f>
        <v>19</v>
      </c>
      <c r="BD19">
        <f t="shared" ref="BD19:BD24" si="1">COLUMN(Q19)</f>
        <v>17</v>
      </c>
      <c r="CZ19" s="126">
        <v>2</v>
      </c>
    </row>
    <row r="20" spans="1:104" x14ac:dyDescent="0.25">
      <c r="A20" s="39"/>
      <c r="B20" s="39"/>
      <c r="C20" s="380" t="s">
        <v>101</v>
      </c>
      <c r="D20" s="381"/>
      <c r="E20" s="381"/>
      <c r="F20" s="381"/>
      <c r="G20" s="381"/>
      <c r="H20" s="381"/>
      <c r="I20" s="381"/>
      <c r="J20" s="381"/>
      <c r="K20" s="381"/>
      <c r="L20" s="381"/>
      <c r="M20" s="381"/>
      <c r="N20" s="381"/>
      <c r="O20" s="381"/>
      <c r="P20" s="382"/>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C20">
        <f t="shared" si="0"/>
        <v>20</v>
      </c>
      <c r="BD20">
        <f t="shared" si="1"/>
        <v>17</v>
      </c>
      <c r="CZ20" s="126">
        <v>2</v>
      </c>
    </row>
    <row r="21" spans="1:104" x14ac:dyDescent="0.25">
      <c r="A21" s="39"/>
      <c r="B21" s="39"/>
      <c r="C21" s="380" t="s">
        <v>102</v>
      </c>
      <c r="D21" s="381"/>
      <c r="E21" s="381"/>
      <c r="F21" s="381"/>
      <c r="G21" s="381"/>
      <c r="H21" s="381"/>
      <c r="I21" s="381"/>
      <c r="J21" s="381"/>
      <c r="K21" s="381"/>
      <c r="L21" s="381"/>
      <c r="M21" s="381"/>
      <c r="N21" s="381"/>
      <c r="O21" s="381"/>
      <c r="P21" s="382"/>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C21">
        <f t="shared" si="0"/>
        <v>21</v>
      </c>
      <c r="BD21">
        <f t="shared" si="1"/>
        <v>17</v>
      </c>
      <c r="CZ21" s="126">
        <v>2</v>
      </c>
    </row>
    <row r="22" spans="1:104" x14ac:dyDescent="0.25">
      <c r="A22" s="39"/>
      <c r="B22" s="39"/>
      <c r="C22" s="380" t="s">
        <v>103</v>
      </c>
      <c r="D22" s="381"/>
      <c r="E22" s="381"/>
      <c r="F22" s="381"/>
      <c r="G22" s="381"/>
      <c r="H22" s="381"/>
      <c r="I22" s="381"/>
      <c r="J22" s="381"/>
      <c r="K22" s="381"/>
      <c r="L22" s="381"/>
      <c r="M22" s="381"/>
      <c r="N22" s="381"/>
      <c r="O22" s="381"/>
      <c r="P22" s="382"/>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C22">
        <f t="shared" si="0"/>
        <v>22</v>
      </c>
      <c r="BD22">
        <f t="shared" si="1"/>
        <v>17</v>
      </c>
      <c r="CZ22" s="126">
        <v>2</v>
      </c>
    </row>
    <row r="23" spans="1:104" x14ac:dyDescent="0.25">
      <c r="A23" s="39"/>
      <c r="B23" s="39"/>
      <c r="C23" s="380" t="s">
        <v>104</v>
      </c>
      <c r="D23" s="381"/>
      <c r="E23" s="381"/>
      <c r="F23" s="381"/>
      <c r="G23" s="381"/>
      <c r="H23" s="381"/>
      <c r="I23" s="381"/>
      <c r="J23" s="381"/>
      <c r="K23" s="381"/>
      <c r="L23" s="381"/>
      <c r="M23" s="381"/>
      <c r="N23" s="381"/>
      <c r="O23" s="381"/>
      <c r="P23" s="382"/>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C23">
        <f t="shared" si="0"/>
        <v>23</v>
      </c>
      <c r="BD23">
        <f t="shared" si="1"/>
        <v>17</v>
      </c>
      <c r="CZ23" s="126">
        <v>2</v>
      </c>
    </row>
    <row r="24" spans="1:104" x14ac:dyDescent="0.25">
      <c r="A24" s="39"/>
      <c r="B24" s="39"/>
      <c r="C24" s="380" t="s">
        <v>21</v>
      </c>
      <c r="D24" s="381"/>
      <c r="E24" s="381"/>
      <c r="F24" s="381"/>
      <c r="G24" s="381"/>
      <c r="H24" s="381"/>
      <c r="I24" s="381"/>
      <c r="J24" s="381"/>
      <c r="K24" s="381"/>
      <c r="L24" s="381"/>
      <c r="M24" s="381"/>
      <c r="N24" s="381"/>
      <c r="O24" s="381"/>
      <c r="P24" s="382"/>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C24">
        <f t="shared" si="0"/>
        <v>24</v>
      </c>
      <c r="BD24">
        <f t="shared" si="1"/>
        <v>17</v>
      </c>
      <c r="CZ24" s="126">
        <v>2</v>
      </c>
    </row>
    <row r="25" spans="1:104" x14ac:dyDescent="0.25">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CZ25" s="126">
        <v>0</v>
      </c>
    </row>
    <row r="26" spans="1:104" ht="15" customHeight="1" x14ac:dyDescent="0.25">
      <c r="A26" s="39"/>
      <c r="B26" s="39"/>
      <c r="C26" s="380" t="s">
        <v>356</v>
      </c>
      <c r="D26" s="381"/>
      <c r="E26" s="381"/>
      <c r="F26" s="381"/>
      <c r="G26" s="381"/>
      <c r="H26" s="381"/>
      <c r="I26" s="381"/>
      <c r="J26" s="381"/>
      <c r="K26" s="381"/>
      <c r="L26" s="381"/>
      <c r="M26" s="381"/>
      <c r="N26" s="381"/>
      <c r="O26" s="381"/>
      <c r="P26" s="382"/>
      <c r="Q26" s="1156" t="str">
        <f>BU3</f>
        <v>&lt;Producto - Etapa&gt;</v>
      </c>
      <c r="R26" s="1156"/>
      <c r="S26" s="1156"/>
      <c r="T26" s="1156"/>
      <c r="U26" s="1156"/>
      <c r="V26" s="1156"/>
      <c r="W26" s="1156"/>
      <c r="X26" s="1156"/>
      <c r="Y26" s="1156"/>
      <c r="Z26" s="1156"/>
      <c r="AA26" s="1156"/>
      <c r="AB26" s="1156"/>
      <c r="AC26" s="1156"/>
      <c r="AD26" s="1156"/>
      <c r="AE26" s="1156"/>
      <c r="AF26" s="1156"/>
      <c r="AG26" s="1156"/>
      <c r="AH26" s="1156"/>
      <c r="AI26" s="1156"/>
      <c r="AJ26" s="1156"/>
      <c r="AK26" s="1156"/>
      <c r="AL26" s="1156"/>
      <c r="AM26" s="1156"/>
      <c r="AN26" s="1156"/>
      <c r="AO26" s="1156"/>
      <c r="AP26" s="1156"/>
      <c r="AQ26" s="1156"/>
      <c r="AR26" s="1156"/>
      <c r="AS26" s="1156"/>
      <c r="AT26" s="1156"/>
      <c r="AU26" s="1156"/>
      <c r="AV26" s="1156"/>
      <c r="AW26" s="1156"/>
      <c r="AX26" s="1156"/>
      <c r="AY26" s="1156"/>
      <c r="AZ26" s="1157"/>
      <c r="BC26">
        <f t="shared" ref="BC26" si="2">ROW(Q26)</f>
        <v>26</v>
      </c>
      <c r="BD26">
        <f t="shared" ref="BD26" si="3">COLUMN(Q26)</f>
        <v>17</v>
      </c>
      <c r="CZ26" s="126">
        <v>2</v>
      </c>
    </row>
    <row r="27" spans="1:104" ht="15" customHeight="1" x14ac:dyDescent="0.25">
      <c r="A27" s="39"/>
      <c r="B27" s="39"/>
      <c r="C27" s="380" t="s">
        <v>437</v>
      </c>
      <c r="D27" s="381"/>
      <c r="E27" s="381"/>
      <c r="F27" s="381"/>
      <c r="G27" s="381"/>
      <c r="H27" s="381"/>
      <c r="I27" s="381"/>
      <c r="J27" s="381"/>
      <c r="K27" s="381"/>
      <c r="L27" s="381"/>
      <c r="M27" s="381"/>
      <c r="N27" s="381"/>
      <c r="O27" s="381"/>
      <c r="P27" s="382"/>
      <c r="Q27" s="353"/>
      <c r="R27" s="353"/>
      <c r="S27" s="353"/>
      <c r="T27" s="353"/>
      <c r="U27" s="353"/>
      <c r="V27" s="353"/>
      <c r="W27" s="353"/>
      <c r="X27" s="353"/>
      <c r="Y27" s="1158"/>
      <c r="Z27" s="785"/>
      <c r="AA27" s="785"/>
      <c r="AB27" s="785"/>
      <c r="AC27" s="785"/>
      <c r="AD27" s="785"/>
      <c r="AE27" s="785"/>
      <c r="AF27" s="785"/>
      <c r="AG27" s="785"/>
      <c r="AH27" s="785"/>
      <c r="AI27" s="785"/>
      <c r="AJ27" s="785"/>
      <c r="AK27" s="785"/>
      <c r="AL27" s="785"/>
      <c r="AM27" s="785"/>
      <c r="AN27" s="785"/>
      <c r="AO27" s="785"/>
      <c r="AP27" s="785"/>
      <c r="AQ27" s="785"/>
      <c r="AR27" s="785"/>
      <c r="AS27" s="785"/>
      <c r="AT27" s="785"/>
      <c r="AU27" s="785"/>
      <c r="AV27" s="785"/>
      <c r="AW27" s="785"/>
      <c r="AX27" s="785"/>
      <c r="AY27" s="785"/>
      <c r="AZ27" s="786"/>
      <c r="BC27">
        <f t="shared" ref="BC27:BC28" si="4">ROW(Q27)</f>
        <v>27</v>
      </c>
      <c r="BD27">
        <f t="shared" ref="BD27:BD28" si="5">COLUMN(Q27)</f>
        <v>17</v>
      </c>
      <c r="CZ27" s="126">
        <v>2</v>
      </c>
    </row>
    <row r="28" spans="1:104" ht="15" customHeight="1" x14ac:dyDescent="0.25">
      <c r="A28" s="39"/>
      <c r="B28" s="39"/>
      <c r="C28" s="380" t="s">
        <v>436</v>
      </c>
      <c r="D28" s="381"/>
      <c r="E28" s="381"/>
      <c r="F28" s="381"/>
      <c r="G28" s="381"/>
      <c r="H28" s="381"/>
      <c r="I28" s="381"/>
      <c r="J28" s="381"/>
      <c r="K28" s="381"/>
      <c r="L28" s="381"/>
      <c r="M28" s="381"/>
      <c r="N28" s="381"/>
      <c r="O28" s="381"/>
      <c r="P28" s="382"/>
      <c r="Q28" s="353"/>
      <c r="R28" s="353"/>
      <c r="S28" s="353"/>
      <c r="T28" s="353"/>
      <c r="U28" s="353"/>
      <c r="V28" s="353"/>
      <c r="W28" s="353"/>
      <c r="X28" s="353"/>
      <c r="Y28" s="1159"/>
      <c r="Z28" s="785"/>
      <c r="AA28" s="785"/>
      <c r="AB28" s="785"/>
      <c r="AC28" s="785"/>
      <c r="AD28" s="785"/>
      <c r="AE28" s="785"/>
      <c r="AF28" s="785"/>
      <c r="AG28" s="785"/>
      <c r="AH28" s="785"/>
      <c r="AI28" s="785"/>
      <c r="AJ28" s="785"/>
      <c r="AK28" s="785"/>
      <c r="AL28" s="785"/>
      <c r="AM28" s="785"/>
      <c r="AN28" s="785"/>
      <c r="AO28" s="785"/>
      <c r="AP28" s="785"/>
      <c r="AQ28" s="785"/>
      <c r="AR28" s="785"/>
      <c r="AS28" s="785"/>
      <c r="AT28" s="785"/>
      <c r="AU28" s="785"/>
      <c r="AV28" s="785"/>
      <c r="AW28" s="785"/>
      <c r="AX28" s="785"/>
      <c r="AY28" s="785"/>
      <c r="AZ28" s="786"/>
      <c r="BC28">
        <f t="shared" si="4"/>
        <v>28</v>
      </c>
      <c r="BD28">
        <f t="shared" si="5"/>
        <v>17</v>
      </c>
      <c r="CZ28" s="126">
        <v>2</v>
      </c>
    </row>
    <row r="29" spans="1:104" ht="15" customHeight="1" x14ac:dyDescent="0.25">
      <c r="D29" s="53"/>
      <c r="E29" s="53"/>
      <c r="F29" s="53"/>
      <c r="G29" s="53"/>
      <c r="H29" s="53"/>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CZ29" s="126">
        <v>0</v>
      </c>
    </row>
    <row r="30" spans="1:104" x14ac:dyDescent="0.25">
      <c r="A30" s="39"/>
      <c r="B30" s="39"/>
      <c r="C30" s="1105"/>
      <c r="D30" s="1105"/>
      <c r="E30" s="1105"/>
      <c r="F30" s="1105"/>
      <c r="G30" s="1105"/>
      <c r="H30" s="1105"/>
      <c r="I30" s="1105"/>
      <c r="J30" s="1105"/>
      <c r="K30" s="1105"/>
      <c r="L30" s="1105"/>
      <c r="M30" s="1105"/>
      <c r="N30" s="1105"/>
      <c r="O30" s="1105"/>
      <c r="P30" s="1105"/>
      <c r="Q30" s="1105"/>
      <c r="R30" s="1105"/>
      <c r="S30" s="1105"/>
      <c r="T30" s="1105"/>
      <c r="U30" s="1105"/>
      <c r="V30" s="1105"/>
      <c r="W30" s="1105"/>
      <c r="X30" s="1105"/>
      <c r="Y30" s="1105"/>
      <c r="Z30" s="1105"/>
      <c r="AA30" s="1105"/>
      <c r="AB30" s="1105"/>
      <c r="AC30" s="1105"/>
      <c r="AD30" s="1105"/>
      <c r="AE30" s="1105"/>
      <c r="AF30" s="1105"/>
      <c r="AG30" s="1105"/>
      <c r="AH30" s="1105"/>
      <c r="AI30" s="1105"/>
      <c r="AJ30" s="1105"/>
      <c r="AK30" s="1105"/>
      <c r="AL30" s="1105"/>
      <c r="AM30" s="1105"/>
      <c r="AN30" s="1105"/>
      <c r="AO30" s="1105"/>
      <c r="AP30" s="1105"/>
      <c r="AQ30" s="1105"/>
      <c r="AR30" s="1105"/>
      <c r="AS30" s="1105"/>
      <c r="AT30" s="1105"/>
      <c r="AU30" s="1105"/>
      <c r="AV30" s="1105"/>
      <c r="AW30" s="1105"/>
      <c r="AX30" s="1105"/>
      <c r="AY30" s="1105"/>
      <c r="AZ30" s="1105"/>
      <c r="BA30" s="39"/>
      <c r="BB30" s="39"/>
      <c r="CZ30" s="126">
        <v>0</v>
      </c>
    </row>
    <row r="31" spans="1:104" ht="15" customHeight="1" x14ac:dyDescent="0.25">
      <c r="B31" s="39"/>
      <c r="C31" s="335" t="s">
        <v>448</v>
      </c>
      <c r="D31" s="328"/>
      <c r="E31" s="328"/>
      <c r="F31" s="328"/>
      <c r="G31" s="328"/>
      <c r="H31" s="328"/>
      <c r="I31" s="328"/>
      <c r="J31" s="328"/>
      <c r="K31" s="328"/>
      <c r="L31" s="328"/>
      <c r="M31" s="328"/>
      <c r="N31" s="328"/>
      <c r="O31" s="328"/>
      <c r="P31" s="329"/>
      <c r="Q31" s="43"/>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2"/>
      <c r="AX31" s="42"/>
      <c r="AY31" s="42"/>
      <c r="AZ31" s="42"/>
      <c r="CZ31" s="126">
        <v>0</v>
      </c>
    </row>
    <row r="32" spans="1:104" x14ac:dyDescent="0.25">
      <c r="C32" s="98"/>
      <c r="D32" s="98"/>
      <c r="E32" s="98"/>
      <c r="F32" s="98"/>
      <c r="G32" s="98"/>
      <c r="H32" s="98"/>
      <c r="I32" s="98"/>
      <c r="J32" s="98"/>
      <c r="K32" s="98"/>
      <c r="L32" s="99"/>
      <c r="M32" s="98"/>
      <c r="N32" s="98"/>
      <c r="O32" s="98"/>
      <c r="P32" s="98"/>
      <c r="Q32" s="98"/>
      <c r="R32" s="98"/>
      <c r="S32" s="98"/>
      <c r="T32" s="98"/>
      <c r="U32" s="98"/>
      <c r="V32" s="98"/>
      <c r="W32" s="98"/>
      <c r="X32" s="98"/>
      <c r="Y32" s="98"/>
      <c r="Z32" s="99"/>
      <c r="AA32" s="98"/>
      <c r="AB32" s="98"/>
      <c r="AC32" s="98"/>
      <c r="AD32" s="98"/>
      <c r="AE32" s="98"/>
      <c r="AF32" s="98"/>
      <c r="AG32" s="98"/>
      <c r="AH32" s="98"/>
      <c r="AI32" s="98"/>
      <c r="AJ32" s="98"/>
      <c r="AK32" s="98"/>
      <c r="AL32" s="98"/>
      <c r="AM32" s="98"/>
      <c r="AN32" s="99"/>
      <c r="AO32" s="98"/>
      <c r="AP32" s="98"/>
      <c r="AQ32" s="98"/>
      <c r="AR32" s="98"/>
      <c r="AS32" s="98"/>
      <c r="AT32" s="98"/>
      <c r="AU32" s="98"/>
      <c r="AV32" s="98"/>
      <c r="AW32" s="98"/>
      <c r="AX32" s="98"/>
      <c r="AY32" s="99"/>
      <c r="AZ32" s="98"/>
      <c r="CZ32" s="126">
        <v>0</v>
      </c>
    </row>
    <row r="33" spans="3:104" ht="15" customHeight="1" x14ac:dyDescent="0.25">
      <c r="C33" s="1152" t="s">
        <v>439</v>
      </c>
      <c r="D33" s="918"/>
      <c r="E33" s="918"/>
      <c r="F33" s="918"/>
      <c r="G33" s="918"/>
      <c r="H33" s="918"/>
      <c r="I33" s="918"/>
      <c r="J33" s="918"/>
      <c r="K33" s="918"/>
      <c r="L33" s="918"/>
      <c r="M33" s="918"/>
      <c r="N33" s="918"/>
      <c r="O33" s="918"/>
      <c r="P33" s="918"/>
      <c r="Q33" s="918"/>
      <c r="R33" s="918"/>
      <c r="S33" s="918"/>
      <c r="T33" s="918"/>
      <c r="U33" s="918"/>
      <c r="V33" s="918"/>
      <c r="W33" s="918"/>
      <c r="X33" s="918"/>
      <c r="Y33" s="919"/>
      <c r="Z33" s="1153" t="s">
        <v>438</v>
      </c>
      <c r="AA33" s="1154"/>
      <c r="AB33" s="1154"/>
      <c r="AC33" s="1155"/>
      <c r="AD33" s="1152" t="s">
        <v>440</v>
      </c>
      <c r="AE33" s="918"/>
      <c r="AF33" s="918"/>
      <c r="AG33" s="918"/>
      <c r="AH33" s="918"/>
      <c r="AI33" s="918"/>
      <c r="AJ33" s="918"/>
      <c r="AK33" s="918"/>
      <c r="AL33" s="918"/>
      <c r="AM33" s="918"/>
      <c r="AN33" s="918"/>
      <c r="AO33" s="918"/>
      <c r="AP33" s="918"/>
      <c r="AQ33" s="918"/>
      <c r="AR33" s="918"/>
      <c r="AS33" s="918"/>
      <c r="AT33" s="918"/>
      <c r="AU33" s="918"/>
      <c r="AV33" s="918"/>
      <c r="AW33" s="918"/>
      <c r="AX33" s="918"/>
      <c r="AY33" s="918"/>
      <c r="AZ33" s="919"/>
      <c r="CZ33" s="126">
        <v>0</v>
      </c>
    </row>
    <row r="34" spans="3:104" ht="15" customHeight="1" x14ac:dyDescent="0.25">
      <c r="C34" s="467" t="s">
        <v>445</v>
      </c>
      <c r="D34" s="468"/>
      <c r="E34" s="468"/>
      <c r="F34" s="468"/>
      <c r="G34" s="468"/>
      <c r="H34" s="468"/>
      <c r="I34" s="468"/>
      <c r="J34" s="468"/>
      <c r="K34" s="468"/>
      <c r="L34" s="468"/>
      <c r="M34" s="468"/>
      <c r="N34" s="468"/>
      <c r="O34" s="468"/>
      <c r="P34" s="468"/>
      <c r="Q34" s="468"/>
      <c r="R34" s="468"/>
      <c r="S34" s="468"/>
      <c r="T34" s="468"/>
      <c r="U34" s="468"/>
      <c r="V34" s="468"/>
      <c r="W34" s="468"/>
      <c r="X34" s="468"/>
      <c r="Y34" s="469"/>
      <c r="Z34" s="768"/>
      <c r="AA34" s="600"/>
      <c r="AB34" s="600"/>
      <c r="AC34" s="601"/>
      <c r="AD34" s="467"/>
      <c r="AE34" s="468"/>
      <c r="AF34" s="468"/>
      <c r="AG34" s="468"/>
      <c r="AH34" s="468"/>
      <c r="AI34" s="468"/>
      <c r="AJ34" s="468"/>
      <c r="AK34" s="468"/>
      <c r="AL34" s="468"/>
      <c r="AM34" s="468"/>
      <c r="AN34" s="468"/>
      <c r="AO34" s="468"/>
      <c r="AP34" s="468"/>
      <c r="AQ34" s="468"/>
      <c r="AR34" s="468"/>
      <c r="AS34" s="468"/>
      <c r="AT34" s="468"/>
      <c r="AU34" s="468"/>
      <c r="AV34" s="468"/>
      <c r="AW34" s="468"/>
      <c r="AX34" s="468"/>
      <c r="AY34" s="468"/>
      <c r="AZ34" s="469"/>
      <c r="CZ34" s="146">
        <v>0</v>
      </c>
    </row>
    <row r="35" spans="3:104" x14ac:dyDescent="0.25">
      <c r="C35" s="830" t="s">
        <v>446</v>
      </c>
      <c r="D35" s="831"/>
      <c r="E35" s="831"/>
      <c r="F35" s="831"/>
      <c r="G35" s="831"/>
      <c r="H35" s="831"/>
      <c r="I35" s="831"/>
      <c r="J35" s="831"/>
      <c r="K35" s="831"/>
      <c r="L35" s="831"/>
      <c r="M35" s="831"/>
      <c r="N35" s="831"/>
      <c r="O35" s="831"/>
      <c r="P35" s="831"/>
      <c r="Q35" s="831"/>
      <c r="R35" s="831"/>
      <c r="S35" s="831"/>
      <c r="T35" s="831"/>
      <c r="U35" s="831"/>
      <c r="V35" s="831"/>
      <c r="W35" s="831"/>
      <c r="X35" s="831"/>
      <c r="Y35" s="832"/>
      <c r="Z35" s="929"/>
      <c r="AA35" s="926"/>
      <c r="AB35" s="926"/>
      <c r="AC35" s="925"/>
      <c r="AD35" s="830"/>
      <c r="AE35" s="831"/>
      <c r="AF35" s="831"/>
      <c r="AG35" s="831"/>
      <c r="AH35" s="831"/>
      <c r="AI35" s="831"/>
      <c r="AJ35" s="831"/>
      <c r="AK35" s="831"/>
      <c r="AL35" s="831"/>
      <c r="AM35" s="831"/>
      <c r="AN35" s="831"/>
      <c r="AO35" s="831"/>
      <c r="AP35" s="831"/>
      <c r="AQ35" s="831"/>
      <c r="AR35" s="831"/>
      <c r="AS35" s="831"/>
      <c r="AT35" s="831"/>
      <c r="AU35" s="831"/>
      <c r="AV35" s="831"/>
      <c r="AW35" s="831"/>
      <c r="AX35" s="831"/>
      <c r="AY35" s="831"/>
      <c r="AZ35" s="832"/>
      <c r="CZ35" s="126">
        <v>0</v>
      </c>
    </row>
    <row r="36" spans="3:104" x14ac:dyDescent="0.25">
      <c r="C36" s="467" t="s">
        <v>447</v>
      </c>
      <c r="D36" s="468"/>
      <c r="E36" s="468"/>
      <c r="F36" s="468"/>
      <c r="G36" s="468"/>
      <c r="H36" s="468"/>
      <c r="I36" s="468"/>
      <c r="J36" s="468"/>
      <c r="K36" s="468"/>
      <c r="L36" s="468"/>
      <c r="M36" s="468"/>
      <c r="N36" s="468"/>
      <c r="O36" s="468"/>
      <c r="P36" s="468"/>
      <c r="Q36" s="468"/>
      <c r="R36" s="468"/>
      <c r="S36" s="468"/>
      <c r="T36" s="468"/>
      <c r="U36" s="468"/>
      <c r="V36" s="468"/>
      <c r="W36" s="468"/>
      <c r="X36" s="468"/>
      <c r="Y36" s="469"/>
      <c r="Z36" s="768"/>
      <c r="AA36" s="600"/>
      <c r="AB36" s="600"/>
      <c r="AC36" s="601"/>
      <c r="AD36" s="467"/>
      <c r="AE36" s="468"/>
      <c r="AF36" s="468"/>
      <c r="AG36" s="468"/>
      <c r="AH36" s="468"/>
      <c r="AI36" s="468"/>
      <c r="AJ36" s="468"/>
      <c r="AK36" s="468"/>
      <c r="AL36" s="468"/>
      <c r="AM36" s="468"/>
      <c r="AN36" s="468"/>
      <c r="AO36" s="468"/>
      <c r="AP36" s="468"/>
      <c r="AQ36" s="468"/>
      <c r="AR36" s="468"/>
      <c r="AS36" s="468"/>
      <c r="AT36" s="468"/>
      <c r="AU36" s="468"/>
      <c r="AV36" s="468"/>
      <c r="AW36" s="468"/>
      <c r="AX36" s="468"/>
      <c r="AY36" s="468"/>
      <c r="AZ36" s="469"/>
      <c r="CZ36" s="126">
        <v>0</v>
      </c>
    </row>
    <row r="37" spans="3:104" x14ac:dyDescent="0.25">
      <c r="C37" s="420" t="s">
        <v>92</v>
      </c>
      <c r="D37" s="421"/>
      <c r="E37" s="421"/>
      <c r="F37" s="421"/>
      <c r="G37" s="421"/>
      <c r="H37" s="421"/>
      <c r="I37" s="421"/>
      <c r="J37" s="421"/>
      <c r="K37" s="421"/>
      <c r="L37" s="421"/>
      <c r="M37" s="421"/>
      <c r="N37" s="421"/>
      <c r="O37" s="421"/>
      <c r="P37" s="421"/>
      <c r="Q37" s="421"/>
      <c r="R37" s="421"/>
      <c r="S37" s="421"/>
      <c r="T37" s="421"/>
      <c r="U37" s="421"/>
      <c r="V37" s="421"/>
      <c r="W37" s="421"/>
      <c r="X37" s="421"/>
      <c r="Y37" s="421"/>
      <c r="Z37" s="421"/>
      <c r="AA37" s="421"/>
      <c r="AB37" s="421"/>
      <c r="AC37" s="421"/>
      <c r="AD37" s="421"/>
      <c r="AE37" s="421"/>
      <c r="AF37" s="421"/>
      <c r="AG37" s="421"/>
      <c r="AH37" s="421"/>
      <c r="AI37" s="421"/>
      <c r="AJ37" s="421"/>
      <c r="AK37" s="421"/>
      <c r="AL37" s="421"/>
      <c r="AM37" s="421"/>
      <c r="AN37" s="421"/>
      <c r="AO37" s="421"/>
      <c r="AP37" s="421"/>
      <c r="AQ37" s="421"/>
      <c r="AR37" s="421"/>
      <c r="AS37" s="421"/>
      <c r="AT37" s="421"/>
      <c r="AU37" s="421"/>
      <c r="AV37" s="422"/>
      <c r="AW37" s="330" t="s">
        <v>93</v>
      </c>
      <c r="AX37" s="331"/>
      <c r="AY37" s="330" t="s">
        <v>94</v>
      </c>
      <c r="AZ37" s="331"/>
      <c r="CZ37" s="126">
        <v>1</v>
      </c>
    </row>
    <row r="38" spans="3:104" x14ac:dyDescent="0.25">
      <c r="C38" s="148"/>
      <c r="D38" s="148"/>
      <c r="E38" s="148"/>
      <c r="F38" s="148"/>
      <c r="G38" s="148"/>
      <c r="H38" s="148"/>
      <c r="I38" s="148"/>
      <c r="J38" s="148"/>
      <c r="K38" s="148"/>
      <c r="L38" s="148"/>
      <c r="M38" s="148"/>
      <c r="N38" s="148"/>
      <c r="O38" s="148"/>
      <c r="P38" s="148"/>
      <c r="Q38" s="148"/>
      <c r="R38" s="148"/>
      <c r="S38" s="148"/>
      <c r="T38" s="148"/>
      <c r="U38" s="148"/>
      <c r="V38" s="148"/>
      <c r="W38" s="148"/>
      <c r="X38" s="148"/>
      <c r="Y38" s="148"/>
      <c r="Z38" s="148"/>
      <c r="AA38" s="148"/>
      <c r="AB38" s="148"/>
      <c r="AC38" s="148"/>
      <c r="AD38" s="148"/>
      <c r="AE38" s="148"/>
      <c r="AF38" s="148"/>
      <c r="AG38" s="148"/>
      <c r="AH38" s="148"/>
      <c r="AI38" s="148"/>
      <c r="AJ38" s="148"/>
      <c r="AK38" s="148"/>
      <c r="AL38" s="148"/>
      <c r="AM38" s="148"/>
      <c r="AN38" s="148"/>
      <c r="AO38" s="148"/>
      <c r="AP38" s="148"/>
      <c r="AQ38" s="148"/>
      <c r="AR38" s="148"/>
      <c r="AS38" s="148"/>
      <c r="AT38" s="148"/>
      <c r="AU38" s="148"/>
      <c r="AV38" s="148"/>
      <c r="AW38" s="148"/>
      <c r="AX38" s="148"/>
      <c r="AY38" s="148"/>
      <c r="AZ38" s="148"/>
      <c r="CZ38" s="126">
        <v>0</v>
      </c>
    </row>
    <row r="39" spans="3:104" ht="15" customHeight="1" x14ac:dyDescent="0.25">
      <c r="C39" s="1139" t="s">
        <v>441</v>
      </c>
      <c r="D39" s="1139"/>
      <c r="E39" s="1139"/>
      <c r="F39" s="1139"/>
      <c r="G39" s="1139"/>
      <c r="H39" s="1139"/>
      <c r="I39" s="1139"/>
      <c r="J39" s="1139"/>
      <c r="K39" s="1139"/>
      <c r="L39" s="1139"/>
      <c r="M39" s="1139"/>
      <c r="N39" s="1139"/>
      <c r="O39" s="1139"/>
      <c r="P39" s="1139"/>
      <c r="Q39" s="1139"/>
      <c r="R39" s="1139"/>
      <c r="S39" s="1139"/>
      <c r="T39" s="1139"/>
      <c r="U39" s="1139"/>
      <c r="V39" s="1139"/>
      <c r="W39" s="1139"/>
      <c r="X39" s="1139"/>
      <c r="Y39" s="1139"/>
      <c r="Z39" s="1139"/>
      <c r="AA39" s="1139"/>
      <c r="AB39" s="1139"/>
      <c r="AC39" s="1139"/>
      <c r="AD39" s="1139"/>
      <c r="AE39" s="1139"/>
      <c r="AF39" s="1139"/>
      <c r="AG39" s="1139"/>
      <c r="AH39" s="1139"/>
      <c r="AI39" s="1139"/>
      <c r="AJ39" s="1139"/>
      <c r="AK39" s="1139"/>
      <c r="AL39" s="1139"/>
      <c r="AM39" s="1139"/>
      <c r="AN39" s="1139"/>
      <c r="AO39" s="1139"/>
      <c r="AP39" s="1139"/>
      <c r="AQ39" s="1139"/>
      <c r="AR39" s="1139"/>
      <c r="AS39" s="1139"/>
      <c r="AT39" s="1139"/>
      <c r="AU39" s="1139"/>
      <c r="AV39" s="1139"/>
      <c r="AW39" s="1139"/>
      <c r="AX39" s="1139"/>
      <c r="AY39" s="1139"/>
      <c r="AZ39" s="1139"/>
      <c r="CZ39" s="126">
        <v>0</v>
      </c>
    </row>
    <row r="40" spans="3:104" x14ac:dyDescent="0.25">
      <c r="C40" s="1139"/>
      <c r="D40" s="1139"/>
      <c r="E40" s="1139"/>
      <c r="F40" s="1139"/>
      <c r="G40" s="1139"/>
      <c r="H40" s="1139"/>
      <c r="I40" s="1139"/>
      <c r="J40" s="1139"/>
      <c r="K40" s="1139"/>
      <c r="L40" s="1139"/>
      <c r="M40" s="1139"/>
      <c r="N40" s="1139"/>
      <c r="O40" s="1139"/>
      <c r="P40" s="1139"/>
      <c r="Q40" s="1139"/>
      <c r="R40" s="1139"/>
      <c r="S40" s="1139"/>
      <c r="T40" s="1139"/>
      <c r="U40" s="1139"/>
      <c r="V40" s="1139"/>
      <c r="W40" s="1139"/>
      <c r="X40" s="1139"/>
      <c r="Y40" s="1139"/>
      <c r="Z40" s="1139"/>
      <c r="AA40" s="1139"/>
      <c r="AB40" s="1139"/>
      <c r="AC40" s="1139"/>
      <c r="AD40" s="1139"/>
      <c r="AE40" s="1139"/>
      <c r="AF40" s="1139"/>
      <c r="AG40" s="1139"/>
      <c r="AH40" s="1139"/>
      <c r="AI40" s="1139"/>
      <c r="AJ40" s="1139"/>
      <c r="AK40" s="1139"/>
      <c r="AL40" s="1139"/>
      <c r="AM40" s="1139"/>
      <c r="AN40" s="1139"/>
      <c r="AO40" s="1139"/>
      <c r="AP40" s="1139"/>
      <c r="AQ40" s="1139"/>
      <c r="AR40" s="1139"/>
      <c r="AS40" s="1139"/>
      <c r="AT40" s="1139"/>
      <c r="AU40" s="1139"/>
      <c r="AV40" s="1139"/>
      <c r="AW40" s="1139"/>
      <c r="AX40" s="1139"/>
      <c r="AY40" s="1139"/>
      <c r="AZ40" s="1139"/>
      <c r="CZ40" s="126">
        <v>0</v>
      </c>
    </row>
    <row r="41" spans="3:104" x14ac:dyDescent="0.25">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CZ41" s="126">
        <v>0</v>
      </c>
    </row>
    <row r="42" spans="3:104" ht="15" customHeight="1" x14ac:dyDescent="0.25">
      <c r="C42" s="1151" t="s">
        <v>442</v>
      </c>
      <c r="D42" s="1151"/>
      <c r="E42" s="1151"/>
      <c r="F42" s="1151"/>
      <c r="G42" s="1151"/>
      <c r="H42" s="1151"/>
      <c r="I42" s="1151"/>
      <c r="J42" s="1151"/>
      <c r="K42" s="1151"/>
      <c r="L42" s="1151"/>
      <c r="M42" s="1151"/>
      <c r="N42" s="1151"/>
      <c r="O42" s="1151"/>
      <c r="P42" s="1151"/>
      <c r="Q42" s="1151"/>
      <c r="R42" s="1151"/>
      <c r="S42" s="1151"/>
      <c r="T42" s="1151"/>
      <c r="U42" s="1151"/>
      <c r="V42" s="1151"/>
      <c r="W42" s="1151"/>
      <c r="X42" s="1151"/>
      <c r="Y42" s="1151"/>
      <c r="Z42" s="1151"/>
      <c r="AA42" s="1151"/>
      <c r="AB42" s="1151"/>
      <c r="AC42" s="1151"/>
      <c r="AD42" s="1151"/>
      <c r="AE42" s="1151"/>
      <c r="AF42" s="1151"/>
      <c r="AG42" s="1151"/>
      <c r="AH42" s="1151"/>
      <c r="AI42" s="1151"/>
      <c r="AJ42" s="1151"/>
      <c r="AK42" s="1151"/>
      <c r="AL42" s="1151"/>
      <c r="AM42" s="1151"/>
      <c r="AN42" s="1151"/>
      <c r="AO42" s="1151"/>
      <c r="AP42" s="1151"/>
      <c r="AQ42" s="1151"/>
      <c r="AR42" s="1151"/>
      <c r="AS42" s="1151"/>
      <c r="AT42" s="1151"/>
      <c r="AU42" s="1151"/>
      <c r="AV42" s="1151"/>
      <c r="AW42" s="1151"/>
      <c r="AX42" s="1151"/>
      <c r="AY42" s="1151"/>
      <c r="AZ42" s="1151"/>
      <c r="CZ42" s="126">
        <v>0</v>
      </c>
    </row>
    <row r="43" spans="3:104" x14ac:dyDescent="0.25">
      <c r="C43" s="1151" t="s">
        <v>443</v>
      </c>
      <c r="D43" s="1151"/>
      <c r="E43" s="1151"/>
      <c r="F43" s="1151"/>
      <c r="G43" s="1151"/>
      <c r="H43" s="1151"/>
      <c r="I43" s="1151"/>
      <c r="J43" s="1151"/>
      <c r="K43" s="1151"/>
      <c r="L43" s="1151"/>
      <c r="M43" s="1151"/>
      <c r="N43" s="1151"/>
      <c r="O43" s="1151"/>
      <c r="P43" s="1151"/>
      <c r="Q43" s="1151"/>
      <c r="R43" s="1151"/>
      <c r="S43" s="1151"/>
      <c r="T43" s="1151"/>
      <c r="U43" s="1151"/>
      <c r="V43" s="1151"/>
      <c r="W43" s="1151"/>
      <c r="X43" s="1151"/>
      <c r="Y43" s="1151"/>
      <c r="Z43" s="1151"/>
      <c r="AA43" s="1151"/>
      <c r="AB43" s="1151"/>
      <c r="AC43" s="1151"/>
      <c r="AD43" s="1151"/>
      <c r="AE43" s="1151"/>
      <c r="AF43" s="1151"/>
      <c r="AG43" s="1151"/>
      <c r="AH43" s="1151"/>
      <c r="AI43" s="1151"/>
      <c r="AJ43" s="1151"/>
      <c r="AK43" s="1151"/>
      <c r="AL43" s="1151"/>
      <c r="AM43" s="1151"/>
      <c r="AN43" s="1151"/>
      <c r="AO43" s="1151"/>
      <c r="AP43" s="1151"/>
      <c r="AQ43" s="1151"/>
      <c r="AR43" s="1151"/>
      <c r="AS43" s="1151"/>
      <c r="AT43" s="1151"/>
      <c r="AU43" s="1151"/>
      <c r="AV43" s="1151"/>
      <c r="AW43" s="1151"/>
      <c r="AX43" s="1151"/>
      <c r="AY43" s="1151"/>
      <c r="AZ43" s="1151"/>
      <c r="CZ43" s="126">
        <v>0</v>
      </c>
    </row>
    <row r="44" spans="3:104" x14ac:dyDescent="0.2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CZ44" s="126">
        <v>0</v>
      </c>
    </row>
    <row r="45" spans="3:104" x14ac:dyDescent="0.25">
      <c r="C45" s="210"/>
      <c r="D45" s="210"/>
      <c r="E45" s="210"/>
      <c r="F45" s="210"/>
      <c r="G45" s="210"/>
      <c r="H45" s="210"/>
      <c r="I45" s="210"/>
      <c r="J45" s="210"/>
      <c r="K45" s="210"/>
      <c r="L45" s="210"/>
      <c r="M45" s="210"/>
      <c r="N45" s="210"/>
      <c r="O45" s="210"/>
      <c r="P45" s="210"/>
      <c r="Q45" s="210"/>
      <c r="R45" s="210"/>
      <c r="S45" s="210"/>
      <c r="T45" s="210"/>
      <c r="U45" s="210"/>
      <c r="V45" s="210"/>
      <c r="W45" s="210"/>
      <c r="X45" s="210"/>
      <c r="Y45" s="210"/>
      <c r="Z45" s="210"/>
      <c r="AA45" s="210"/>
      <c r="AB45" s="210"/>
      <c r="AC45" s="210"/>
      <c r="AD45" s="210"/>
      <c r="AE45" s="210"/>
      <c r="AF45" s="210"/>
      <c r="AG45" s="210"/>
      <c r="AH45" s="210"/>
      <c r="AI45" s="210"/>
      <c r="AJ45" s="210"/>
      <c r="AK45" s="210"/>
      <c r="AL45" s="210"/>
      <c r="AM45" s="210"/>
      <c r="AN45" s="210"/>
      <c r="AO45" s="210"/>
      <c r="AP45" s="210"/>
      <c r="AQ45" s="210"/>
      <c r="AR45" s="210"/>
      <c r="AS45" s="210"/>
      <c r="AT45" s="210"/>
      <c r="AU45" s="210"/>
      <c r="AV45" s="210"/>
      <c r="AW45" s="210"/>
      <c r="AX45" s="210"/>
      <c r="AY45" s="210"/>
      <c r="AZ45" s="210"/>
      <c r="CZ45" s="126">
        <v>0</v>
      </c>
    </row>
    <row r="46" spans="3:104" x14ac:dyDescent="0.25">
      <c r="C46" s="327" t="s">
        <v>614</v>
      </c>
      <c r="D46" s="328"/>
      <c r="E46" s="328"/>
      <c r="F46" s="328"/>
      <c r="G46" s="328"/>
      <c r="H46" s="328"/>
      <c r="I46" s="328"/>
      <c r="J46" s="328"/>
      <c r="K46" s="328"/>
      <c r="L46" s="328"/>
      <c r="M46" s="328"/>
      <c r="N46" s="328"/>
      <c r="O46" s="328"/>
      <c r="P46" s="329"/>
      <c r="Q46" s="43"/>
      <c r="R46" s="42"/>
      <c r="S46" s="42"/>
      <c r="T46" s="42"/>
      <c r="U46" s="42"/>
      <c r="V46" s="42"/>
      <c r="W46" s="42"/>
      <c r="X46" s="42"/>
      <c r="Y46" s="42"/>
      <c r="Z46" s="42"/>
      <c r="AA46" s="42"/>
      <c r="AB46" s="42"/>
      <c r="AC46" s="42"/>
      <c r="AD46" s="42"/>
      <c r="AE46" s="42"/>
      <c r="AF46" s="42"/>
      <c r="AG46" s="42"/>
      <c r="AH46" s="42"/>
      <c r="AI46" s="42"/>
      <c r="AJ46" s="42"/>
      <c r="AK46" s="42"/>
      <c r="AL46" s="42"/>
      <c r="AM46" s="42"/>
      <c r="AN46" s="42"/>
      <c r="AO46" s="42"/>
      <c r="AP46" s="42"/>
      <c r="AQ46" s="42"/>
      <c r="AR46" s="42"/>
      <c r="AS46" s="42"/>
      <c r="AT46" s="42"/>
      <c r="AU46" s="42"/>
      <c r="AV46" s="42"/>
      <c r="AW46" s="42"/>
      <c r="AX46" s="42"/>
      <c r="AY46" s="42"/>
      <c r="AZ46" s="42"/>
      <c r="CZ46" s="126">
        <v>0</v>
      </c>
    </row>
    <row r="47" spans="3:104" x14ac:dyDescent="0.25">
      <c r="CZ47" s="126">
        <v>0</v>
      </c>
    </row>
    <row r="48" spans="3:104" x14ac:dyDescent="0.25">
      <c r="C48" s="47" t="s">
        <v>211</v>
      </c>
      <c r="D48" s="412"/>
      <c r="E48" s="412"/>
      <c r="F48" s="412"/>
      <c r="G48" s="412"/>
      <c r="H48" s="412"/>
      <c r="I48" s="412"/>
      <c r="J48" s="412"/>
      <c r="K48" s="412"/>
      <c r="L48" s="412"/>
      <c r="M48" s="412"/>
      <c r="N48" s="412"/>
      <c r="O48" s="412"/>
      <c r="P48" s="412"/>
      <c r="Q48" s="412"/>
      <c r="R48" s="412"/>
      <c r="S48" s="412"/>
      <c r="T48" s="412"/>
      <c r="U48" s="412"/>
      <c r="V48" s="412"/>
      <c r="W48" s="412"/>
      <c r="X48" s="412"/>
      <c r="Y48" s="412"/>
      <c r="Z48" s="412"/>
      <c r="AA48" s="412"/>
      <c r="AB48" s="412"/>
      <c r="AC48" s="412"/>
      <c r="AD48" s="412"/>
      <c r="AE48" s="412"/>
      <c r="AF48" s="412"/>
      <c r="AG48" s="412"/>
      <c r="AH48" s="412"/>
      <c r="AI48" s="412"/>
      <c r="AJ48" s="412"/>
      <c r="AK48" s="412"/>
      <c r="AL48" s="412"/>
      <c r="AM48" s="412"/>
      <c r="AN48" s="412"/>
      <c r="AO48" s="412"/>
      <c r="AP48" s="412"/>
      <c r="AQ48" s="412"/>
      <c r="AR48" s="412"/>
      <c r="AS48" s="412"/>
      <c r="AT48" s="412"/>
      <c r="AU48" s="412"/>
      <c r="AV48" s="412"/>
      <c r="AW48" s="412"/>
      <c r="AX48" s="412"/>
      <c r="AY48" s="412"/>
      <c r="AZ48" s="413"/>
      <c r="CZ48" s="126">
        <v>0</v>
      </c>
    </row>
    <row r="49" spans="3:104" x14ac:dyDescent="0.25">
      <c r="C49" s="52" t="s">
        <v>211</v>
      </c>
      <c r="D49" s="389"/>
      <c r="E49" s="389"/>
      <c r="F49" s="389"/>
      <c r="G49" s="389"/>
      <c r="H49" s="389"/>
      <c r="I49" s="389"/>
      <c r="J49" s="389"/>
      <c r="K49" s="389"/>
      <c r="L49" s="389"/>
      <c r="M49" s="389"/>
      <c r="N49" s="389"/>
      <c r="O49" s="389"/>
      <c r="P49" s="389"/>
      <c r="Q49" s="389"/>
      <c r="R49" s="389"/>
      <c r="S49" s="389"/>
      <c r="T49" s="389"/>
      <c r="U49" s="389"/>
      <c r="V49" s="389"/>
      <c r="W49" s="389"/>
      <c r="X49" s="389"/>
      <c r="Y49" s="389"/>
      <c r="Z49" s="389"/>
      <c r="AA49" s="389"/>
      <c r="AB49" s="389"/>
      <c r="AC49" s="389"/>
      <c r="AD49" s="389"/>
      <c r="AE49" s="389"/>
      <c r="AF49" s="389"/>
      <c r="AG49" s="389"/>
      <c r="AH49" s="389"/>
      <c r="AI49" s="389"/>
      <c r="AJ49" s="389"/>
      <c r="AK49" s="389"/>
      <c r="AL49" s="389"/>
      <c r="AM49" s="389"/>
      <c r="AN49" s="389"/>
      <c r="AO49" s="389"/>
      <c r="AP49" s="389"/>
      <c r="AQ49" s="389"/>
      <c r="AR49" s="389"/>
      <c r="AS49" s="389"/>
      <c r="AT49" s="389"/>
      <c r="AU49" s="389"/>
      <c r="AV49" s="389"/>
      <c r="AW49" s="389"/>
      <c r="AX49" s="389"/>
      <c r="AY49" s="389"/>
      <c r="AZ49" s="390"/>
      <c r="CZ49" s="126">
        <v>0</v>
      </c>
    </row>
    <row r="50" spans="3:104" x14ac:dyDescent="0.25">
      <c r="C50" s="144" t="s">
        <v>211</v>
      </c>
      <c r="D50" s="970"/>
      <c r="E50" s="428"/>
      <c r="F50" s="428"/>
      <c r="G50" s="428"/>
      <c r="H50" s="428"/>
      <c r="I50" s="428"/>
      <c r="J50" s="428"/>
      <c r="K50" s="428"/>
      <c r="L50" s="428"/>
      <c r="M50" s="428"/>
      <c r="N50" s="428"/>
      <c r="O50" s="428"/>
      <c r="P50" s="428"/>
      <c r="Q50" s="428"/>
      <c r="R50" s="428"/>
      <c r="S50" s="428"/>
      <c r="T50" s="428"/>
      <c r="U50" s="428"/>
      <c r="V50" s="428"/>
      <c r="W50" s="428"/>
      <c r="X50" s="428"/>
      <c r="Y50" s="428"/>
      <c r="Z50" s="428"/>
      <c r="AA50" s="428"/>
      <c r="AB50" s="428"/>
      <c r="AC50" s="428"/>
      <c r="AD50" s="428"/>
      <c r="AE50" s="428"/>
      <c r="AF50" s="428"/>
      <c r="AG50" s="428"/>
      <c r="AH50" s="428"/>
      <c r="AI50" s="428"/>
      <c r="AJ50" s="428"/>
      <c r="AK50" s="428"/>
      <c r="AL50" s="428"/>
      <c r="AM50" s="428"/>
      <c r="AN50" s="428"/>
      <c r="AO50" s="428"/>
      <c r="AP50" s="428"/>
      <c r="AQ50" s="428"/>
      <c r="AR50" s="428"/>
      <c r="AS50" s="428"/>
      <c r="AT50" s="428"/>
      <c r="AU50" s="428"/>
      <c r="AV50" s="428"/>
      <c r="AW50" s="428"/>
      <c r="AX50" s="428"/>
      <c r="AY50" s="428"/>
      <c r="AZ50" s="429"/>
      <c r="CZ50" s="126">
        <v>0</v>
      </c>
    </row>
    <row r="51" spans="3:104" x14ac:dyDescent="0.25">
      <c r="C51" s="420" t="s">
        <v>92</v>
      </c>
      <c r="D51" s="421"/>
      <c r="E51" s="421"/>
      <c r="F51" s="421"/>
      <c r="G51" s="421"/>
      <c r="H51" s="421"/>
      <c r="I51" s="421"/>
      <c r="J51" s="421"/>
      <c r="K51" s="421"/>
      <c r="L51" s="421"/>
      <c r="M51" s="421"/>
      <c r="N51" s="421"/>
      <c r="O51" s="421"/>
      <c r="P51" s="421"/>
      <c r="Q51" s="421"/>
      <c r="R51" s="421"/>
      <c r="S51" s="421"/>
      <c r="T51" s="421"/>
      <c r="U51" s="421"/>
      <c r="V51" s="421"/>
      <c r="W51" s="421"/>
      <c r="X51" s="421"/>
      <c r="Y51" s="421"/>
      <c r="Z51" s="421"/>
      <c r="AA51" s="421"/>
      <c r="AB51" s="421"/>
      <c r="AC51" s="421"/>
      <c r="AD51" s="421"/>
      <c r="AE51" s="421"/>
      <c r="AF51" s="421"/>
      <c r="AG51" s="421"/>
      <c r="AH51" s="421"/>
      <c r="AI51" s="421"/>
      <c r="AJ51" s="421"/>
      <c r="AK51" s="421"/>
      <c r="AL51" s="421"/>
      <c r="AM51" s="421"/>
      <c r="AN51" s="421"/>
      <c r="AO51" s="421"/>
      <c r="AP51" s="421"/>
      <c r="AQ51" s="421"/>
      <c r="AR51" s="421"/>
      <c r="AS51" s="421"/>
      <c r="AT51" s="421"/>
      <c r="AU51" s="421"/>
      <c r="AV51" s="422"/>
      <c r="AW51" s="330" t="s">
        <v>93</v>
      </c>
      <c r="AX51" s="331"/>
      <c r="AY51" s="330" t="s">
        <v>94</v>
      </c>
      <c r="AZ51" s="331"/>
      <c r="CZ51" s="126">
        <v>1</v>
      </c>
    </row>
    <row r="52" spans="3:104" x14ac:dyDescent="0.25">
      <c r="CZ52" s="126">
        <v>0</v>
      </c>
    </row>
    <row r="53" spans="3:104" x14ac:dyDescent="0.25">
      <c r="C53" s="1107" t="s">
        <v>317</v>
      </c>
      <c r="D53" s="1107"/>
      <c r="E53" s="1107"/>
      <c r="F53" s="1107"/>
      <c r="G53" s="1107"/>
      <c r="H53" s="1107"/>
      <c r="I53" s="1107"/>
      <c r="J53" s="1107"/>
      <c r="K53" s="1107"/>
      <c r="L53" s="1107"/>
      <c r="M53" s="1107"/>
      <c r="N53" s="1107"/>
      <c r="O53" s="1107"/>
      <c r="P53" s="1107"/>
      <c r="Q53" s="1107"/>
      <c r="R53" s="1107"/>
      <c r="S53" s="1107"/>
      <c r="T53" s="1107"/>
      <c r="U53" s="1107"/>
      <c r="V53" s="1107"/>
      <c r="W53" s="1107"/>
      <c r="X53" s="1107"/>
      <c r="Y53" s="1107"/>
      <c r="Z53" s="1107"/>
      <c r="AA53" s="1107"/>
      <c r="AB53" s="1107"/>
      <c r="AC53" s="1107"/>
      <c r="AD53" s="1107"/>
      <c r="AE53" s="1107"/>
      <c r="AF53" s="1107"/>
      <c r="AG53" s="1107"/>
      <c r="AH53" s="1107"/>
      <c r="AI53" s="1107"/>
      <c r="AJ53" s="1107"/>
      <c r="AK53" s="1107"/>
      <c r="AL53" s="1107"/>
      <c r="AM53" s="1107"/>
      <c r="AN53" s="1107"/>
      <c r="AO53" s="1107"/>
      <c r="AP53" s="1107"/>
      <c r="AQ53" s="1107"/>
      <c r="AR53" s="1107"/>
      <c r="AS53" s="1107"/>
      <c r="AT53" s="1107"/>
      <c r="AU53" s="1107"/>
      <c r="AV53" s="1107"/>
      <c r="AW53" s="1107"/>
      <c r="AX53" s="1107"/>
      <c r="AY53" s="1107"/>
      <c r="AZ53" s="1107"/>
      <c r="CZ53" s="126">
        <v>0</v>
      </c>
    </row>
    <row r="54" spans="3:104" x14ac:dyDescent="0.25">
      <c r="CZ54" s="126">
        <v>0</v>
      </c>
    </row>
    <row r="55" spans="3:104" ht="15" customHeight="1" x14ac:dyDescent="0.25">
      <c r="C55" s="661" t="s">
        <v>228</v>
      </c>
      <c r="D55" s="662"/>
      <c r="E55" s="662"/>
      <c r="F55" s="662"/>
      <c r="G55" s="662"/>
      <c r="H55" s="662"/>
      <c r="I55" s="662"/>
      <c r="J55" s="662"/>
      <c r="K55" s="662"/>
      <c r="L55" s="662"/>
      <c r="M55" s="662"/>
      <c r="N55" s="663"/>
      <c r="O55" s="1104" t="s">
        <v>612</v>
      </c>
      <c r="P55" s="1104"/>
      <c r="Q55" s="1104"/>
      <c r="R55" s="1104"/>
      <c r="S55" s="1104"/>
      <c r="T55" s="1104"/>
      <c r="U55" s="1104"/>
      <c r="V55" s="1104"/>
      <c r="W55" s="1104"/>
      <c r="X55" s="1104"/>
      <c r="Y55" s="1104"/>
      <c r="Z55" s="1104"/>
      <c r="AA55" s="1104"/>
      <c r="AB55" s="1104" t="s">
        <v>163</v>
      </c>
      <c r="AC55" s="1104"/>
      <c r="AD55" s="1104"/>
      <c r="AE55" s="1104"/>
      <c r="AF55" s="1104"/>
      <c r="AG55" s="1104"/>
      <c r="AH55" s="1104"/>
      <c r="AI55" s="1104"/>
      <c r="AJ55" s="1104"/>
      <c r="AK55" s="1104"/>
      <c r="AL55" s="1104"/>
      <c r="AM55" s="1104"/>
      <c r="AN55" s="1104"/>
      <c r="AO55" s="1108" t="s">
        <v>611</v>
      </c>
      <c r="AP55" s="733"/>
      <c r="AQ55" s="733"/>
      <c r="AR55" s="733"/>
      <c r="AS55" s="733"/>
      <c r="AT55" s="733"/>
      <c r="AU55" s="733"/>
      <c r="AV55" s="733"/>
      <c r="AW55" s="733"/>
      <c r="AX55" s="733"/>
      <c r="AY55" s="733"/>
      <c r="AZ55" s="734"/>
      <c r="CZ55" s="126">
        <v>0</v>
      </c>
    </row>
    <row r="56" spans="3:104" ht="15" customHeight="1" x14ac:dyDescent="0.25">
      <c r="C56" s="1103"/>
      <c r="D56" s="353"/>
      <c r="E56" s="353"/>
      <c r="F56" s="353"/>
      <c r="G56" s="353"/>
      <c r="H56" s="353"/>
      <c r="I56" s="353"/>
      <c r="J56" s="353"/>
      <c r="K56" s="353"/>
      <c r="L56" s="353"/>
      <c r="M56" s="353"/>
      <c r="N56" s="354"/>
      <c r="O56" s="532" t="s">
        <v>21</v>
      </c>
      <c r="P56" s="364"/>
      <c r="Q56" s="364"/>
      <c r="R56" s="364"/>
      <c r="S56" s="364"/>
      <c r="T56" s="364"/>
      <c r="U56" s="364"/>
      <c r="V56" s="364"/>
      <c r="W56" s="364"/>
      <c r="X56" s="364"/>
      <c r="Y56" s="364"/>
      <c r="Z56" s="364"/>
      <c r="AA56" s="668"/>
      <c r="AB56" s="532" t="s">
        <v>613</v>
      </c>
      <c r="AC56" s="364"/>
      <c r="AD56" s="364"/>
      <c r="AE56" s="364"/>
      <c r="AF56" s="364"/>
      <c r="AG56" s="364"/>
      <c r="AH56" s="364"/>
      <c r="AI56" s="364"/>
      <c r="AJ56" s="364"/>
      <c r="AK56" s="364"/>
      <c r="AL56" s="364"/>
      <c r="AM56" s="364"/>
      <c r="AN56" s="668"/>
      <c r="AO56" s="352"/>
      <c r="AP56" s="353"/>
      <c r="AQ56" s="353"/>
      <c r="AR56" s="353"/>
      <c r="AS56" s="353"/>
      <c r="AT56" s="353"/>
      <c r="AU56" s="353"/>
      <c r="AV56" s="353"/>
      <c r="AW56" s="353"/>
      <c r="AX56" s="353"/>
      <c r="AY56" s="353"/>
      <c r="AZ56" s="354"/>
      <c r="CZ56" s="126">
        <v>0</v>
      </c>
    </row>
    <row r="57" spans="3:104" x14ac:dyDescent="0.25">
      <c r="C57" s="1103"/>
      <c r="D57" s="353"/>
      <c r="E57" s="353"/>
      <c r="F57" s="353"/>
      <c r="G57" s="353"/>
      <c r="H57" s="353"/>
      <c r="I57" s="353"/>
      <c r="J57" s="353"/>
      <c r="K57" s="353"/>
      <c r="L57" s="353"/>
      <c r="M57" s="353"/>
      <c r="N57" s="354"/>
      <c r="O57" s="532" t="s">
        <v>318</v>
      </c>
      <c r="P57" s="364"/>
      <c r="Q57" s="364"/>
      <c r="R57" s="364"/>
      <c r="S57" s="364"/>
      <c r="T57" s="364"/>
      <c r="U57" s="364"/>
      <c r="V57" s="364"/>
      <c r="W57" s="364"/>
      <c r="X57" s="364"/>
      <c r="Y57" s="364"/>
      <c r="Z57" s="364"/>
      <c r="AA57" s="668"/>
      <c r="AB57" s="532" t="s">
        <v>613</v>
      </c>
      <c r="AC57" s="364"/>
      <c r="AD57" s="364"/>
      <c r="AE57" s="364"/>
      <c r="AF57" s="364"/>
      <c r="AG57" s="364"/>
      <c r="AH57" s="364"/>
      <c r="AI57" s="364"/>
      <c r="AJ57" s="364"/>
      <c r="AK57" s="364"/>
      <c r="AL57" s="364"/>
      <c r="AM57" s="364"/>
      <c r="AN57" s="668"/>
      <c r="AO57" s="352"/>
      <c r="AP57" s="353"/>
      <c r="AQ57" s="353"/>
      <c r="AR57" s="353"/>
      <c r="AS57" s="353"/>
      <c r="AT57" s="353"/>
      <c r="AU57" s="353"/>
      <c r="AV57" s="353"/>
      <c r="AW57" s="353"/>
      <c r="AX57" s="353"/>
      <c r="AY57" s="353"/>
      <c r="AZ57" s="354"/>
      <c r="CZ57" s="126">
        <v>0</v>
      </c>
    </row>
    <row r="58" spans="3:104" x14ac:dyDescent="0.25">
      <c r="C58" s="352"/>
      <c r="D58" s="353"/>
      <c r="E58" s="353"/>
      <c r="F58" s="353"/>
      <c r="G58" s="353"/>
      <c r="H58" s="353"/>
      <c r="I58" s="353"/>
      <c r="J58" s="353"/>
      <c r="K58" s="353"/>
      <c r="L58" s="353"/>
      <c r="M58" s="353"/>
      <c r="N58" s="354"/>
      <c r="O58" s="532" t="s">
        <v>319</v>
      </c>
      <c r="P58" s="364"/>
      <c r="Q58" s="364"/>
      <c r="R58" s="364"/>
      <c r="S58" s="364"/>
      <c r="T58" s="364"/>
      <c r="U58" s="364"/>
      <c r="V58" s="364"/>
      <c r="W58" s="364"/>
      <c r="X58" s="364"/>
      <c r="Y58" s="364"/>
      <c r="Z58" s="364"/>
      <c r="AA58" s="668"/>
      <c r="AB58" s="532"/>
      <c r="AC58" s="364"/>
      <c r="AD58" s="364"/>
      <c r="AE58" s="364"/>
      <c r="AF58" s="364"/>
      <c r="AG58" s="364"/>
      <c r="AH58" s="364"/>
      <c r="AI58" s="364"/>
      <c r="AJ58" s="364"/>
      <c r="AK58" s="364"/>
      <c r="AL58" s="364"/>
      <c r="AM58" s="364"/>
      <c r="AN58" s="668"/>
      <c r="AO58" s="352"/>
      <c r="AP58" s="353"/>
      <c r="AQ58" s="353"/>
      <c r="AR58" s="353"/>
      <c r="AS58" s="353"/>
      <c r="AT58" s="353"/>
      <c r="AU58" s="353"/>
      <c r="AV58" s="353"/>
      <c r="AW58" s="353"/>
      <c r="AX58" s="353"/>
      <c r="AY58" s="353"/>
      <c r="AZ58" s="354"/>
      <c r="CZ58" s="126">
        <v>0</v>
      </c>
    </row>
    <row r="59" spans="3:104" ht="15" customHeight="1" x14ac:dyDescent="0.25">
      <c r="C59" s="414"/>
      <c r="D59" s="415"/>
      <c r="E59" s="415"/>
      <c r="F59" s="415"/>
      <c r="G59" s="415"/>
      <c r="H59" s="415"/>
      <c r="I59" s="415"/>
      <c r="J59" s="415"/>
      <c r="K59" s="415"/>
      <c r="L59" s="415"/>
      <c r="M59" s="415"/>
      <c r="N59" s="416"/>
      <c r="O59" s="551"/>
      <c r="P59" s="1109"/>
      <c r="Q59" s="1109"/>
      <c r="R59" s="1109"/>
      <c r="S59" s="1109"/>
      <c r="T59" s="1109"/>
      <c r="U59" s="1109"/>
      <c r="V59" s="1109"/>
      <c r="W59" s="1109"/>
      <c r="X59" s="1109"/>
      <c r="Y59" s="1109"/>
      <c r="Z59" s="1109"/>
      <c r="AA59" s="1110"/>
      <c r="AB59" s="551"/>
      <c r="AC59" s="1109"/>
      <c r="AD59" s="1109"/>
      <c r="AE59" s="1109"/>
      <c r="AF59" s="1109"/>
      <c r="AG59" s="1109"/>
      <c r="AH59" s="1109"/>
      <c r="AI59" s="1109"/>
      <c r="AJ59" s="1109"/>
      <c r="AK59" s="1109"/>
      <c r="AL59" s="1109"/>
      <c r="AM59" s="1109"/>
      <c r="AN59" s="1110"/>
      <c r="AO59" s="414"/>
      <c r="AP59" s="415"/>
      <c r="AQ59" s="415"/>
      <c r="AR59" s="415"/>
      <c r="AS59" s="415"/>
      <c r="AT59" s="415"/>
      <c r="AU59" s="415"/>
      <c r="AV59" s="415"/>
      <c r="AW59" s="415"/>
      <c r="AX59" s="415"/>
      <c r="AY59" s="415"/>
      <c r="AZ59" s="416"/>
      <c r="CZ59" s="126">
        <v>0</v>
      </c>
    </row>
    <row r="60" spans="3:104" x14ac:dyDescent="0.25">
      <c r="C60" s="352"/>
      <c r="D60" s="353"/>
      <c r="E60" s="353"/>
      <c r="F60" s="353"/>
      <c r="G60" s="353"/>
      <c r="H60" s="353"/>
      <c r="I60" s="353"/>
      <c r="J60" s="353"/>
      <c r="K60" s="353"/>
      <c r="L60" s="353"/>
      <c r="M60" s="353"/>
      <c r="N60" s="354"/>
      <c r="O60" s="532"/>
      <c r="P60" s="364"/>
      <c r="Q60" s="364"/>
      <c r="R60" s="364"/>
      <c r="S60" s="364"/>
      <c r="T60" s="364"/>
      <c r="U60" s="364"/>
      <c r="V60" s="364"/>
      <c r="W60" s="364"/>
      <c r="X60" s="364"/>
      <c r="Y60" s="364"/>
      <c r="Z60" s="364"/>
      <c r="AA60" s="668"/>
      <c r="AB60" s="532"/>
      <c r="AC60" s="364"/>
      <c r="AD60" s="364"/>
      <c r="AE60" s="364"/>
      <c r="AF60" s="364"/>
      <c r="AG60" s="364"/>
      <c r="AH60" s="364"/>
      <c r="AI60" s="364"/>
      <c r="AJ60" s="364"/>
      <c r="AK60" s="364"/>
      <c r="AL60" s="364"/>
      <c r="AM60" s="364"/>
      <c r="AN60" s="668"/>
      <c r="AO60" s="352"/>
      <c r="AP60" s="353"/>
      <c r="AQ60" s="353"/>
      <c r="AR60" s="353"/>
      <c r="AS60" s="353"/>
      <c r="AT60" s="353"/>
      <c r="AU60" s="353"/>
      <c r="AV60" s="353"/>
      <c r="AW60" s="353"/>
      <c r="AX60" s="353"/>
      <c r="AY60" s="353"/>
      <c r="AZ60" s="354"/>
      <c r="CZ60" s="126">
        <v>0</v>
      </c>
    </row>
    <row r="61" spans="3:104" x14ac:dyDescent="0.25">
      <c r="C61" s="420" t="s">
        <v>92</v>
      </c>
      <c r="D61" s="421"/>
      <c r="E61" s="421"/>
      <c r="F61" s="421"/>
      <c r="G61" s="421"/>
      <c r="H61" s="421"/>
      <c r="I61" s="421"/>
      <c r="J61" s="421"/>
      <c r="K61" s="421"/>
      <c r="L61" s="421"/>
      <c r="M61" s="421"/>
      <c r="N61" s="421"/>
      <c r="O61" s="421"/>
      <c r="P61" s="421"/>
      <c r="Q61" s="421"/>
      <c r="R61" s="421"/>
      <c r="S61" s="421"/>
      <c r="T61" s="421"/>
      <c r="U61" s="421"/>
      <c r="V61" s="421"/>
      <c r="W61" s="421"/>
      <c r="X61" s="421"/>
      <c r="Y61" s="421"/>
      <c r="Z61" s="421"/>
      <c r="AA61" s="421"/>
      <c r="AB61" s="421"/>
      <c r="AC61" s="421"/>
      <c r="AD61" s="421"/>
      <c r="AE61" s="421"/>
      <c r="AF61" s="421"/>
      <c r="AG61" s="421"/>
      <c r="AH61" s="421"/>
      <c r="AI61" s="421"/>
      <c r="AJ61" s="421"/>
      <c r="AK61" s="421"/>
      <c r="AL61" s="421"/>
      <c r="AM61" s="421"/>
      <c r="AN61" s="421"/>
      <c r="AO61" s="421"/>
      <c r="AP61" s="421"/>
      <c r="AQ61" s="421"/>
      <c r="AR61" s="421"/>
      <c r="AS61" s="421"/>
      <c r="AT61" s="421"/>
      <c r="AU61" s="421"/>
      <c r="AV61" s="422"/>
      <c r="AW61" s="330" t="s">
        <v>93</v>
      </c>
      <c r="AX61" s="331"/>
      <c r="AY61" s="330" t="s">
        <v>94</v>
      </c>
      <c r="AZ61" s="331"/>
      <c r="CZ61" s="126">
        <v>1</v>
      </c>
    </row>
    <row r="62" spans="3:104" x14ac:dyDescent="0.25">
      <c r="CZ62" s="126">
        <v>0</v>
      </c>
    </row>
    <row r="63" spans="3:104" x14ac:dyDescent="0.25">
      <c r="C63" s="623" t="s">
        <v>320</v>
      </c>
      <c r="D63" s="381"/>
      <c r="E63" s="381"/>
      <c r="F63" s="381"/>
      <c r="G63" s="381"/>
      <c r="H63" s="381"/>
      <c r="I63" s="381"/>
      <c r="J63" s="381"/>
      <c r="K63" s="381"/>
      <c r="L63" s="381"/>
      <c r="M63" s="381"/>
      <c r="N63" s="381"/>
      <c r="O63" s="381"/>
      <c r="P63" s="382"/>
      <c r="Q63" s="620" t="s">
        <v>91</v>
      </c>
      <c r="R63" s="426"/>
      <c r="S63" s="426"/>
      <c r="T63" s="426"/>
      <c r="U63" s="426"/>
      <c r="V63" s="426"/>
      <c r="W63" s="426"/>
      <c r="X63" s="426"/>
      <c r="Y63" s="426"/>
      <c r="Z63" s="426"/>
      <c r="AA63" s="426"/>
      <c r="AB63" s="426"/>
      <c r="AC63" s="426"/>
      <c r="AD63" s="426"/>
      <c r="AE63" s="426"/>
      <c r="AF63" s="426"/>
      <c r="AG63" s="426"/>
      <c r="AH63" s="426"/>
      <c r="AI63" s="426"/>
      <c r="AJ63" s="426"/>
      <c r="AK63" s="426"/>
      <c r="AL63" s="426"/>
      <c r="AM63" s="426"/>
      <c r="AN63" s="426"/>
      <c r="AO63" s="426"/>
      <c r="AP63" s="426"/>
      <c r="AQ63" s="426"/>
      <c r="AR63" s="426"/>
      <c r="AS63" s="426"/>
      <c r="AT63" s="426"/>
      <c r="AU63" s="426"/>
      <c r="AV63" s="426"/>
      <c r="AW63" s="426"/>
      <c r="AX63" s="426"/>
      <c r="AY63" s="426"/>
      <c r="AZ63" s="427"/>
      <c r="CZ63" s="126">
        <v>0</v>
      </c>
    </row>
    <row r="64" spans="3:104" ht="15" customHeight="1" x14ac:dyDescent="0.2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CZ64" s="126">
        <v>1</v>
      </c>
    </row>
    <row r="65" spans="1:104" ht="15" customHeight="1" x14ac:dyDescent="0.2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CZ65" s="126">
        <v>1</v>
      </c>
    </row>
    <row r="66" spans="1:104" ht="15" customHeight="1" x14ac:dyDescent="0.25">
      <c r="C66" s="335" t="s">
        <v>391</v>
      </c>
      <c r="D66" s="328"/>
      <c r="E66" s="328"/>
      <c r="F66" s="328"/>
      <c r="G66" s="328"/>
      <c r="H66" s="328"/>
      <c r="I66" s="328"/>
      <c r="J66" s="328"/>
      <c r="K66" s="328"/>
      <c r="L66" s="328"/>
      <c r="M66" s="328"/>
      <c r="N66" s="328"/>
      <c r="O66" s="328"/>
      <c r="P66" s="329"/>
      <c r="Q66" s="43"/>
      <c r="R66" s="42"/>
      <c r="S66" s="42"/>
      <c r="T66" s="42"/>
      <c r="U66" s="42"/>
      <c r="V66" s="42"/>
      <c r="W66" s="42"/>
      <c r="X66" s="42"/>
      <c r="Y66" s="42"/>
      <c r="Z66" s="42"/>
      <c r="AA66" s="42"/>
      <c r="AB66" s="42"/>
      <c r="AC66" s="42"/>
      <c r="AD66" s="42"/>
      <c r="AE66" s="42"/>
      <c r="AF66" s="42"/>
      <c r="AG66" s="42"/>
      <c r="AH66" s="42"/>
      <c r="AI66" s="42"/>
      <c r="AJ66" s="42"/>
      <c r="AK66" s="42"/>
      <c r="AL66" s="42"/>
      <c r="AM66" s="42"/>
      <c r="AN66" s="42"/>
      <c r="AO66" s="42"/>
      <c r="AP66" s="42"/>
      <c r="AQ66" s="42"/>
      <c r="AR66" s="42"/>
      <c r="AS66" s="42"/>
      <c r="AT66" s="42"/>
      <c r="AU66" s="42"/>
      <c r="AV66" s="42"/>
      <c r="AW66" s="42"/>
      <c r="AX66" s="42"/>
      <c r="AY66" s="42"/>
      <c r="AZ66" s="42"/>
      <c r="CZ66" s="126">
        <v>1</v>
      </c>
    </row>
    <row r="67" spans="1:104" ht="15" customHeight="1" x14ac:dyDescent="0.25">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CZ67" s="126">
        <v>1</v>
      </c>
    </row>
    <row r="68" spans="1:104" ht="15" customHeight="1" x14ac:dyDescent="0.25">
      <c r="C68" s="441"/>
      <c r="D68" s="442"/>
      <c r="E68" s="442"/>
      <c r="F68" s="442"/>
      <c r="G68" s="442"/>
      <c r="H68" s="442"/>
      <c r="I68" s="442"/>
      <c r="J68" s="442"/>
      <c r="K68" s="442"/>
      <c r="L68" s="442"/>
      <c r="M68" s="442"/>
      <c r="N68" s="442"/>
      <c r="O68" s="442"/>
      <c r="P68" s="442"/>
      <c r="Q68" s="447" t="s">
        <v>392</v>
      </c>
      <c r="R68" s="447"/>
      <c r="S68" s="447"/>
      <c r="T68" s="447"/>
      <c r="U68" s="447"/>
      <c r="V68" s="447"/>
      <c r="W68" s="447"/>
      <c r="X68" s="447"/>
      <c r="Y68" s="447"/>
      <c r="Z68" s="447"/>
      <c r="AA68" s="447"/>
      <c r="AB68" s="447"/>
      <c r="AC68" s="447"/>
      <c r="AD68" s="447"/>
      <c r="AE68" s="447"/>
      <c r="AF68" s="447"/>
      <c r="AG68" s="447"/>
      <c r="AH68" s="447"/>
      <c r="AI68" s="447"/>
      <c r="AJ68" s="447"/>
      <c r="AK68" s="447"/>
      <c r="AL68" s="447"/>
      <c r="AM68" s="447"/>
      <c r="AN68" s="447"/>
      <c r="AO68" s="447"/>
      <c r="AP68" s="447"/>
      <c r="AQ68" s="447"/>
      <c r="AR68" s="447"/>
      <c r="AS68" s="447"/>
      <c r="AT68" s="447"/>
      <c r="AU68" s="447"/>
      <c r="AV68" s="447"/>
      <c r="AW68" s="447"/>
      <c r="AX68" s="447"/>
      <c r="AY68" s="447"/>
      <c r="AZ68" s="448"/>
      <c r="CZ68" s="126">
        <v>1</v>
      </c>
    </row>
    <row r="69" spans="1:104" ht="15" customHeight="1" x14ac:dyDescent="0.25">
      <c r="C69" s="443"/>
      <c r="D69" s="444"/>
      <c r="E69" s="444"/>
      <c r="F69" s="444"/>
      <c r="G69" s="444"/>
      <c r="H69" s="444"/>
      <c r="I69" s="444"/>
      <c r="J69" s="444"/>
      <c r="K69" s="444"/>
      <c r="L69" s="444"/>
      <c r="M69" s="444"/>
      <c r="N69" s="444"/>
      <c r="O69" s="444"/>
      <c r="P69" s="444"/>
      <c r="Q69" s="449"/>
      <c r="R69" s="449"/>
      <c r="S69" s="449"/>
      <c r="T69" s="449"/>
      <c r="U69" s="449"/>
      <c r="V69" s="449"/>
      <c r="W69" s="449"/>
      <c r="X69" s="449"/>
      <c r="Y69" s="449"/>
      <c r="Z69" s="449"/>
      <c r="AA69" s="449"/>
      <c r="AB69" s="449"/>
      <c r="AC69" s="449"/>
      <c r="AD69" s="449"/>
      <c r="AE69" s="449"/>
      <c r="AF69" s="449"/>
      <c r="AG69" s="449"/>
      <c r="AH69" s="449"/>
      <c r="AI69" s="449"/>
      <c r="AJ69" s="449"/>
      <c r="AK69" s="449"/>
      <c r="AL69" s="449"/>
      <c r="AM69" s="449"/>
      <c r="AN69" s="449"/>
      <c r="AO69" s="449"/>
      <c r="AP69" s="449"/>
      <c r="AQ69" s="449"/>
      <c r="AR69" s="449"/>
      <c r="AS69" s="449"/>
      <c r="AT69" s="449"/>
      <c r="AU69" s="449"/>
      <c r="AV69" s="449"/>
      <c r="AW69" s="449"/>
      <c r="AX69" s="449"/>
      <c r="AY69" s="449"/>
      <c r="AZ69" s="450"/>
      <c r="CZ69" s="126">
        <v>1</v>
      </c>
    </row>
    <row r="70" spans="1:104" ht="15" customHeight="1" x14ac:dyDescent="0.25">
      <c r="C70" s="445"/>
      <c r="D70" s="446"/>
      <c r="E70" s="446"/>
      <c r="F70" s="446"/>
      <c r="G70" s="446"/>
      <c r="H70" s="446"/>
      <c r="I70" s="446"/>
      <c r="J70" s="446"/>
      <c r="K70" s="446"/>
      <c r="L70" s="446"/>
      <c r="M70" s="446"/>
      <c r="N70" s="446"/>
      <c r="O70" s="446"/>
      <c r="P70" s="446"/>
      <c r="Q70" s="451"/>
      <c r="R70" s="451"/>
      <c r="S70" s="451"/>
      <c r="T70" s="451"/>
      <c r="U70" s="451"/>
      <c r="V70" s="451"/>
      <c r="W70" s="451"/>
      <c r="X70" s="451"/>
      <c r="Y70" s="451"/>
      <c r="Z70" s="451"/>
      <c r="AA70" s="451"/>
      <c r="AB70" s="451"/>
      <c r="AC70" s="451"/>
      <c r="AD70" s="451"/>
      <c r="AE70" s="451"/>
      <c r="AF70" s="451"/>
      <c r="AG70" s="451"/>
      <c r="AH70" s="451"/>
      <c r="AI70" s="451"/>
      <c r="AJ70" s="451"/>
      <c r="AK70" s="451"/>
      <c r="AL70" s="451"/>
      <c r="AM70" s="451"/>
      <c r="AN70" s="451"/>
      <c r="AO70" s="451"/>
      <c r="AP70" s="451"/>
      <c r="AQ70" s="451"/>
      <c r="AR70" s="451"/>
      <c r="AS70" s="451"/>
      <c r="AT70" s="451"/>
      <c r="AU70" s="451"/>
      <c r="AV70" s="451"/>
      <c r="AW70" s="451"/>
      <c r="AX70" s="451"/>
      <c r="AY70" s="451"/>
      <c r="AZ70" s="452"/>
      <c r="CZ70" s="126">
        <v>1</v>
      </c>
    </row>
    <row r="71" spans="1:104" ht="15" customHeight="1" x14ac:dyDescent="0.2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CZ71" s="126">
        <v>0</v>
      </c>
    </row>
    <row r="72" spans="1:104" ht="15" customHeight="1" x14ac:dyDescent="0.25">
      <c r="C72" s="1107"/>
      <c r="D72" s="1107"/>
      <c r="E72" s="1107"/>
      <c r="F72" s="1107"/>
      <c r="G72" s="1107"/>
      <c r="H72" s="1107"/>
      <c r="I72" s="1107"/>
      <c r="J72" s="1107"/>
      <c r="K72" s="1107"/>
      <c r="L72" s="1107"/>
      <c r="M72" s="1107"/>
      <c r="N72" s="1107"/>
      <c r="O72" s="1107"/>
      <c r="P72" s="1107"/>
      <c r="Q72" s="1107"/>
      <c r="R72" s="1107"/>
      <c r="S72" s="1107"/>
      <c r="T72" s="1107"/>
      <c r="U72" s="1107"/>
      <c r="V72" s="1107"/>
      <c r="W72" s="1107"/>
      <c r="X72" s="1107"/>
      <c r="Y72" s="1107"/>
      <c r="Z72" s="1107"/>
      <c r="AA72" s="1107"/>
      <c r="AB72" s="1107"/>
      <c r="AC72" s="1107"/>
      <c r="AD72" s="1107"/>
      <c r="AE72" s="1107"/>
      <c r="AF72" s="1107"/>
      <c r="AG72" s="1107"/>
      <c r="AH72" s="1107"/>
      <c r="AI72" s="1107"/>
      <c r="AJ72" s="1107"/>
      <c r="AK72" s="1107"/>
      <c r="AL72" s="1107"/>
      <c r="AM72" s="1107"/>
      <c r="AN72" s="1107"/>
      <c r="AO72" s="1107"/>
      <c r="AP72" s="1107"/>
      <c r="AQ72" s="1107"/>
      <c r="AR72" s="1107"/>
      <c r="AS72" s="1107"/>
      <c r="AT72" s="1107"/>
      <c r="AU72" s="1107"/>
      <c r="AV72" s="1107"/>
      <c r="AW72" s="1107"/>
      <c r="AX72" s="1107"/>
      <c r="AY72" s="1107"/>
      <c r="AZ72" s="1107"/>
      <c r="CZ72" s="126">
        <v>0</v>
      </c>
    </row>
    <row r="73" spans="1:104" x14ac:dyDescent="0.25">
      <c r="A73" s="39"/>
      <c r="B73" s="39"/>
      <c r="C73" s="39"/>
      <c r="D73" s="39"/>
      <c r="E73" s="39"/>
      <c r="F73" s="39"/>
      <c r="G73" s="39"/>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c r="AG73" s="39"/>
      <c r="AH73" s="39"/>
      <c r="AI73" s="39"/>
      <c r="AJ73" s="39"/>
      <c r="AK73" s="39"/>
      <c r="AL73" s="39"/>
      <c r="AM73" s="39"/>
      <c r="AN73" s="39"/>
      <c r="AO73" s="39"/>
      <c r="AP73" s="39"/>
      <c r="AQ73" s="39"/>
      <c r="AR73" s="39"/>
      <c r="AS73" s="39"/>
      <c r="AT73" s="39"/>
      <c r="AU73" s="40"/>
      <c r="AV73" s="40"/>
      <c r="AW73" s="40"/>
      <c r="AX73" s="40"/>
      <c r="AY73" s="40"/>
      <c r="AZ73" s="40"/>
      <c r="CZ73" s="126">
        <v>0</v>
      </c>
    </row>
    <row r="74" spans="1:104" x14ac:dyDescent="0.25">
      <c r="A74" s="39"/>
      <c r="B74" s="39"/>
      <c r="C74" s="679" t="s">
        <v>640</v>
      </c>
      <c r="D74" s="679"/>
      <c r="E74" s="679"/>
      <c r="F74" s="679"/>
      <c r="G74" s="679"/>
      <c r="H74" s="679"/>
      <c r="I74" s="679"/>
      <c r="J74" s="679"/>
      <c r="K74" s="679"/>
      <c r="L74" s="679"/>
      <c r="M74" s="679"/>
      <c r="N74" s="679"/>
      <c r="O74" s="679"/>
      <c r="P74" s="679"/>
      <c r="Q74" s="679"/>
      <c r="R74" s="679"/>
      <c r="S74" s="679"/>
      <c r="T74" s="679"/>
      <c r="U74" s="679"/>
      <c r="V74" s="679"/>
      <c r="W74" s="679"/>
      <c r="X74" s="679"/>
      <c r="Y74" s="679"/>
      <c r="Z74" s="679"/>
      <c r="AA74" s="679"/>
      <c r="AB74" s="679"/>
      <c r="AC74" s="679"/>
      <c r="AD74" s="679"/>
      <c r="AE74" s="679"/>
      <c r="AF74" s="679"/>
      <c r="AG74" s="679"/>
      <c r="AH74" s="679"/>
      <c r="AI74" s="679"/>
      <c r="AJ74" s="679"/>
      <c r="AK74" s="679"/>
      <c r="AL74" s="679"/>
      <c r="AM74" s="679"/>
      <c r="AN74" s="679"/>
      <c r="AO74" s="679"/>
      <c r="AP74" s="679"/>
      <c r="AQ74" s="679"/>
      <c r="AR74" s="679"/>
      <c r="AS74" s="679"/>
      <c r="AT74" s="679"/>
      <c r="AU74" s="679"/>
      <c r="AV74" s="679"/>
      <c r="AW74" s="65"/>
      <c r="AX74" s="65"/>
      <c r="AY74" s="65"/>
      <c r="AZ74" s="40"/>
      <c r="CZ74" s="126">
        <v>0</v>
      </c>
    </row>
    <row r="75" spans="1:104" x14ac:dyDescent="0.25">
      <c r="A75" s="39"/>
      <c r="B75" s="39"/>
      <c r="C75" s="727" t="str">
        <f>APPG!D77</f>
        <v>versión 3.9</v>
      </c>
      <c r="D75" s="727"/>
      <c r="E75" s="727"/>
      <c r="F75" s="727"/>
      <c r="G75" s="727"/>
      <c r="H75" s="727"/>
      <c r="I75" s="727"/>
      <c r="J75" s="727"/>
      <c r="K75" s="727"/>
      <c r="L75" s="727"/>
      <c r="M75" s="727"/>
      <c r="N75" s="727"/>
      <c r="O75" s="727"/>
      <c r="P75" s="727"/>
      <c r="Q75" s="727"/>
      <c r="R75" s="727"/>
      <c r="S75" s="727"/>
      <c r="T75" s="727"/>
      <c r="U75" s="727"/>
      <c r="V75" s="727"/>
      <c r="W75" s="727"/>
      <c r="X75" s="727"/>
      <c r="Y75" s="727"/>
      <c r="Z75" s="728" t="s">
        <v>342</v>
      </c>
      <c r="AA75" s="728"/>
      <c r="AB75" s="728"/>
      <c r="AC75" s="728"/>
      <c r="AD75" s="728"/>
      <c r="AE75" s="728"/>
      <c r="AF75" s="728"/>
      <c r="AG75" s="728"/>
      <c r="AH75" s="728"/>
      <c r="AI75" s="728"/>
      <c r="AJ75" s="728"/>
      <c r="AK75" s="728"/>
      <c r="AL75" s="728"/>
      <c r="AM75" s="728"/>
      <c r="AN75" s="728"/>
      <c r="AO75" s="728"/>
      <c r="AP75" s="728"/>
      <c r="AQ75" s="728"/>
      <c r="AR75" s="728"/>
      <c r="AS75" s="728"/>
      <c r="AT75" s="728"/>
      <c r="AU75" s="728"/>
      <c r="AV75" s="728"/>
      <c r="AW75" s="40"/>
      <c r="AX75" s="40"/>
      <c r="AY75" s="40"/>
      <c r="AZ75" s="40"/>
      <c r="BC75">
        <f>ROW(C75)</f>
        <v>75</v>
      </c>
      <c r="BD75">
        <f>COLUMN(C75)</f>
        <v>3</v>
      </c>
      <c r="CZ75" s="126">
        <v>2</v>
      </c>
    </row>
    <row r="76" spans="1:104" x14ac:dyDescent="0.25">
      <c r="A76" s="39"/>
      <c r="B76" s="39"/>
      <c r="C76" s="39"/>
      <c r="D76" s="39"/>
      <c r="E76" s="39"/>
      <c r="F76" s="39"/>
      <c r="G76" s="39"/>
      <c r="H76" s="39"/>
      <c r="I76" s="39"/>
      <c r="J76" s="39"/>
      <c r="K76" s="39"/>
      <c r="L76" s="39"/>
      <c r="M76" s="39"/>
      <c r="N76" s="39"/>
      <c r="O76" s="39"/>
      <c r="P76" s="39"/>
      <c r="Q76" s="39"/>
      <c r="R76" s="39"/>
      <c r="S76" s="39"/>
      <c r="T76" s="39"/>
      <c r="U76" s="39"/>
      <c r="V76" s="39"/>
      <c r="W76" s="39"/>
      <c r="X76" s="39"/>
      <c r="Y76" s="39"/>
      <c r="Z76" s="39"/>
      <c r="AA76" s="39"/>
      <c r="AB76" s="39"/>
      <c r="AC76" s="39"/>
      <c r="AD76" s="39"/>
      <c r="AE76" s="39"/>
      <c r="AF76" s="39"/>
      <c r="AG76" s="39"/>
      <c r="AH76" s="39"/>
      <c r="AI76" s="39"/>
      <c r="AJ76" s="39"/>
      <c r="AK76" s="39"/>
      <c r="AL76" s="39"/>
      <c r="AM76" s="39"/>
      <c r="AN76" s="39"/>
      <c r="AO76" s="39"/>
      <c r="AP76" s="39"/>
      <c r="AQ76" s="39"/>
      <c r="AR76" s="39"/>
      <c r="AS76" s="39"/>
      <c r="AT76" s="39"/>
      <c r="AU76" s="39"/>
      <c r="AV76" s="39"/>
      <c r="AW76" s="39"/>
      <c r="AX76" s="39"/>
      <c r="AY76" s="39"/>
      <c r="AZ76" s="39"/>
      <c r="CZ76" s="126">
        <v>0</v>
      </c>
    </row>
    <row r="77" spans="1:104" x14ac:dyDescent="0.25">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39"/>
      <c r="AI77" s="39"/>
      <c r="AJ77" s="39"/>
      <c r="AK77" s="39"/>
      <c r="AL77" s="39"/>
      <c r="AM77" s="39"/>
      <c r="AN77" s="39"/>
      <c r="AO77" s="39"/>
      <c r="AP77" s="39"/>
      <c r="AQ77" s="39"/>
      <c r="AR77" s="39"/>
      <c r="AS77" s="39"/>
      <c r="AT77" s="39"/>
      <c r="AU77" s="39"/>
      <c r="AV77" s="39"/>
      <c r="AW77" s="39"/>
      <c r="AX77" s="39"/>
      <c r="AY77" s="39"/>
      <c r="AZ77" s="39"/>
    </row>
    <row r="78" spans="1:104" ht="15" customHeight="1" x14ac:dyDescent="0.25"/>
    <row r="80" spans="1:104" ht="15" customHeight="1" x14ac:dyDescent="0.25"/>
    <row r="81" ht="15" customHeight="1" x14ac:dyDescent="0.25"/>
    <row r="82" ht="15" customHeight="1" x14ac:dyDescent="0.25"/>
    <row r="84" ht="15" customHeight="1" x14ac:dyDescent="0.25"/>
    <row r="85" ht="15" customHeight="1" x14ac:dyDescent="0.25"/>
    <row r="86" ht="15" customHeight="1" x14ac:dyDescent="0.25"/>
    <row r="87" ht="15" customHeight="1" x14ac:dyDescent="0.25"/>
    <row r="90" ht="15" customHeight="1" x14ac:dyDescent="0.25"/>
    <row r="107" ht="15" customHeight="1" x14ac:dyDescent="0.25"/>
  </sheetData>
  <sheetProtection password="B7BC" sheet="1" scenarios="1" formatCells="0" formatRows="0" insertHyperlinks="0" selectLockedCells="1"/>
  <mergeCells count="137">
    <mergeCell ref="C75:Y75"/>
    <mergeCell ref="Z75:AV75"/>
    <mergeCell ref="C22:P22"/>
    <mergeCell ref="Q22:AZ22"/>
    <mergeCell ref="C31:P31"/>
    <mergeCell ref="C28:P28"/>
    <mergeCell ref="C23:P23"/>
    <mergeCell ref="Q23:AZ23"/>
    <mergeCell ref="C24:P24"/>
    <mergeCell ref="Q24:AZ24"/>
    <mergeCell ref="C37:AV37"/>
    <mergeCell ref="AW37:AX37"/>
    <mergeCell ref="AY37:AZ37"/>
    <mergeCell ref="C26:P26"/>
    <mergeCell ref="Q26:AZ26"/>
    <mergeCell ref="Q27:Y27"/>
    <mergeCell ref="Q28:Y28"/>
    <mergeCell ref="Z27:AZ27"/>
    <mergeCell ref="Z28:AZ28"/>
    <mergeCell ref="C27:P27"/>
    <mergeCell ref="C30:AZ30"/>
    <mergeCell ref="Z34:AC34"/>
    <mergeCell ref="Z35:AC35"/>
    <mergeCell ref="Z36:AC36"/>
    <mergeCell ref="D50:AZ50"/>
    <mergeCell ref="C51:AV51"/>
    <mergeCell ref="AW51:AX51"/>
    <mergeCell ref="AY51:AZ51"/>
    <mergeCell ref="C53:AZ53"/>
    <mergeCell ref="C55:N55"/>
    <mergeCell ref="AD33:AZ33"/>
    <mergeCell ref="C33:Y33"/>
    <mergeCell ref="C34:Y34"/>
    <mergeCell ref="C35:Y35"/>
    <mergeCell ref="C36:Y36"/>
    <mergeCell ref="AD34:AZ34"/>
    <mergeCell ref="Z33:AC33"/>
    <mergeCell ref="AD36:AZ36"/>
    <mergeCell ref="AD35:AZ35"/>
    <mergeCell ref="AB55:AN55"/>
    <mergeCell ref="AO55:AZ55"/>
    <mergeCell ref="Q20:AZ20"/>
    <mergeCell ref="C21:P21"/>
    <mergeCell ref="Q21:AZ21"/>
    <mergeCell ref="D13:AZ13"/>
    <mergeCell ref="D14:AZ16"/>
    <mergeCell ref="C17:P17"/>
    <mergeCell ref="C74:AV74"/>
    <mergeCell ref="C72:AZ72"/>
    <mergeCell ref="C66:P66"/>
    <mergeCell ref="C68:P70"/>
    <mergeCell ref="Q68:AZ70"/>
    <mergeCell ref="C39:AZ40"/>
    <mergeCell ref="C42:AZ42"/>
    <mergeCell ref="C43:AZ43"/>
    <mergeCell ref="O57:AA57"/>
    <mergeCell ref="AB57:AN57"/>
    <mergeCell ref="AO57:AZ57"/>
    <mergeCell ref="C58:N58"/>
    <mergeCell ref="O58:AA58"/>
    <mergeCell ref="AB58:AN58"/>
    <mergeCell ref="AO58:AZ58"/>
    <mergeCell ref="C46:P46"/>
    <mergeCell ref="D48:AZ48"/>
    <mergeCell ref="D49:AZ49"/>
    <mergeCell ref="BC4:BG4"/>
    <mergeCell ref="BH4:BM4"/>
    <mergeCell ref="BN4:BS4"/>
    <mergeCell ref="BU3:BV3"/>
    <mergeCell ref="BW3:CV3"/>
    <mergeCell ref="C7:E8"/>
    <mergeCell ref="F7:I8"/>
    <mergeCell ref="J7:M8"/>
    <mergeCell ref="N7:Y8"/>
    <mergeCell ref="Z7:AH8"/>
    <mergeCell ref="K2:AZ4"/>
    <mergeCell ref="BC2:BG2"/>
    <mergeCell ref="BH2:BM2"/>
    <mergeCell ref="BN2:BS2"/>
    <mergeCell ref="BU2:CV2"/>
    <mergeCell ref="BC3:BG3"/>
    <mergeCell ref="BH3:BM3"/>
    <mergeCell ref="BN3:BS3"/>
    <mergeCell ref="AI7:AQ8"/>
    <mergeCell ref="AR7:AZ8"/>
    <mergeCell ref="BH5:BM5"/>
    <mergeCell ref="BN5:BS5"/>
    <mergeCell ref="BC6:BG6"/>
    <mergeCell ref="BH6:BM6"/>
    <mergeCell ref="BN6:BS6"/>
    <mergeCell ref="C59:N59"/>
    <mergeCell ref="O59:AA59"/>
    <mergeCell ref="AB59:AN59"/>
    <mergeCell ref="AO59:AZ59"/>
    <mergeCell ref="C56:N56"/>
    <mergeCell ref="O56:AA56"/>
    <mergeCell ref="J9:M9"/>
    <mergeCell ref="N9:Y9"/>
    <mergeCell ref="Z9:AH9"/>
    <mergeCell ref="AI9:AQ9"/>
    <mergeCell ref="AR9:AZ9"/>
    <mergeCell ref="C12:AV12"/>
    <mergeCell ref="AW12:AX12"/>
    <mergeCell ref="AY12:AZ12"/>
    <mergeCell ref="AR10:AZ10"/>
    <mergeCell ref="C11:E11"/>
    <mergeCell ref="F11:I11"/>
    <mergeCell ref="J11:M11"/>
    <mergeCell ref="N11:Y11"/>
    <mergeCell ref="AB56:AN56"/>
    <mergeCell ref="AO56:AZ56"/>
    <mergeCell ref="C57:N57"/>
    <mergeCell ref="O55:AA55"/>
    <mergeCell ref="C63:P63"/>
    <mergeCell ref="Q63:AZ63"/>
    <mergeCell ref="BC5:BG5"/>
    <mergeCell ref="C60:N60"/>
    <mergeCell ref="O60:AA60"/>
    <mergeCell ref="AB60:AN60"/>
    <mergeCell ref="AO60:AZ60"/>
    <mergeCell ref="C61:AV61"/>
    <mergeCell ref="AW61:AX61"/>
    <mergeCell ref="AY61:AZ61"/>
    <mergeCell ref="Z11:AH11"/>
    <mergeCell ref="AI11:AQ11"/>
    <mergeCell ref="AR11:AZ11"/>
    <mergeCell ref="C10:E10"/>
    <mergeCell ref="F10:I10"/>
    <mergeCell ref="J10:M10"/>
    <mergeCell ref="N10:Y10"/>
    <mergeCell ref="Z10:AH10"/>
    <mergeCell ref="AI10:AQ10"/>
    <mergeCell ref="C9:E9"/>
    <mergeCell ref="F9:I9"/>
    <mergeCell ref="C19:P19"/>
    <mergeCell ref="Q19:AZ19"/>
    <mergeCell ref="C20:P20"/>
  </mergeCells>
  <dataValidations count="6">
    <dataValidation type="list" allowBlank="1" showInputMessage="1" showErrorMessage="1" errorTitle="Error" error="Solo se permite el ingreso de valores enteros entre el 1 y el 10000" sqref="Z34:Z36 AA35:AB36">
      <formula1>SiNo</formula1>
    </dataValidation>
    <dataValidation allowBlank="1" showInputMessage="1" showErrorMessage="1" errorTitle="Error" error="Solo se permite el ingreso de valores enteros entre el 1 y el 10000" sqref="AE34:AE36 D35:Y36 C34:C36"/>
    <dataValidation type="list" allowBlank="1" showInputMessage="1" showErrorMessage="1" sqref="Q27:Y27">
      <formula1>CicloVida</formula1>
    </dataValidation>
    <dataValidation type="list" allowBlank="1" showInputMessage="1" showErrorMessage="1" sqref="Q28:Y28">
      <formula1>CicloVidaPruebas</formula1>
    </dataValidation>
    <dataValidation type="decimal" allowBlank="1" showInputMessage="1" showErrorMessage="1" errorTitle="Error" error="Solo se permite el ingreso de valores numéricos entre 1 y 100_x000a_" sqref="C9:E11">
      <formula1>1</formula1>
      <formula2>100</formula2>
    </dataValidation>
    <dataValidation type="list" allowBlank="1" showInputMessage="1" showErrorMessage="1" errorTitle="Error" error="Solo se permite el ingreso de los siguientes caracteres: C - M - D - A" sqref="F9:I11">
      <formula1>Accion</formula1>
    </dataValidation>
  </dataValidations>
  <pageMargins left="0.70866141732283472" right="0.70866141732283472" top="0.74803149606299213" bottom="0.74803149606299213" header="0.31496062992125984" footer="0.31496062992125984"/>
  <pageSetup scale="61" orientation="portrait" r:id="rId1"/>
  <headerFooter>
    <oddFooter>&amp;L&amp;"Arial,Normal"&amp;9Versión 3.5&amp;C&amp;"Arial,Normal"&amp;9Choucair Cárdenas Testing. Todos los derechos reservados - 2011. Choucair ©CONFIDENCIAL&amp;R&amp;"Arial,Normal"&amp;9Pág &amp;P de &amp;N</oddFooter>
  </headerFooter>
  <drawing r:id="rId2"/>
  <legacyDrawing r:id="rId3"/>
  <controls>
    <mc:AlternateContent xmlns:mc="http://schemas.openxmlformats.org/markup-compatibility/2006">
      <mc:Choice Requires="x14">
        <control shapeId="94217" r:id="rId4" name="cmdGenerarCopia">
          <controlPr defaultSize="0" autoFill="0" autoLine="0" r:id="rId5">
            <anchor moveWithCells="1">
              <from>
                <xdr:col>5</xdr:col>
                <xdr:colOff>76200</xdr:colOff>
                <xdr:row>67</xdr:row>
                <xdr:rowOff>104775</xdr:rowOff>
              </from>
              <to>
                <xdr:col>12</xdr:col>
                <xdr:colOff>104775</xdr:colOff>
                <xdr:row>69</xdr:row>
                <xdr:rowOff>104775</xdr:rowOff>
              </to>
            </anchor>
          </controlPr>
        </control>
      </mc:Choice>
      <mc:Fallback>
        <control shapeId="94217" r:id="rId4" name="cmdGenerarCopia"/>
      </mc:Fallback>
    </mc:AlternateContent>
    <mc:AlternateContent xmlns:mc="http://schemas.openxmlformats.org/markup-compatibility/2006">
      <mc:Choice Requires="x14">
        <control shapeId="94212" r:id="rId6" name="imgEliminarFilaMotivo">
          <controlPr defaultSize="0" autoLine="0" r:id="rId7">
            <anchor moveWithCells="1">
              <from>
                <xdr:col>48</xdr:col>
                <xdr:colOff>9525</xdr:colOff>
                <xdr:row>36</xdr:row>
                <xdr:rowOff>9525</xdr:rowOff>
              </from>
              <to>
                <xdr:col>50</xdr:col>
                <xdr:colOff>0</xdr:colOff>
                <xdr:row>36</xdr:row>
                <xdr:rowOff>180975</xdr:rowOff>
              </to>
            </anchor>
          </controlPr>
        </control>
      </mc:Choice>
      <mc:Fallback>
        <control shapeId="94212" r:id="rId6" name="imgEliminarFilaMotivo"/>
      </mc:Fallback>
    </mc:AlternateContent>
    <mc:AlternateContent xmlns:mc="http://schemas.openxmlformats.org/markup-compatibility/2006">
      <mc:Choice Requires="x14">
        <control shapeId="94211" r:id="rId8" name="imgAgregarFilaMotivo">
          <controlPr defaultSize="0" autoLine="0" r:id="rId7">
            <anchor moveWithCells="1">
              <from>
                <xdr:col>50</xdr:col>
                <xdr:colOff>9525</xdr:colOff>
                <xdr:row>36</xdr:row>
                <xdr:rowOff>9525</xdr:rowOff>
              </from>
              <to>
                <xdr:col>52</xdr:col>
                <xdr:colOff>0</xdr:colOff>
                <xdr:row>36</xdr:row>
                <xdr:rowOff>180975</xdr:rowOff>
              </to>
            </anchor>
          </controlPr>
        </control>
      </mc:Choice>
      <mc:Fallback>
        <control shapeId="94211" r:id="rId8" name="imgAgregarFilaMotivo"/>
      </mc:Fallback>
    </mc:AlternateContent>
    <mc:AlternateContent xmlns:mc="http://schemas.openxmlformats.org/markup-compatibility/2006">
      <mc:Choice Requires="x14">
        <control shapeId="94210" r:id="rId9" name="imgEliminarFilaAccion">
          <controlPr defaultSize="0" autoLine="0" r:id="rId7">
            <anchor moveWithCells="1">
              <from>
                <xdr:col>48</xdr:col>
                <xdr:colOff>9525</xdr:colOff>
                <xdr:row>11</xdr:row>
                <xdr:rowOff>9525</xdr:rowOff>
              </from>
              <to>
                <xdr:col>50</xdr:col>
                <xdr:colOff>0</xdr:colOff>
                <xdr:row>11</xdr:row>
                <xdr:rowOff>180975</xdr:rowOff>
              </to>
            </anchor>
          </controlPr>
        </control>
      </mc:Choice>
      <mc:Fallback>
        <control shapeId="94210" r:id="rId9" name="imgEliminarFilaAccion"/>
      </mc:Fallback>
    </mc:AlternateContent>
    <mc:AlternateContent xmlns:mc="http://schemas.openxmlformats.org/markup-compatibility/2006">
      <mc:Choice Requires="x14">
        <control shapeId="94209" r:id="rId10" name="imgAgregarFilaAccion">
          <controlPr defaultSize="0" autoLine="0" r:id="rId7">
            <anchor moveWithCells="1">
              <from>
                <xdr:col>50</xdr:col>
                <xdr:colOff>9525</xdr:colOff>
                <xdr:row>11</xdr:row>
                <xdr:rowOff>9525</xdr:rowOff>
              </from>
              <to>
                <xdr:col>52</xdr:col>
                <xdr:colOff>0</xdr:colOff>
                <xdr:row>11</xdr:row>
                <xdr:rowOff>180975</xdr:rowOff>
              </to>
            </anchor>
          </controlPr>
        </control>
      </mc:Choice>
      <mc:Fallback>
        <control shapeId="94209" r:id="rId10" name="imgAgregarFilaAccion"/>
      </mc:Fallback>
    </mc:AlternateContent>
    <mc:AlternateContent xmlns:mc="http://schemas.openxmlformats.org/markup-compatibility/2006">
      <mc:Choice Requires="x14">
        <control shapeId="94218" r:id="rId11" name="imgAgregarFilaObservacion">
          <controlPr defaultSize="0" autoLine="0" r:id="rId7">
            <anchor moveWithCells="1">
              <from>
                <xdr:col>50</xdr:col>
                <xdr:colOff>9525</xdr:colOff>
                <xdr:row>50</xdr:row>
                <xdr:rowOff>9525</xdr:rowOff>
              </from>
              <to>
                <xdr:col>52</xdr:col>
                <xdr:colOff>0</xdr:colOff>
                <xdr:row>50</xdr:row>
                <xdr:rowOff>180975</xdr:rowOff>
              </to>
            </anchor>
          </controlPr>
        </control>
      </mc:Choice>
      <mc:Fallback>
        <control shapeId="94218" r:id="rId11" name="imgAgregarFilaObservacion"/>
      </mc:Fallback>
    </mc:AlternateContent>
    <mc:AlternateContent xmlns:mc="http://schemas.openxmlformats.org/markup-compatibility/2006">
      <mc:Choice Requires="x14">
        <control shapeId="94219" r:id="rId12" name="imgEliminarFilaObservacion">
          <controlPr defaultSize="0" autoLine="0" r:id="rId7">
            <anchor moveWithCells="1">
              <from>
                <xdr:col>48</xdr:col>
                <xdr:colOff>9525</xdr:colOff>
                <xdr:row>50</xdr:row>
                <xdr:rowOff>9525</xdr:rowOff>
              </from>
              <to>
                <xdr:col>50</xdr:col>
                <xdr:colOff>0</xdr:colOff>
                <xdr:row>50</xdr:row>
                <xdr:rowOff>180975</xdr:rowOff>
              </to>
            </anchor>
          </controlPr>
        </control>
      </mc:Choice>
      <mc:Fallback>
        <control shapeId="94219" r:id="rId12" name="imgEliminarFilaObservacion"/>
      </mc:Fallback>
    </mc:AlternateContent>
    <mc:AlternateContent xmlns:mc="http://schemas.openxmlformats.org/markup-compatibility/2006">
      <mc:Choice Requires="x14">
        <control shapeId="94220" r:id="rId13" name="imgAgregarFilaFirma">
          <controlPr defaultSize="0" autoLine="0" r:id="rId7">
            <anchor moveWithCells="1">
              <from>
                <xdr:col>50</xdr:col>
                <xdr:colOff>9525</xdr:colOff>
                <xdr:row>60</xdr:row>
                <xdr:rowOff>9525</xdr:rowOff>
              </from>
              <to>
                <xdr:col>52</xdr:col>
                <xdr:colOff>0</xdr:colOff>
                <xdr:row>60</xdr:row>
                <xdr:rowOff>180975</xdr:rowOff>
              </to>
            </anchor>
          </controlPr>
        </control>
      </mc:Choice>
      <mc:Fallback>
        <control shapeId="94220" r:id="rId13" name="imgAgregarFilaFirma"/>
      </mc:Fallback>
    </mc:AlternateContent>
    <mc:AlternateContent xmlns:mc="http://schemas.openxmlformats.org/markup-compatibility/2006">
      <mc:Choice Requires="x14">
        <control shapeId="94221" r:id="rId14" name="imgEliminarFilaFirma">
          <controlPr defaultSize="0" autoLine="0" r:id="rId7">
            <anchor moveWithCells="1">
              <from>
                <xdr:col>48</xdr:col>
                <xdr:colOff>9525</xdr:colOff>
                <xdr:row>60</xdr:row>
                <xdr:rowOff>9525</xdr:rowOff>
              </from>
              <to>
                <xdr:col>50</xdr:col>
                <xdr:colOff>0</xdr:colOff>
                <xdr:row>60</xdr:row>
                <xdr:rowOff>180975</xdr:rowOff>
              </to>
            </anchor>
          </controlPr>
        </control>
      </mc:Choice>
      <mc:Fallback>
        <control shapeId="94221" r:id="rId14" name="imgEliminarFilaFirma"/>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21"/>
  <dimension ref="A1:XFC115"/>
  <sheetViews>
    <sheetView showGridLines="0" workbookViewId="0">
      <selection activeCell="C9" sqref="C9:E9"/>
    </sheetView>
  </sheetViews>
  <sheetFormatPr baseColWidth="10" defaultColWidth="0" defaultRowHeight="15" x14ac:dyDescent="0.25"/>
  <cols>
    <col min="1" max="54" width="2.7109375" customWidth="1"/>
    <col min="55" max="16383" width="4.5703125" hidden="1"/>
    <col min="16384" max="16384" width="5.5703125" hidden="1"/>
  </cols>
  <sheetData>
    <row r="1" spans="1:104" x14ac:dyDescent="0.25">
      <c r="A1" s="39"/>
      <c r="B1" s="39"/>
      <c r="BC1">
        <f>ROW(BC84)</f>
        <v>84</v>
      </c>
      <c r="BD1">
        <f>ROW(BC84)</f>
        <v>84</v>
      </c>
      <c r="CZ1" s="126">
        <v>0</v>
      </c>
    </row>
    <row r="2" spans="1:104" x14ac:dyDescent="0.25">
      <c r="A2" s="39"/>
      <c r="B2" s="39"/>
      <c r="C2" s="70"/>
      <c r="D2" s="71"/>
      <c r="E2" s="71"/>
      <c r="F2" s="71"/>
      <c r="G2" s="71"/>
      <c r="H2" s="71"/>
      <c r="I2" s="71"/>
      <c r="J2" s="71"/>
      <c r="K2" s="634" t="s">
        <v>623</v>
      </c>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5"/>
      <c r="BA2" s="39"/>
      <c r="BC2" s="755" t="s">
        <v>39</v>
      </c>
      <c r="BD2" s="756"/>
      <c r="BE2" s="756"/>
      <c r="BF2" s="756"/>
      <c r="BG2" s="757"/>
      <c r="BH2" s="758" t="s">
        <v>40</v>
      </c>
      <c r="BI2" s="759"/>
      <c r="BJ2" s="759"/>
      <c r="BK2" s="759"/>
      <c r="BL2" s="759"/>
      <c r="BM2" s="760"/>
      <c r="BN2" s="758" t="s">
        <v>41</v>
      </c>
      <c r="BO2" s="759"/>
      <c r="BP2" s="759"/>
      <c r="BQ2" s="759"/>
      <c r="BR2" s="759"/>
      <c r="BS2" s="760"/>
      <c r="BU2" s="758" t="s">
        <v>355</v>
      </c>
      <c r="BV2" s="759"/>
      <c r="BW2" s="759"/>
      <c r="BX2" s="759"/>
      <c r="BY2" s="759"/>
      <c r="BZ2" s="759"/>
      <c r="CA2" s="759"/>
      <c r="CB2" s="759"/>
      <c r="CC2" s="759"/>
      <c r="CD2" s="759"/>
      <c r="CE2" s="759"/>
      <c r="CF2" s="759"/>
      <c r="CG2" s="759"/>
      <c r="CH2" s="759"/>
      <c r="CI2" s="759"/>
      <c r="CJ2" s="759"/>
      <c r="CK2" s="759"/>
      <c r="CL2" s="759"/>
      <c r="CM2" s="759"/>
      <c r="CN2" s="759"/>
      <c r="CO2" s="759"/>
      <c r="CP2" s="759"/>
      <c r="CQ2" s="759"/>
      <c r="CR2" s="759"/>
      <c r="CS2" s="759"/>
      <c r="CT2" s="759"/>
      <c r="CU2" s="759"/>
      <c r="CV2" s="760"/>
      <c r="CZ2" s="126">
        <v>0</v>
      </c>
    </row>
    <row r="3" spans="1:104" x14ac:dyDescent="0.25">
      <c r="A3" s="39"/>
      <c r="B3" s="40"/>
      <c r="C3" s="72"/>
      <c r="D3" s="40"/>
      <c r="E3" s="40"/>
      <c r="F3" s="40"/>
      <c r="G3" s="40"/>
      <c r="H3" s="40"/>
      <c r="I3" s="40"/>
      <c r="J3" s="40"/>
      <c r="K3" s="636"/>
      <c r="L3" s="636"/>
      <c r="M3" s="636"/>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7"/>
      <c r="BA3" s="39"/>
      <c r="BC3" s="295" t="s">
        <v>42</v>
      </c>
      <c r="BD3" s="272"/>
      <c r="BE3" s="272"/>
      <c r="BF3" s="272"/>
      <c r="BG3" s="273"/>
      <c r="BH3" s="274">
        <f>ROW(C12)</f>
        <v>12</v>
      </c>
      <c r="BI3" s="275"/>
      <c r="BJ3" s="275"/>
      <c r="BK3" s="275"/>
      <c r="BL3" s="275"/>
      <c r="BM3" s="276"/>
      <c r="BN3" s="277">
        <v>0</v>
      </c>
      <c r="BO3" s="278"/>
      <c r="BP3" s="278"/>
      <c r="BQ3" s="278"/>
      <c r="BR3" s="278"/>
      <c r="BS3" s="279"/>
      <c r="BU3" s="1118" t="s">
        <v>363</v>
      </c>
      <c r="BV3" s="1119"/>
      <c r="BW3" s="1115" t="s">
        <v>356</v>
      </c>
      <c r="BX3" s="1116"/>
      <c r="BY3" s="1116"/>
      <c r="BZ3" s="1116"/>
      <c r="CA3" s="1116"/>
      <c r="CB3" s="1116"/>
      <c r="CC3" s="1116"/>
      <c r="CD3" s="1116"/>
      <c r="CE3" s="1116"/>
      <c r="CF3" s="1116"/>
      <c r="CG3" s="1116"/>
      <c r="CH3" s="1116"/>
      <c r="CI3" s="1116"/>
      <c r="CJ3" s="1116"/>
      <c r="CK3" s="1116"/>
      <c r="CL3" s="1116"/>
      <c r="CM3" s="1116"/>
      <c r="CN3" s="1116"/>
      <c r="CO3" s="1116"/>
      <c r="CP3" s="1116"/>
      <c r="CQ3" s="1116"/>
      <c r="CR3" s="1116"/>
      <c r="CS3" s="1116"/>
      <c r="CT3" s="1116"/>
      <c r="CU3" s="1116"/>
      <c r="CV3" s="1117"/>
      <c r="CZ3" s="126">
        <v>0</v>
      </c>
    </row>
    <row r="4" spans="1:104" x14ac:dyDescent="0.25">
      <c r="A4" s="39"/>
      <c r="B4" s="40"/>
      <c r="C4" s="43"/>
      <c r="D4" s="42"/>
      <c r="E4" s="42"/>
      <c r="F4" s="42"/>
      <c r="G4" s="42"/>
      <c r="H4" s="42"/>
      <c r="I4" s="42"/>
      <c r="J4" s="42"/>
      <c r="K4" s="638"/>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9"/>
      <c r="BA4" s="39"/>
      <c r="BC4" s="295" t="s">
        <v>444</v>
      </c>
      <c r="BD4" s="272"/>
      <c r="BE4" s="272"/>
      <c r="BF4" s="272"/>
      <c r="BG4" s="273"/>
      <c r="BH4" s="274">
        <f>ROW(C43)</f>
        <v>43</v>
      </c>
      <c r="BI4" s="275"/>
      <c r="BJ4" s="275"/>
      <c r="BK4" s="275"/>
      <c r="BL4" s="275"/>
      <c r="BM4" s="276"/>
      <c r="BN4" s="277">
        <v>0</v>
      </c>
      <c r="BO4" s="278"/>
      <c r="BP4" s="278"/>
      <c r="BQ4" s="278"/>
      <c r="BR4" s="278"/>
      <c r="BS4" s="279"/>
      <c r="CZ4" s="126">
        <v>0</v>
      </c>
    </row>
    <row r="5" spans="1:104" x14ac:dyDescent="0.25">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66"/>
      <c r="BA5" s="39"/>
      <c r="BC5" s="295" t="s">
        <v>467</v>
      </c>
      <c r="BD5" s="272"/>
      <c r="BE5" s="272"/>
      <c r="BF5" s="272"/>
      <c r="BG5" s="273"/>
      <c r="BH5" s="274">
        <f>ROW(C31)</f>
        <v>31</v>
      </c>
      <c r="BI5" s="275"/>
      <c r="BJ5" s="275"/>
      <c r="BK5" s="275"/>
      <c r="BL5" s="275"/>
      <c r="BM5" s="276"/>
      <c r="BN5" s="277">
        <v>0</v>
      </c>
      <c r="BO5" s="278"/>
      <c r="BP5" s="278"/>
      <c r="BQ5" s="278"/>
      <c r="BR5" s="278"/>
      <c r="BS5" s="279"/>
      <c r="CZ5" s="126">
        <v>0</v>
      </c>
    </row>
    <row r="6" spans="1:104"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C6" s="271" t="s">
        <v>615</v>
      </c>
      <c r="BD6" s="272"/>
      <c r="BE6" s="272"/>
      <c r="BF6" s="272"/>
      <c r="BG6" s="273"/>
      <c r="BH6" s="274">
        <f>ROW(C59)</f>
        <v>59</v>
      </c>
      <c r="BI6" s="275"/>
      <c r="BJ6" s="275"/>
      <c r="BK6" s="275"/>
      <c r="BL6" s="275"/>
      <c r="BM6" s="276"/>
      <c r="BN6" s="277">
        <v>0</v>
      </c>
      <c r="BO6" s="278"/>
      <c r="BP6" s="278"/>
      <c r="BQ6" s="278"/>
      <c r="BR6" s="278"/>
      <c r="BS6" s="279"/>
      <c r="CZ6" s="126">
        <v>0</v>
      </c>
    </row>
    <row r="7" spans="1:104" x14ac:dyDescent="0.25">
      <c r="A7" s="39"/>
      <c r="B7" s="39"/>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39"/>
      <c r="BC7" s="271" t="s">
        <v>611</v>
      </c>
      <c r="BD7" s="272"/>
      <c r="BE7" s="272"/>
      <c r="BF7" s="272"/>
      <c r="BG7" s="273"/>
      <c r="BH7" s="274">
        <f>ROW(C69)</f>
        <v>69</v>
      </c>
      <c r="BI7" s="275"/>
      <c r="BJ7" s="275"/>
      <c r="BK7" s="275"/>
      <c r="BL7" s="275"/>
      <c r="BM7" s="276"/>
      <c r="BN7" s="277">
        <v>0</v>
      </c>
      <c r="BO7" s="278"/>
      <c r="BP7" s="278"/>
      <c r="BQ7" s="278"/>
      <c r="BR7" s="278"/>
      <c r="BS7" s="279"/>
      <c r="CZ7" s="126">
        <v>0</v>
      </c>
    </row>
    <row r="8" spans="1:104" x14ac:dyDescent="0.25">
      <c r="A8" s="39"/>
      <c r="B8" s="39"/>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39"/>
      <c r="CZ8" s="126">
        <v>0</v>
      </c>
    </row>
    <row r="9" spans="1:104" x14ac:dyDescent="0.25">
      <c r="A9" s="39"/>
      <c r="B9" s="39"/>
      <c r="C9" s="630"/>
      <c r="D9" s="631"/>
      <c r="E9" s="631"/>
      <c r="F9" s="632"/>
      <c r="G9" s="632"/>
      <c r="H9" s="632"/>
      <c r="I9" s="632"/>
      <c r="J9" s="632" t="s">
        <v>91</v>
      </c>
      <c r="K9" s="632"/>
      <c r="L9" s="632"/>
      <c r="M9" s="632"/>
      <c r="N9" s="633"/>
      <c r="O9" s="633"/>
      <c r="P9" s="633"/>
      <c r="Q9" s="633"/>
      <c r="R9" s="633"/>
      <c r="S9" s="633"/>
      <c r="T9" s="633"/>
      <c r="U9" s="633"/>
      <c r="V9" s="633"/>
      <c r="W9" s="633"/>
      <c r="X9" s="633"/>
      <c r="Y9" s="633"/>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9"/>
      <c r="BA9" s="39"/>
      <c r="CZ9" s="126">
        <v>0</v>
      </c>
    </row>
    <row r="10" spans="1:104" x14ac:dyDescent="0.25">
      <c r="A10" s="39"/>
      <c r="B10" s="39"/>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BA10" s="39"/>
      <c r="CZ10" s="126">
        <v>0</v>
      </c>
    </row>
    <row r="11" spans="1:104" x14ac:dyDescent="0.25">
      <c r="A11" s="39"/>
      <c r="B11" s="39"/>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BA11" s="39"/>
      <c r="CZ11" s="126">
        <v>0</v>
      </c>
    </row>
    <row r="12" spans="1:104" x14ac:dyDescent="0.25">
      <c r="A12" s="39"/>
      <c r="B12" s="39"/>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39"/>
      <c r="CZ12" s="126">
        <v>1</v>
      </c>
    </row>
    <row r="13" spans="1:104" x14ac:dyDescent="0.25">
      <c r="A13" s="39"/>
      <c r="B13" s="39"/>
      <c r="C13" s="67" t="s">
        <v>95</v>
      </c>
      <c r="D13" s="626" t="s">
        <v>96</v>
      </c>
      <c r="E13" s="626"/>
      <c r="F13" s="626"/>
      <c r="G13" s="626"/>
      <c r="H13" s="626"/>
      <c r="I13" s="626"/>
      <c r="J13" s="626"/>
      <c r="K13" s="626"/>
      <c r="L13" s="626"/>
      <c r="M13" s="626"/>
      <c r="N13" s="626"/>
      <c r="O13" s="626"/>
      <c r="P13" s="626"/>
      <c r="Q13" s="626"/>
      <c r="R13" s="626"/>
      <c r="S13" s="626"/>
      <c r="T13" s="626"/>
      <c r="U13" s="626"/>
      <c r="V13" s="626"/>
      <c r="W13" s="626"/>
      <c r="X13" s="626"/>
      <c r="Y13" s="626"/>
      <c r="Z13" s="626"/>
      <c r="AA13" s="626"/>
      <c r="AB13" s="626"/>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39"/>
      <c r="BB13" s="39"/>
      <c r="CZ13" s="126">
        <v>0</v>
      </c>
    </row>
    <row r="14" spans="1:104" x14ac:dyDescent="0.25">
      <c r="A14" s="39"/>
      <c r="B14" s="39"/>
      <c r="C14" s="67" t="s">
        <v>97</v>
      </c>
      <c r="D14" s="627" t="s">
        <v>98</v>
      </c>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7"/>
      <c r="AD14" s="627"/>
      <c r="AE14" s="627"/>
      <c r="AF14" s="627"/>
      <c r="AG14" s="627"/>
      <c r="AH14" s="627"/>
      <c r="AI14" s="627"/>
      <c r="AJ14" s="627"/>
      <c r="AK14" s="627"/>
      <c r="AL14" s="627"/>
      <c r="AM14" s="627"/>
      <c r="AN14" s="627"/>
      <c r="AO14" s="627"/>
      <c r="AP14" s="627"/>
      <c r="AQ14" s="627"/>
      <c r="AR14" s="627"/>
      <c r="AS14" s="627"/>
      <c r="AT14" s="627"/>
      <c r="AU14" s="627"/>
      <c r="AV14" s="627"/>
      <c r="AW14" s="627"/>
      <c r="AX14" s="627"/>
      <c r="AY14" s="627"/>
      <c r="AZ14" s="627"/>
      <c r="BA14" s="39"/>
      <c r="BB14" s="39"/>
      <c r="CZ14" s="126">
        <v>0</v>
      </c>
    </row>
    <row r="15" spans="1:104" x14ac:dyDescent="0.25">
      <c r="A15" s="39"/>
      <c r="B15" s="39"/>
      <c r="C15" s="67"/>
      <c r="D15" s="627"/>
      <c r="E15" s="627"/>
      <c r="F15" s="627"/>
      <c r="G15" s="627"/>
      <c r="H15" s="627"/>
      <c r="I15" s="627"/>
      <c r="J15" s="627"/>
      <c r="K15" s="627"/>
      <c r="L15" s="627"/>
      <c r="M15" s="627"/>
      <c r="N15" s="627"/>
      <c r="O15" s="627"/>
      <c r="P15" s="627"/>
      <c r="Q15" s="627"/>
      <c r="R15" s="627"/>
      <c r="S15" s="627"/>
      <c r="T15" s="627"/>
      <c r="U15" s="627"/>
      <c r="V15" s="627"/>
      <c r="W15" s="627"/>
      <c r="X15" s="627"/>
      <c r="Y15" s="627"/>
      <c r="Z15" s="627"/>
      <c r="AA15" s="627"/>
      <c r="AB15" s="627"/>
      <c r="AC15" s="627"/>
      <c r="AD15" s="627"/>
      <c r="AE15" s="627"/>
      <c r="AF15" s="627"/>
      <c r="AG15" s="627"/>
      <c r="AH15" s="627"/>
      <c r="AI15" s="627"/>
      <c r="AJ15" s="627"/>
      <c r="AK15" s="627"/>
      <c r="AL15" s="627"/>
      <c r="AM15" s="627"/>
      <c r="AN15" s="627"/>
      <c r="AO15" s="627"/>
      <c r="AP15" s="627"/>
      <c r="AQ15" s="627"/>
      <c r="AR15" s="627"/>
      <c r="AS15" s="627"/>
      <c r="AT15" s="627"/>
      <c r="AU15" s="627"/>
      <c r="AV15" s="627"/>
      <c r="AW15" s="627"/>
      <c r="AX15" s="627"/>
      <c r="AY15" s="627"/>
      <c r="AZ15" s="627"/>
      <c r="BA15" s="39"/>
      <c r="BB15" s="39"/>
      <c r="CZ15" s="126">
        <v>0</v>
      </c>
    </row>
    <row r="16" spans="1:104" x14ac:dyDescent="0.25">
      <c r="A16" s="39"/>
      <c r="B16" s="39"/>
      <c r="C16" s="68"/>
      <c r="D16" s="627"/>
      <c r="E16" s="627"/>
      <c r="F16" s="627"/>
      <c r="G16" s="627"/>
      <c r="H16" s="627"/>
      <c r="I16" s="627"/>
      <c r="J16" s="627"/>
      <c r="K16" s="627"/>
      <c r="L16" s="627"/>
      <c r="M16" s="627"/>
      <c r="N16" s="627"/>
      <c r="O16" s="627"/>
      <c r="P16" s="627"/>
      <c r="Q16" s="627"/>
      <c r="R16" s="627"/>
      <c r="S16" s="627"/>
      <c r="T16" s="627"/>
      <c r="U16" s="627"/>
      <c r="V16" s="627"/>
      <c r="W16" s="627"/>
      <c r="X16" s="627"/>
      <c r="Y16" s="627"/>
      <c r="Z16" s="627"/>
      <c r="AA16" s="627"/>
      <c r="AB16" s="627"/>
      <c r="AC16" s="627"/>
      <c r="AD16" s="627"/>
      <c r="AE16" s="627"/>
      <c r="AF16" s="627"/>
      <c r="AG16" s="627"/>
      <c r="AH16" s="627"/>
      <c r="AI16" s="627"/>
      <c r="AJ16" s="627"/>
      <c r="AK16" s="627"/>
      <c r="AL16" s="627"/>
      <c r="AM16" s="627"/>
      <c r="AN16" s="627"/>
      <c r="AO16" s="627"/>
      <c r="AP16" s="627"/>
      <c r="AQ16" s="627"/>
      <c r="AR16" s="627"/>
      <c r="AS16" s="627"/>
      <c r="AT16" s="627"/>
      <c r="AU16" s="627"/>
      <c r="AV16" s="627"/>
      <c r="AW16" s="627"/>
      <c r="AX16" s="627"/>
      <c r="AY16" s="627"/>
      <c r="AZ16" s="627"/>
      <c r="BA16" s="39"/>
      <c r="BB16" s="39"/>
      <c r="CZ16" s="126">
        <v>0</v>
      </c>
    </row>
    <row r="17" spans="1:104" x14ac:dyDescent="0.25">
      <c r="A17" s="39"/>
      <c r="B17" s="39"/>
      <c r="C17" s="335" t="s">
        <v>99</v>
      </c>
      <c r="D17" s="328"/>
      <c r="E17" s="328"/>
      <c r="F17" s="328"/>
      <c r="G17" s="328"/>
      <c r="H17" s="328"/>
      <c r="I17" s="328"/>
      <c r="J17" s="328"/>
      <c r="K17" s="328"/>
      <c r="L17" s="328"/>
      <c r="M17" s="328"/>
      <c r="N17" s="328"/>
      <c r="O17" s="328"/>
      <c r="P17" s="329"/>
      <c r="Q17" s="43"/>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39"/>
      <c r="CZ17" s="126">
        <v>0</v>
      </c>
    </row>
    <row r="18" spans="1:104"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CZ18" s="126">
        <v>0</v>
      </c>
    </row>
    <row r="19" spans="1:104" x14ac:dyDescent="0.25">
      <c r="A19" s="39"/>
      <c r="B19" s="39"/>
      <c r="C19" s="380" t="s">
        <v>100</v>
      </c>
      <c r="D19" s="381"/>
      <c r="E19" s="381"/>
      <c r="F19" s="381"/>
      <c r="G19" s="381"/>
      <c r="H19" s="381"/>
      <c r="I19" s="381"/>
      <c r="J19" s="381"/>
      <c r="K19" s="381"/>
      <c r="L19" s="381"/>
      <c r="M19" s="381"/>
      <c r="N19" s="381"/>
      <c r="O19" s="381"/>
      <c r="P19" s="382"/>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A19" s="39"/>
      <c r="BC19">
        <f t="shared" ref="BC19:BC24" si="0">ROW(Q19)</f>
        <v>19</v>
      </c>
      <c r="BD19">
        <f t="shared" ref="BD19:BD24" si="1">COLUMN(Q19)</f>
        <v>17</v>
      </c>
      <c r="CZ19" s="126">
        <v>2</v>
      </c>
    </row>
    <row r="20" spans="1:104" x14ac:dyDescent="0.25">
      <c r="A20" s="39"/>
      <c r="B20" s="39"/>
      <c r="C20" s="380" t="s">
        <v>101</v>
      </c>
      <c r="D20" s="381"/>
      <c r="E20" s="381"/>
      <c r="F20" s="381"/>
      <c r="G20" s="381"/>
      <c r="H20" s="381"/>
      <c r="I20" s="381"/>
      <c r="J20" s="381"/>
      <c r="K20" s="381"/>
      <c r="L20" s="381"/>
      <c r="M20" s="381"/>
      <c r="N20" s="381"/>
      <c r="O20" s="381"/>
      <c r="P20" s="382"/>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C20">
        <f t="shared" si="0"/>
        <v>20</v>
      </c>
      <c r="BD20">
        <f t="shared" si="1"/>
        <v>17</v>
      </c>
      <c r="CZ20" s="126">
        <v>2</v>
      </c>
    </row>
    <row r="21" spans="1:104" x14ac:dyDescent="0.25">
      <c r="A21" s="39"/>
      <c r="B21" s="39"/>
      <c r="C21" s="380" t="s">
        <v>102</v>
      </c>
      <c r="D21" s="381"/>
      <c r="E21" s="381"/>
      <c r="F21" s="381"/>
      <c r="G21" s="381"/>
      <c r="H21" s="381"/>
      <c r="I21" s="381"/>
      <c r="J21" s="381"/>
      <c r="K21" s="381"/>
      <c r="L21" s="381"/>
      <c r="M21" s="381"/>
      <c r="N21" s="381"/>
      <c r="O21" s="381"/>
      <c r="P21" s="382"/>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C21">
        <f t="shared" si="0"/>
        <v>21</v>
      </c>
      <c r="BD21">
        <f t="shared" si="1"/>
        <v>17</v>
      </c>
      <c r="CZ21" s="126">
        <v>2</v>
      </c>
    </row>
    <row r="22" spans="1:104" x14ac:dyDescent="0.25">
      <c r="A22" s="39"/>
      <c r="B22" s="39"/>
      <c r="C22" s="380" t="s">
        <v>103</v>
      </c>
      <c r="D22" s="381"/>
      <c r="E22" s="381"/>
      <c r="F22" s="381"/>
      <c r="G22" s="381"/>
      <c r="H22" s="381"/>
      <c r="I22" s="381"/>
      <c r="J22" s="381"/>
      <c r="K22" s="381"/>
      <c r="L22" s="381"/>
      <c r="M22" s="381"/>
      <c r="N22" s="381"/>
      <c r="O22" s="381"/>
      <c r="P22" s="382"/>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C22">
        <f t="shared" si="0"/>
        <v>22</v>
      </c>
      <c r="BD22">
        <f t="shared" si="1"/>
        <v>17</v>
      </c>
      <c r="CZ22" s="126">
        <v>2</v>
      </c>
    </row>
    <row r="23" spans="1:104" x14ac:dyDescent="0.25">
      <c r="A23" s="39"/>
      <c r="B23" s="39"/>
      <c r="C23" s="380" t="s">
        <v>104</v>
      </c>
      <c r="D23" s="381"/>
      <c r="E23" s="381"/>
      <c r="F23" s="381"/>
      <c r="G23" s="381"/>
      <c r="H23" s="381"/>
      <c r="I23" s="381"/>
      <c r="J23" s="381"/>
      <c r="K23" s="381"/>
      <c r="L23" s="381"/>
      <c r="M23" s="381"/>
      <c r="N23" s="381"/>
      <c r="O23" s="381"/>
      <c r="P23" s="382"/>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C23">
        <f t="shared" si="0"/>
        <v>23</v>
      </c>
      <c r="BD23">
        <f t="shared" si="1"/>
        <v>17</v>
      </c>
      <c r="CZ23" s="126">
        <v>2</v>
      </c>
    </row>
    <row r="24" spans="1:104" x14ac:dyDescent="0.25">
      <c r="A24" s="39"/>
      <c r="B24" s="39"/>
      <c r="C24" s="380" t="s">
        <v>21</v>
      </c>
      <c r="D24" s="381"/>
      <c r="E24" s="381"/>
      <c r="F24" s="381"/>
      <c r="G24" s="381"/>
      <c r="H24" s="381"/>
      <c r="I24" s="381"/>
      <c r="J24" s="381"/>
      <c r="K24" s="381"/>
      <c r="L24" s="381"/>
      <c r="M24" s="381"/>
      <c r="N24" s="381"/>
      <c r="O24" s="381"/>
      <c r="P24" s="382"/>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C24">
        <f t="shared" si="0"/>
        <v>24</v>
      </c>
      <c r="BD24">
        <f t="shared" si="1"/>
        <v>17</v>
      </c>
      <c r="CZ24" s="126">
        <v>2</v>
      </c>
    </row>
    <row r="25" spans="1:104" x14ac:dyDescent="0.25">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CZ25" s="126">
        <v>0</v>
      </c>
    </row>
    <row r="26" spans="1:104" x14ac:dyDescent="0.25">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CZ26" s="126">
        <v>0</v>
      </c>
    </row>
    <row r="27" spans="1:104" x14ac:dyDescent="0.25">
      <c r="A27" s="39"/>
      <c r="B27" s="39"/>
      <c r="C27" s="335" t="s">
        <v>463</v>
      </c>
      <c r="D27" s="328"/>
      <c r="E27" s="328"/>
      <c r="F27" s="328"/>
      <c r="G27" s="328"/>
      <c r="H27" s="328"/>
      <c r="I27" s="328"/>
      <c r="J27" s="328"/>
      <c r="K27" s="328"/>
      <c r="L27" s="328"/>
      <c r="M27" s="328"/>
      <c r="N27" s="328"/>
      <c r="O27" s="328"/>
      <c r="P27" s="329"/>
      <c r="Q27" s="43"/>
      <c r="R27" s="4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39"/>
      <c r="CZ27" s="126">
        <v>0</v>
      </c>
    </row>
    <row r="28" spans="1:104" x14ac:dyDescent="0.25">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CZ28" s="126">
        <v>0</v>
      </c>
    </row>
    <row r="29" spans="1:104" x14ac:dyDescent="0.25">
      <c r="A29" s="39"/>
      <c r="B29" s="39"/>
      <c r="C29" s="674"/>
      <c r="D29" s="674"/>
      <c r="E29" s="674"/>
      <c r="F29" s="674"/>
      <c r="G29" s="674"/>
      <c r="H29" s="674"/>
      <c r="I29" s="674"/>
      <c r="J29" s="674"/>
      <c r="K29" s="674"/>
      <c r="L29" s="674"/>
      <c r="M29" s="674"/>
      <c r="N29" s="674"/>
      <c r="O29" s="674"/>
      <c r="P29" s="674"/>
      <c r="Q29" s="674"/>
      <c r="R29" s="674"/>
      <c r="S29" s="674"/>
      <c r="T29" s="1143"/>
      <c r="U29" s="442"/>
      <c r="V29" s="442"/>
      <c r="W29" s="442"/>
      <c r="X29" s="442"/>
      <c r="Y29" s="442"/>
      <c r="Z29" s="442"/>
      <c r="AA29" s="442"/>
      <c r="AB29" s="442"/>
      <c r="AC29" s="442"/>
      <c r="AD29" s="442"/>
      <c r="AE29" s="442"/>
      <c r="AF29" s="442"/>
      <c r="AG29" s="442"/>
      <c r="AH29" s="442"/>
      <c r="AI29" s="442"/>
      <c r="AJ29" s="442"/>
      <c r="AK29" s="442"/>
      <c r="AL29" s="442"/>
      <c r="AM29" s="442"/>
      <c r="AN29" s="442"/>
      <c r="AO29" s="442"/>
      <c r="AP29" s="442"/>
      <c r="AQ29" s="442"/>
      <c r="AR29" s="442"/>
      <c r="AS29" s="442"/>
      <c r="AT29" s="442"/>
      <c r="AU29" s="442"/>
      <c r="AV29" s="442"/>
      <c r="AW29" s="442"/>
      <c r="AX29" s="442"/>
      <c r="AY29" s="442"/>
      <c r="AZ29" s="1144"/>
      <c r="CZ29" s="126">
        <v>0</v>
      </c>
    </row>
    <row r="30" spans="1:104" x14ac:dyDescent="0.25">
      <c r="A30" s="39"/>
      <c r="B30" s="39"/>
      <c r="C30" s="406"/>
      <c r="D30" s="406"/>
      <c r="E30" s="406"/>
      <c r="F30" s="406"/>
      <c r="G30" s="406"/>
      <c r="H30" s="406"/>
      <c r="I30" s="406"/>
      <c r="J30" s="406"/>
      <c r="K30" s="406"/>
      <c r="L30" s="406"/>
      <c r="M30" s="406"/>
      <c r="N30" s="406"/>
      <c r="O30" s="406"/>
      <c r="P30" s="406"/>
      <c r="Q30" s="406"/>
      <c r="R30" s="406"/>
      <c r="S30" s="406"/>
      <c r="T30" s="1142"/>
      <c r="U30" s="1140"/>
      <c r="V30" s="1140"/>
      <c r="W30" s="1140"/>
      <c r="X30" s="1140"/>
      <c r="Y30" s="1140"/>
      <c r="Z30" s="1140"/>
      <c r="AA30" s="1140"/>
      <c r="AB30" s="1140"/>
      <c r="AC30" s="1140"/>
      <c r="AD30" s="1140"/>
      <c r="AE30" s="1140"/>
      <c r="AF30" s="1140"/>
      <c r="AG30" s="1140"/>
      <c r="AH30" s="1140"/>
      <c r="AI30" s="1140"/>
      <c r="AJ30" s="1140"/>
      <c r="AK30" s="1140"/>
      <c r="AL30" s="1140"/>
      <c r="AM30" s="1140"/>
      <c r="AN30" s="1140"/>
      <c r="AO30" s="1140"/>
      <c r="AP30" s="1140"/>
      <c r="AQ30" s="1140"/>
      <c r="AR30" s="1140"/>
      <c r="AS30" s="1140"/>
      <c r="AT30" s="1140"/>
      <c r="AU30" s="1140"/>
      <c r="AV30" s="1140"/>
      <c r="AW30" s="1140"/>
      <c r="AX30" s="1140"/>
      <c r="AY30" s="1140"/>
      <c r="AZ30" s="1141"/>
      <c r="BA30" s="39"/>
      <c r="CZ30" s="126">
        <v>0</v>
      </c>
    </row>
    <row r="31" spans="1:104" x14ac:dyDescent="0.25">
      <c r="A31" s="39"/>
      <c r="B31" s="39"/>
      <c r="C31" s="420" t="s">
        <v>92</v>
      </c>
      <c r="D31" s="421"/>
      <c r="E31" s="421"/>
      <c r="F31" s="421"/>
      <c r="G31" s="421"/>
      <c r="H31" s="421"/>
      <c r="I31" s="421"/>
      <c r="J31" s="421"/>
      <c r="K31" s="421"/>
      <c r="L31" s="421"/>
      <c r="M31" s="421"/>
      <c r="N31" s="421"/>
      <c r="O31" s="421"/>
      <c r="P31" s="421"/>
      <c r="Q31" s="421"/>
      <c r="R31" s="421"/>
      <c r="S31" s="421"/>
      <c r="T31" s="421"/>
      <c r="U31" s="421"/>
      <c r="V31" s="421"/>
      <c r="W31" s="421"/>
      <c r="X31" s="421"/>
      <c r="Y31" s="421"/>
      <c r="Z31" s="421"/>
      <c r="AA31" s="421"/>
      <c r="AB31" s="421"/>
      <c r="AC31" s="421"/>
      <c r="AD31" s="421"/>
      <c r="AE31" s="421"/>
      <c r="AF31" s="421"/>
      <c r="AG31" s="421"/>
      <c r="AH31" s="421"/>
      <c r="AI31" s="421"/>
      <c r="AJ31" s="421"/>
      <c r="AK31" s="421"/>
      <c r="AL31" s="421"/>
      <c r="AM31" s="421"/>
      <c r="AN31" s="421"/>
      <c r="AO31" s="421"/>
      <c r="AP31" s="421"/>
      <c r="AQ31" s="421"/>
      <c r="AR31" s="421"/>
      <c r="AS31" s="421"/>
      <c r="AT31" s="421"/>
      <c r="AU31" s="421"/>
      <c r="AV31" s="422"/>
      <c r="AW31" s="330" t="s">
        <v>93</v>
      </c>
      <c r="AX31" s="331"/>
      <c r="AY31" s="330" t="s">
        <v>94</v>
      </c>
      <c r="AZ31" s="331"/>
      <c r="BA31" s="39"/>
      <c r="CZ31" s="126">
        <v>1</v>
      </c>
    </row>
    <row r="32" spans="1:104" x14ac:dyDescent="0.25">
      <c r="A32" s="39"/>
      <c r="B32" s="39"/>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39"/>
      <c r="BB32" s="39"/>
      <c r="CZ32" s="126">
        <v>0</v>
      </c>
    </row>
    <row r="33" spans="1:104" x14ac:dyDescent="0.25">
      <c r="A33" s="39"/>
      <c r="B33" s="39"/>
      <c r="C33" s="166"/>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39"/>
      <c r="BB33" s="39"/>
      <c r="CZ33" s="126">
        <v>0</v>
      </c>
    </row>
    <row r="34" spans="1:104" ht="15" customHeight="1" x14ac:dyDescent="0.25">
      <c r="B34" s="39"/>
      <c r="C34" s="335" t="s">
        <v>448</v>
      </c>
      <c r="D34" s="328"/>
      <c r="E34" s="328"/>
      <c r="F34" s="328"/>
      <c r="G34" s="328"/>
      <c r="H34" s="328"/>
      <c r="I34" s="328"/>
      <c r="J34" s="328"/>
      <c r="K34" s="328"/>
      <c r="L34" s="328"/>
      <c r="M34" s="328"/>
      <c r="N34" s="328"/>
      <c r="O34" s="328"/>
      <c r="P34" s="329"/>
      <c r="Q34" s="43"/>
      <c r="R34" s="42"/>
      <c r="S34" s="42"/>
      <c r="T34" s="42"/>
      <c r="U34" s="42"/>
      <c r="V34" s="42"/>
      <c r="W34" s="42"/>
      <c r="X34" s="42"/>
      <c r="Y34" s="42"/>
      <c r="Z34" s="42"/>
      <c r="AA34" s="42"/>
      <c r="AB34" s="42"/>
      <c r="AC34" s="42"/>
      <c r="AD34" s="42"/>
      <c r="AE34" s="42"/>
      <c r="AF34" s="42"/>
      <c r="AG34" s="42"/>
      <c r="AH34" s="42"/>
      <c r="AI34" s="42"/>
      <c r="AJ34" s="42"/>
      <c r="AK34" s="42"/>
      <c r="AL34" s="42"/>
      <c r="AM34" s="42"/>
      <c r="AN34" s="42"/>
      <c r="AO34" s="42"/>
      <c r="AP34" s="42"/>
      <c r="AQ34" s="42"/>
      <c r="AR34" s="42"/>
      <c r="AS34" s="42"/>
      <c r="AT34" s="42"/>
      <c r="AU34" s="42"/>
      <c r="AV34" s="42"/>
      <c r="AW34" s="42"/>
      <c r="AX34" s="42"/>
      <c r="AY34" s="42"/>
      <c r="AZ34" s="42"/>
      <c r="CZ34" s="126">
        <v>0</v>
      </c>
    </row>
    <row r="35" spans="1:104" x14ac:dyDescent="0.25">
      <c r="C35" s="98"/>
      <c r="D35" s="98"/>
      <c r="E35" s="98"/>
      <c r="F35" s="98"/>
      <c r="G35" s="98"/>
      <c r="H35" s="98"/>
      <c r="I35" s="98"/>
      <c r="J35" s="98"/>
      <c r="K35" s="98"/>
      <c r="L35" s="99"/>
      <c r="M35" s="98"/>
      <c r="N35" s="98"/>
      <c r="O35" s="98"/>
      <c r="P35" s="98"/>
      <c r="Q35" s="98"/>
      <c r="R35" s="98"/>
      <c r="S35" s="98"/>
      <c r="T35" s="98"/>
      <c r="U35" s="98"/>
      <c r="V35" s="98"/>
      <c r="W35" s="98"/>
      <c r="X35" s="98"/>
      <c r="Y35" s="98"/>
      <c r="Z35" s="99"/>
      <c r="AA35" s="98"/>
      <c r="AB35" s="98"/>
      <c r="AC35" s="98"/>
      <c r="AD35" s="98"/>
      <c r="AE35" s="98"/>
      <c r="AF35" s="98"/>
      <c r="AG35" s="98"/>
      <c r="AH35" s="98"/>
      <c r="AI35" s="98"/>
      <c r="AJ35" s="98"/>
      <c r="AK35" s="98"/>
      <c r="AL35" s="98"/>
      <c r="AM35" s="98"/>
      <c r="AN35" s="99"/>
      <c r="AO35" s="98"/>
      <c r="AP35" s="98"/>
      <c r="AQ35" s="98"/>
      <c r="AR35" s="98"/>
      <c r="AS35" s="98"/>
      <c r="AT35" s="98"/>
      <c r="AU35" s="98"/>
      <c r="AV35" s="98"/>
      <c r="AW35" s="98"/>
      <c r="AX35" s="98"/>
      <c r="AY35" s="99"/>
      <c r="AZ35" s="98"/>
      <c r="CZ35" s="126">
        <v>0</v>
      </c>
    </row>
    <row r="36" spans="1:104" ht="15" customHeight="1" x14ac:dyDescent="0.25">
      <c r="C36" s="1152" t="s">
        <v>439</v>
      </c>
      <c r="D36" s="918"/>
      <c r="E36" s="918"/>
      <c r="F36" s="918"/>
      <c r="G36" s="918"/>
      <c r="H36" s="918"/>
      <c r="I36" s="918"/>
      <c r="J36" s="918"/>
      <c r="K36" s="918"/>
      <c r="L36" s="918"/>
      <c r="M36" s="918"/>
      <c r="N36" s="918"/>
      <c r="O36" s="918"/>
      <c r="P36" s="918"/>
      <c r="Q36" s="918"/>
      <c r="R36" s="918"/>
      <c r="S36" s="918"/>
      <c r="T36" s="918"/>
      <c r="U36" s="918"/>
      <c r="V36" s="918"/>
      <c r="W36" s="918"/>
      <c r="X36" s="918"/>
      <c r="Y36" s="919"/>
      <c r="Z36" s="1153" t="s">
        <v>438</v>
      </c>
      <c r="AA36" s="1154"/>
      <c r="AB36" s="1154"/>
      <c r="AC36" s="1155"/>
      <c r="AD36" s="1152" t="s">
        <v>440</v>
      </c>
      <c r="AE36" s="918"/>
      <c r="AF36" s="918"/>
      <c r="AG36" s="918"/>
      <c r="AH36" s="918"/>
      <c r="AI36" s="918"/>
      <c r="AJ36" s="918"/>
      <c r="AK36" s="918"/>
      <c r="AL36" s="918"/>
      <c r="AM36" s="918"/>
      <c r="AN36" s="918"/>
      <c r="AO36" s="918"/>
      <c r="AP36" s="918"/>
      <c r="AQ36" s="918"/>
      <c r="AR36" s="918"/>
      <c r="AS36" s="918"/>
      <c r="AT36" s="918"/>
      <c r="AU36" s="918"/>
      <c r="AV36" s="918"/>
      <c r="AW36" s="918"/>
      <c r="AX36" s="918"/>
      <c r="AY36" s="918"/>
      <c r="AZ36" s="919"/>
      <c r="CZ36" s="126">
        <v>0</v>
      </c>
    </row>
    <row r="37" spans="1:104" ht="15" customHeight="1" x14ac:dyDescent="0.25">
      <c r="C37" s="467" t="s">
        <v>445</v>
      </c>
      <c r="D37" s="468"/>
      <c r="E37" s="468"/>
      <c r="F37" s="468"/>
      <c r="G37" s="468"/>
      <c r="H37" s="468"/>
      <c r="I37" s="468"/>
      <c r="J37" s="468"/>
      <c r="K37" s="468"/>
      <c r="L37" s="468"/>
      <c r="M37" s="468"/>
      <c r="N37" s="468"/>
      <c r="O37" s="468"/>
      <c r="P37" s="468"/>
      <c r="Q37" s="468"/>
      <c r="R37" s="468"/>
      <c r="S37" s="468"/>
      <c r="T37" s="468"/>
      <c r="U37" s="468"/>
      <c r="V37" s="468"/>
      <c r="W37" s="468"/>
      <c r="X37" s="468"/>
      <c r="Y37" s="469"/>
      <c r="Z37" s="768"/>
      <c r="AA37" s="600"/>
      <c r="AB37" s="600"/>
      <c r="AC37" s="601"/>
      <c r="AD37" s="467"/>
      <c r="AE37" s="468"/>
      <c r="AF37" s="468"/>
      <c r="AG37" s="468"/>
      <c r="AH37" s="468"/>
      <c r="AI37" s="468"/>
      <c r="AJ37" s="468"/>
      <c r="AK37" s="468"/>
      <c r="AL37" s="468"/>
      <c r="AM37" s="468"/>
      <c r="AN37" s="468"/>
      <c r="AO37" s="468"/>
      <c r="AP37" s="468"/>
      <c r="AQ37" s="468"/>
      <c r="AR37" s="468"/>
      <c r="AS37" s="468"/>
      <c r="AT37" s="468"/>
      <c r="AU37" s="468"/>
      <c r="AV37" s="468"/>
      <c r="AW37" s="468"/>
      <c r="AX37" s="468"/>
      <c r="AY37" s="468"/>
      <c r="AZ37" s="469"/>
      <c r="CZ37" s="146">
        <v>0</v>
      </c>
    </row>
    <row r="38" spans="1:104" ht="15" customHeight="1" x14ac:dyDescent="0.25">
      <c r="C38" s="830" t="s">
        <v>446</v>
      </c>
      <c r="D38" s="831"/>
      <c r="E38" s="831"/>
      <c r="F38" s="831"/>
      <c r="G38" s="831"/>
      <c r="H38" s="831"/>
      <c r="I38" s="831"/>
      <c r="J38" s="831"/>
      <c r="K38" s="831"/>
      <c r="L38" s="831"/>
      <c r="M38" s="831"/>
      <c r="N38" s="831"/>
      <c r="O38" s="831"/>
      <c r="P38" s="831"/>
      <c r="Q38" s="831"/>
      <c r="R38" s="831"/>
      <c r="S38" s="831"/>
      <c r="T38" s="831"/>
      <c r="U38" s="831"/>
      <c r="V38" s="831"/>
      <c r="W38" s="831"/>
      <c r="X38" s="831"/>
      <c r="Y38" s="832"/>
      <c r="Z38" s="929"/>
      <c r="AA38" s="926"/>
      <c r="AB38" s="926"/>
      <c r="AC38" s="925"/>
      <c r="AD38" s="830"/>
      <c r="AE38" s="831"/>
      <c r="AF38" s="831"/>
      <c r="AG38" s="831"/>
      <c r="AH38" s="831"/>
      <c r="AI38" s="831"/>
      <c r="AJ38" s="831"/>
      <c r="AK38" s="831"/>
      <c r="AL38" s="831"/>
      <c r="AM38" s="831"/>
      <c r="AN38" s="831"/>
      <c r="AO38" s="831"/>
      <c r="AP38" s="831"/>
      <c r="AQ38" s="831"/>
      <c r="AR38" s="831"/>
      <c r="AS38" s="831"/>
      <c r="AT38" s="831"/>
      <c r="AU38" s="831"/>
      <c r="AV38" s="831"/>
      <c r="AW38" s="831"/>
      <c r="AX38" s="831"/>
      <c r="AY38" s="831"/>
      <c r="AZ38" s="832"/>
      <c r="CZ38" s="146">
        <v>0</v>
      </c>
    </row>
    <row r="39" spans="1:104" ht="15" customHeight="1" x14ac:dyDescent="0.25">
      <c r="C39" s="467" t="s">
        <v>447</v>
      </c>
      <c r="D39" s="468"/>
      <c r="E39" s="468"/>
      <c r="F39" s="468"/>
      <c r="G39" s="468"/>
      <c r="H39" s="468"/>
      <c r="I39" s="468"/>
      <c r="J39" s="468"/>
      <c r="K39" s="468"/>
      <c r="L39" s="468"/>
      <c r="M39" s="468"/>
      <c r="N39" s="468"/>
      <c r="O39" s="468"/>
      <c r="P39" s="468"/>
      <c r="Q39" s="468"/>
      <c r="R39" s="468"/>
      <c r="S39" s="468"/>
      <c r="T39" s="468"/>
      <c r="U39" s="468"/>
      <c r="V39" s="468"/>
      <c r="W39" s="468"/>
      <c r="X39" s="468"/>
      <c r="Y39" s="469"/>
      <c r="Z39" s="768"/>
      <c r="AA39" s="600"/>
      <c r="AB39" s="600"/>
      <c r="AC39" s="601"/>
      <c r="AD39" s="467"/>
      <c r="AE39" s="468"/>
      <c r="AF39" s="468"/>
      <c r="AG39" s="468"/>
      <c r="AH39" s="468"/>
      <c r="AI39" s="468"/>
      <c r="AJ39" s="468"/>
      <c r="AK39" s="468"/>
      <c r="AL39" s="468"/>
      <c r="AM39" s="468"/>
      <c r="AN39" s="468"/>
      <c r="AO39" s="468"/>
      <c r="AP39" s="468"/>
      <c r="AQ39" s="468"/>
      <c r="AR39" s="468"/>
      <c r="AS39" s="468"/>
      <c r="AT39" s="468"/>
      <c r="AU39" s="468"/>
      <c r="AV39" s="468"/>
      <c r="AW39" s="468"/>
      <c r="AX39" s="468"/>
      <c r="AY39" s="468"/>
      <c r="AZ39" s="469"/>
      <c r="CZ39" s="146">
        <v>0</v>
      </c>
    </row>
    <row r="40" spans="1:104" ht="15" customHeight="1" x14ac:dyDescent="0.25">
      <c r="C40" s="830" t="s">
        <v>471</v>
      </c>
      <c r="D40" s="831"/>
      <c r="E40" s="831"/>
      <c r="F40" s="831"/>
      <c r="G40" s="831"/>
      <c r="H40" s="831"/>
      <c r="I40" s="831"/>
      <c r="J40" s="831"/>
      <c r="K40" s="831"/>
      <c r="L40" s="831"/>
      <c r="M40" s="831"/>
      <c r="N40" s="831"/>
      <c r="O40" s="831"/>
      <c r="P40" s="831"/>
      <c r="Q40" s="831"/>
      <c r="R40" s="831"/>
      <c r="S40" s="831"/>
      <c r="T40" s="831"/>
      <c r="U40" s="831"/>
      <c r="V40" s="831"/>
      <c r="W40" s="831"/>
      <c r="X40" s="831"/>
      <c r="Y40" s="832"/>
      <c r="Z40" s="929"/>
      <c r="AA40" s="926"/>
      <c r="AB40" s="926"/>
      <c r="AC40" s="925"/>
      <c r="AD40" s="830"/>
      <c r="AE40" s="831"/>
      <c r="AF40" s="831"/>
      <c r="AG40" s="831"/>
      <c r="AH40" s="831"/>
      <c r="AI40" s="831"/>
      <c r="AJ40" s="831"/>
      <c r="AK40" s="831"/>
      <c r="AL40" s="831"/>
      <c r="AM40" s="831"/>
      <c r="AN40" s="831"/>
      <c r="AO40" s="831"/>
      <c r="AP40" s="831"/>
      <c r="AQ40" s="831"/>
      <c r="AR40" s="831"/>
      <c r="AS40" s="831"/>
      <c r="AT40" s="831"/>
      <c r="AU40" s="831"/>
      <c r="AV40" s="831"/>
      <c r="AW40" s="831"/>
      <c r="AX40" s="831"/>
      <c r="AY40" s="831"/>
      <c r="AZ40" s="832"/>
      <c r="CZ40" s="146">
        <v>0</v>
      </c>
    </row>
    <row r="41" spans="1:104" ht="15" customHeight="1" x14ac:dyDescent="0.25">
      <c r="C41" s="467" t="s">
        <v>472</v>
      </c>
      <c r="D41" s="468"/>
      <c r="E41" s="468"/>
      <c r="F41" s="468"/>
      <c r="G41" s="468"/>
      <c r="H41" s="468"/>
      <c r="I41" s="468"/>
      <c r="J41" s="468"/>
      <c r="K41" s="468"/>
      <c r="L41" s="468"/>
      <c r="M41" s="468"/>
      <c r="N41" s="468"/>
      <c r="O41" s="468"/>
      <c r="P41" s="468"/>
      <c r="Q41" s="468"/>
      <c r="R41" s="468"/>
      <c r="S41" s="468"/>
      <c r="T41" s="468"/>
      <c r="U41" s="468"/>
      <c r="V41" s="468"/>
      <c r="W41" s="468"/>
      <c r="X41" s="468"/>
      <c r="Y41" s="469"/>
      <c r="Z41" s="768"/>
      <c r="AA41" s="600"/>
      <c r="AB41" s="600"/>
      <c r="AC41" s="601"/>
      <c r="AD41" s="467"/>
      <c r="AE41" s="468"/>
      <c r="AF41" s="468"/>
      <c r="AG41" s="468"/>
      <c r="AH41" s="468"/>
      <c r="AI41" s="468"/>
      <c r="AJ41" s="468"/>
      <c r="AK41" s="468"/>
      <c r="AL41" s="468"/>
      <c r="AM41" s="468"/>
      <c r="AN41" s="468"/>
      <c r="AO41" s="468"/>
      <c r="AP41" s="468"/>
      <c r="AQ41" s="468"/>
      <c r="AR41" s="468"/>
      <c r="AS41" s="468"/>
      <c r="AT41" s="468"/>
      <c r="AU41" s="468"/>
      <c r="AV41" s="468"/>
      <c r="AW41" s="468"/>
      <c r="AX41" s="468"/>
      <c r="AY41" s="468"/>
      <c r="AZ41" s="469"/>
      <c r="CZ41" s="146">
        <v>0</v>
      </c>
    </row>
    <row r="42" spans="1:104" ht="15" customHeight="1" x14ac:dyDescent="0.25">
      <c r="C42" s="467" t="s">
        <v>221</v>
      </c>
      <c r="D42" s="468"/>
      <c r="E42" s="468"/>
      <c r="F42" s="468"/>
      <c r="G42" s="468"/>
      <c r="H42" s="468"/>
      <c r="I42" s="468"/>
      <c r="J42" s="468"/>
      <c r="K42" s="468"/>
      <c r="L42" s="468"/>
      <c r="M42" s="468"/>
      <c r="N42" s="468"/>
      <c r="O42" s="468"/>
      <c r="P42" s="468"/>
      <c r="Q42" s="468"/>
      <c r="R42" s="468"/>
      <c r="S42" s="468"/>
      <c r="T42" s="468"/>
      <c r="U42" s="468"/>
      <c r="V42" s="468"/>
      <c r="W42" s="468"/>
      <c r="X42" s="468"/>
      <c r="Y42" s="469"/>
      <c r="Z42" s="768"/>
      <c r="AA42" s="600"/>
      <c r="AB42" s="600"/>
      <c r="AC42" s="601"/>
      <c r="AD42" s="467"/>
      <c r="AE42" s="468"/>
      <c r="AF42" s="468"/>
      <c r="AG42" s="468"/>
      <c r="AH42" s="468"/>
      <c r="AI42" s="468"/>
      <c r="AJ42" s="468"/>
      <c r="AK42" s="468"/>
      <c r="AL42" s="468"/>
      <c r="AM42" s="468"/>
      <c r="AN42" s="468"/>
      <c r="AO42" s="468"/>
      <c r="AP42" s="468"/>
      <c r="AQ42" s="468"/>
      <c r="AR42" s="468"/>
      <c r="AS42" s="468"/>
      <c r="AT42" s="468"/>
      <c r="AU42" s="468"/>
      <c r="AV42" s="468"/>
      <c r="AW42" s="468"/>
      <c r="AX42" s="468"/>
      <c r="AY42" s="468"/>
      <c r="AZ42" s="469"/>
      <c r="CZ42" s="146">
        <v>0</v>
      </c>
    </row>
    <row r="43" spans="1:104" x14ac:dyDescent="0.25">
      <c r="C43" s="420" t="s">
        <v>92</v>
      </c>
      <c r="D43" s="421"/>
      <c r="E43" s="421"/>
      <c r="F43" s="421"/>
      <c r="G43" s="421"/>
      <c r="H43" s="421"/>
      <c r="I43" s="421"/>
      <c r="J43" s="421"/>
      <c r="K43" s="421"/>
      <c r="L43" s="421"/>
      <c r="M43" s="421"/>
      <c r="N43" s="421"/>
      <c r="O43" s="421"/>
      <c r="P43" s="421"/>
      <c r="Q43" s="421"/>
      <c r="R43" s="421"/>
      <c r="S43" s="421"/>
      <c r="T43" s="421"/>
      <c r="U43" s="421"/>
      <c r="V43" s="421"/>
      <c r="W43" s="421"/>
      <c r="X43" s="421"/>
      <c r="Y43" s="421"/>
      <c r="Z43" s="421"/>
      <c r="AA43" s="421"/>
      <c r="AB43" s="421"/>
      <c r="AC43" s="421"/>
      <c r="AD43" s="421"/>
      <c r="AE43" s="421"/>
      <c r="AF43" s="421"/>
      <c r="AG43" s="421"/>
      <c r="AH43" s="421"/>
      <c r="AI43" s="421"/>
      <c r="AJ43" s="421"/>
      <c r="AK43" s="421"/>
      <c r="AL43" s="421"/>
      <c r="AM43" s="421"/>
      <c r="AN43" s="421"/>
      <c r="AO43" s="421"/>
      <c r="AP43" s="421"/>
      <c r="AQ43" s="421"/>
      <c r="AR43" s="421"/>
      <c r="AS43" s="421"/>
      <c r="AT43" s="421"/>
      <c r="AU43" s="421"/>
      <c r="AV43" s="422"/>
      <c r="AW43" s="330" t="s">
        <v>93</v>
      </c>
      <c r="AX43" s="331"/>
      <c r="AY43" s="330" t="s">
        <v>94</v>
      </c>
      <c r="AZ43" s="331"/>
      <c r="CZ43" s="126">
        <v>1</v>
      </c>
    </row>
    <row r="44" spans="1:104" x14ac:dyDescent="0.25">
      <c r="C44" s="165"/>
      <c r="D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c r="AS44" s="165"/>
      <c r="AT44" s="165"/>
      <c r="AU44" s="165"/>
      <c r="AV44" s="165"/>
      <c r="AW44" s="165"/>
      <c r="AX44" s="165"/>
      <c r="AY44" s="165"/>
      <c r="AZ44" s="165"/>
      <c r="CZ44" s="126">
        <v>0</v>
      </c>
    </row>
    <row r="45" spans="1:104" ht="15" customHeight="1" x14ac:dyDescent="0.25">
      <c r="C45" s="1139" t="s">
        <v>474</v>
      </c>
      <c r="D45" s="1139"/>
      <c r="E45" s="1139"/>
      <c r="F45" s="1139"/>
      <c r="G45" s="1139"/>
      <c r="H45" s="1139"/>
      <c r="I45" s="1139"/>
      <c r="J45" s="1139"/>
      <c r="K45" s="1139"/>
      <c r="L45" s="1139"/>
      <c r="M45" s="1139"/>
      <c r="N45" s="1139"/>
      <c r="O45" s="1139"/>
      <c r="P45" s="1139"/>
      <c r="Q45" s="1139"/>
      <c r="R45" s="1139"/>
      <c r="S45" s="1139"/>
      <c r="T45" s="1139"/>
      <c r="U45" s="1139"/>
      <c r="V45" s="1139"/>
      <c r="W45" s="1139"/>
      <c r="X45" s="1139"/>
      <c r="Y45" s="1139"/>
      <c r="Z45" s="1139"/>
      <c r="AA45" s="1139"/>
      <c r="AB45" s="1139"/>
      <c r="AC45" s="1139"/>
      <c r="AD45" s="1139"/>
      <c r="AE45" s="1139"/>
      <c r="AF45" s="1139"/>
      <c r="AG45" s="1139"/>
      <c r="AH45" s="1139"/>
      <c r="AI45" s="1139"/>
      <c r="AJ45" s="1139"/>
      <c r="AK45" s="1139"/>
      <c r="AL45" s="1139"/>
      <c r="AM45" s="1139"/>
      <c r="AN45" s="1139"/>
      <c r="AO45" s="1139"/>
      <c r="AP45" s="1139"/>
      <c r="AQ45" s="1139"/>
      <c r="AR45" s="1139"/>
      <c r="AS45" s="1139"/>
      <c r="AT45" s="1139"/>
      <c r="AU45" s="1139"/>
      <c r="AV45" s="1139"/>
      <c r="AW45" s="1139"/>
      <c r="AX45" s="1139"/>
      <c r="AY45" s="1139"/>
      <c r="AZ45" s="1139"/>
      <c r="CZ45" s="126">
        <v>0</v>
      </c>
    </row>
    <row r="46" spans="1:104" x14ac:dyDescent="0.25">
      <c r="C46" s="1139"/>
      <c r="D46" s="1139"/>
      <c r="E46" s="1139"/>
      <c r="F46" s="1139"/>
      <c r="G46" s="1139"/>
      <c r="H46" s="1139"/>
      <c r="I46" s="1139"/>
      <c r="J46" s="1139"/>
      <c r="K46" s="1139"/>
      <c r="L46" s="1139"/>
      <c r="M46" s="1139"/>
      <c r="N46" s="1139"/>
      <c r="O46" s="1139"/>
      <c r="P46" s="1139"/>
      <c r="Q46" s="1139"/>
      <c r="R46" s="1139"/>
      <c r="S46" s="1139"/>
      <c r="T46" s="1139"/>
      <c r="U46" s="1139"/>
      <c r="V46" s="1139"/>
      <c r="W46" s="1139"/>
      <c r="X46" s="1139"/>
      <c r="Y46" s="1139"/>
      <c r="Z46" s="1139"/>
      <c r="AA46" s="1139"/>
      <c r="AB46" s="1139"/>
      <c r="AC46" s="1139"/>
      <c r="AD46" s="1139"/>
      <c r="AE46" s="1139"/>
      <c r="AF46" s="1139"/>
      <c r="AG46" s="1139"/>
      <c r="AH46" s="1139"/>
      <c r="AI46" s="1139"/>
      <c r="AJ46" s="1139"/>
      <c r="AK46" s="1139"/>
      <c r="AL46" s="1139"/>
      <c r="AM46" s="1139"/>
      <c r="AN46" s="1139"/>
      <c r="AO46" s="1139"/>
      <c r="AP46" s="1139"/>
      <c r="AQ46" s="1139"/>
      <c r="AR46" s="1139"/>
      <c r="AS46" s="1139"/>
      <c r="AT46" s="1139"/>
      <c r="AU46" s="1139"/>
      <c r="AV46" s="1139"/>
      <c r="AW46" s="1139"/>
      <c r="AX46" s="1139"/>
      <c r="AY46" s="1139"/>
      <c r="AZ46" s="1139"/>
      <c r="CZ46" s="126">
        <v>0</v>
      </c>
    </row>
    <row r="47" spans="1:104" x14ac:dyDescent="0.25">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CZ47" s="126">
        <v>0</v>
      </c>
    </row>
    <row r="48" spans="1:104" ht="15" customHeight="1" x14ac:dyDescent="0.25">
      <c r="C48" s="1111" t="s">
        <v>473</v>
      </c>
      <c r="D48" s="1111"/>
      <c r="E48" s="1111"/>
      <c r="F48" s="1111"/>
      <c r="G48" s="1111"/>
      <c r="H48" s="1111"/>
      <c r="I48" s="1111"/>
      <c r="J48" s="1111"/>
      <c r="K48" s="1111"/>
      <c r="L48" s="1111"/>
      <c r="M48" s="1111"/>
      <c r="N48" s="1111"/>
      <c r="O48" s="1111"/>
      <c r="P48" s="1111"/>
      <c r="Q48" s="1111"/>
      <c r="R48" s="1111"/>
      <c r="S48" s="1111"/>
      <c r="T48" s="1111"/>
      <c r="U48" s="1111"/>
      <c r="V48" s="1111"/>
      <c r="W48" s="1111"/>
      <c r="X48" s="1111"/>
      <c r="Y48" s="1111"/>
      <c r="Z48" s="1111"/>
      <c r="AA48" s="1111"/>
      <c r="AB48" s="1111"/>
      <c r="AC48" s="1111"/>
      <c r="AD48" s="1111"/>
      <c r="AE48" s="1111"/>
      <c r="AF48" s="1111"/>
      <c r="AG48" s="1111"/>
      <c r="AH48" s="1111"/>
      <c r="AI48" s="1111"/>
      <c r="AJ48" s="1111"/>
      <c r="AK48" s="1111"/>
      <c r="AL48" s="1111"/>
      <c r="AM48" s="1111"/>
      <c r="AN48" s="1111"/>
      <c r="AO48" s="1111"/>
      <c r="AP48" s="1111"/>
      <c r="AQ48" s="1111"/>
      <c r="AR48" s="1111"/>
      <c r="AS48" s="1111"/>
      <c r="AT48" s="1111"/>
      <c r="AU48" s="1111"/>
      <c r="AV48" s="1111"/>
      <c r="AW48" s="1111"/>
      <c r="AX48" s="1111"/>
      <c r="AY48" s="1111"/>
      <c r="AZ48" s="1111"/>
      <c r="CZ48" s="126">
        <v>0</v>
      </c>
    </row>
    <row r="49" spans="3:104" x14ac:dyDescent="0.25">
      <c r="C49" s="1111"/>
      <c r="D49" s="1111"/>
      <c r="E49" s="1111"/>
      <c r="F49" s="1111"/>
      <c r="G49" s="1111"/>
      <c r="H49" s="1111"/>
      <c r="I49" s="1111"/>
      <c r="J49" s="1111"/>
      <c r="K49" s="1111"/>
      <c r="L49" s="1111"/>
      <c r="M49" s="1111"/>
      <c r="N49" s="1111"/>
      <c r="O49" s="1111"/>
      <c r="P49" s="1111"/>
      <c r="Q49" s="1111"/>
      <c r="R49" s="1111"/>
      <c r="S49" s="1111"/>
      <c r="T49" s="1111"/>
      <c r="U49" s="1111"/>
      <c r="V49" s="1111"/>
      <c r="W49" s="1111"/>
      <c r="X49" s="1111"/>
      <c r="Y49" s="1111"/>
      <c r="Z49" s="1111"/>
      <c r="AA49" s="1111"/>
      <c r="AB49" s="1111"/>
      <c r="AC49" s="1111"/>
      <c r="AD49" s="1111"/>
      <c r="AE49" s="1111"/>
      <c r="AF49" s="1111"/>
      <c r="AG49" s="1111"/>
      <c r="AH49" s="1111"/>
      <c r="AI49" s="1111"/>
      <c r="AJ49" s="1111"/>
      <c r="AK49" s="1111"/>
      <c r="AL49" s="1111"/>
      <c r="AM49" s="1111"/>
      <c r="AN49" s="1111"/>
      <c r="AO49" s="1111"/>
      <c r="AP49" s="1111"/>
      <c r="AQ49" s="1111"/>
      <c r="AR49" s="1111"/>
      <c r="AS49" s="1111"/>
      <c r="AT49" s="1111"/>
      <c r="AU49" s="1111"/>
      <c r="AV49" s="1111"/>
      <c r="AW49" s="1111"/>
      <c r="AX49" s="1111"/>
      <c r="AY49" s="1111"/>
      <c r="AZ49" s="1111"/>
      <c r="CZ49" s="126">
        <v>0</v>
      </c>
    </row>
    <row r="50" spans="3:104" x14ac:dyDescent="0.25">
      <c r="C50" s="167"/>
      <c r="D50" s="167"/>
      <c r="E50" s="167"/>
      <c r="F50" s="167"/>
      <c r="G50" s="167"/>
      <c r="H50" s="167"/>
      <c r="I50" s="167"/>
      <c r="J50" s="167"/>
      <c r="K50" s="167"/>
      <c r="L50" s="167"/>
      <c r="M50" s="167"/>
      <c r="N50" s="167"/>
      <c r="O50" s="167"/>
      <c r="P50" s="167"/>
      <c r="Q50" s="167"/>
      <c r="R50" s="167"/>
      <c r="S50" s="167"/>
      <c r="T50" s="167"/>
      <c r="U50" s="167"/>
      <c r="V50" s="167"/>
      <c r="W50" s="167"/>
      <c r="X50" s="167"/>
      <c r="Y50" s="167"/>
      <c r="Z50" s="167"/>
      <c r="AA50" s="167"/>
      <c r="AB50" s="167"/>
      <c r="AC50" s="167"/>
      <c r="AD50" s="167"/>
      <c r="AE50" s="167"/>
      <c r="AF50" s="167"/>
      <c r="AG50" s="167"/>
      <c r="AH50" s="167"/>
      <c r="AI50" s="167"/>
      <c r="AJ50" s="167"/>
      <c r="AK50" s="167"/>
      <c r="AL50" s="167"/>
      <c r="AM50" s="167"/>
      <c r="AN50" s="167"/>
      <c r="AO50" s="167"/>
      <c r="AP50" s="167"/>
      <c r="AQ50" s="167"/>
      <c r="AR50" s="167"/>
      <c r="AS50" s="167"/>
      <c r="AT50" s="167"/>
      <c r="AU50" s="167"/>
      <c r="AV50" s="167"/>
      <c r="AW50" s="167"/>
      <c r="AX50" s="167"/>
      <c r="AY50" s="167"/>
      <c r="AZ50" s="167"/>
      <c r="CZ50" s="126">
        <v>0</v>
      </c>
    </row>
    <row r="51" spans="3:104" x14ac:dyDescent="0.25">
      <c r="C51" s="1124" t="s">
        <v>443</v>
      </c>
      <c r="D51" s="1124"/>
      <c r="E51" s="1124"/>
      <c r="F51" s="1124"/>
      <c r="G51" s="1124"/>
      <c r="H51" s="1124"/>
      <c r="I51" s="1124"/>
      <c r="J51" s="1124"/>
      <c r="K51" s="1124"/>
      <c r="L51" s="1124"/>
      <c r="M51" s="1124"/>
      <c r="N51" s="1124"/>
      <c r="O51" s="1124"/>
      <c r="P51" s="1124"/>
      <c r="Q51" s="1124"/>
      <c r="R51" s="1124"/>
      <c r="S51" s="1124"/>
      <c r="T51" s="1124"/>
      <c r="U51" s="1124"/>
      <c r="V51" s="1124"/>
      <c r="W51" s="1124"/>
      <c r="X51" s="1124"/>
      <c r="Y51" s="1124"/>
      <c r="Z51" s="1124"/>
      <c r="AA51" s="1124"/>
      <c r="AB51" s="1124"/>
      <c r="AC51" s="1124"/>
      <c r="AD51" s="1124"/>
      <c r="AE51" s="1124"/>
      <c r="AF51" s="1124"/>
      <c r="AG51" s="1124"/>
      <c r="AH51" s="1124"/>
      <c r="AI51" s="1124"/>
      <c r="AJ51" s="1124"/>
      <c r="AK51" s="1124"/>
      <c r="AL51" s="1124"/>
      <c r="AM51" s="1124"/>
      <c r="AN51" s="1124"/>
      <c r="AO51" s="1124"/>
      <c r="AP51" s="1124"/>
      <c r="AQ51" s="1124"/>
      <c r="AR51" s="1124"/>
      <c r="AS51" s="1124"/>
      <c r="AT51" s="1124"/>
      <c r="AU51" s="1124"/>
      <c r="AV51" s="1124"/>
      <c r="AW51" s="1124"/>
      <c r="AX51" s="1124"/>
      <c r="AY51" s="1124"/>
      <c r="AZ51" s="1124"/>
      <c r="CZ51" s="126">
        <v>0</v>
      </c>
    </row>
    <row r="52" spans="3:104" x14ac:dyDescent="0.25">
      <c r="C52" s="165"/>
      <c r="D52" s="165"/>
      <c r="E52" s="165"/>
      <c r="F52" s="165"/>
      <c r="G52" s="165"/>
      <c r="H52" s="165"/>
      <c r="I52" s="165"/>
      <c r="J52" s="165"/>
      <c r="K52" s="165"/>
      <c r="L52" s="165"/>
      <c r="M52" s="165"/>
      <c r="N52" s="165"/>
      <c r="O52" s="165"/>
      <c r="P52" s="165"/>
      <c r="Q52" s="165"/>
      <c r="R52" s="165"/>
      <c r="S52" s="165"/>
      <c r="T52" s="165"/>
      <c r="U52" s="165"/>
      <c r="V52" s="165"/>
      <c r="W52" s="165"/>
      <c r="X52" s="165"/>
      <c r="Y52" s="165"/>
      <c r="Z52" s="165"/>
      <c r="AA52" s="165"/>
      <c r="AB52" s="165"/>
      <c r="AC52" s="165"/>
      <c r="AD52" s="165"/>
      <c r="AE52" s="165"/>
      <c r="AF52" s="165"/>
      <c r="AG52" s="165"/>
      <c r="AH52" s="165"/>
      <c r="AI52" s="165"/>
      <c r="AJ52" s="165"/>
      <c r="AK52" s="165"/>
      <c r="AL52" s="165"/>
      <c r="AM52" s="165"/>
      <c r="AN52" s="165"/>
      <c r="AO52" s="165"/>
      <c r="AP52" s="165"/>
      <c r="AQ52" s="165"/>
      <c r="AR52" s="165"/>
      <c r="AS52" s="165"/>
      <c r="AT52" s="165"/>
      <c r="AU52" s="165"/>
      <c r="AV52" s="165"/>
      <c r="AW52" s="165"/>
      <c r="AX52" s="165"/>
      <c r="AY52" s="165"/>
      <c r="AZ52" s="165"/>
      <c r="CZ52" s="126">
        <v>0</v>
      </c>
    </row>
    <row r="53" spans="3:104" x14ac:dyDescent="0.25">
      <c r="C53" s="210"/>
      <c r="D53" s="210"/>
      <c r="E53" s="210"/>
      <c r="F53" s="210"/>
      <c r="G53" s="210"/>
      <c r="H53" s="210"/>
      <c r="I53" s="210"/>
      <c r="J53" s="210"/>
      <c r="K53" s="210"/>
      <c r="L53" s="210"/>
      <c r="M53" s="210"/>
      <c r="N53" s="210"/>
      <c r="O53" s="210"/>
      <c r="P53" s="210"/>
      <c r="Q53" s="210"/>
      <c r="R53" s="210"/>
      <c r="S53" s="210"/>
      <c r="T53" s="210"/>
      <c r="U53" s="210"/>
      <c r="V53" s="210"/>
      <c r="W53" s="210"/>
      <c r="X53" s="210"/>
      <c r="Y53" s="210"/>
      <c r="Z53" s="210"/>
      <c r="AA53" s="210"/>
      <c r="AB53" s="210"/>
      <c r="AC53" s="210"/>
      <c r="AD53" s="210"/>
      <c r="AE53" s="210"/>
      <c r="AF53" s="210"/>
      <c r="AG53" s="210"/>
      <c r="AH53" s="210"/>
      <c r="AI53" s="210"/>
      <c r="AJ53" s="210"/>
      <c r="AK53" s="210"/>
      <c r="AL53" s="210"/>
      <c r="AM53" s="210"/>
      <c r="AN53" s="210"/>
      <c r="AO53" s="210"/>
      <c r="AP53" s="210"/>
      <c r="AQ53" s="210"/>
      <c r="AR53" s="210"/>
      <c r="AS53" s="210"/>
      <c r="AT53" s="210"/>
      <c r="AU53" s="210"/>
      <c r="AV53" s="210"/>
      <c r="AW53" s="210"/>
      <c r="AX53" s="210"/>
      <c r="AY53" s="210"/>
      <c r="AZ53" s="210"/>
      <c r="CZ53" s="126">
        <v>0</v>
      </c>
    </row>
    <row r="54" spans="3:104" x14ac:dyDescent="0.25">
      <c r="C54" s="327" t="s">
        <v>614</v>
      </c>
      <c r="D54" s="328"/>
      <c r="E54" s="328"/>
      <c r="F54" s="328"/>
      <c r="G54" s="328"/>
      <c r="H54" s="328"/>
      <c r="I54" s="328"/>
      <c r="J54" s="328"/>
      <c r="K54" s="328"/>
      <c r="L54" s="328"/>
      <c r="M54" s="328"/>
      <c r="N54" s="328"/>
      <c r="O54" s="328"/>
      <c r="P54" s="329"/>
      <c r="Q54" s="43"/>
      <c r="R54" s="42"/>
      <c r="S54" s="42"/>
      <c r="T54" s="42"/>
      <c r="U54" s="42"/>
      <c r="V54" s="42"/>
      <c r="W54" s="42"/>
      <c r="X54" s="42"/>
      <c r="Y54" s="42"/>
      <c r="Z54" s="42"/>
      <c r="AA54" s="42"/>
      <c r="AB54" s="42"/>
      <c r="AC54" s="42"/>
      <c r="AD54" s="42"/>
      <c r="AE54" s="42"/>
      <c r="AF54" s="42"/>
      <c r="AG54" s="42"/>
      <c r="AH54" s="42"/>
      <c r="AI54" s="42"/>
      <c r="AJ54" s="42"/>
      <c r="AK54" s="42"/>
      <c r="AL54" s="42"/>
      <c r="AM54" s="42"/>
      <c r="AN54" s="42"/>
      <c r="AO54" s="42"/>
      <c r="AP54" s="42"/>
      <c r="AQ54" s="42"/>
      <c r="AR54" s="42"/>
      <c r="AS54" s="42"/>
      <c r="AT54" s="42"/>
      <c r="AU54" s="42"/>
      <c r="AV54" s="42"/>
      <c r="AW54" s="42"/>
      <c r="AX54" s="42"/>
      <c r="AY54" s="42"/>
      <c r="AZ54" s="42"/>
      <c r="CZ54" s="126">
        <v>0</v>
      </c>
    </row>
    <row r="55" spans="3:104" x14ac:dyDescent="0.25">
      <c r="CZ55" s="126">
        <v>0</v>
      </c>
    </row>
    <row r="56" spans="3:104" x14ac:dyDescent="0.25">
      <c r="C56" s="47" t="s">
        <v>211</v>
      </c>
      <c r="D56" s="412"/>
      <c r="E56" s="412"/>
      <c r="F56" s="412"/>
      <c r="G56" s="412"/>
      <c r="H56" s="412"/>
      <c r="I56" s="412"/>
      <c r="J56" s="412"/>
      <c r="K56" s="412"/>
      <c r="L56" s="412"/>
      <c r="M56" s="412"/>
      <c r="N56" s="412"/>
      <c r="O56" s="412"/>
      <c r="P56" s="412"/>
      <c r="Q56" s="412"/>
      <c r="R56" s="412"/>
      <c r="S56" s="412"/>
      <c r="T56" s="412"/>
      <c r="U56" s="412"/>
      <c r="V56" s="412"/>
      <c r="W56" s="412"/>
      <c r="X56" s="412"/>
      <c r="Y56" s="412"/>
      <c r="Z56" s="412"/>
      <c r="AA56" s="412"/>
      <c r="AB56" s="412"/>
      <c r="AC56" s="412"/>
      <c r="AD56" s="412"/>
      <c r="AE56" s="412"/>
      <c r="AF56" s="412"/>
      <c r="AG56" s="412"/>
      <c r="AH56" s="412"/>
      <c r="AI56" s="412"/>
      <c r="AJ56" s="412"/>
      <c r="AK56" s="412"/>
      <c r="AL56" s="412"/>
      <c r="AM56" s="412"/>
      <c r="AN56" s="412"/>
      <c r="AO56" s="412"/>
      <c r="AP56" s="412"/>
      <c r="AQ56" s="412"/>
      <c r="AR56" s="412"/>
      <c r="AS56" s="412"/>
      <c r="AT56" s="412"/>
      <c r="AU56" s="412"/>
      <c r="AV56" s="412"/>
      <c r="AW56" s="412"/>
      <c r="AX56" s="412"/>
      <c r="AY56" s="412"/>
      <c r="AZ56" s="413"/>
      <c r="CZ56" s="126">
        <v>0</v>
      </c>
    </row>
    <row r="57" spans="3:104" x14ac:dyDescent="0.25">
      <c r="C57" s="52" t="s">
        <v>211</v>
      </c>
      <c r="D57" s="389"/>
      <c r="E57" s="389"/>
      <c r="F57" s="389"/>
      <c r="G57" s="389"/>
      <c r="H57" s="389"/>
      <c r="I57" s="389"/>
      <c r="J57" s="389"/>
      <c r="K57" s="389"/>
      <c r="L57" s="389"/>
      <c r="M57" s="389"/>
      <c r="N57" s="389"/>
      <c r="O57" s="389"/>
      <c r="P57" s="389"/>
      <c r="Q57" s="389"/>
      <c r="R57" s="389"/>
      <c r="S57" s="389"/>
      <c r="T57" s="389"/>
      <c r="U57" s="389"/>
      <c r="V57" s="389"/>
      <c r="W57" s="389"/>
      <c r="X57" s="389"/>
      <c r="Y57" s="389"/>
      <c r="Z57" s="389"/>
      <c r="AA57" s="389"/>
      <c r="AB57" s="389"/>
      <c r="AC57" s="389"/>
      <c r="AD57" s="389"/>
      <c r="AE57" s="389"/>
      <c r="AF57" s="389"/>
      <c r="AG57" s="389"/>
      <c r="AH57" s="389"/>
      <c r="AI57" s="389"/>
      <c r="AJ57" s="389"/>
      <c r="AK57" s="389"/>
      <c r="AL57" s="389"/>
      <c r="AM57" s="389"/>
      <c r="AN57" s="389"/>
      <c r="AO57" s="389"/>
      <c r="AP57" s="389"/>
      <c r="AQ57" s="389"/>
      <c r="AR57" s="389"/>
      <c r="AS57" s="389"/>
      <c r="AT57" s="389"/>
      <c r="AU57" s="389"/>
      <c r="AV57" s="389"/>
      <c r="AW57" s="389"/>
      <c r="AX57" s="389"/>
      <c r="AY57" s="389"/>
      <c r="AZ57" s="390"/>
      <c r="CZ57" s="126">
        <v>0</v>
      </c>
    </row>
    <row r="58" spans="3:104" x14ac:dyDescent="0.25">
      <c r="C58" s="144" t="s">
        <v>211</v>
      </c>
      <c r="D58" s="970"/>
      <c r="E58" s="428"/>
      <c r="F58" s="428"/>
      <c r="G58" s="428"/>
      <c r="H58" s="428"/>
      <c r="I58" s="428"/>
      <c r="J58" s="428"/>
      <c r="K58" s="428"/>
      <c r="L58" s="428"/>
      <c r="M58" s="428"/>
      <c r="N58" s="428"/>
      <c r="O58" s="428"/>
      <c r="P58" s="428"/>
      <c r="Q58" s="428"/>
      <c r="R58" s="428"/>
      <c r="S58" s="428"/>
      <c r="T58" s="428"/>
      <c r="U58" s="428"/>
      <c r="V58" s="428"/>
      <c r="W58" s="428"/>
      <c r="X58" s="428"/>
      <c r="Y58" s="428"/>
      <c r="Z58" s="428"/>
      <c r="AA58" s="428"/>
      <c r="AB58" s="428"/>
      <c r="AC58" s="428"/>
      <c r="AD58" s="428"/>
      <c r="AE58" s="428"/>
      <c r="AF58" s="428"/>
      <c r="AG58" s="428"/>
      <c r="AH58" s="428"/>
      <c r="AI58" s="428"/>
      <c r="AJ58" s="428"/>
      <c r="AK58" s="428"/>
      <c r="AL58" s="428"/>
      <c r="AM58" s="428"/>
      <c r="AN58" s="428"/>
      <c r="AO58" s="428"/>
      <c r="AP58" s="428"/>
      <c r="AQ58" s="428"/>
      <c r="AR58" s="428"/>
      <c r="AS58" s="428"/>
      <c r="AT58" s="428"/>
      <c r="AU58" s="428"/>
      <c r="AV58" s="428"/>
      <c r="AW58" s="428"/>
      <c r="AX58" s="428"/>
      <c r="AY58" s="428"/>
      <c r="AZ58" s="429"/>
      <c r="CZ58" s="126">
        <v>0</v>
      </c>
    </row>
    <row r="59" spans="3:104" x14ac:dyDescent="0.25">
      <c r="C59" s="420" t="s">
        <v>92</v>
      </c>
      <c r="D59" s="421"/>
      <c r="E59" s="421"/>
      <c r="F59" s="421"/>
      <c r="G59" s="421"/>
      <c r="H59" s="421"/>
      <c r="I59" s="421"/>
      <c r="J59" s="421"/>
      <c r="K59" s="421"/>
      <c r="L59" s="421"/>
      <c r="M59" s="421"/>
      <c r="N59" s="421"/>
      <c r="O59" s="421"/>
      <c r="P59" s="421"/>
      <c r="Q59" s="421"/>
      <c r="R59" s="421"/>
      <c r="S59" s="421"/>
      <c r="T59" s="421"/>
      <c r="U59" s="421"/>
      <c r="V59" s="421"/>
      <c r="W59" s="421"/>
      <c r="X59" s="421"/>
      <c r="Y59" s="421"/>
      <c r="Z59" s="421"/>
      <c r="AA59" s="421"/>
      <c r="AB59" s="421"/>
      <c r="AC59" s="421"/>
      <c r="AD59" s="421"/>
      <c r="AE59" s="421"/>
      <c r="AF59" s="421"/>
      <c r="AG59" s="421"/>
      <c r="AH59" s="421"/>
      <c r="AI59" s="421"/>
      <c r="AJ59" s="421"/>
      <c r="AK59" s="421"/>
      <c r="AL59" s="421"/>
      <c r="AM59" s="421"/>
      <c r="AN59" s="421"/>
      <c r="AO59" s="421"/>
      <c r="AP59" s="421"/>
      <c r="AQ59" s="421"/>
      <c r="AR59" s="421"/>
      <c r="AS59" s="421"/>
      <c r="AT59" s="421"/>
      <c r="AU59" s="421"/>
      <c r="AV59" s="422"/>
      <c r="AW59" s="330" t="s">
        <v>93</v>
      </c>
      <c r="AX59" s="331"/>
      <c r="AY59" s="330" t="s">
        <v>94</v>
      </c>
      <c r="AZ59" s="331"/>
      <c r="CZ59" s="126">
        <v>1</v>
      </c>
    </row>
    <row r="60" spans="3:104" x14ac:dyDescent="0.25">
      <c r="CZ60" s="126">
        <v>0</v>
      </c>
    </row>
    <row r="61" spans="3:104" x14ac:dyDescent="0.25">
      <c r="C61" s="1107" t="s">
        <v>317</v>
      </c>
      <c r="D61" s="1107"/>
      <c r="E61" s="1107"/>
      <c r="F61" s="1107"/>
      <c r="G61" s="1107"/>
      <c r="H61" s="1107"/>
      <c r="I61" s="1107"/>
      <c r="J61" s="1107"/>
      <c r="K61" s="1107"/>
      <c r="L61" s="1107"/>
      <c r="M61" s="1107"/>
      <c r="N61" s="1107"/>
      <c r="O61" s="1107"/>
      <c r="P61" s="1107"/>
      <c r="Q61" s="1107"/>
      <c r="R61" s="1107"/>
      <c r="S61" s="1107"/>
      <c r="T61" s="1107"/>
      <c r="U61" s="1107"/>
      <c r="V61" s="1107"/>
      <c r="W61" s="1107"/>
      <c r="X61" s="1107"/>
      <c r="Y61" s="1107"/>
      <c r="Z61" s="1107"/>
      <c r="AA61" s="1107"/>
      <c r="AB61" s="1107"/>
      <c r="AC61" s="1107"/>
      <c r="AD61" s="1107"/>
      <c r="AE61" s="1107"/>
      <c r="AF61" s="1107"/>
      <c r="AG61" s="1107"/>
      <c r="AH61" s="1107"/>
      <c r="AI61" s="1107"/>
      <c r="AJ61" s="1107"/>
      <c r="AK61" s="1107"/>
      <c r="AL61" s="1107"/>
      <c r="AM61" s="1107"/>
      <c r="AN61" s="1107"/>
      <c r="AO61" s="1107"/>
      <c r="AP61" s="1107"/>
      <c r="AQ61" s="1107"/>
      <c r="AR61" s="1107"/>
      <c r="AS61" s="1107"/>
      <c r="AT61" s="1107"/>
      <c r="AU61" s="1107"/>
      <c r="AV61" s="1107"/>
      <c r="AW61" s="1107"/>
      <c r="AX61" s="1107"/>
      <c r="AY61" s="1107"/>
      <c r="AZ61" s="1107"/>
      <c r="CZ61" s="126">
        <v>0</v>
      </c>
    </row>
    <row r="62" spans="3:104" x14ac:dyDescent="0.25">
      <c r="CZ62" s="126">
        <v>0</v>
      </c>
    </row>
    <row r="63" spans="3:104" ht="15" customHeight="1" x14ac:dyDescent="0.25">
      <c r="C63" s="661" t="s">
        <v>228</v>
      </c>
      <c r="D63" s="662"/>
      <c r="E63" s="662"/>
      <c r="F63" s="662"/>
      <c r="G63" s="662"/>
      <c r="H63" s="662"/>
      <c r="I63" s="662"/>
      <c r="J63" s="662"/>
      <c r="K63" s="662"/>
      <c r="L63" s="662"/>
      <c r="M63" s="662"/>
      <c r="N63" s="663"/>
      <c r="O63" s="1104" t="s">
        <v>612</v>
      </c>
      <c r="P63" s="1104"/>
      <c r="Q63" s="1104"/>
      <c r="R63" s="1104"/>
      <c r="S63" s="1104"/>
      <c r="T63" s="1104"/>
      <c r="U63" s="1104"/>
      <c r="V63" s="1104"/>
      <c r="W63" s="1104"/>
      <c r="X63" s="1104"/>
      <c r="Y63" s="1104"/>
      <c r="Z63" s="1104"/>
      <c r="AA63" s="1104"/>
      <c r="AB63" s="1104" t="s">
        <v>163</v>
      </c>
      <c r="AC63" s="1104"/>
      <c r="AD63" s="1104"/>
      <c r="AE63" s="1104"/>
      <c r="AF63" s="1104"/>
      <c r="AG63" s="1104"/>
      <c r="AH63" s="1104"/>
      <c r="AI63" s="1104"/>
      <c r="AJ63" s="1104"/>
      <c r="AK63" s="1104"/>
      <c r="AL63" s="1104"/>
      <c r="AM63" s="1104"/>
      <c r="AN63" s="1104"/>
      <c r="AO63" s="1108" t="s">
        <v>611</v>
      </c>
      <c r="AP63" s="733"/>
      <c r="AQ63" s="733"/>
      <c r="AR63" s="733"/>
      <c r="AS63" s="733"/>
      <c r="AT63" s="733"/>
      <c r="AU63" s="733"/>
      <c r="AV63" s="733"/>
      <c r="AW63" s="733"/>
      <c r="AX63" s="733"/>
      <c r="AY63" s="733"/>
      <c r="AZ63" s="734"/>
      <c r="CZ63" s="126">
        <v>0</v>
      </c>
    </row>
    <row r="64" spans="3:104" ht="15" customHeight="1" x14ac:dyDescent="0.25">
      <c r="C64" s="1103"/>
      <c r="D64" s="353"/>
      <c r="E64" s="353"/>
      <c r="F64" s="353"/>
      <c r="G64" s="353"/>
      <c r="H64" s="353"/>
      <c r="I64" s="353"/>
      <c r="J64" s="353"/>
      <c r="K64" s="353"/>
      <c r="L64" s="353"/>
      <c r="M64" s="353"/>
      <c r="N64" s="354"/>
      <c r="O64" s="532" t="s">
        <v>21</v>
      </c>
      <c r="P64" s="364"/>
      <c r="Q64" s="364"/>
      <c r="R64" s="364"/>
      <c r="S64" s="364"/>
      <c r="T64" s="364"/>
      <c r="U64" s="364"/>
      <c r="V64" s="364"/>
      <c r="W64" s="364"/>
      <c r="X64" s="364"/>
      <c r="Y64" s="364"/>
      <c r="Z64" s="364"/>
      <c r="AA64" s="668"/>
      <c r="AB64" s="532" t="s">
        <v>613</v>
      </c>
      <c r="AC64" s="364"/>
      <c r="AD64" s="364"/>
      <c r="AE64" s="364"/>
      <c r="AF64" s="364"/>
      <c r="AG64" s="364"/>
      <c r="AH64" s="364"/>
      <c r="AI64" s="364"/>
      <c r="AJ64" s="364"/>
      <c r="AK64" s="364"/>
      <c r="AL64" s="364"/>
      <c r="AM64" s="364"/>
      <c r="AN64" s="668"/>
      <c r="AO64" s="352"/>
      <c r="AP64" s="353"/>
      <c r="AQ64" s="353"/>
      <c r="AR64" s="353"/>
      <c r="AS64" s="353"/>
      <c r="AT64" s="353"/>
      <c r="AU64" s="353"/>
      <c r="AV64" s="353"/>
      <c r="AW64" s="353"/>
      <c r="AX64" s="353"/>
      <c r="AY64" s="353"/>
      <c r="AZ64" s="354"/>
      <c r="CZ64" s="126">
        <v>0</v>
      </c>
    </row>
    <row r="65" spans="3:104" x14ac:dyDescent="0.25">
      <c r="C65" s="1103"/>
      <c r="D65" s="353"/>
      <c r="E65" s="353"/>
      <c r="F65" s="353"/>
      <c r="G65" s="353"/>
      <c r="H65" s="353"/>
      <c r="I65" s="353"/>
      <c r="J65" s="353"/>
      <c r="K65" s="353"/>
      <c r="L65" s="353"/>
      <c r="M65" s="353"/>
      <c r="N65" s="354"/>
      <c r="O65" s="532" t="s">
        <v>318</v>
      </c>
      <c r="P65" s="364"/>
      <c r="Q65" s="364"/>
      <c r="R65" s="364"/>
      <c r="S65" s="364"/>
      <c r="T65" s="364"/>
      <c r="U65" s="364"/>
      <c r="V65" s="364"/>
      <c r="W65" s="364"/>
      <c r="X65" s="364"/>
      <c r="Y65" s="364"/>
      <c r="Z65" s="364"/>
      <c r="AA65" s="668"/>
      <c r="AB65" s="532" t="s">
        <v>613</v>
      </c>
      <c r="AC65" s="364"/>
      <c r="AD65" s="364"/>
      <c r="AE65" s="364"/>
      <c r="AF65" s="364"/>
      <c r="AG65" s="364"/>
      <c r="AH65" s="364"/>
      <c r="AI65" s="364"/>
      <c r="AJ65" s="364"/>
      <c r="AK65" s="364"/>
      <c r="AL65" s="364"/>
      <c r="AM65" s="364"/>
      <c r="AN65" s="668"/>
      <c r="AO65" s="352"/>
      <c r="AP65" s="353"/>
      <c r="AQ65" s="353"/>
      <c r="AR65" s="353"/>
      <c r="AS65" s="353"/>
      <c r="AT65" s="353"/>
      <c r="AU65" s="353"/>
      <c r="AV65" s="353"/>
      <c r="AW65" s="353"/>
      <c r="AX65" s="353"/>
      <c r="AY65" s="353"/>
      <c r="AZ65" s="354"/>
      <c r="CZ65" s="126">
        <v>0</v>
      </c>
    </row>
    <row r="66" spans="3:104" x14ac:dyDescent="0.25">
      <c r="C66" s="352"/>
      <c r="D66" s="353"/>
      <c r="E66" s="353"/>
      <c r="F66" s="353"/>
      <c r="G66" s="353"/>
      <c r="H66" s="353"/>
      <c r="I66" s="353"/>
      <c r="J66" s="353"/>
      <c r="K66" s="353"/>
      <c r="L66" s="353"/>
      <c r="M66" s="353"/>
      <c r="N66" s="354"/>
      <c r="O66" s="532" t="s">
        <v>319</v>
      </c>
      <c r="P66" s="364"/>
      <c r="Q66" s="364"/>
      <c r="R66" s="364"/>
      <c r="S66" s="364"/>
      <c r="T66" s="364"/>
      <c r="U66" s="364"/>
      <c r="V66" s="364"/>
      <c r="W66" s="364"/>
      <c r="X66" s="364"/>
      <c r="Y66" s="364"/>
      <c r="Z66" s="364"/>
      <c r="AA66" s="668"/>
      <c r="AB66" s="532"/>
      <c r="AC66" s="364"/>
      <c r="AD66" s="364"/>
      <c r="AE66" s="364"/>
      <c r="AF66" s="364"/>
      <c r="AG66" s="364"/>
      <c r="AH66" s="364"/>
      <c r="AI66" s="364"/>
      <c r="AJ66" s="364"/>
      <c r="AK66" s="364"/>
      <c r="AL66" s="364"/>
      <c r="AM66" s="364"/>
      <c r="AN66" s="668"/>
      <c r="AO66" s="352"/>
      <c r="AP66" s="353"/>
      <c r="AQ66" s="353"/>
      <c r="AR66" s="353"/>
      <c r="AS66" s="353"/>
      <c r="AT66" s="353"/>
      <c r="AU66" s="353"/>
      <c r="AV66" s="353"/>
      <c r="AW66" s="353"/>
      <c r="AX66" s="353"/>
      <c r="AY66" s="353"/>
      <c r="AZ66" s="354"/>
      <c r="CZ66" s="126">
        <v>0</v>
      </c>
    </row>
    <row r="67" spans="3:104" ht="15" customHeight="1" x14ac:dyDescent="0.25">
      <c r="C67" s="414"/>
      <c r="D67" s="415"/>
      <c r="E67" s="415"/>
      <c r="F67" s="415"/>
      <c r="G67" s="415"/>
      <c r="H67" s="415"/>
      <c r="I67" s="415"/>
      <c r="J67" s="415"/>
      <c r="K67" s="415"/>
      <c r="L67" s="415"/>
      <c r="M67" s="415"/>
      <c r="N67" s="416"/>
      <c r="O67" s="551"/>
      <c r="P67" s="1109"/>
      <c r="Q67" s="1109"/>
      <c r="R67" s="1109"/>
      <c r="S67" s="1109"/>
      <c r="T67" s="1109"/>
      <c r="U67" s="1109"/>
      <c r="V67" s="1109"/>
      <c r="W67" s="1109"/>
      <c r="X67" s="1109"/>
      <c r="Y67" s="1109"/>
      <c r="Z67" s="1109"/>
      <c r="AA67" s="1110"/>
      <c r="AB67" s="551"/>
      <c r="AC67" s="1109"/>
      <c r="AD67" s="1109"/>
      <c r="AE67" s="1109"/>
      <c r="AF67" s="1109"/>
      <c r="AG67" s="1109"/>
      <c r="AH67" s="1109"/>
      <c r="AI67" s="1109"/>
      <c r="AJ67" s="1109"/>
      <c r="AK67" s="1109"/>
      <c r="AL67" s="1109"/>
      <c r="AM67" s="1109"/>
      <c r="AN67" s="1110"/>
      <c r="AO67" s="414"/>
      <c r="AP67" s="415"/>
      <c r="AQ67" s="415"/>
      <c r="AR67" s="415"/>
      <c r="AS67" s="415"/>
      <c r="AT67" s="415"/>
      <c r="AU67" s="415"/>
      <c r="AV67" s="415"/>
      <c r="AW67" s="415"/>
      <c r="AX67" s="415"/>
      <c r="AY67" s="415"/>
      <c r="AZ67" s="416"/>
      <c r="CZ67" s="126">
        <v>0</v>
      </c>
    </row>
    <row r="68" spans="3:104" x14ac:dyDescent="0.25">
      <c r="C68" s="352"/>
      <c r="D68" s="353"/>
      <c r="E68" s="353"/>
      <c r="F68" s="353"/>
      <c r="G68" s="353"/>
      <c r="H68" s="353"/>
      <c r="I68" s="353"/>
      <c r="J68" s="353"/>
      <c r="K68" s="353"/>
      <c r="L68" s="353"/>
      <c r="M68" s="353"/>
      <c r="N68" s="354"/>
      <c r="O68" s="532"/>
      <c r="P68" s="364"/>
      <c r="Q68" s="364"/>
      <c r="R68" s="364"/>
      <c r="S68" s="364"/>
      <c r="T68" s="364"/>
      <c r="U68" s="364"/>
      <c r="V68" s="364"/>
      <c r="W68" s="364"/>
      <c r="X68" s="364"/>
      <c r="Y68" s="364"/>
      <c r="Z68" s="364"/>
      <c r="AA68" s="668"/>
      <c r="AB68" s="532"/>
      <c r="AC68" s="364"/>
      <c r="AD68" s="364"/>
      <c r="AE68" s="364"/>
      <c r="AF68" s="364"/>
      <c r="AG68" s="364"/>
      <c r="AH68" s="364"/>
      <c r="AI68" s="364"/>
      <c r="AJ68" s="364"/>
      <c r="AK68" s="364"/>
      <c r="AL68" s="364"/>
      <c r="AM68" s="364"/>
      <c r="AN68" s="668"/>
      <c r="AO68" s="352"/>
      <c r="AP68" s="353"/>
      <c r="AQ68" s="353"/>
      <c r="AR68" s="353"/>
      <c r="AS68" s="353"/>
      <c r="AT68" s="353"/>
      <c r="AU68" s="353"/>
      <c r="AV68" s="353"/>
      <c r="AW68" s="353"/>
      <c r="AX68" s="353"/>
      <c r="AY68" s="353"/>
      <c r="AZ68" s="354"/>
      <c r="CZ68" s="126">
        <v>0</v>
      </c>
    </row>
    <row r="69" spans="3:104" x14ac:dyDescent="0.25">
      <c r="C69" s="420" t="s">
        <v>92</v>
      </c>
      <c r="D69" s="421"/>
      <c r="E69" s="421"/>
      <c r="F69" s="421"/>
      <c r="G69" s="421"/>
      <c r="H69" s="421"/>
      <c r="I69" s="421"/>
      <c r="J69" s="421"/>
      <c r="K69" s="421"/>
      <c r="L69" s="421"/>
      <c r="M69" s="421"/>
      <c r="N69" s="421"/>
      <c r="O69" s="421"/>
      <c r="P69" s="421"/>
      <c r="Q69" s="421"/>
      <c r="R69" s="421"/>
      <c r="S69" s="421"/>
      <c r="T69" s="421"/>
      <c r="U69" s="421"/>
      <c r="V69" s="421"/>
      <c r="W69" s="421"/>
      <c r="X69" s="421"/>
      <c r="Y69" s="421"/>
      <c r="Z69" s="421"/>
      <c r="AA69" s="421"/>
      <c r="AB69" s="421"/>
      <c r="AC69" s="421"/>
      <c r="AD69" s="421"/>
      <c r="AE69" s="421"/>
      <c r="AF69" s="421"/>
      <c r="AG69" s="421"/>
      <c r="AH69" s="421"/>
      <c r="AI69" s="421"/>
      <c r="AJ69" s="421"/>
      <c r="AK69" s="421"/>
      <c r="AL69" s="421"/>
      <c r="AM69" s="421"/>
      <c r="AN69" s="421"/>
      <c r="AO69" s="421"/>
      <c r="AP69" s="421"/>
      <c r="AQ69" s="421"/>
      <c r="AR69" s="421"/>
      <c r="AS69" s="421"/>
      <c r="AT69" s="421"/>
      <c r="AU69" s="421"/>
      <c r="AV69" s="422"/>
      <c r="AW69" s="330" t="s">
        <v>93</v>
      </c>
      <c r="AX69" s="331"/>
      <c r="AY69" s="330" t="s">
        <v>94</v>
      </c>
      <c r="AZ69" s="331"/>
      <c r="CZ69" s="126">
        <v>1</v>
      </c>
    </row>
    <row r="70" spans="3:104" x14ac:dyDescent="0.25">
      <c r="CZ70" s="126">
        <v>0</v>
      </c>
    </row>
    <row r="71" spans="3:104" x14ac:dyDescent="0.25">
      <c r="C71" s="623" t="s">
        <v>320</v>
      </c>
      <c r="D71" s="381"/>
      <c r="E71" s="381"/>
      <c r="F71" s="381"/>
      <c r="G71" s="381"/>
      <c r="H71" s="381"/>
      <c r="I71" s="381"/>
      <c r="J71" s="381"/>
      <c r="K71" s="381"/>
      <c r="L71" s="381"/>
      <c r="M71" s="381"/>
      <c r="N71" s="381"/>
      <c r="O71" s="381"/>
      <c r="P71" s="382"/>
      <c r="Q71" s="620" t="s">
        <v>91</v>
      </c>
      <c r="R71" s="426"/>
      <c r="S71" s="426"/>
      <c r="T71" s="426"/>
      <c r="U71" s="426"/>
      <c r="V71" s="426"/>
      <c r="W71" s="426"/>
      <c r="X71" s="426"/>
      <c r="Y71" s="426"/>
      <c r="Z71" s="426"/>
      <c r="AA71" s="426"/>
      <c r="AB71" s="426"/>
      <c r="AC71" s="426"/>
      <c r="AD71" s="426"/>
      <c r="AE71" s="426"/>
      <c r="AF71" s="426"/>
      <c r="AG71" s="426"/>
      <c r="AH71" s="426"/>
      <c r="AI71" s="426"/>
      <c r="AJ71" s="426"/>
      <c r="AK71" s="426"/>
      <c r="AL71" s="426"/>
      <c r="AM71" s="426"/>
      <c r="AN71" s="426"/>
      <c r="AO71" s="426"/>
      <c r="AP71" s="426"/>
      <c r="AQ71" s="426"/>
      <c r="AR71" s="426"/>
      <c r="AS71" s="426"/>
      <c r="AT71" s="426"/>
      <c r="AU71" s="426"/>
      <c r="AV71" s="426"/>
      <c r="AW71" s="426"/>
      <c r="AX71" s="426"/>
      <c r="AY71" s="426"/>
      <c r="AZ71" s="427"/>
      <c r="CZ71" s="126">
        <v>0</v>
      </c>
    </row>
    <row r="72" spans="3:104" ht="15" customHeight="1" x14ac:dyDescent="0.2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CZ72" s="126">
        <v>1</v>
      </c>
    </row>
    <row r="73" spans="3:104" ht="15" customHeight="1" x14ac:dyDescent="0.2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CZ73" s="126">
        <v>1</v>
      </c>
    </row>
    <row r="74" spans="3:104" ht="15" customHeight="1" x14ac:dyDescent="0.25">
      <c r="C74" s="335" t="s">
        <v>391</v>
      </c>
      <c r="D74" s="328"/>
      <c r="E74" s="328"/>
      <c r="F74" s="328"/>
      <c r="G74" s="328"/>
      <c r="H74" s="328"/>
      <c r="I74" s="328"/>
      <c r="J74" s="328"/>
      <c r="K74" s="328"/>
      <c r="L74" s="328"/>
      <c r="M74" s="328"/>
      <c r="N74" s="328"/>
      <c r="O74" s="328"/>
      <c r="P74" s="329"/>
      <c r="Q74" s="43"/>
      <c r="R74" s="42"/>
      <c r="S74" s="42"/>
      <c r="T74" s="42"/>
      <c r="U74" s="42"/>
      <c r="V74" s="42"/>
      <c r="W74" s="42"/>
      <c r="X74" s="42"/>
      <c r="Y74" s="42"/>
      <c r="Z74" s="42"/>
      <c r="AA74" s="42"/>
      <c r="AB74" s="42"/>
      <c r="AC74" s="42"/>
      <c r="AD74" s="42"/>
      <c r="AE74" s="42"/>
      <c r="AF74" s="42"/>
      <c r="AG74" s="42"/>
      <c r="AH74" s="42"/>
      <c r="AI74" s="42"/>
      <c r="AJ74" s="42"/>
      <c r="AK74" s="42"/>
      <c r="AL74" s="42"/>
      <c r="AM74" s="42"/>
      <c r="AN74" s="42"/>
      <c r="AO74" s="42"/>
      <c r="AP74" s="42"/>
      <c r="AQ74" s="42"/>
      <c r="AR74" s="42"/>
      <c r="AS74" s="42"/>
      <c r="AT74" s="42"/>
      <c r="AU74" s="42"/>
      <c r="AV74" s="42"/>
      <c r="AW74" s="42"/>
      <c r="AX74" s="42"/>
      <c r="AY74" s="42"/>
      <c r="AZ74" s="42"/>
      <c r="CZ74" s="126">
        <v>1</v>
      </c>
    </row>
    <row r="75" spans="3:104" ht="15" customHeight="1" x14ac:dyDescent="0.25">
      <c r="C75" s="164"/>
      <c r="D75" s="164"/>
      <c r="E75" s="164"/>
      <c r="F75" s="164"/>
      <c r="G75" s="164"/>
      <c r="H75" s="164"/>
      <c r="I75" s="164"/>
      <c r="J75" s="164"/>
      <c r="K75" s="164"/>
      <c r="L75" s="164"/>
      <c r="M75" s="164"/>
      <c r="N75" s="164"/>
      <c r="O75" s="164"/>
      <c r="P75" s="164"/>
      <c r="Q75" s="164"/>
      <c r="R75" s="164"/>
      <c r="S75" s="164"/>
      <c r="T75" s="164"/>
      <c r="U75" s="164"/>
      <c r="V75" s="164"/>
      <c r="W75" s="164"/>
      <c r="X75" s="164"/>
      <c r="Y75" s="164"/>
      <c r="Z75" s="164"/>
      <c r="AA75" s="164"/>
      <c r="AB75" s="164"/>
      <c r="AC75" s="164"/>
      <c r="AD75" s="164"/>
      <c r="AE75" s="164"/>
      <c r="AF75" s="164"/>
      <c r="AG75" s="164"/>
      <c r="AH75" s="164"/>
      <c r="AI75" s="164"/>
      <c r="AJ75" s="164"/>
      <c r="AK75" s="164"/>
      <c r="AL75" s="164"/>
      <c r="AM75" s="164"/>
      <c r="AN75" s="164"/>
      <c r="AO75" s="164"/>
      <c r="AP75" s="164"/>
      <c r="AQ75" s="164"/>
      <c r="AR75" s="164"/>
      <c r="AS75" s="164"/>
      <c r="AT75" s="164"/>
      <c r="AU75" s="164"/>
      <c r="AV75" s="164"/>
      <c r="AW75" s="164"/>
      <c r="AX75" s="164"/>
      <c r="AY75" s="164"/>
      <c r="AZ75" s="164"/>
      <c r="CZ75" s="126">
        <v>1</v>
      </c>
    </row>
    <row r="76" spans="3:104" ht="15" customHeight="1" x14ac:dyDescent="0.25">
      <c r="C76" s="441"/>
      <c r="D76" s="442"/>
      <c r="E76" s="442"/>
      <c r="F76" s="442"/>
      <c r="G76" s="442"/>
      <c r="H76" s="442"/>
      <c r="I76" s="442"/>
      <c r="J76" s="442"/>
      <c r="K76" s="442"/>
      <c r="L76" s="442"/>
      <c r="M76" s="442"/>
      <c r="N76" s="442"/>
      <c r="O76" s="442"/>
      <c r="P76" s="442"/>
      <c r="Q76" s="447" t="s">
        <v>392</v>
      </c>
      <c r="R76" s="447"/>
      <c r="S76" s="447"/>
      <c r="T76" s="447"/>
      <c r="U76" s="447"/>
      <c r="V76" s="447"/>
      <c r="W76" s="447"/>
      <c r="X76" s="447"/>
      <c r="Y76" s="447"/>
      <c r="Z76" s="447"/>
      <c r="AA76" s="447"/>
      <c r="AB76" s="447"/>
      <c r="AC76" s="447"/>
      <c r="AD76" s="447"/>
      <c r="AE76" s="447"/>
      <c r="AF76" s="447"/>
      <c r="AG76" s="447"/>
      <c r="AH76" s="447"/>
      <c r="AI76" s="447"/>
      <c r="AJ76" s="447"/>
      <c r="AK76" s="447"/>
      <c r="AL76" s="447"/>
      <c r="AM76" s="447"/>
      <c r="AN76" s="447"/>
      <c r="AO76" s="447"/>
      <c r="AP76" s="447"/>
      <c r="AQ76" s="447"/>
      <c r="AR76" s="447"/>
      <c r="AS76" s="447"/>
      <c r="AT76" s="447"/>
      <c r="AU76" s="447"/>
      <c r="AV76" s="447"/>
      <c r="AW76" s="447"/>
      <c r="AX76" s="447"/>
      <c r="AY76" s="447"/>
      <c r="AZ76" s="448"/>
      <c r="CZ76" s="126">
        <v>1</v>
      </c>
    </row>
    <row r="77" spans="3:104" ht="15" customHeight="1" x14ac:dyDescent="0.25">
      <c r="C77" s="443"/>
      <c r="D77" s="444"/>
      <c r="E77" s="444"/>
      <c r="F77" s="444"/>
      <c r="G77" s="444"/>
      <c r="H77" s="444"/>
      <c r="I77" s="444"/>
      <c r="J77" s="444"/>
      <c r="K77" s="444"/>
      <c r="L77" s="444"/>
      <c r="M77" s="444"/>
      <c r="N77" s="444"/>
      <c r="O77" s="444"/>
      <c r="P77" s="444"/>
      <c r="Q77" s="449"/>
      <c r="R77" s="449"/>
      <c r="S77" s="449"/>
      <c r="T77" s="449"/>
      <c r="U77" s="449"/>
      <c r="V77" s="449"/>
      <c r="W77" s="449"/>
      <c r="X77" s="449"/>
      <c r="Y77" s="449"/>
      <c r="Z77" s="449"/>
      <c r="AA77" s="449"/>
      <c r="AB77" s="449"/>
      <c r="AC77" s="449"/>
      <c r="AD77" s="449"/>
      <c r="AE77" s="449"/>
      <c r="AF77" s="449"/>
      <c r="AG77" s="449"/>
      <c r="AH77" s="449"/>
      <c r="AI77" s="449"/>
      <c r="AJ77" s="449"/>
      <c r="AK77" s="449"/>
      <c r="AL77" s="449"/>
      <c r="AM77" s="449"/>
      <c r="AN77" s="449"/>
      <c r="AO77" s="449"/>
      <c r="AP77" s="449"/>
      <c r="AQ77" s="449"/>
      <c r="AR77" s="449"/>
      <c r="AS77" s="449"/>
      <c r="AT77" s="449"/>
      <c r="AU77" s="449"/>
      <c r="AV77" s="449"/>
      <c r="AW77" s="449"/>
      <c r="AX77" s="449"/>
      <c r="AY77" s="449"/>
      <c r="AZ77" s="450"/>
      <c r="CZ77" s="126">
        <v>1</v>
      </c>
    </row>
    <row r="78" spans="3:104" ht="15" customHeight="1" x14ac:dyDescent="0.25">
      <c r="C78" s="445"/>
      <c r="D78" s="446"/>
      <c r="E78" s="446"/>
      <c r="F78" s="446"/>
      <c r="G78" s="446"/>
      <c r="H78" s="446"/>
      <c r="I78" s="446"/>
      <c r="J78" s="446"/>
      <c r="K78" s="446"/>
      <c r="L78" s="446"/>
      <c r="M78" s="446"/>
      <c r="N78" s="446"/>
      <c r="O78" s="446"/>
      <c r="P78" s="446"/>
      <c r="Q78" s="451"/>
      <c r="R78" s="451"/>
      <c r="S78" s="451"/>
      <c r="T78" s="451"/>
      <c r="U78" s="451"/>
      <c r="V78" s="451"/>
      <c r="W78" s="451"/>
      <c r="X78" s="451"/>
      <c r="Y78" s="451"/>
      <c r="Z78" s="451"/>
      <c r="AA78" s="451"/>
      <c r="AB78" s="451"/>
      <c r="AC78" s="451"/>
      <c r="AD78" s="451"/>
      <c r="AE78" s="451"/>
      <c r="AF78" s="451"/>
      <c r="AG78" s="451"/>
      <c r="AH78" s="451"/>
      <c r="AI78" s="451"/>
      <c r="AJ78" s="451"/>
      <c r="AK78" s="451"/>
      <c r="AL78" s="451"/>
      <c r="AM78" s="451"/>
      <c r="AN78" s="451"/>
      <c r="AO78" s="451"/>
      <c r="AP78" s="451"/>
      <c r="AQ78" s="451"/>
      <c r="AR78" s="451"/>
      <c r="AS78" s="451"/>
      <c r="AT78" s="451"/>
      <c r="AU78" s="451"/>
      <c r="AV78" s="451"/>
      <c r="AW78" s="451"/>
      <c r="AX78" s="451"/>
      <c r="AY78" s="451"/>
      <c r="AZ78" s="452"/>
      <c r="CZ78" s="126">
        <v>1</v>
      </c>
    </row>
    <row r="79" spans="3:104" ht="15" customHeight="1" x14ac:dyDescent="0.2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CZ79" s="126">
        <v>0</v>
      </c>
    </row>
    <row r="80" spans="3:104" ht="15" customHeight="1" x14ac:dyDescent="0.25">
      <c r="C80" s="1107"/>
      <c r="D80" s="1107"/>
      <c r="E80" s="1107"/>
      <c r="F80" s="1107"/>
      <c r="G80" s="1107"/>
      <c r="H80" s="1107"/>
      <c r="I80" s="1107"/>
      <c r="J80" s="1107"/>
      <c r="K80" s="1107"/>
      <c r="L80" s="1107"/>
      <c r="M80" s="1107"/>
      <c r="N80" s="1107"/>
      <c r="O80" s="1107"/>
      <c r="P80" s="1107"/>
      <c r="Q80" s="1107"/>
      <c r="R80" s="1107"/>
      <c r="S80" s="1107"/>
      <c r="T80" s="1107"/>
      <c r="U80" s="1107"/>
      <c r="V80" s="1107"/>
      <c r="W80" s="1107"/>
      <c r="X80" s="1107"/>
      <c r="Y80" s="1107"/>
      <c r="Z80" s="1107"/>
      <c r="AA80" s="1107"/>
      <c r="AB80" s="1107"/>
      <c r="AC80" s="1107"/>
      <c r="AD80" s="1107"/>
      <c r="AE80" s="1107"/>
      <c r="AF80" s="1107"/>
      <c r="AG80" s="1107"/>
      <c r="AH80" s="1107"/>
      <c r="AI80" s="1107"/>
      <c r="AJ80" s="1107"/>
      <c r="AK80" s="1107"/>
      <c r="AL80" s="1107"/>
      <c r="AM80" s="1107"/>
      <c r="AN80" s="1107"/>
      <c r="AO80" s="1107"/>
      <c r="AP80" s="1107"/>
      <c r="AQ80" s="1107"/>
      <c r="AR80" s="1107"/>
      <c r="AS80" s="1107"/>
      <c r="AT80" s="1107"/>
      <c r="AU80" s="1107"/>
      <c r="AV80" s="1107"/>
      <c r="AW80" s="1107"/>
      <c r="AX80" s="1107"/>
      <c r="AY80" s="1107"/>
      <c r="AZ80" s="1107"/>
      <c r="CZ80" s="126">
        <v>0</v>
      </c>
    </row>
    <row r="81" spans="1:104" x14ac:dyDescent="0.25">
      <c r="A81" s="39"/>
      <c r="B81" s="39"/>
      <c r="C81" s="39"/>
      <c r="D81" s="39"/>
      <c r="E81" s="39"/>
      <c r="F81" s="39"/>
      <c r="G81" s="39"/>
      <c r="H81" s="39"/>
      <c r="I81" s="39"/>
      <c r="J81" s="39"/>
      <c r="K81" s="39"/>
      <c r="L81" s="39"/>
      <c r="M81" s="39"/>
      <c r="N81" s="39"/>
      <c r="O81" s="39"/>
      <c r="P81" s="39"/>
      <c r="Q81" s="39"/>
      <c r="R81" s="39"/>
      <c r="S81" s="39"/>
      <c r="T81" s="39"/>
      <c r="U81" s="39"/>
      <c r="V81" s="39"/>
      <c r="W81" s="39"/>
      <c r="X81" s="39"/>
      <c r="Y81" s="39"/>
      <c r="Z81" s="39"/>
      <c r="AA81" s="39"/>
      <c r="AB81" s="39"/>
      <c r="AC81" s="39"/>
      <c r="AD81" s="39"/>
      <c r="AE81" s="39"/>
      <c r="AF81" s="39"/>
      <c r="AG81" s="39"/>
      <c r="AH81" s="39"/>
      <c r="AI81" s="39"/>
      <c r="AJ81" s="39"/>
      <c r="AK81" s="39"/>
      <c r="AL81" s="39"/>
      <c r="AM81" s="39"/>
      <c r="AN81" s="39"/>
      <c r="AO81" s="39"/>
      <c r="AP81" s="39"/>
      <c r="AQ81" s="39"/>
      <c r="AR81" s="39"/>
      <c r="AS81" s="39"/>
      <c r="AT81" s="39"/>
      <c r="AU81" s="40"/>
      <c r="AV81" s="40"/>
      <c r="AW81" s="40"/>
      <c r="AX81" s="40"/>
      <c r="AY81" s="40"/>
      <c r="AZ81" s="40"/>
      <c r="CZ81" s="126">
        <v>0</v>
      </c>
    </row>
    <row r="82" spans="1:104" x14ac:dyDescent="0.25">
      <c r="A82" s="39"/>
      <c r="B82" s="39"/>
      <c r="C82" s="679" t="s">
        <v>640</v>
      </c>
      <c r="D82" s="679"/>
      <c r="E82" s="679"/>
      <c r="F82" s="679"/>
      <c r="G82" s="679"/>
      <c r="H82" s="679"/>
      <c r="I82" s="679"/>
      <c r="J82" s="679"/>
      <c r="K82" s="679"/>
      <c r="L82" s="679"/>
      <c r="M82" s="679"/>
      <c r="N82" s="679"/>
      <c r="O82" s="679"/>
      <c r="P82" s="679"/>
      <c r="Q82" s="679"/>
      <c r="R82" s="679"/>
      <c r="S82" s="679"/>
      <c r="T82" s="679"/>
      <c r="U82" s="679"/>
      <c r="V82" s="679"/>
      <c r="W82" s="679"/>
      <c r="X82" s="679"/>
      <c r="Y82" s="679"/>
      <c r="Z82" s="679"/>
      <c r="AA82" s="679"/>
      <c r="AB82" s="679"/>
      <c r="AC82" s="679"/>
      <c r="AD82" s="679"/>
      <c r="AE82" s="679"/>
      <c r="AF82" s="679"/>
      <c r="AG82" s="679"/>
      <c r="AH82" s="679"/>
      <c r="AI82" s="679"/>
      <c r="AJ82" s="679"/>
      <c r="AK82" s="679"/>
      <c r="AL82" s="679"/>
      <c r="AM82" s="679"/>
      <c r="AN82" s="679"/>
      <c r="AO82" s="679"/>
      <c r="AP82" s="679"/>
      <c r="AQ82" s="679"/>
      <c r="AR82" s="679"/>
      <c r="AS82" s="679"/>
      <c r="AT82" s="679"/>
      <c r="AU82" s="679"/>
      <c r="AV82" s="679"/>
      <c r="AW82" s="65"/>
      <c r="AX82" s="65"/>
      <c r="AY82" s="65"/>
      <c r="AZ82" s="40"/>
      <c r="CZ82" s="126">
        <v>0</v>
      </c>
    </row>
    <row r="83" spans="1:104" x14ac:dyDescent="0.25">
      <c r="A83" s="39"/>
      <c r="B83" s="39"/>
      <c r="C83" s="727" t="str">
        <f>APPG!D77</f>
        <v>versión 3.9</v>
      </c>
      <c r="D83" s="727"/>
      <c r="E83" s="727"/>
      <c r="F83" s="727"/>
      <c r="G83" s="727"/>
      <c r="H83" s="727"/>
      <c r="I83" s="727"/>
      <c r="J83" s="727"/>
      <c r="K83" s="727"/>
      <c r="L83" s="727"/>
      <c r="M83" s="727"/>
      <c r="N83" s="727"/>
      <c r="O83" s="727"/>
      <c r="P83" s="727"/>
      <c r="Q83" s="727"/>
      <c r="R83" s="727"/>
      <c r="S83" s="727"/>
      <c r="T83" s="727"/>
      <c r="U83" s="727"/>
      <c r="V83" s="727"/>
      <c r="W83" s="727"/>
      <c r="X83" s="727"/>
      <c r="Y83" s="727"/>
      <c r="Z83" s="728" t="s">
        <v>342</v>
      </c>
      <c r="AA83" s="728"/>
      <c r="AB83" s="728"/>
      <c r="AC83" s="728"/>
      <c r="AD83" s="728"/>
      <c r="AE83" s="728"/>
      <c r="AF83" s="728"/>
      <c r="AG83" s="728"/>
      <c r="AH83" s="728"/>
      <c r="AI83" s="728"/>
      <c r="AJ83" s="728"/>
      <c r="AK83" s="728"/>
      <c r="AL83" s="728"/>
      <c r="AM83" s="728"/>
      <c r="AN83" s="728"/>
      <c r="AO83" s="728"/>
      <c r="AP83" s="728"/>
      <c r="AQ83" s="728"/>
      <c r="AR83" s="728"/>
      <c r="AS83" s="728"/>
      <c r="AT83" s="728"/>
      <c r="AU83" s="728"/>
      <c r="AV83" s="728"/>
      <c r="AW83" s="40"/>
      <c r="AX83" s="40"/>
      <c r="AY83" s="40"/>
      <c r="AZ83" s="40"/>
      <c r="BC83">
        <f>ROW(C83)</f>
        <v>83</v>
      </c>
      <c r="BD83">
        <f>COLUMN(C83)</f>
        <v>3</v>
      </c>
      <c r="CZ83" s="126">
        <v>2</v>
      </c>
    </row>
    <row r="84" spans="1:104" x14ac:dyDescent="0.25">
      <c r="A84" s="39"/>
      <c r="B84" s="39"/>
      <c r="C84" s="39"/>
      <c r="D84" s="39"/>
      <c r="E84" s="39"/>
      <c r="F84" s="39"/>
      <c r="G84" s="39"/>
      <c r="H84" s="39"/>
      <c r="I84" s="39"/>
      <c r="J84" s="39"/>
      <c r="K84" s="39"/>
      <c r="L84" s="39"/>
      <c r="M84" s="39"/>
      <c r="N84" s="39"/>
      <c r="O84" s="39"/>
      <c r="P84" s="39"/>
      <c r="Q84" s="39"/>
      <c r="R84" s="39"/>
      <c r="S84" s="39"/>
      <c r="T84" s="39"/>
      <c r="U84" s="39"/>
      <c r="V84" s="39"/>
      <c r="W84" s="39"/>
      <c r="X84" s="39"/>
      <c r="Y84" s="39"/>
      <c r="Z84" s="39"/>
      <c r="AA84" s="39"/>
      <c r="AB84" s="39"/>
      <c r="AC84" s="39"/>
      <c r="AD84" s="39"/>
      <c r="AE84" s="39"/>
      <c r="AF84" s="39"/>
      <c r="AG84" s="39"/>
      <c r="AH84" s="39"/>
      <c r="AI84" s="39"/>
      <c r="AJ84" s="39"/>
      <c r="AK84" s="39"/>
      <c r="AL84" s="39"/>
      <c r="AM84" s="39"/>
      <c r="AN84" s="39"/>
      <c r="AO84" s="39"/>
      <c r="AP84" s="39"/>
      <c r="AQ84" s="39"/>
      <c r="AR84" s="39"/>
      <c r="AS84" s="39"/>
      <c r="AT84" s="39"/>
      <c r="AU84" s="39"/>
      <c r="AV84" s="39"/>
      <c r="AW84" s="39"/>
      <c r="AX84" s="39"/>
      <c r="AY84" s="39"/>
      <c r="AZ84" s="39"/>
      <c r="CZ84" s="126">
        <v>0</v>
      </c>
    </row>
    <row r="85" spans="1:104" x14ac:dyDescent="0.25">
      <c r="A85" s="39"/>
      <c r="B85" s="39"/>
      <c r="C85" s="39"/>
      <c r="D85" s="39"/>
      <c r="E85" s="39"/>
      <c r="F85" s="39"/>
      <c r="G85" s="39"/>
      <c r="H85" s="39"/>
      <c r="I85" s="39"/>
      <c r="J85" s="39"/>
      <c r="K85" s="39"/>
      <c r="L85" s="39"/>
      <c r="M85" s="39"/>
      <c r="N85" s="39"/>
      <c r="O85" s="39"/>
      <c r="P85" s="39"/>
      <c r="Q85" s="39"/>
      <c r="R85" s="39"/>
      <c r="S85" s="39"/>
      <c r="T85" s="39"/>
      <c r="U85" s="39"/>
      <c r="V85" s="39"/>
      <c r="W85" s="39"/>
      <c r="X85" s="39"/>
      <c r="Y85" s="39"/>
      <c r="Z85" s="39"/>
      <c r="AA85" s="39"/>
      <c r="AB85" s="39"/>
      <c r="AC85" s="39"/>
      <c r="AD85" s="39"/>
      <c r="AE85" s="39"/>
      <c r="AF85" s="39"/>
      <c r="AG85" s="39"/>
      <c r="AH85" s="39"/>
      <c r="AI85" s="39"/>
      <c r="AJ85" s="39"/>
      <c r="AK85" s="39"/>
      <c r="AL85" s="39"/>
      <c r="AM85" s="39"/>
      <c r="AN85" s="39"/>
      <c r="AO85" s="39"/>
      <c r="AP85" s="39"/>
      <c r="AQ85" s="39"/>
      <c r="AR85" s="39"/>
      <c r="AS85" s="39"/>
      <c r="AT85" s="39"/>
      <c r="AU85" s="39"/>
      <c r="AV85" s="39"/>
      <c r="AW85" s="39"/>
      <c r="AX85" s="39"/>
      <c r="AY85" s="39"/>
      <c r="AZ85" s="39"/>
    </row>
    <row r="86" spans="1:104" ht="15" customHeight="1" x14ac:dyDescent="0.25"/>
    <row r="88" spans="1:104" ht="15" customHeight="1" x14ac:dyDescent="0.25"/>
    <row r="89" spans="1:104" ht="15" customHeight="1" x14ac:dyDescent="0.25"/>
    <row r="90" spans="1:104" ht="15" customHeight="1" x14ac:dyDescent="0.25"/>
    <row r="92" spans="1:104" ht="15" customHeight="1" x14ac:dyDescent="0.25"/>
    <row r="93" spans="1:104" ht="15" customHeight="1" x14ac:dyDescent="0.25"/>
    <row r="94" spans="1:104" ht="15" customHeight="1" x14ac:dyDescent="0.25"/>
    <row r="95" spans="1:104" ht="15" customHeight="1" x14ac:dyDescent="0.25"/>
    <row r="98" ht="15" customHeight="1" x14ac:dyDescent="0.25"/>
    <row r="115" ht="15" customHeight="1" x14ac:dyDescent="0.25"/>
  </sheetData>
  <sheetProtection password="B7BC" sheet="1" scenarios="1" formatCells="0" formatRows="0" insertHyperlinks="0" selectLockedCells="1"/>
  <mergeCells count="148">
    <mergeCell ref="C83:Y83"/>
    <mergeCell ref="Z83:AV83"/>
    <mergeCell ref="K2:AZ4"/>
    <mergeCell ref="BC2:BG2"/>
    <mergeCell ref="BH2:BM2"/>
    <mergeCell ref="BN2:BS2"/>
    <mergeCell ref="BC5:BG5"/>
    <mergeCell ref="BH5:BM5"/>
    <mergeCell ref="BN5:BS5"/>
    <mergeCell ref="C7:E8"/>
    <mergeCell ref="F7:I8"/>
    <mergeCell ref="J7:M8"/>
    <mergeCell ref="N7:Y8"/>
    <mergeCell ref="Z7:AH8"/>
    <mergeCell ref="AI7:AQ8"/>
    <mergeCell ref="AR7:AZ8"/>
    <mergeCell ref="AR9:AZ9"/>
    <mergeCell ref="C10:E10"/>
    <mergeCell ref="F10:I10"/>
    <mergeCell ref="J10:M10"/>
    <mergeCell ref="N10:Y10"/>
    <mergeCell ref="Z10:AH10"/>
    <mergeCell ref="AI10:AQ10"/>
    <mergeCell ref="AR10:AZ10"/>
    <mergeCell ref="C17:P17"/>
    <mergeCell ref="C19:P19"/>
    <mergeCell ref="Q19:AZ19"/>
    <mergeCell ref="BU2:CV2"/>
    <mergeCell ref="BC3:BG3"/>
    <mergeCell ref="BH3:BM3"/>
    <mergeCell ref="BN3:BS3"/>
    <mergeCell ref="BU3:BV3"/>
    <mergeCell ref="BW3:CV3"/>
    <mergeCell ref="BC4:BG4"/>
    <mergeCell ref="BH4:BM4"/>
    <mergeCell ref="BN4:BS4"/>
    <mergeCell ref="BN6:BS6"/>
    <mergeCell ref="BC7:BG7"/>
    <mergeCell ref="BH7:BM7"/>
    <mergeCell ref="BN7:BS7"/>
    <mergeCell ref="BC6:BG6"/>
    <mergeCell ref="BH6:BM6"/>
    <mergeCell ref="AR11:AZ11"/>
    <mergeCell ref="C9:E9"/>
    <mergeCell ref="C12:AV12"/>
    <mergeCell ref="AW12:AX12"/>
    <mergeCell ref="AY12:AZ12"/>
    <mergeCell ref="D13:AZ13"/>
    <mergeCell ref="Q22:AZ22"/>
    <mergeCell ref="C23:P23"/>
    <mergeCell ref="Q23:AZ23"/>
    <mergeCell ref="C24:P24"/>
    <mergeCell ref="Q24:AZ24"/>
    <mergeCell ref="C30:T30"/>
    <mergeCell ref="U30:AZ30"/>
    <mergeCell ref="C31:AV31"/>
    <mergeCell ref="AW31:AX31"/>
    <mergeCell ref="AY31:AZ31"/>
    <mergeCell ref="C80:AZ80"/>
    <mergeCell ref="C67:N67"/>
    <mergeCell ref="O67:AA67"/>
    <mergeCell ref="AB67:AN67"/>
    <mergeCell ref="AO67:AZ67"/>
    <mergeCell ref="C68:N68"/>
    <mergeCell ref="AB65:AN65"/>
    <mergeCell ref="AO65:AZ65"/>
    <mergeCell ref="C66:N66"/>
    <mergeCell ref="O66:AA66"/>
    <mergeCell ref="AB66:AN66"/>
    <mergeCell ref="AO66:AZ66"/>
    <mergeCell ref="C65:N65"/>
    <mergeCell ref="AB68:AN68"/>
    <mergeCell ref="AO68:AZ68"/>
    <mergeCell ref="C69:AV69"/>
    <mergeCell ref="AW69:AX69"/>
    <mergeCell ref="AY69:AZ69"/>
    <mergeCell ref="C82:AV82"/>
    <mergeCell ref="C71:P71"/>
    <mergeCell ref="Q71:AZ71"/>
    <mergeCell ref="C37:Y37"/>
    <mergeCell ref="Z37:AC37"/>
    <mergeCell ref="AD37:AZ37"/>
    <mergeCell ref="C38:Y38"/>
    <mergeCell ref="Z38:AC38"/>
    <mergeCell ref="AD38:AZ38"/>
    <mergeCell ref="C74:P74"/>
    <mergeCell ref="C76:P78"/>
    <mergeCell ref="Q76:AZ78"/>
    <mergeCell ref="D58:AZ58"/>
    <mergeCell ref="C59:AV59"/>
    <mergeCell ref="AW59:AX59"/>
    <mergeCell ref="AY59:AZ59"/>
    <mergeCell ref="C61:AZ61"/>
    <mergeCell ref="C63:N63"/>
    <mergeCell ref="O63:AA63"/>
    <mergeCell ref="Z41:AC41"/>
    <mergeCell ref="AD41:AZ41"/>
    <mergeCell ref="C42:Y42"/>
    <mergeCell ref="Z42:AC42"/>
    <mergeCell ref="AD42:AZ42"/>
    <mergeCell ref="AB63:AN63"/>
    <mergeCell ref="AO63:AZ63"/>
    <mergeCell ref="O65:AA65"/>
    <mergeCell ref="AD40:AZ40"/>
    <mergeCell ref="O68:AA68"/>
    <mergeCell ref="C20:P20"/>
    <mergeCell ref="Q20:AZ20"/>
    <mergeCell ref="C36:Y36"/>
    <mergeCell ref="Z36:AC36"/>
    <mergeCell ref="AD36:AZ36"/>
    <mergeCell ref="C64:N64"/>
    <mergeCell ref="O64:AA64"/>
    <mergeCell ref="AB64:AN64"/>
    <mergeCell ref="AO64:AZ64"/>
    <mergeCell ref="C21:P21"/>
    <mergeCell ref="Q21:AZ21"/>
    <mergeCell ref="C39:Y39"/>
    <mergeCell ref="Z39:AC39"/>
    <mergeCell ref="AD39:AZ39"/>
    <mergeCell ref="C34:P34"/>
    <mergeCell ref="C27:P27"/>
    <mergeCell ref="C29:T29"/>
    <mergeCell ref="U29:AZ29"/>
    <mergeCell ref="C40:Y40"/>
    <mergeCell ref="F9:I9"/>
    <mergeCell ref="J9:M9"/>
    <mergeCell ref="N9:Y9"/>
    <mergeCell ref="Z9:AH9"/>
    <mergeCell ref="AI9:AQ9"/>
    <mergeCell ref="Z40:AC40"/>
    <mergeCell ref="C54:P54"/>
    <mergeCell ref="D56:AZ56"/>
    <mergeCell ref="D57:AZ57"/>
    <mergeCell ref="C41:Y41"/>
    <mergeCell ref="D14:AZ16"/>
    <mergeCell ref="C11:E11"/>
    <mergeCell ref="F11:I11"/>
    <mergeCell ref="J11:M11"/>
    <mergeCell ref="N11:Y11"/>
    <mergeCell ref="Z11:AH11"/>
    <mergeCell ref="AI11:AQ11"/>
    <mergeCell ref="C48:AZ49"/>
    <mergeCell ref="C45:AZ46"/>
    <mergeCell ref="C43:AV43"/>
    <mergeCell ref="AW43:AX43"/>
    <mergeCell ref="AY43:AZ43"/>
    <mergeCell ref="C51:AZ51"/>
    <mergeCell ref="C22:P22"/>
  </mergeCells>
  <dataValidations count="5">
    <dataValidation type="list" allowBlank="1" showInputMessage="1" showErrorMessage="1" sqref="C29:T30">
      <formula1>TipoPrueba</formula1>
    </dataValidation>
    <dataValidation allowBlank="1" showInputMessage="1" showErrorMessage="1" errorTitle="Error" error="Solo se permite el ingreso de valores enteros entre el 1 y el 10000" sqref="C37:C42 AE37:AE42 D38:Y42"/>
    <dataValidation type="list" allowBlank="1" showInputMessage="1" showErrorMessage="1" errorTitle="Error" error="Solo se permite el ingreso de valores enteros entre el 1 y el 10000" sqref="AA38:AB42 Z37:Z42">
      <formula1>SiNo</formula1>
    </dataValidation>
    <dataValidation type="decimal" allowBlank="1" showInputMessage="1" showErrorMessage="1" errorTitle="Error" error="Solo se permite el ingreso de valores numéricos entre 1 y 100_x000a_" sqref="C9:E11">
      <formula1>1</formula1>
      <formula2>100</formula2>
    </dataValidation>
    <dataValidation type="list" allowBlank="1" showInputMessage="1" showErrorMessage="1" errorTitle="Error" error="Solo se permite el ingreso de los siguientes caracteres: C - M - D - A" sqref="F9:I11">
      <formula1>Accion</formula1>
    </dataValidation>
  </dataValidations>
  <pageMargins left="0.70866141732283472" right="0.70866141732283472" top="0.74803149606299213" bottom="0.74803149606299213" header="0.31496062992125984" footer="0.31496062992125984"/>
  <pageSetup scale="61" orientation="portrait" r:id="rId1"/>
  <headerFooter>
    <oddFooter>&amp;L&amp;"Arial,Normal"&amp;9Versión 3.5&amp;C&amp;"Arial,Normal"&amp;9Choucair Cárdenas Testing. Todos los derechos reservados - 2011. Choucair ©CONFIDENCIAL&amp;R&amp;"Arial,Normal"&amp;9Pág &amp;P de &amp;N</oddFooter>
  </headerFooter>
  <drawing r:id="rId2"/>
  <legacyDrawing r:id="rId3"/>
  <controls>
    <mc:AlternateContent xmlns:mc="http://schemas.openxmlformats.org/markup-compatibility/2006">
      <mc:Choice Requires="x14">
        <control shapeId="103425" r:id="rId4" name="imgAgregarFilaAccion">
          <controlPr defaultSize="0" autoLine="0" r:id="rId5">
            <anchor moveWithCells="1">
              <from>
                <xdr:col>50</xdr:col>
                <xdr:colOff>9525</xdr:colOff>
                <xdr:row>11</xdr:row>
                <xdr:rowOff>9525</xdr:rowOff>
              </from>
              <to>
                <xdr:col>52</xdr:col>
                <xdr:colOff>0</xdr:colOff>
                <xdr:row>11</xdr:row>
                <xdr:rowOff>180975</xdr:rowOff>
              </to>
            </anchor>
          </controlPr>
        </control>
      </mc:Choice>
      <mc:Fallback>
        <control shapeId="103425" r:id="rId4" name="imgAgregarFilaAccion"/>
      </mc:Fallback>
    </mc:AlternateContent>
    <mc:AlternateContent xmlns:mc="http://schemas.openxmlformats.org/markup-compatibility/2006">
      <mc:Choice Requires="x14">
        <control shapeId="103426" r:id="rId6" name="imgEliminarFilaAccion">
          <controlPr defaultSize="0" autoLine="0" r:id="rId5">
            <anchor moveWithCells="1">
              <from>
                <xdr:col>48</xdr:col>
                <xdr:colOff>9525</xdr:colOff>
                <xdr:row>11</xdr:row>
                <xdr:rowOff>9525</xdr:rowOff>
              </from>
              <to>
                <xdr:col>50</xdr:col>
                <xdr:colOff>0</xdr:colOff>
                <xdr:row>11</xdr:row>
                <xdr:rowOff>180975</xdr:rowOff>
              </to>
            </anchor>
          </controlPr>
        </control>
      </mc:Choice>
      <mc:Fallback>
        <control shapeId="103426" r:id="rId6" name="imgEliminarFilaAccion"/>
      </mc:Fallback>
    </mc:AlternateContent>
    <mc:AlternateContent xmlns:mc="http://schemas.openxmlformats.org/markup-compatibility/2006">
      <mc:Choice Requires="x14">
        <control shapeId="103427" r:id="rId7" name="imgAgregarFilaMotivo">
          <controlPr defaultSize="0" autoLine="0" r:id="rId5">
            <anchor moveWithCells="1">
              <from>
                <xdr:col>50</xdr:col>
                <xdr:colOff>9525</xdr:colOff>
                <xdr:row>42</xdr:row>
                <xdr:rowOff>9525</xdr:rowOff>
              </from>
              <to>
                <xdr:col>52</xdr:col>
                <xdr:colOff>0</xdr:colOff>
                <xdr:row>42</xdr:row>
                <xdr:rowOff>180975</xdr:rowOff>
              </to>
            </anchor>
          </controlPr>
        </control>
      </mc:Choice>
      <mc:Fallback>
        <control shapeId="103427" r:id="rId7" name="imgAgregarFilaMotivo"/>
      </mc:Fallback>
    </mc:AlternateContent>
    <mc:AlternateContent xmlns:mc="http://schemas.openxmlformats.org/markup-compatibility/2006">
      <mc:Choice Requires="x14">
        <control shapeId="103428" r:id="rId8" name="imgEliminarFilaMotivo">
          <controlPr defaultSize="0" autoLine="0" r:id="rId5">
            <anchor moveWithCells="1">
              <from>
                <xdr:col>48</xdr:col>
                <xdr:colOff>9525</xdr:colOff>
                <xdr:row>42</xdr:row>
                <xdr:rowOff>9525</xdr:rowOff>
              </from>
              <to>
                <xdr:col>50</xdr:col>
                <xdr:colOff>0</xdr:colOff>
                <xdr:row>42</xdr:row>
                <xdr:rowOff>180975</xdr:rowOff>
              </to>
            </anchor>
          </controlPr>
        </control>
      </mc:Choice>
      <mc:Fallback>
        <control shapeId="103428" r:id="rId8" name="imgEliminarFilaMotivo"/>
      </mc:Fallback>
    </mc:AlternateContent>
    <mc:AlternateContent xmlns:mc="http://schemas.openxmlformats.org/markup-compatibility/2006">
      <mc:Choice Requires="x14">
        <control shapeId="103429" r:id="rId9" name="cmdGenerarCopia">
          <controlPr defaultSize="0" autoFill="0" autoLine="0" r:id="rId10">
            <anchor moveWithCells="1">
              <from>
                <xdr:col>5</xdr:col>
                <xdr:colOff>76200</xdr:colOff>
                <xdr:row>75</xdr:row>
                <xdr:rowOff>104775</xdr:rowOff>
              </from>
              <to>
                <xdr:col>12</xdr:col>
                <xdr:colOff>104775</xdr:colOff>
                <xdr:row>77</xdr:row>
                <xdr:rowOff>104775</xdr:rowOff>
              </to>
            </anchor>
          </controlPr>
        </control>
      </mc:Choice>
      <mc:Fallback>
        <control shapeId="103429" r:id="rId9" name="cmdGenerarCopia"/>
      </mc:Fallback>
    </mc:AlternateContent>
    <mc:AlternateContent xmlns:mc="http://schemas.openxmlformats.org/markup-compatibility/2006">
      <mc:Choice Requires="x14">
        <control shapeId="103432" r:id="rId11" name="imgAgregarFilaProducto">
          <controlPr defaultSize="0" autoLine="0" r:id="rId5">
            <anchor moveWithCells="1">
              <from>
                <xdr:col>50</xdr:col>
                <xdr:colOff>9525</xdr:colOff>
                <xdr:row>30</xdr:row>
                <xdr:rowOff>9525</xdr:rowOff>
              </from>
              <to>
                <xdr:col>52</xdr:col>
                <xdr:colOff>0</xdr:colOff>
                <xdr:row>30</xdr:row>
                <xdr:rowOff>180975</xdr:rowOff>
              </to>
            </anchor>
          </controlPr>
        </control>
      </mc:Choice>
      <mc:Fallback>
        <control shapeId="103432" r:id="rId11" name="imgAgregarFilaProducto"/>
      </mc:Fallback>
    </mc:AlternateContent>
    <mc:AlternateContent xmlns:mc="http://schemas.openxmlformats.org/markup-compatibility/2006">
      <mc:Choice Requires="x14">
        <control shapeId="103433" r:id="rId12" name="imgEliminarFilaProducto">
          <controlPr defaultSize="0" autoLine="0" r:id="rId5">
            <anchor moveWithCells="1">
              <from>
                <xdr:col>48</xdr:col>
                <xdr:colOff>9525</xdr:colOff>
                <xdr:row>30</xdr:row>
                <xdr:rowOff>9525</xdr:rowOff>
              </from>
              <to>
                <xdr:col>50</xdr:col>
                <xdr:colOff>0</xdr:colOff>
                <xdr:row>30</xdr:row>
                <xdr:rowOff>180975</xdr:rowOff>
              </to>
            </anchor>
          </controlPr>
        </control>
      </mc:Choice>
      <mc:Fallback>
        <control shapeId="103433" r:id="rId12" name="imgEliminarFilaProducto"/>
      </mc:Fallback>
    </mc:AlternateContent>
    <mc:AlternateContent xmlns:mc="http://schemas.openxmlformats.org/markup-compatibility/2006">
      <mc:Choice Requires="x14">
        <control shapeId="103434" r:id="rId13" name="imgAgregarFilaObservacion">
          <controlPr defaultSize="0" autoLine="0" r:id="rId5">
            <anchor moveWithCells="1">
              <from>
                <xdr:col>50</xdr:col>
                <xdr:colOff>9525</xdr:colOff>
                <xdr:row>58</xdr:row>
                <xdr:rowOff>9525</xdr:rowOff>
              </from>
              <to>
                <xdr:col>52</xdr:col>
                <xdr:colOff>0</xdr:colOff>
                <xdr:row>58</xdr:row>
                <xdr:rowOff>180975</xdr:rowOff>
              </to>
            </anchor>
          </controlPr>
        </control>
      </mc:Choice>
      <mc:Fallback>
        <control shapeId="103434" r:id="rId13" name="imgAgregarFilaObservacion"/>
      </mc:Fallback>
    </mc:AlternateContent>
    <mc:AlternateContent xmlns:mc="http://schemas.openxmlformats.org/markup-compatibility/2006">
      <mc:Choice Requires="x14">
        <control shapeId="103435" r:id="rId14" name="imgEliminarFilaObservacion">
          <controlPr defaultSize="0" autoLine="0" r:id="rId5">
            <anchor moveWithCells="1">
              <from>
                <xdr:col>48</xdr:col>
                <xdr:colOff>9525</xdr:colOff>
                <xdr:row>58</xdr:row>
                <xdr:rowOff>9525</xdr:rowOff>
              </from>
              <to>
                <xdr:col>50</xdr:col>
                <xdr:colOff>0</xdr:colOff>
                <xdr:row>58</xdr:row>
                <xdr:rowOff>180975</xdr:rowOff>
              </to>
            </anchor>
          </controlPr>
        </control>
      </mc:Choice>
      <mc:Fallback>
        <control shapeId="103435" r:id="rId14" name="imgEliminarFilaObservacion"/>
      </mc:Fallback>
    </mc:AlternateContent>
    <mc:AlternateContent xmlns:mc="http://schemas.openxmlformats.org/markup-compatibility/2006">
      <mc:Choice Requires="x14">
        <control shapeId="103436" r:id="rId15" name="imgAgregarFilaFirma">
          <controlPr defaultSize="0" autoLine="0" r:id="rId5">
            <anchor moveWithCells="1">
              <from>
                <xdr:col>50</xdr:col>
                <xdr:colOff>9525</xdr:colOff>
                <xdr:row>68</xdr:row>
                <xdr:rowOff>9525</xdr:rowOff>
              </from>
              <to>
                <xdr:col>52</xdr:col>
                <xdr:colOff>0</xdr:colOff>
                <xdr:row>68</xdr:row>
                <xdr:rowOff>180975</xdr:rowOff>
              </to>
            </anchor>
          </controlPr>
        </control>
      </mc:Choice>
      <mc:Fallback>
        <control shapeId="103436" r:id="rId15" name="imgAgregarFilaFirma"/>
      </mc:Fallback>
    </mc:AlternateContent>
    <mc:AlternateContent xmlns:mc="http://schemas.openxmlformats.org/markup-compatibility/2006">
      <mc:Choice Requires="x14">
        <control shapeId="103437" r:id="rId16" name="imgEliminarFilaFirma">
          <controlPr defaultSize="0" autoLine="0" r:id="rId5">
            <anchor moveWithCells="1">
              <from>
                <xdr:col>48</xdr:col>
                <xdr:colOff>9525</xdr:colOff>
                <xdr:row>68</xdr:row>
                <xdr:rowOff>9525</xdr:rowOff>
              </from>
              <to>
                <xdr:col>50</xdr:col>
                <xdr:colOff>0</xdr:colOff>
                <xdr:row>68</xdr:row>
                <xdr:rowOff>180975</xdr:rowOff>
              </to>
            </anchor>
          </controlPr>
        </control>
      </mc:Choice>
      <mc:Fallback>
        <control shapeId="103437" r:id="rId16" name="imgEliminarFilaFirma"/>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19"/>
  <dimension ref="A1:XFC104"/>
  <sheetViews>
    <sheetView showGridLines="0" topLeftCell="A46" workbookViewId="0">
      <selection activeCell="C9" sqref="C9:E9"/>
    </sheetView>
  </sheetViews>
  <sheetFormatPr baseColWidth="10" defaultColWidth="0" defaultRowHeight="15" x14ac:dyDescent="0.25"/>
  <cols>
    <col min="1" max="54" width="2.7109375" customWidth="1"/>
    <col min="55" max="16383" width="3.85546875" hidden="1"/>
    <col min="16384" max="16384" width="3.5703125" hidden="1"/>
  </cols>
  <sheetData>
    <row r="1" spans="1:104" x14ac:dyDescent="0.25">
      <c r="BC1">
        <f>ROW(BC72)</f>
        <v>72</v>
      </c>
      <c r="BD1">
        <f>ROW(BC72)</f>
        <v>72</v>
      </c>
      <c r="CZ1" s="126">
        <v>0</v>
      </c>
    </row>
    <row r="2" spans="1:104" x14ac:dyDescent="0.25">
      <c r="A2" s="39"/>
      <c r="B2" s="39"/>
      <c r="C2" s="70"/>
      <c r="D2" s="71"/>
      <c r="E2" s="71"/>
      <c r="F2" s="71"/>
      <c r="G2" s="71"/>
      <c r="H2" s="71"/>
      <c r="I2" s="71"/>
      <c r="J2" s="71"/>
      <c r="K2" s="634" t="s">
        <v>627</v>
      </c>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5"/>
      <c r="BA2" s="39"/>
      <c r="BC2" s="755" t="s">
        <v>39</v>
      </c>
      <c r="BD2" s="756"/>
      <c r="BE2" s="756"/>
      <c r="BF2" s="756"/>
      <c r="BG2" s="757"/>
      <c r="BH2" s="758" t="s">
        <v>40</v>
      </c>
      <c r="BI2" s="759"/>
      <c r="BJ2" s="759"/>
      <c r="BK2" s="759"/>
      <c r="BL2" s="759"/>
      <c r="BM2" s="760"/>
      <c r="BN2" s="758" t="s">
        <v>41</v>
      </c>
      <c r="BO2" s="759"/>
      <c r="BP2" s="759"/>
      <c r="BQ2" s="759"/>
      <c r="BR2" s="759"/>
      <c r="BS2" s="760"/>
      <c r="BU2" s="758" t="s">
        <v>355</v>
      </c>
      <c r="BV2" s="759"/>
      <c r="BW2" s="759"/>
      <c r="BX2" s="759"/>
      <c r="BY2" s="759"/>
      <c r="BZ2" s="759"/>
      <c r="CA2" s="759"/>
      <c r="CB2" s="759"/>
      <c r="CC2" s="759"/>
      <c r="CD2" s="759"/>
      <c r="CE2" s="759"/>
      <c r="CF2" s="759"/>
      <c r="CG2" s="759"/>
      <c r="CH2" s="759"/>
      <c r="CI2" s="759"/>
      <c r="CJ2" s="759"/>
      <c r="CK2" s="759"/>
      <c r="CL2" s="759"/>
      <c r="CM2" s="759"/>
      <c r="CN2" s="759"/>
      <c r="CO2" s="759"/>
      <c r="CP2" s="759"/>
      <c r="CQ2" s="759"/>
      <c r="CR2" s="759"/>
      <c r="CS2" s="759"/>
      <c r="CT2" s="759"/>
      <c r="CU2" s="759"/>
      <c r="CV2" s="760"/>
      <c r="CZ2" s="126">
        <v>0</v>
      </c>
    </row>
    <row r="3" spans="1:104" x14ac:dyDescent="0.25">
      <c r="A3" s="39"/>
      <c r="B3" s="40"/>
      <c r="C3" s="72"/>
      <c r="D3" s="40"/>
      <c r="E3" s="40"/>
      <c r="F3" s="40"/>
      <c r="G3" s="40"/>
      <c r="H3" s="40"/>
      <c r="I3" s="40"/>
      <c r="J3" s="40"/>
      <c r="K3" s="636"/>
      <c r="L3" s="636"/>
      <c r="M3" s="636"/>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7"/>
      <c r="BA3" s="39"/>
      <c r="BC3" s="295" t="s">
        <v>42</v>
      </c>
      <c r="BD3" s="272"/>
      <c r="BE3" s="272"/>
      <c r="BF3" s="272"/>
      <c r="BG3" s="273"/>
      <c r="BH3" s="274">
        <f>ROW(C12)</f>
        <v>12</v>
      </c>
      <c r="BI3" s="275"/>
      <c r="BJ3" s="275"/>
      <c r="BK3" s="275"/>
      <c r="BL3" s="275"/>
      <c r="BM3" s="276"/>
      <c r="BN3" s="277">
        <v>0</v>
      </c>
      <c r="BO3" s="278"/>
      <c r="BP3" s="278"/>
      <c r="BQ3" s="278"/>
      <c r="BR3" s="278"/>
      <c r="BS3" s="279"/>
      <c r="BU3" s="1118" t="s">
        <v>363</v>
      </c>
      <c r="BV3" s="1119"/>
      <c r="BW3" s="1115" t="s">
        <v>356</v>
      </c>
      <c r="BX3" s="1116"/>
      <c r="BY3" s="1116"/>
      <c r="BZ3" s="1116"/>
      <c r="CA3" s="1116"/>
      <c r="CB3" s="1116"/>
      <c r="CC3" s="1116"/>
      <c r="CD3" s="1116"/>
      <c r="CE3" s="1116"/>
      <c r="CF3" s="1116"/>
      <c r="CG3" s="1116"/>
      <c r="CH3" s="1116"/>
      <c r="CI3" s="1116"/>
      <c r="CJ3" s="1116"/>
      <c r="CK3" s="1116"/>
      <c r="CL3" s="1116"/>
      <c r="CM3" s="1116"/>
      <c r="CN3" s="1116"/>
      <c r="CO3" s="1116"/>
      <c r="CP3" s="1116"/>
      <c r="CQ3" s="1116"/>
      <c r="CR3" s="1116"/>
      <c r="CS3" s="1116"/>
      <c r="CT3" s="1116"/>
      <c r="CU3" s="1116"/>
      <c r="CV3" s="1117"/>
      <c r="CZ3" s="126">
        <v>0</v>
      </c>
    </row>
    <row r="4" spans="1:104" x14ac:dyDescent="0.25">
      <c r="A4" s="39"/>
      <c r="B4" s="40"/>
      <c r="C4" s="43"/>
      <c r="D4" s="42"/>
      <c r="E4" s="42"/>
      <c r="F4" s="42"/>
      <c r="G4" s="42"/>
      <c r="H4" s="42"/>
      <c r="I4" s="42"/>
      <c r="J4" s="42"/>
      <c r="K4" s="638"/>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9"/>
      <c r="BA4" s="39"/>
      <c r="BC4" s="271" t="s">
        <v>615</v>
      </c>
      <c r="BD4" s="272"/>
      <c r="BE4" s="272"/>
      <c r="BF4" s="272"/>
      <c r="BG4" s="273"/>
      <c r="BH4" s="274">
        <f>ROW(C47)</f>
        <v>47</v>
      </c>
      <c r="BI4" s="275"/>
      <c r="BJ4" s="275"/>
      <c r="BK4" s="275"/>
      <c r="BL4" s="275"/>
      <c r="BM4" s="276"/>
      <c r="BN4" s="277">
        <v>0</v>
      </c>
      <c r="BO4" s="278"/>
      <c r="BP4" s="278"/>
      <c r="BQ4" s="278"/>
      <c r="BR4" s="278"/>
      <c r="BS4" s="279"/>
      <c r="CZ4" s="126">
        <v>0</v>
      </c>
    </row>
    <row r="5" spans="1:104" x14ac:dyDescent="0.25">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66"/>
      <c r="BA5" s="39"/>
      <c r="BC5" s="271" t="s">
        <v>611</v>
      </c>
      <c r="BD5" s="272"/>
      <c r="BE5" s="272"/>
      <c r="BF5" s="272"/>
      <c r="BG5" s="273"/>
      <c r="BH5" s="274">
        <f>ROW(C57)</f>
        <v>57</v>
      </c>
      <c r="BI5" s="275"/>
      <c r="BJ5" s="275"/>
      <c r="BK5" s="275"/>
      <c r="BL5" s="275"/>
      <c r="BM5" s="276"/>
      <c r="BN5" s="277">
        <v>0</v>
      </c>
      <c r="BO5" s="278"/>
      <c r="BP5" s="278"/>
      <c r="BQ5" s="278"/>
      <c r="BR5" s="278"/>
      <c r="BS5" s="279"/>
      <c r="CZ5" s="126">
        <v>0</v>
      </c>
    </row>
    <row r="6" spans="1:104"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CZ6" s="126">
        <v>0</v>
      </c>
    </row>
    <row r="7" spans="1:104" x14ac:dyDescent="0.25">
      <c r="B7" s="39"/>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39"/>
      <c r="CZ7" s="126">
        <v>0</v>
      </c>
    </row>
    <row r="8" spans="1:104" x14ac:dyDescent="0.25">
      <c r="B8" s="39"/>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39"/>
      <c r="CZ8" s="126">
        <v>0</v>
      </c>
    </row>
    <row r="9" spans="1:104" x14ac:dyDescent="0.25">
      <c r="B9" s="39"/>
      <c r="C9" s="630"/>
      <c r="D9" s="631"/>
      <c r="E9" s="631"/>
      <c r="F9" s="632"/>
      <c r="G9" s="632"/>
      <c r="H9" s="632"/>
      <c r="I9" s="632"/>
      <c r="J9" s="632" t="s">
        <v>91</v>
      </c>
      <c r="K9" s="632"/>
      <c r="L9" s="632"/>
      <c r="M9" s="632"/>
      <c r="N9" s="633"/>
      <c r="O9" s="633"/>
      <c r="P9" s="633"/>
      <c r="Q9" s="633"/>
      <c r="R9" s="633"/>
      <c r="S9" s="633"/>
      <c r="T9" s="633"/>
      <c r="U9" s="633"/>
      <c r="V9" s="633"/>
      <c r="W9" s="633"/>
      <c r="X9" s="633"/>
      <c r="Y9" s="633"/>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9"/>
      <c r="BA9" s="39"/>
      <c r="CZ9" s="126">
        <v>0</v>
      </c>
    </row>
    <row r="10" spans="1:104" x14ac:dyDescent="0.25">
      <c r="B10" s="39"/>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BA10" s="39"/>
      <c r="CZ10" s="126">
        <v>0</v>
      </c>
    </row>
    <row r="11" spans="1:104" x14ac:dyDescent="0.25">
      <c r="B11" s="39"/>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BA11" s="39"/>
      <c r="CZ11" s="126">
        <v>0</v>
      </c>
    </row>
    <row r="12" spans="1:104" x14ac:dyDescent="0.25">
      <c r="B12" s="39"/>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39"/>
      <c r="CZ12" s="126">
        <v>1</v>
      </c>
    </row>
    <row r="13" spans="1:104" x14ac:dyDescent="0.25">
      <c r="A13" s="39"/>
      <c r="B13" s="39"/>
      <c r="C13" s="67" t="s">
        <v>95</v>
      </c>
      <c r="D13" s="626" t="s">
        <v>96</v>
      </c>
      <c r="E13" s="626"/>
      <c r="F13" s="626"/>
      <c r="G13" s="626"/>
      <c r="H13" s="626"/>
      <c r="I13" s="626"/>
      <c r="J13" s="626"/>
      <c r="K13" s="626"/>
      <c r="L13" s="626"/>
      <c r="M13" s="626"/>
      <c r="N13" s="626"/>
      <c r="O13" s="626"/>
      <c r="P13" s="626"/>
      <c r="Q13" s="626"/>
      <c r="R13" s="626"/>
      <c r="S13" s="626"/>
      <c r="T13" s="626"/>
      <c r="U13" s="626"/>
      <c r="V13" s="626"/>
      <c r="W13" s="626"/>
      <c r="X13" s="626"/>
      <c r="Y13" s="626"/>
      <c r="Z13" s="626"/>
      <c r="AA13" s="626"/>
      <c r="AB13" s="626"/>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39"/>
      <c r="CZ13" s="126">
        <v>0</v>
      </c>
    </row>
    <row r="14" spans="1:104" x14ac:dyDescent="0.25">
      <c r="A14" s="39"/>
      <c r="B14" s="39"/>
      <c r="C14" s="67" t="s">
        <v>97</v>
      </c>
      <c r="D14" s="627" t="s">
        <v>98</v>
      </c>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7"/>
      <c r="AD14" s="627"/>
      <c r="AE14" s="627"/>
      <c r="AF14" s="627"/>
      <c r="AG14" s="627"/>
      <c r="AH14" s="627"/>
      <c r="AI14" s="627"/>
      <c r="AJ14" s="627"/>
      <c r="AK14" s="627"/>
      <c r="AL14" s="627"/>
      <c r="AM14" s="627"/>
      <c r="AN14" s="627"/>
      <c r="AO14" s="627"/>
      <c r="AP14" s="627"/>
      <c r="AQ14" s="627"/>
      <c r="AR14" s="627"/>
      <c r="AS14" s="627"/>
      <c r="AT14" s="627"/>
      <c r="AU14" s="627"/>
      <c r="AV14" s="627"/>
      <c r="AW14" s="627"/>
      <c r="AX14" s="627"/>
      <c r="AY14" s="627"/>
      <c r="AZ14" s="627"/>
      <c r="BA14" s="39"/>
      <c r="CZ14" s="126">
        <v>0</v>
      </c>
    </row>
    <row r="15" spans="1:104" x14ac:dyDescent="0.25">
      <c r="A15" s="39"/>
      <c r="B15" s="39"/>
      <c r="C15" s="67"/>
      <c r="D15" s="627"/>
      <c r="E15" s="627"/>
      <c r="F15" s="627"/>
      <c r="G15" s="627"/>
      <c r="H15" s="627"/>
      <c r="I15" s="627"/>
      <c r="J15" s="627"/>
      <c r="K15" s="627"/>
      <c r="L15" s="627"/>
      <c r="M15" s="627"/>
      <c r="N15" s="627"/>
      <c r="O15" s="627"/>
      <c r="P15" s="627"/>
      <c r="Q15" s="627"/>
      <c r="R15" s="627"/>
      <c r="S15" s="627"/>
      <c r="T15" s="627"/>
      <c r="U15" s="627"/>
      <c r="V15" s="627"/>
      <c r="W15" s="627"/>
      <c r="X15" s="627"/>
      <c r="Y15" s="627"/>
      <c r="Z15" s="627"/>
      <c r="AA15" s="627"/>
      <c r="AB15" s="627"/>
      <c r="AC15" s="627"/>
      <c r="AD15" s="627"/>
      <c r="AE15" s="627"/>
      <c r="AF15" s="627"/>
      <c r="AG15" s="627"/>
      <c r="AH15" s="627"/>
      <c r="AI15" s="627"/>
      <c r="AJ15" s="627"/>
      <c r="AK15" s="627"/>
      <c r="AL15" s="627"/>
      <c r="AM15" s="627"/>
      <c r="AN15" s="627"/>
      <c r="AO15" s="627"/>
      <c r="AP15" s="627"/>
      <c r="AQ15" s="627"/>
      <c r="AR15" s="627"/>
      <c r="AS15" s="627"/>
      <c r="AT15" s="627"/>
      <c r="AU15" s="627"/>
      <c r="AV15" s="627"/>
      <c r="AW15" s="627"/>
      <c r="AX15" s="627"/>
      <c r="AY15" s="627"/>
      <c r="AZ15" s="627"/>
      <c r="BA15" s="39"/>
      <c r="CZ15" s="126">
        <v>0</v>
      </c>
    </row>
    <row r="16" spans="1:104" x14ac:dyDescent="0.25">
      <c r="A16" s="39"/>
      <c r="B16" s="39"/>
      <c r="C16" s="68"/>
      <c r="D16" s="627"/>
      <c r="E16" s="627"/>
      <c r="F16" s="627"/>
      <c r="G16" s="627"/>
      <c r="H16" s="627"/>
      <c r="I16" s="627"/>
      <c r="J16" s="627"/>
      <c r="K16" s="627"/>
      <c r="L16" s="627"/>
      <c r="M16" s="627"/>
      <c r="N16" s="627"/>
      <c r="O16" s="627"/>
      <c r="P16" s="627"/>
      <c r="Q16" s="627"/>
      <c r="R16" s="627"/>
      <c r="S16" s="627"/>
      <c r="T16" s="627"/>
      <c r="U16" s="627"/>
      <c r="V16" s="627"/>
      <c r="W16" s="627"/>
      <c r="X16" s="627"/>
      <c r="Y16" s="627"/>
      <c r="Z16" s="627"/>
      <c r="AA16" s="627"/>
      <c r="AB16" s="627"/>
      <c r="AC16" s="627"/>
      <c r="AD16" s="627"/>
      <c r="AE16" s="627"/>
      <c r="AF16" s="627"/>
      <c r="AG16" s="627"/>
      <c r="AH16" s="627"/>
      <c r="AI16" s="627"/>
      <c r="AJ16" s="627"/>
      <c r="AK16" s="627"/>
      <c r="AL16" s="627"/>
      <c r="AM16" s="627"/>
      <c r="AN16" s="627"/>
      <c r="AO16" s="627"/>
      <c r="AP16" s="627"/>
      <c r="AQ16" s="627"/>
      <c r="AR16" s="627"/>
      <c r="AS16" s="627"/>
      <c r="AT16" s="627"/>
      <c r="AU16" s="627"/>
      <c r="AV16" s="627"/>
      <c r="AW16" s="627"/>
      <c r="AX16" s="627"/>
      <c r="AY16" s="627"/>
      <c r="AZ16" s="627"/>
      <c r="BA16" s="39"/>
      <c r="CZ16" s="126">
        <v>0</v>
      </c>
    </row>
    <row r="17" spans="2:104" x14ac:dyDescent="0.25">
      <c r="B17" s="39"/>
      <c r="C17" s="335" t="s">
        <v>99</v>
      </c>
      <c r="D17" s="328"/>
      <c r="E17" s="328"/>
      <c r="F17" s="328"/>
      <c r="G17" s="328"/>
      <c r="H17" s="328"/>
      <c r="I17" s="328"/>
      <c r="J17" s="328"/>
      <c r="K17" s="328"/>
      <c r="L17" s="328"/>
      <c r="M17" s="328"/>
      <c r="N17" s="328"/>
      <c r="O17" s="328"/>
      <c r="P17" s="329"/>
      <c r="Q17" s="43"/>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39"/>
      <c r="CZ17" s="126">
        <v>0</v>
      </c>
    </row>
    <row r="18" spans="2:104" x14ac:dyDescent="0.25">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CZ18" s="126">
        <v>0</v>
      </c>
    </row>
    <row r="19" spans="2:104" x14ac:dyDescent="0.25">
      <c r="B19" s="39"/>
      <c r="C19" s="380" t="s">
        <v>100</v>
      </c>
      <c r="D19" s="381"/>
      <c r="E19" s="381"/>
      <c r="F19" s="381"/>
      <c r="G19" s="381"/>
      <c r="H19" s="381"/>
      <c r="I19" s="381"/>
      <c r="J19" s="381"/>
      <c r="K19" s="381"/>
      <c r="L19" s="381"/>
      <c r="M19" s="381"/>
      <c r="N19" s="381"/>
      <c r="O19" s="381"/>
      <c r="P19" s="382"/>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C19">
        <f t="shared" ref="BC19:BC24" si="0">ROW(Q19)</f>
        <v>19</v>
      </c>
      <c r="BD19">
        <f t="shared" ref="BD19:BD24" si="1">COLUMN(Q19)</f>
        <v>17</v>
      </c>
      <c r="CZ19" s="126">
        <v>2</v>
      </c>
    </row>
    <row r="20" spans="2:104" x14ac:dyDescent="0.25">
      <c r="B20" s="39"/>
      <c r="C20" s="380" t="s">
        <v>101</v>
      </c>
      <c r="D20" s="381"/>
      <c r="E20" s="381"/>
      <c r="F20" s="381"/>
      <c r="G20" s="381"/>
      <c r="H20" s="381"/>
      <c r="I20" s="381"/>
      <c r="J20" s="381"/>
      <c r="K20" s="381"/>
      <c r="L20" s="381"/>
      <c r="M20" s="381"/>
      <c r="N20" s="381"/>
      <c r="O20" s="381"/>
      <c r="P20" s="382"/>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C20">
        <f t="shared" si="0"/>
        <v>20</v>
      </c>
      <c r="BD20">
        <f t="shared" si="1"/>
        <v>17</v>
      </c>
      <c r="CZ20" s="126">
        <v>2</v>
      </c>
    </row>
    <row r="21" spans="2:104" x14ac:dyDescent="0.25">
      <c r="B21" s="39"/>
      <c r="C21" s="380" t="s">
        <v>102</v>
      </c>
      <c r="D21" s="381"/>
      <c r="E21" s="381"/>
      <c r="F21" s="381"/>
      <c r="G21" s="381"/>
      <c r="H21" s="381"/>
      <c r="I21" s="381"/>
      <c r="J21" s="381"/>
      <c r="K21" s="381"/>
      <c r="L21" s="381"/>
      <c r="M21" s="381"/>
      <c r="N21" s="381"/>
      <c r="O21" s="381"/>
      <c r="P21" s="382"/>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C21">
        <f t="shared" si="0"/>
        <v>21</v>
      </c>
      <c r="BD21">
        <f t="shared" si="1"/>
        <v>17</v>
      </c>
      <c r="CZ21" s="126">
        <v>2</v>
      </c>
    </row>
    <row r="22" spans="2:104" x14ac:dyDescent="0.25">
      <c r="B22" s="39"/>
      <c r="C22" s="380" t="s">
        <v>103</v>
      </c>
      <c r="D22" s="381"/>
      <c r="E22" s="381"/>
      <c r="F22" s="381"/>
      <c r="G22" s="381"/>
      <c r="H22" s="381"/>
      <c r="I22" s="381"/>
      <c r="J22" s="381"/>
      <c r="K22" s="381"/>
      <c r="L22" s="381"/>
      <c r="M22" s="381"/>
      <c r="N22" s="381"/>
      <c r="O22" s="381"/>
      <c r="P22" s="382"/>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C22">
        <f t="shared" si="0"/>
        <v>22</v>
      </c>
      <c r="BD22">
        <f t="shared" si="1"/>
        <v>17</v>
      </c>
      <c r="CZ22" s="126">
        <v>2</v>
      </c>
    </row>
    <row r="23" spans="2:104" x14ac:dyDescent="0.25">
      <c r="B23" s="39"/>
      <c r="C23" s="380" t="s">
        <v>104</v>
      </c>
      <c r="D23" s="381"/>
      <c r="E23" s="381"/>
      <c r="F23" s="381"/>
      <c r="G23" s="381"/>
      <c r="H23" s="381"/>
      <c r="I23" s="381"/>
      <c r="J23" s="381"/>
      <c r="K23" s="381"/>
      <c r="L23" s="381"/>
      <c r="M23" s="381"/>
      <c r="N23" s="381"/>
      <c r="O23" s="381"/>
      <c r="P23" s="382"/>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C23">
        <f t="shared" si="0"/>
        <v>23</v>
      </c>
      <c r="BD23">
        <f t="shared" si="1"/>
        <v>17</v>
      </c>
      <c r="CZ23" s="126">
        <v>2</v>
      </c>
    </row>
    <row r="24" spans="2:104" x14ac:dyDescent="0.25">
      <c r="B24" s="39"/>
      <c r="C24" s="380" t="s">
        <v>21</v>
      </c>
      <c r="D24" s="381"/>
      <c r="E24" s="381"/>
      <c r="F24" s="381"/>
      <c r="G24" s="381"/>
      <c r="H24" s="381"/>
      <c r="I24" s="381"/>
      <c r="J24" s="381"/>
      <c r="K24" s="381"/>
      <c r="L24" s="381"/>
      <c r="M24" s="381"/>
      <c r="N24" s="381"/>
      <c r="O24" s="381"/>
      <c r="P24" s="382"/>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C24">
        <f t="shared" si="0"/>
        <v>24</v>
      </c>
      <c r="BD24">
        <f t="shared" si="1"/>
        <v>17</v>
      </c>
      <c r="CZ24" s="126">
        <v>2</v>
      </c>
    </row>
    <row r="25" spans="2:104" x14ac:dyDescent="0.25">
      <c r="B25" s="39"/>
      <c r="CZ25" s="126">
        <v>0</v>
      </c>
    </row>
    <row r="26" spans="2:104" x14ac:dyDescent="0.25">
      <c r="B26" s="39"/>
      <c r="C26" s="380" t="s">
        <v>356</v>
      </c>
      <c r="D26" s="381"/>
      <c r="E26" s="381"/>
      <c r="F26" s="381"/>
      <c r="G26" s="381"/>
      <c r="H26" s="381"/>
      <c r="I26" s="381"/>
      <c r="J26" s="381"/>
      <c r="K26" s="381"/>
      <c r="L26" s="381"/>
      <c r="M26" s="381"/>
      <c r="N26" s="381"/>
      <c r="O26" s="381"/>
      <c r="P26" s="382"/>
      <c r="Q26" s="1136" t="str">
        <f>BU3</f>
        <v>&lt;Producto - Etapa&gt;</v>
      </c>
      <c r="R26" s="1137"/>
      <c r="S26" s="1137"/>
      <c r="T26" s="1137"/>
      <c r="U26" s="1137"/>
      <c r="V26" s="1137"/>
      <c r="W26" s="1137"/>
      <c r="X26" s="1137"/>
      <c r="Y26" s="1137"/>
      <c r="Z26" s="1137"/>
      <c r="AA26" s="1137"/>
      <c r="AB26" s="1137"/>
      <c r="AC26" s="1137"/>
      <c r="AD26" s="1137"/>
      <c r="AE26" s="1137"/>
      <c r="AF26" s="1137"/>
      <c r="AG26" s="1137"/>
      <c r="AH26" s="1137"/>
      <c r="AI26" s="1137"/>
      <c r="AJ26" s="1137"/>
      <c r="AK26" s="1137"/>
      <c r="AL26" s="1137"/>
      <c r="AM26" s="1137"/>
      <c r="AN26" s="1137"/>
      <c r="AO26" s="1137"/>
      <c r="AP26" s="1137"/>
      <c r="AQ26" s="1137"/>
      <c r="AR26" s="1137"/>
      <c r="AS26" s="1137"/>
      <c r="AT26" s="1137"/>
      <c r="AU26" s="1137"/>
      <c r="AV26" s="1137"/>
      <c r="AW26" s="1137"/>
      <c r="AX26" s="1137"/>
      <c r="AY26" s="1137"/>
      <c r="AZ26" s="1138"/>
      <c r="BC26">
        <f t="shared" ref="BC26" si="2">ROW(Q26)</f>
        <v>26</v>
      </c>
      <c r="BD26">
        <f t="shared" ref="BD26" si="3">COLUMN(Q26)</f>
        <v>17</v>
      </c>
      <c r="CZ26" s="126">
        <v>2</v>
      </c>
    </row>
    <row r="27" spans="2:104" x14ac:dyDescent="0.25">
      <c r="B27" s="39"/>
      <c r="CZ27" s="126">
        <v>0</v>
      </c>
    </row>
    <row r="28" spans="2:104" x14ac:dyDescent="0.25">
      <c r="B28" s="39"/>
      <c r="CZ28" s="126">
        <v>0</v>
      </c>
    </row>
    <row r="29" spans="2:104" x14ac:dyDescent="0.25">
      <c r="B29" s="39"/>
      <c r="C29" s="335" t="s">
        <v>462</v>
      </c>
      <c r="D29" s="328"/>
      <c r="E29" s="328"/>
      <c r="F29" s="328"/>
      <c r="G29" s="328"/>
      <c r="H29" s="328"/>
      <c r="I29" s="328"/>
      <c r="J29" s="328"/>
      <c r="K29" s="328"/>
      <c r="L29" s="328"/>
      <c r="M29" s="328"/>
      <c r="N29" s="328"/>
      <c r="O29" s="328"/>
      <c r="P29" s="329"/>
      <c r="Q29" s="43"/>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2"/>
      <c r="AX29" s="42"/>
      <c r="AY29" s="42"/>
      <c r="AZ29" s="42"/>
      <c r="CZ29" s="126">
        <v>0</v>
      </c>
    </row>
    <row r="30" spans="2:104" x14ac:dyDescent="0.25">
      <c r="B30" s="39"/>
      <c r="CZ30" s="126">
        <v>0</v>
      </c>
    </row>
    <row r="31" spans="2:104" ht="15" customHeight="1" x14ac:dyDescent="0.25">
      <c r="C31" s="683" t="s">
        <v>334</v>
      </c>
      <c r="D31" s="684"/>
      <c r="E31" s="684"/>
      <c r="F31" s="684"/>
      <c r="G31" s="684"/>
      <c r="H31" s="684"/>
      <c r="I31" s="684"/>
      <c r="J31" s="684"/>
      <c r="K31" s="684"/>
      <c r="L31" s="684"/>
      <c r="M31" s="684"/>
      <c r="N31" s="684"/>
      <c r="O31" s="684"/>
      <c r="P31" s="684"/>
      <c r="Q31" s="684"/>
      <c r="R31" s="684"/>
      <c r="S31" s="684"/>
      <c r="T31" s="684"/>
      <c r="U31" s="684"/>
      <c r="V31" s="684"/>
      <c r="W31" s="684"/>
      <c r="X31" s="684"/>
      <c r="Y31" s="684"/>
      <c r="Z31" s="684"/>
      <c r="AA31" s="684"/>
      <c r="AB31" s="684"/>
      <c r="AC31" s="383"/>
      <c r="AD31" s="383"/>
      <c r="AE31" s="383"/>
      <c r="AF31" s="383"/>
      <c r="AG31" s="383"/>
      <c r="AH31" s="383"/>
      <c r="AI31" s="383"/>
      <c r="AJ31" s="383"/>
      <c r="AK31" s="383"/>
      <c r="AL31" s="383"/>
      <c r="AM31" s="383"/>
      <c r="AN31" s="383"/>
      <c r="AO31" s="383"/>
      <c r="AP31" s="383"/>
      <c r="AQ31" s="383"/>
      <c r="AR31" s="383"/>
      <c r="AS31" s="383"/>
      <c r="AT31" s="383"/>
      <c r="AU31" s="383"/>
      <c r="AV31" s="383"/>
      <c r="AW31" s="383"/>
      <c r="AX31" s="383"/>
      <c r="AY31" s="383"/>
      <c r="AZ31" s="437"/>
      <c r="BA31" s="4"/>
      <c r="CZ31" s="126">
        <v>0</v>
      </c>
    </row>
    <row r="32" spans="2:104" ht="15" customHeight="1" x14ac:dyDescent="0.25">
      <c r="C32" s="683" t="s">
        <v>335</v>
      </c>
      <c r="D32" s="684"/>
      <c r="E32" s="684"/>
      <c r="F32" s="684"/>
      <c r="G32" s="684"/>
      <c r="H32" s="684"/>
      <c r="I32" s="684"/>
      <c r="J32" s="684"/>
      <c r="K32" s="684"/>
      <c r="L32" s="684"/>
      <c r="M32" s="684"/>
      <c r="N32" s="684"/>
      <c r="O32" s="684"/>
      <c r="P32" s="684"/>
      <c r="Q32" s="684"/>
      <c r="R32" s="684"/>
      <c r="S32" s="684"/>
      <c r="T32" s="684"/>
      <c r="U32" s="684"/>
      <c r="V32" s="684"/>
      <c r="W32" s="684"/>
      <c r="X32" s="684"/>
      <c r="Y32" s="684"/>
      <c r="Z32" s="684"/>
      <c r="AA32" s="684"/>
      <c r="AB32" s="684"/>
      <c r="AC32" s="383"/>
      <c r="AD32" s="383"/>
      <c r="AE32" s="383"/>
      <c r="AF32" s="383"/>
      <c r="AG32" s="383"/>
      <c r="AH32" s="384"/>
      <c r="AI32" s="385"/>
      <c r="AJ32" s="386"/>
      <c r="AK32" s="386"/>
      <c r="AL32" s="386"/>
      <c r="AM32" s="386"/>
      <c r="AN32" s="386"/>
      <c r="AO32" s="386"/>
      <c r="AP32" s="386"/>
      <c r="AQ32" s="386"/>
      <c r="AR32" s="386"/>
      <c r="AS32" s="386"/>
      <c r="AT32" s="386"/>
      <c r="AU32" s="386"/>
      <c r="AV32" s="386"/>
      <c r="AW32" s="386"/>
      <c r="AX32" s="386"/>
      <c r="AY32" s="386"/>
      <c r="AZ32" s="387"/>
      <c r="BA32" s="4"/>
      <c r="CZ32" s="126">
        <v>0</v>
      </c>
    </row>
    <row r="33" spans="3:104" ht="15" customHeight="1" x14ac:dyDescent="0.25">
      <c r="C33" s="683" t="s">
        <v>336</v>
      </c>
      <c r="D33" s="684"/>
      <c r="E33" s="684"/>
      <c r="F33" s="684"/>
      <c r="G33" s="684"/>
      <c r="H33" s="684"/>
      <c r="I33" s="684"/>
      <c r="J33" s="684"/>
      <c r="K33" s="684"/>
      <c r="L33" s="684"/>
      <c r="M33" s="684"/>
      <c r="N33" s="684"/>
      <c r="O33" s="684"/>
      <c r="P33" s="684"/>
      <c r="Q33" s="684"/>
      <c r="R33" s="684"/>
      <c r="S33" s="684"/>
      <c r="T33" s="684"/>
      <c r="U33" s="684"/>
      <c r="V33" s="684"/>
      <c r="W33" s="684"/>
      <c r="X33" s="684"/>
      <c r="Y33" s="684"/>
      <c r="Z33" s="684"/>
      <c r="AA33" s="684"/>
      <c r="AB33" s="684"/>
      <c r="AC33" s="383"/>
      <c r="AD33" s="383"/>
      <c r="AE33" s="383"/>
      <c r="AF33" s="383"/>
      <c r="AG33" s="383"/>
      <c r="AH33" s="384"/>
      <c r="AI33" s="1160"/>
      <c r="AJ33" s="1161"/>
      <c r="AK33" s="1161"/>
      <c r="AL33" s="1161"/>
      <c r="AM33" s="1161"/>
      <c r="AN33" s="1161"/>
      <c r="AO33" s="1161"/>
      <c r="AP33" s="1161"/>
      <c r="AQ33" s="1161"/>
      <c r="AR33" s="1161"/>
      <c r="AS33" s="1161"/>
      <c r="AT33" s="1161"/>
      <c r="AU33" s="1161"/>
      <c r="AV33" s="1161"/>
      <c r="AW33" s="1161"/>
      <c r="AX33" s="1161"/>
      <c r="AY33" s="1161"/>
      <c r="AZ33" s="1162"/>
      <c r="BA33" s="4"/>
      <c r="CZ33" s="126">
        <v>0</v>
      </c>
    </row>
    <row r="34" spans="3:104" ht="15" customHeight="1" x14ac:dyDescent="0.25">
      <c r="C34" s="683" t="s">
        <v>337</v>
      </c>
      <c r="D34" s="684"/>
      <c r="E34" s="684"/>
      <c r="F34" s="684"/>
      <c r="G34" s="684"/>
      <c r="H34" s="684"/>
      <c r="I34" s="684"/>
      <c r="J34" s="684"/>
      <c r="K34" s="684"/>
      <c r="L34" s="684"/>
      <c r="M34" s="684"/>
      <c r="N34" s="684"/>
      <c r="O34" s="684"/>
      <c r="P34" s="684"/>
      <c r="Q34" s="684"/>
      <c r="R34" s="684"/>
      <c r="S34" s="684"/>
      <c r="T34" s="684"/>
      <c r="U34" s="684"/>
      <c r="V34" s="684"/>
      <c r="W34" s="684"/>
      <c r="X34" s="684"/>
      <c r="Y34" s="684"/>
      <c r="Z34" s="684"/>
      <c r="AA34" s="684"/>
      <c r="AB34" s="684"/>
      <c r="AC34" s="383"/>
      <c r="AD34" s="383"/>
      <c r="AE34" s="383"/>
      <c r="AF34" s="383"/>
      <c r="AG34" s="383"/>
      <c r="AH34" s="384"/>
      <c r="AI34" s="1160"/>
      <c r="AJ34" s="1161"/>
      <c r="AK34" s="1161"/>
      <c r="AL34" s="1161"/>
      <c r="AM34" s="1161"/>
      <c r="AN34" s="1161"/>
      <c r="AO34" s="1161"/>
      <c r="AP34" s="1161"/>
      <c r="AQ34" s="1161"/>
      <c r="AR34" s="1161"/>
      <c r="AS34" s="1161"/>
      <c r="AT34" s="1161"/>
      <c r="AU34" s="1161"/>
      <c r="AV34" s="1161"/>
      <c r="AW34" s="1161"/>
      <c r="AX34" s="1161"/>
      <c r="AY34" s="1161"/>
      <c r="AZ34" s="1162"/>
      <c r="BA34" s="4"/>
      <c r="CZ34" s="126">
        <v>0</v>
      </c>
    </row>
    <row r="35" spans="3:104" ht="15" customHeight="1" x14ac:dyDescent="0.25">
      <c r="C35" s="34"/>
      <c r="D35" s="34"/>
      <c r="E35" s="34"/>
      <c r="F35" s="34"/>
      <c r="G35" s="34"/>
      <c r="H35" s="34"/>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4"/>
      <c r="CZ35" s="126">
        <v>0</v>
      </c>
    </row>
    <row r="36" spans="3:104" ht="15" customHeight="1" x14ac:dyDescent="0.25">
      <c r="C36" s="1073" t="s">
        <v>338</v>
      </c>
      <c r="D36" s="1074"/>
      <c r="E36" s="1074"/>
      <c r="F36" s="1074"/>
      <c r="G36" s="1074"/>
      <c r="H36" s="1074"/>
      <c r="I36" s="1074"/>
      <c r="J36" s="1074"/>
      <c r="K36" s="1074"/>
      <c r="L36" s="1074"/>
      <c r="M36" s="1074"/>
      <c r="N36" s="1074"/>
      <c r="O36" s="1074"/>
      <c r="P36" s="1074"/>
      <c r="Q36" s="1074"/>
      <c r="R36" s="1074"/>
      <c r="S36" s="1074"/>
      <c r="T36" s="1074"/>
      <c r="U36" s="1074"/>
      <c r="V36" s="1074"/>
      <c r="W36" s="1074"/>
      <c r="X36" s="1074"/>
      <c r="Y36" s="1074"/>
      <c r="Z36" s="1074"/>
      <c r="AA36" s="1074"/>
      <c r="AB36" s="1074"/>
      <c r="AC36" s="1074"/>
      <c r="AD36" s="1074"/>
      <c r="AE36" s="1074"/>
      <c r="AF36" s="1074"/>
      <c r="AG36" s="1074"/>
      <c r="AH36" s="1074"/>
      <c r="AI36" s="1074"/>
      <c r="AJ36" s="1074"/>
      <c r="AK36" s="1074"/>
      <c r="AL36" s="1074"/>
      <c r="AM36" s="1074"/>
      <c r="AN36" s="1074"/>
      <c r="AO36" s="1074"/>
      <c r="AP36" s="1074"/>
      <c r="AQ36" s="1074"/>
      <c r="AR36" s="1074"/>
      <c r="AS36" s="1074"/>
      <c r="AT36" s="1074"/>
      <c r="AU36" s="1074"/>
      <c r="AV36" s="1074"/>
      <c r="AW36" s="1074"/>
      <c r="AX36" s="1074"/>
      <c r="AY36" s="1074"/>
      <c r="AZ36" s="1075"/>
      <c r="BA36" s="4"/>
      <c r="CZ36" s="146">
        <v>0</v>
      </c>
    </row>
    <row r="37" spans="3:104" ht="15" customHeight="1" x14ac:dyDescent="0.25">
      <c r="C37" s="1076"/>
      <c r="D37" s="1077"/>
      <c r="E37" s="1077"/>
      <c r="F37" s="1077"/>
      <c r="G37" s="1077"/>
      <c r="H37" s="1077"/>
      <c r="I37" s="1077"/>
      <c r="J37" s="1077"/>
      <c r="K37" s="1077"/>
      <c r="L37" s="1077"/>
      <c r="M37" s="1077"/>
      <c r="N37" s="1077"/>
      <c r="O37" s="1077"/>
      <c r="P37" s="1077"/>
      <c r="Q37" s="1077"/>
      <c r="R37" s="1077"/>
      <c r="S37" s="1077"/>
      <c r="T37" s="1077"/>
      <c r="U37" s="1077"/>
      <c r="V37" s="1077"/>
      <c r="W37" s="1077"/>
      <c r="X37" s="1077"/>
      <c r="Y37" s="1077"/>
      <c r="Z37" s="1077"/>
      <c r="AA37" s="1077"/>
      <c r="AB37" s="1077"/>
      <c r="AC37" s="1077"/>
      <c r="AD37" s="1077"/>
      <c r="AE37" s="1077"/>
      <c r="AF37" s="1077"/>
      <c r="AG37" s="1077"/>
      <c r="AH37" s="1077"/>
      <c r="AI37" s="1077"/>
      <c r="AJ37" s="1077"/>
      <c r="AK37" s="1077"/>
      <c r="AL37" s="1077"/>
      <c r="AM37" s="1077"/>
      <c r="AN37" s="1077"/>
      <c r="AO37" s="1077"/>
      <c r="AP37" s="1077"/>
      <c r="AQ37" s="1077"/>
      <c r="AR37" s="1077"/>
      <c r="AS37" s="1077"/>
      <c r="AT37" s="1077"/>
      <c r="AU37" s="1077"/>
      <c r="AV37" s="1077"/>
      <c r="AW37" s="1077"/>
      <c r="AX37" s="1077"/>
      <c r="AY37" s="1077"/>
      <c r="AZ37" s="1078"/>
      <c r="BA37" s="4"/>
      <c r="CZ37" s="126">
        <v>0</v>
      </c>
    </row>
    <row r="38" spans="3:104" ht="15" customHeight="1" x14ac:dyDescent="0.25">
      <c r="C38" s="1083"/>
      <c r="D38" s="1084"/>
      <c r="E38" s="1084"/>
      <c r="F38" s="1084"/>
      <c r="G38" s="1084"/>
      <c r="H38" s="1084"/>
      <c r="I38" s="1084"/>
      <c r="J38" s="1084"/>
      <c r="K38" s="1084"/>
      <c r="L38" s="1084"/>
      <c r="M38" s="1084"/>
      <c r="N38" s="1084"/>
      <c r="O38" s="1084"/>
      <c r="P38" s="1084"/>
      <c r="Q38" s="1084"/>
      <c r="R38" s="1084"/>
      <c r="S38" s="1084"/>
      <c r="T38" s="1084"/>
      <c r="U38" s="1084"/>
      <c r="V38" s="1084"/>
      <c r="W38" s="1084"/>
      <c r="X38" s="1084"/>
      <c r="Y38" s="1084"/>
      <c r="Z38" s="1084"/>
      <c r="AA38" s="1084"/>
      <c r="AB38" s="1084"/>
      <c r="AC38" s="1084"/>
      <c r="AD38" s="1084"/>
      <c r="AE38" s="1084"/>
      <c r="AF38" s="1084"/>
      <c r="AG38" s="1084"/>
      <c r="AH38" s="1084"/>
      <c r="AI38" s="1084"/>
      <c r="AJ38" s="1084"/>
      <c r="AK38" s="1084"/>
      <c r="AL38" s="1084"/>
      <c r="AM38" s="1084"/>
      <c r="AN38" s="1084"/>
      <c r="AO38" s="1084"/>
      <c r="AP38" s="1084"/>
      <c r="AQ38" s="1084"/>
      <c r="AR38" s="1084"/>
      <c r="AS38" s="1084"/>
      <c r="AT38" s="1084"/>
      <c r="AU38" s="1084"/>
      <c r="AV38" s="1084"/>
      <c r="AW38" s="1084"/>
      <c r="AX38" s="1084"/>
      <c r="AY38" s="1084"/>
      <c r="AZ38" s="1085"/>
      <c r="BA38" s="4"/>
      <c r="CZ38" s="126">
        <v>0</v>
      </c>
    </row>
    <row r="39" spans="3:104" ht="15" customHeight="1" x14ac:dyDescent="0.25">
      <c r="C39" s="1086"/>
      <c r="D39" s="1087"/>
      <c r="E39" s="1087"/>
      <c r="F39" s="1087"/>
      <c r="G39" s="1087"/>
      <c r="H39" s="1087"/>
      <c r="I39" s="1087"/>
      <c r="J39" s="1087"/>
      <c r="K39" s="1087"/>
      <c r="L39" s="1087"/>
      <c r="M39" s="1087"/>
      <c r="N39" s="1087"/>
      <c r="O39" s="1087"/>
      <c r="P39" s="1087"/>
      <c r="Q39" s="1087"/>
      <c r="R39" s="1087"/>
      <c r="S39" s="1087"/>
      <c r="T39" s="1087"/>
      <c r="U39" s="1087"/>
      <c r="V39" s="1087"/>
      <c r="W39" s="1087"/>
      <c r="X39" s="1087"/>
      <c r="Y39" s="1087"/>
      <c r="Z39" s="1087"/>
      <c r="AA39" s="1087"/>
      <c r="AB39" s="1087"/>
      <c r="AC39" s="1087"/>
      <c r="AD39" s="1087"/>
      <c r="AE39" s="1087"/>
      <c r="AF39" s="1087"/>
      <c r="AG39" s="1087"/>
      <c r="AH39" s="1087"/>
      <c r="AI39" s="1087"/>
      <c r="AJ39" s="1087"/>
      <c r="AK39" s="1087"/>
      <c r="AL39" s="1087"/>
      <c r="AM39" s="1087"/>
      <c r="AN39" s="1087"/>
      <c r="AO39" s="1087"/>
      <c r="AP39" s="1087"/>
      <c r="AQ39" s="1087"/>
      <c r="AR39" s="1087"/>
      <c r="AS39" s="1087"/>
      <c r="AT39" s="1087"/>
      <c r="AU39" s="1087"/>
      <c r="AV39" s="1087"/>
      <c r="AW39" s="1087"/>
      <c r="AX39" s="1087"/>
      <c r="AY39" s="1087"/>
      <c r="AZ39" s="1088"/>
      <c r="BA39" s="4"/>
      <c r="CZ39" s="126">
        <v>0</v>
      </c>
    </row>
    <row r="40" spans="3:104" ht="15" customHeight="1" x14ac:dyDescent="0.25">
      <c r="C40" s="160"/>
      <c r="D40" s="160"/>
      <c r="E40" s="160"/>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4"/>
      <c r="CZ40" s="126">
        <v>0</v>
      </c>
    </row>
    <row r="41" spans="3:104" ht="15" customHeight="1" x14ac:dyDescent="0.25">
      <c r="C41" s="212"/>
      <c r="D41" s="212"/>
      <c r="E41" s="212"/>
      <c r="F41" s="212"/>
      <c r="G41" s="212"/>
      <c r="H41" s="212"/>
      <c r="I41" s="212"/>
      <c r="J41" s="212"/>
      <c r="K41" s="212"/>
      <c r="L41" s="212"/>
      <c r="M41" s="212"/>
      <c r="N41" s="212"/>
      <c r="O41" s="212"/>
      <c r="P41" s="212"/>
      <c r="Q41" s="212"/>
      <c r="R41" s="212"/>
      <c r="S41" s="212"/>
      <c r="T41" s="212"/>
      <c r="U41" s="212"/>
      <c r="V41" s="212"/>
      <c r="W41" s="212"/>
      <c r="X41" s="212"/>
      <c r="Y41" s="212"/>
      <c r="Z41" s="212"/>
      <c r="AA41" s="212"/>
      <c r="AB41" s="212"/>
      <c r="AC41" s="212"/>
      <c r="AD41" s="212"/>
      <c r="AE41" s="212"/>
      <c r="AF41" s="212"/>
      <c r="AG41" s="212"/>
      <c r="AH41" s="212"/>
      <c r="AI41" s="212"/>
      <c r="AJ41" s="212"/>
      <c r="AK41" s="212"/>
      <c r="AL41" s="212"/>
      <c r="AM41" s="212"/>
      <c r="AN41" s="212"/>
      <c r="AO41" s="212"/>
      <c r="AP41" s="212"/>
      <c r="AQ41" s="212"/>
      <c r="AR41" s="212"/>
      <c r="AS41" s="212"/>
      <c r="AT41" s="212"/>
      <c r="AU41" s="212"/>
      <c r="AV41" s="212"/>
      <c r="AW41" s="212"/>
      <c r="AX41" s="212"/>
      <c r="AY41" s="212"/>
      <c r="AZ41" s="212"/>
      <c r="BA41" s="4"/>
      <c r="CZ41" s="126">
        <v>0</v>
      </c>
    </row>
    <row r="42" spans="3:104" x14ac:dyDescent="0.25">
      <c r="C42" s="327" t="s">
        <v>614</v>
      </c>
      <c r="D42" s="328"/>
      <c r="E42" s="328"/>
      <c r="F42" s="328"/>
      <c r="G42" s="328"/>
      <c r="H42" s="328"/>
      <c r="I42" s="328"/>
      <c r="J42" s="328"/>
      <c r="K42" s="328"/>
      <c r="L42" s="328"/>
      <c r="M42" s="328"/>
      <c r="N42" s="328"/>
      <c r="O42" s="328"/>
      <c r="P42" s="329"/>
      <c r="Q42" s="43"/>
      <c r="R42" s="42"/>
      <c r="S42" s="42"/>
      <c r="T42" s="42"/>
      <c r="U42" s="42"/>
      <c r="V42" s="42"/>
      <c r="W42" s="42"/>
      <c r="X42" s="42"/>
      <c r="Y42" s="42"/>
      <c r="Z42" s="42"/>
      <c r="AA42" s="42"/>
      <c r="AB42" s="42"/>
      <c r="AC42" s="42"/>
      <c r="AD42" s="42"/>
      <c r="AE42" s="42"/>
      <c r="AF42" s="42"/>
      <c r="AG42" s="42"/>
      <c r="AH42" s="42"/>
      <c r="AI42" s="42"/>
      <c r="AJ42" s="42"/>
      <c r="AK42" s="42"/>
      <c r="AL42" s="42"/>
      <c r="AM42" s="42"/>
      <c r="AN42" s="42"/>
      <c r="AO42" s="42"/>
      <c r="AP42" s="42"/>
      <c r="AQ42" s="42"/>
      <c r="AR42" s="42"/>
      <c r="AS42" s="42"/>
      <c r="AT42" s="42"/>
      <c r="AU42" s="42"/>
      <c r="AV42" s="42"/>
      <c r="AW42" s="42"/>
      <c r="AX42" s="42"/>
      <c r="AY42" s="42"/>
      <c r="AZ42" s="42"/>
      <c r="CZ42" s="126">
        <v>0</v>
      </c>
    </row>
    <row r="43" spans="3:104" x14ac:dyDescent="0.25">
      <c r="CZ43" s="126">
        <v>0</v>
      </c>
    </row>
    <row r="44" spans="3:104" x14ac:dyDescent="0.25">
      <c r="C44" s="47" t="s">
        <v>211</v>
      </c>
      <c r="D44" s="412"/>
      <c r="E44" s="412"/>
      <c r="F44" s="412"/>
      <c r="G44" s="412"/>
      <c r="H44" s="412"/>
      <c r="I44" s="412"/>
      <c r="J44" s="412"/>
      <c r="K44" s="412"/>
      <c r="L44" s="412"/>
      <c r="M44" s="412"/>
      <c r="N44" s="412"/>
      <c r="O44" s="412"/>
      <c r="P44" s="412"/>
      <c r="Q44" s="412"/>
      <c r="R44" s="412"/>
      <c r="S44" s="412"/>
      <c r="T44" s="412"/>
      <c r="U44" s="412"/>
      <c r="V44" s="412"/>
      <c r="W44" s="412"/>
      <c r="X44" s="412"/>
      <c r="Y44" s="412"/>
      <c r="Z44" s="412"/>
      <c r="AA44" s="412"/>
      <c r="AB44" s="412"/>
      <c r="AC44" s="412"/>
      <c r="AD44" s="412"/>
      <c r="AE44" s="412"/>
      <c r="AF44" s="412"/>
      <c r="AG44" s="412"/>
      <c r="AH44" s="412"/>
      <c r="AI44" s="412"/>
      <c r="AJ44" s="412"/>
      <c r="AK44" s="412"/>
      <c r="AL44" s="412"/>
      <c r="AM44" s="412"/>
      <c r="AN44" s="412"/>
      <c r="AO44" s="412"/>
      <c r="AP44" s="412"/>
      <c r="AQ44" s="412"/>
      <c r="AR44" s="412"/>
      <c r="AS44" s="412"/>
      <c r="AT44" s="412"/>
      <c r="AU44" s="412"/>
      <c r="AV44" s="412"/>
      <c r="AW44" s="412"/>
      <c r="AX44" s="412"/>
      <c r="AY44" s="412"/>
      <c r="AZ44" s="413"/>
      <c r="CZ44" s="126">
        <v>0</v>
      </c>
    </row>
    <row r="45" spans="3:104" x14ac:dyDescent="0.25">
      <c r="C45" s="52" t="s">
        <v>211</v>
      </c>
      <c r="D45" s="389"/>
      <c r="E45" s="389"/>
      <c r="F45" s="389"/>
      <c r="G45" s="389"/>
      <c r="H45" s="389"/>
      <c r="I45" s="389"/>
      <c r="J45" s="389"/>
      <c r="K45" s="389"/>
      <c r="L45" s="389"/>
      <c r="M45" s="389"/>
      <c r="N45" s="389"/>
      <c r="O45" s="389"/>
      <c r="P45" s="389"/>
      <c r="Q45" s="389"/>
      <c r="R45" s="389"/>
      <c r="S45" s="389"/>
      <c r="T45" s="389"/>
      <c r="U45" s="389"/>
      <c r="V45" s="389"/>
      <c r="W45" s="389"/>
      <c r="X45" s="389"/>
      <c r="Y45" s="389"/>
      <c r="Z45" s="389"/>
      <c r="AA45" s="389"/>
      <c r="AB45" s="389"/>
      <c r="AC45" s="389"/>
      <c r="AD45" s="389"/>
      <c r="AE45" s="389"/>
      <c r="AF45" s="389"/>
      <c r="AG45" s="389"/>
      <c r="AH45" s="389"/>
      <c r="AI45" s="389"/>
      <c r="AJ45" s="389"/>
      <c r="AK45" s="389"/>
      <c r="AL45" s="389"/>
      <c r="AM45" s="389"/>
      <c r="AN45" s="389"/>
      <c r="AO45" s="389"/>
      <c r="AP45" s="389"/>
      <c r="AQ45" s="389"/>
      <c r="AR45" s="389"/>
      <c r="AS45" s="389"/>
      <c r="AT45" s="389"/>
      <c r="AU45" s="389"/>
      <c r="AV45" s="389"/>
      <c r="AW45" s="389"/>
      <c r="AX45" s="389"/>
      <c r="AY45" s="389"/>
      <c r="AZ45" s="390"/>
      <c r="CZ45" s="126">
        <v>0</v>
      </c>
    </row>
    <row r="46" spans="3:104" x14ac:dyDescent="0.25">
      <c r="C46" s="144" t="s">
        <v>211</v>
      </c>
      <c r="D46" s="970"/>
      <c r="E46" s="428"/>
      <c r="F46" s="428"/>
      <c r="G46" s="428"/>
      <c r="H46" s="428"/>
      <c r="I46" s="428"/>
      <c r="J46" s="428"/>
      <c r="K46" s="428"/>
      <c r="L46" s="428"/>
      <c r="M46" s="428"/>
      <c r="N46" s="428"/>
      <c r="O46" s="428"/>
      <c r="P46" s="428"/>
      <c r="Q46" s="428"/>
      <c r="R46" s="428"/>
      <c r="S46" s="428"/>
      <c r="T46" s="428"/>
      <c r="U46" s="428"/>
      <c r="V46" s="428"/>
      <c r="W46" s="428"/>
      <c r="X46" s="428"/>
      <c r="Y46" s="428"/>
      <c r="Z46" s="428"/>
      <c r="AA46" s="428"/>
      <c r="AB46" s="428"/>
      <c r="AC46" s="428"/>
      <c r="AD46" s="428"/>
      <c r="AE46" s="428"/>
      <c r="AF46" s="428"/>
      <c r="AG46" s="428"/>
      <c r="AH46" s="428"/>
      <c r="AI46" s="428"/>
      <c r="AJ46" s="428"/>
      <c r="AK46" s="428"/>
      <c r="AL46" s="428"/>
      <c r="AM46" s="428"/>
      <c r="AN46" s="428"/>
      <c r="AO46" s="428"/>
      <c r="AP46" s="428"/>
      <c r="AQ46" s="428"/>
      <c r="AR46" s="428"/>
      <c r="AS46" s="428"/>
      <c r="AT46" s="428"/>
      <c r="AU46" s="428"/>
      <c r="AV46" s="428"/>
      <c r="AW46" s="428"/>
      <c r="AX46" s="428"/>
      <c r="AY46" s="428"/>
      <c r="AZ46" s="429"/>
      <c r="CZ46" s="126">
        <v>0</v>
      </c>
    </row>
    <row r="47" spans="3:104" x14ac:dyDescent="0.25">
      <c r="C47" s="420" t="s">
        <v>92</v>
      </c>
      <c r="D47" s="421"/>
      <c r="E47" s="421"/>
      <c r="F47" s="421"/>
      <c r="G47" s="421"/>
      <c r="H47" s="421"/>
      <c r="I47" s="421"/>
      <c r="J47" s="421"/>
      <c r="K47" s="421"/>
      <c r="L47" s="421"/>
      <c r="M47" s="421"/>
      <c r="N47" s="421"/>
      <c r="O47" s="421"/>
      <c r="P47" s="421"/>
      <c r="Q47" s="421"/>
      <c r="R47" s="421"/>
      <c r="S47" s="421"/>
      <c r="T47" s="421"/>
      <c r="U47" s="421"/>
      <c r="V47" s="421"/>
      <c r="W47" s="421"/>
      <c r="X47" s="421"/>
      <c r="Y47" s="421"/>
      <c r="Z47" s="421"/>
      <c r="AA47" s="421"/>
      <c r="AB47" s="421"/>
      <c r="AC47" s="421"/>
      <c r="AD47" s="421"/>
      <c r="AE47" s="421"/>
      <c r="AF47" s="421"/>
      <c r="AG47" s="421"/>
      <c r="AH47" s="421"/>
      <c r="AI47" s="421"/>
      <c r="AJ47" s="421"/>
      <c r="AK47" s="421"/>
      <c r="AL47" s="421"/>
      <c r="AM47" s="421"/>
      <c r="AN47" s="421"/>
      <c r="AO47" s="421"/>
      <c r="AP47" s="421"/>
      <c r="AQ47" s="421"/>
      <c r="AR47" s="421"/>
      <c r="AS47" s="421"/>
      <c r="AT47" s="421"/>
      <c r="AU47" s="421"/>
      <c r="AV47" s="422"/>
      <c r="AW47" s="330" t="s">
        <v>93</v>
      </c>
      <c r="AX47" s="331"/>
      <c r="AY47" s="330" t="s">
        <v>94</v>
      </c>
      <c r="AZ47" s="331"/>
      <c r="CZ47" s="126">
        <v>1</v>
      </c>
    </row>
    <row r="48" spans="3:104" x14ac:dyDescent="0.25">
      <c r="CZ48" s="126">
        <v>0</v>
      </c>
    </row>
    <row r="49" spans="3:104" x14ac:dyDescent="0.25">
      <c r="C49" s="1107" t="s">
        <v>317</v>
      </c>
      <c r="D49" s="1107"/>
      <c r="E49" s="1107"/>
      <c r="F49" s="1107"/>
      <c r="G49" s="1107"/>
      <c r="H49" s="1107"/>
      <c r="I49" s="1107"/>
      <c r="J49" s="1107"/>
      <c r="K49" s="1107"/>
      <c r="L49" s="1107"/>
      <c r="M49" s="1107"/>
      <c r="N49" s="1107"/>
      <c r="O49" s="1107"/>
      <c r="P49" s="1107"/>
      <c r="Q49" s="1107"/>
      <c r="R49" s="1107"/>
      <c r="S49" s="1107"/>
      <c r="T49" s="1107"/>
      <c r="U49" s="1107"/>
      <c r="V49" s="1107"/>
      <c r="W49" s="1107"/>
      <c r="X49" s="1107"/>
      <c r="Y49" s="1107"/>
      <c r="Z49" s="1107"/>
      <c r="AA49" s="1107"/>
      <c r="AB49" s="1107"/>
      <c r="AC49" s="1107"/>
      <c r="AD49" s="1107"/>
      <c r="AE49" s="1107"/>
      <c r="AF49" s="1107"/>
      <c r="AG49" s="1107"/>
      <c r="AH49" s="1107"/>
      <c r="AI49" s="1107"/>
      <c r="AJ49" s="1107"/>
      <c r="AK49" s="1107"/>
      <c r="AL49" s="1107"/>
      <c r="AM49" s="1107"/>
      <c r="AN49" s="1107"/>
      <c r="AO49" s="1107"/>
      <c r="AP49" s="1107"/>
      <c r="AQ49" s="1107"/>
      <c r="AR49" s="1107"/>
      <c r="AS49" s="1107"/>
      <c r="AT49" s="1107"/>
      <c r="AU49" s="1107"/>
      <c r="AV49" s="1107"/>
      <c r="AW49" s="1107"/>
      <c r="AX49" s="1107"/>
      <c r="AY49" s="1107"/>
      <c r="AZ49" s="1107"/>
      <c r="CZ49" s="126">
        <v>0</v>
      </c>
    </row>
    <row r="50" spans="3:104" x14ac:dyDescent="0.25">
      <c r="CZ50" s="126">
        <v>0</v>
      </c>
    </row>
    <row r="51" spans="3:104" ht="15" customHeight="1" x14ac:dyDescent="0.25">
      <c r="C51" s="661" t="s">
        <v>228</v>
      </c>
      <c r="D51" s="662"/>
      <c r="E51" s="662"/>
      <c r="F51" s="662"/>
      <c r="G51" s="662"/>
      <c r="H51" s="662"/>
      <c r="I51" s="662"/>
      <c r="J51" s="662"/>
      <c r="K51" s="662"/>
      <c r="L51" s="662"/>
      <c r="M51" s="662"/>
      <c r="N51" s="663"/>
      <c r="O51" s="1104" t="s">
        <v>612</v>
      </c>
      <c r="P51" s="1104"/>
      <c r="Q51" s="1104"/>
      <c r="R51" s="1104"/>
      <c r="S51" s="1104"/>
      <c r="T51" s="1104"/>
      <c r="U51" s="1104"/>
      <c r="V51" s="1104"/>
      <c r="W51" s="1104"/>
      <c r="X51" s="1104"/>
      <c r="Y51" s="1104"/>
      <c r="Z51" s="1104"/>
      <c r="AA51" s="1104"/>
      <c r="AB51" s="1104" t="s">
        <v>163</v>
      </c>
      <c r="AC51" s="1104"/>
      <c r="AD51" s="1104"/>
      <c r="AE51" s="1104"/>
      <c r="AF51" s="1104"/>
      <c r="AG51" s="1104"/>
      <c r="AH51" s="1104"/>
      <c r="AI51" s="1104"/>
      <c r="AJ51" s="1104"/>
      <c r="AK51" s="1104"/>
      <c r="AL51" s="1104"/>
      <c r="AM51" s="1104"/>
      <c r="AN51" s="1104"/>
      <c r="AO51" s="1108" t="s">
        <v>611</v>
      </c>
      <c r="AP51" s="733"/>
      <c r="AQ51" s="733"/>
      <c r="AR51" s="733"/>
      <c r="AS51" s="733"/>
      <c r="AT51" s="733"/>
      <c r="AU51" s="733"/>
      <c r="AV51" s="733"/>
      <c r="AW51" s="733"/>
      <c r="AX51" s="733"/>
      <c r="AY51" s="733"/>
      <c r="AZ51" s="734"/>
      <c r="CZ51" s="126">
        <v>0</v>
      </c>
    </row>
    <row r="52" spans="3:104" ht="15" customHeight="1" x14ac:dyDescent="0.25">
      <c r="C52" s="1103"/>
      <c r="D52" s="353"/>
      <c r="E52" s="353"/>
      <c r="F52" s="353"/>
      <c r="G52" s="353"/>
      <c r="H52" s="353"/>
      <c r="I52" s="353"/>
      <c r="J52" s="353"/>
      <c r="K52" s="353"/>
      <c r="L52" s="353"/>
      <c r="M52" s="353"/>
      <c r="N52" s="354"/>
      <c r="O52" s="532" t="s">
        <v>21</v>
      </c>
      <c r="P52" s="364"/>
      <c r="Q52" s="364"/>
      <c r="R52" s="364"/>
      <c r="S52" s="364"/>
      <c r="T52" s="364"/>
      <c r="U52" s="364"/>
      <c r="V52" s="364"/>
      <c r="W52" s="364"/>
      <c r="X52" s="364"/>
      <c r="Y52" s="364"/>
      <c r="Z52" s="364"/>
      <c r="AA52" s="668"/>
      <c r="AB52" s="532" t="s">
        <v>613</v>
      </c>
      <c r="AC52" s="364"/>
      <c r="AD52" s="364"/>
      <c r="AE52" s="364"/>
      <c r="AF52" s="364"/>
      <c r="AG52" s="364"/>
      <c r="AH52" s="364"/>
      <c r="AI52" s="364"/>
      <c r="AJ52" s="364"/>
      <c r="AK52" s="364"/>
      <c r="AL52" s="364"/>
      <c r="AM52" s="364"/>
      <c r="AN52" s="668"/>
      <c r="AO52" s="352"/>
      <c r="AP52" s="353"/>
      <c r="AQ52" s="353"/>
      <c r="AR52" s="353"/>
      <c r="AS52" s="353"/>
      <c r="AT52" s="353"/>
      <c r="AU52" s="353"/>
      <c r="AV52" s="353"/>
      <c r="AW52" s="353"/>
      <c r="AX52" s="353"/>
      <c r="AY52" s="353"/>
      <c r="AZ52" s="354"/>
      <c r="CZ52" s="126">
        <v>0</v>
      </c>
    </row>
    <row r="53" spans="3:104" x14ac:dyDescent="0.25">
      <c r="C53" s="1103"/>
      <c r="D53" s="353"/>
      <c r="E53" s="353"/>
      <c r="F53" s="353"/>
      <c r="G53" s="353"/>
      <c r="H53" s="353"/>
      <c r="I53" s="353"/>
      <c r="J53" s="353"/>
      <c r="K53" s="353"/>
      <c r="L53" s="353"/>
      <c r="M53" s="353"/>
      <c r="N53" s="354"/>
      <c r="O53" s="532" t="s">
        <v>318</v>
      </c>
      <c r="P53" s="364"/>
      <c r="Q53" s="364"/>
      <c r="R53" s="364"/>
      <c r="S53" s="364"/>
      <c r="T53" s="364"/>
      <c r="U53" s="364"/>
      <c r="V53" s="364"/>
      <c r="W53" s="364"/>
      <c r="X53" s="364"/>
      <c r="Y53" s="364"/>
      <c r="Z53" s="364"/>
      <c r="AA53" s="668"/>
      <c r="AB53" s="532" t="s">
        <v>613</v>
      </c>
      <c r="AC53" s="364"/>
      <c r="AD53" s="364"/>
      <c r="AE53" s="364"/>
      <c r="AF53" s="364"/>
      <c r="AG53" s="364"/>
      <c r="AH53" s="364"/>
      <c r="AI53" s="364"/>
      <c r="AJ53" s="364"/>
      <c r="AK53" s="364"/>
      <c r="AL53" s="364"/>
      <c r="AM53" s="364"/>
      <c r="AN53" s="668"/>
      <c r="AO53" s="352"/>
      <c r="AP53" s="353"/>
      <c r="AQ53" s="353"/>
      <c r="AR53" s="353"/>
      <c r="AS53" s="353"/>
      <c r="AT53" s="353"/>
      <c r="AU53" s="353"/>
      <c r="AV53" s="353"/>
      <c r="AW53" s="353"/>
      <c r="AX53" s="353"/>
      <c r="AY53" s="353"/>
      <c r="AZ53" s="354"/>
      <c r="CZ53" s="126">
        <v>0</v>
      </c>
    </row>
    <row r="54" spans="3:104" x14ac:dyDescent="0.25">
      <c r="C54" s="352"/>
      <c r="D54" s="353"/>
      <c r="E54" s="353"/>
      <c r="F54" s="353"/>
      <c r="G54" s="353"/>
      <c r="H54" s="353"/>
      <c r="I54" s="353"/>
      <c r="J54" s="353"/>
      <c r="K54" s="353"/>
      <c r="L54" s="353"/>
      <c r="M54" s="353"/>
      <c r="N54" s="354"/>
      <c r="O54" s="532" t="s">
        <v>319</v>
      </c>
      <c r="P54" s="364"/>
      <c r="Q54" s="364"/>
      <c r="R54" s="364"/>
      <c r="S54" s="364"/>
      <c r="T54" s="364"/>
      <c r="U54" s="364"/>
      <c r="V54" s="364"/>
      <c r="W54" s="364"/>
      <c r="X54" s="364"/>
      <c r="Y54" s="364"/>
      <c r="Z54" s="364"/>
      <c r="AA54" s="668"/>
      <c r="AB54" s="532"/>
      <c r="AC54" s="364"/>
      <c r="AD54" s="364"/>
      <c r="AE54" s="364"/>
      <c r="AF54" s="364"/>
      <c r="AG54" s="364"/>
      <c r="AH54" s="364"/>
      <c r="AI54" s="364"/>
      <c r="AJ54" s="364"/>
      <c r="AK54" s="364"/>
      <c r="AL54" s="364"/>
      <c r="AM54" s="364"/>
      <c r="AN54" s="668"/>
      <c r="AO54" s="352"/>
      <c r="AP54" s="353"/>
      <c r="AQ54" s="353"/>
      <c r="AR54" s="353"/>
      <c r="AS54" s="353"/>
      <c r="AT54" s="353"/>
      <c r="AU54" s="353"/>
      <c r="AV54" s="353"/>
      <c r="AW54" s="353"/>
      <c r="AX54" s="353"/>
      <c r="AY54" s="353"/>
      <c r="AZ54" s="354"/>
      <c r="CZ54" s="126">
        <v>0</v>
      </c>
    </row>
    <row r="55" spans="3:104" ht="15" customHeight="1" x14ac:dyDescent="0.25">
      <c r="C55" s="414"/>
      <c r="D55" s="415"/>
      <c r="E55" s="415"/>
      <c r="F55" s="415"/>
      <c r="G55" s="415"/>
      <c r="H55" s="415"/>
      <c r="I55" s="415"/>
      <c r="J55" s="415"/>
      <c r="K55" s="415"/>
      <c r="L55" s="415"/>
      <c r="M55" s="415"/>
      <c r="N55" s="416"/>
      <c r="O55" s="551"/>
      <c r="P55" s="1109"/>
      <c r="Q55" s="1109"/>
      <c r="R55" s="1109"/>
      <c r="S55" s="1109"/>
      <c r="T55" s="1109"/>
      <c r="U55" s="1109"/>
      <c r="V55" s="1109"/>
      <c r="W55" s="1109"/>
      <c r="X55" s="1109"/>
      <c r="Y55" s="1109"/>
      <c r="Z55" s="1109"/>
      <c r="AA55" s="1110"/>
      <c r="AB55" s="551"/>
      <c r="AC55" s="1109"/>
      <c r="AD55" s="1109"/>
      <c r="AE55" s="1109"/>
      <c r="AF55" s="1109"/>
      <c r="AG55" s="1109"/>
      <c r="AH55" s="1109"/>
      <c r="AI55" s="1109"/>
      <c r="AJ55" s="1109"/>
      <c r="AK55" s="1109"/>
      <c r="AL55" s="1109"/>
      <c r="AM55" s="1109"/>
      <c r="AN55" s="1110"/>
      <c r="AO55" s="414"/>
      <c r="AP55" s="415"/>
      <c r="AQ55" s="415"/>
      <c r="AR55" s="415"/>
      <c r="AS55" s="415"/>
      <c r="AT55" s="415"/>
      <c r="AU55" s="415"/>
      <c r="AV55" s="415"/>
      <c r="AW55" s="415"/>
      <c r="AX55" s="415"/>
      <c r="AY55" s="415"/>
      <c r="AZ55" s="416"/>
      <c r="CZ55" s="126">
        <v>0</v>
      </c>
    </row>
    <row r="56" spans="3:104" x14ac:dyDescent="0.25">
      <c r="C56" s="532"/>
      <c r="D56" s="353"/>
      <c r="E56" s="353"/>
      <c r="F56" s="353"/>
      <c r="G56" s="353"/>
      <c r="H56" s="353"/>
      <c r="I56" s="353"/>
      <c r="J56" s="353"/>
      <c r="K56" s="353"/>
      <c r="L56" s="353"/>
      <c r="M56" s="353"/>
      <c r="N56" s="354"/>
      <c r="O56" s="532"/>
      <c r="P56" s="364"/>
      <c r="Q56" s="364"/>
      <c r="R56" s="364"/>
      <c r="S56" s="364"/>
      <c r="T56" s="364"/>
      <c r="U56" s="364"/>
      <c r="V56" s="364"/>
      <c r="W56" s="364"/>
      <c r="X56" s="364"/>
      <c r="Y56" s="364"/>
      <c r="Z56" s="364"/>
      <c r="AA56" s="668"/>
      <c r="AB56" s="532"/>
      <c r="AC56" s="364"/>
      <c r="AD56" s="364"/>
      <c r="AE56" s="364"/>
      <c r="AF56" s="364"/>
      <c r="AG56" s="364"/>
      <c r="AH56" s="364"/>
      <c r="AI56" s="364"/>
      <c r="AJ56" s="364"/>
      <c r="AK56" s="364"/>
      <c r="AL56" s="364"/>
      <c r="AM56" s="364"/>
      <c r="AN56" s="668"/>
      <c r="AO56" s="352"/>
      <c r="AP56" s="353"/>
      <c r="AQ56" s="353"/>
      <c r="AR56" s="353"/>
      <c r="AS56" s="353"/>
      <c r="AT56" s="353"/>
      <c r="AU56" s="353"/>
      <c r="AV56" s="353"/>
      <c r="AW56" s="353"/>
      <c r="AX56" s="353"/>
      <c r="AY56" s="353"/>
      <c r="AZ56" s="354"/>
      <c r="CZ56" s="126">
        <v>0</v>
      </c>
    </row>
    <row r="57" spans="3:104" x14ac:dyDescent="0.25">
      <c r="C57" s="420" t="s">
        <v>92</v>
      </c>
      <c r="D57" s="421"/>
      <c r="E57" s="421"/>
      <c r="F57" s="421"/>
      <c r="G57" s="421"/>
      <c r="H57" s="421"/>
      <c r="I57" s="421"/>
      <c r="J57" s="421"/>
      <c r="K57" s="421"/>
      <c r="L57" s="421"/>
      <c r="M57" s="421"/>
      <c r="N57" s="421"/>
      <c r="O57" s="421"/>
      <c r="P57" s="421"/>
      <c r="Q57" s="421"/>
      <c r="R57" s="421"/>
      <c r="S57" s="421"/>
      <c r="T57" s="421"/>
      <c r="U57" s="421"/>
      <c r="V57" s="421"/>
      <c r="W57" s="421"/>
      <c r="X57" s="421"/>
      <c r="Y57" s="421"/>
      <c r="Z57" s="421"/>
      <c r="AA57" s="421"/>
      <c r="AB57" s="421"/>
      <c r="AC57" s="421"/>
      <c r="AD57" s="421"/>
      <c r="AE57" s="421"/>
      <c r="AF57" s="421"/>
      <c r="AG57" s="421"/>
      <c r="AH57" s="421"/>
      <c r="AI57" s="421"/>
      <c r="AJ57" s="421"/>
      <c r="AK57" s="421"/>
      <c r="AL57" s="421"/>
      <c r="AM57" s="421"/>
      <c r="AN57" s="421"/>
      <c r="AO57" s="421"/>
      <c r="AP57" s="421"/>
      <c r="AQ57" s="421"/>
      <c r="AR57" s="421"/>
      <c r="AS57" s="421"/>
      <c r="AT57" s="421"/>
      <c r="AU57" s="421"/>
      <c r="AV57" s="422"/>
      <c r="AW57" s="330" t="s">
        <v>93</v>
      </c>
      <c r="AX57" s="331"/>
      <c r="AY57" s="330" t="s">
        <v>94</v>
      </c>
      <c r="AZ57" s="331"/>
      <c r="CZ57" s="126">
        <v>1</v>
      </c>
    </row>
    <row r="58" spans="3:104" x14ac:dyDescent="0.25">
      <c r="CZ58" s="126">
        <v>0</v>
      </c>
    </row>
    <row r="59" spans="3:104" x14ac:dyDescent="0.25">
      <c r="C59" s="623" t="s">
        <v>320</v>
      </c>
      <c r="D59" s="381"/>
      <c r="E59" s="381"/>
      <c r="F59" s="381"/>
      <c r="G59" s="381"/>
      <c r="H59" s="381"/>
      <c r="I59" s="381"/>
      <c r="J59" s="381"/>
      <c r="K59" s="381"/>
      <c r="L59" s="381"/>
      <c r="M59" s="381"/>
      <c r="N59" s="381"/>
      <c r="O59" s="381"/>
      <c r="P59" s="382"/>
      <c r="Q59" s="620" t="s">
        <v>91</v>
      </c>
      <c r="R59" s="426"/>
      <c r="S59" s="426"/>
      <c r="T59" s="426"/>
      <c r="U59" s="426"/>
      <c r="V59" s="426"/>
      <c r="W59" s="426"/>
      <c r="X59" s="426"/>
      <c r="Y59" s="426"/>
      <c r="Z59" s="426"/>
      <c r="AA59" s="426"/>
      <c r="AB59" s="426"/>
      <c r="AC59" s="426"/>
      <c r="AD59" s="426"/>
      <c r="AE59" s="426"/>
      <c r="AF59" s="426"/>
      <c r="AG59" s="426"/>
      <c r="AH59" s="426"/>
      <c r="AI59" s="426"/>
      <c r="AJ59" s="426"/>
      <c r="AK59" s="426"/>
      <c r="AL59" s="426"/>
      <c r="AM59" s="426"/>
      <c r="AN59" s="426"/>
      <c r="AO59" s="426"/>
      <c r="AP59" s="426"/>
      <c r="AQ59" s="426"/>
      <c r="AR59" s="426"/>
      <c r="AS59" s="426"/>
      <c r="AT59" s="426"/>
      <c r="AU59" s="426"/>
      <c r="AV59" s="426"/>
      <c r="AW59" s="426"/>
      <c r="AX59" s="426"/>
      <c r="AY59" s="426"/>
      <c r="AZ59" s="427"/>
      <c r="CZ59" s="126">
        <v>0</v>
      </c>
    </row>
    <row r="60" spans="3:104" x14ac:dyDescent="0.25">
      <c r="CZ60" s="126">
        <v>1</v>
      </c>
    </row>
    <row r="61" spans="3:104" ht="15" customHeight="1" x14ac:dyDescent="0.2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CZ61" s="126">
        <v>1</v>
      </c>
    </row>
    <row r="62" spans="3:104" ht="15" customHeight="1" x14ac:dyDescent="0.25">
      <c r="C62" s="335" t="s">
        <v>391</v>
      </c>
      <c r="D62" s="328"/>
      <c r="E62" s="328"/>
      <c r="F62" s="328"/>
      <c r="G62" s="328"/>
      <c r="H62" s="328"/>
      <c r="I62" s="328"/>
      <c r="J62" s="328"/>
      <c r="K62" s="328"/>
      <c r="L62" s="328"/>
      <c r="M62" s="328"/>
      <c r="N62" s="328"/>
      <c r="O62" s="328"/>
      <c r="P62" s="329"/>
      <c r="Q62" s="43"/>
      <c r="R62" s="42"/>
      <c r="S62" s="42"/>
      <c r="T62" s="42"/>
      <c r="U62" s="42"/>
      <c r="V62" s="42"/>
      <c r="W62" s="42"/>
      <c r="X62" s="42"/>
      <c r="Y62" s="42"/>
      <c r="Z62" s="42"/>
      <c r="AA62" s="42"/>
      <c r="AB62" s="42"/>
      <c r="AC62" s="42"/>
      <c r="AD62" s="42"/>
      <c r="AE62" s="42"/>
      <c r="AF62" s="42"/>
      <c r="AG62" s="42"/>
      <c r="AH62" s="42"/>
      <c r="AI62" s="42"/>
      <c r="AJ62" s="42"/>
      <c r="AK62" s="42"/>
      <c r="AL62" s="42"/>
      <c r="AM62" s="42"/>
      <c r="AN62" s="42"/>
      <c r="AO62" s="42"/>
      <c r="AP62" s="42"/>
      <c r="AQ62" s="42"/>
      <c r="AR62" s="42"/>
      <c r="AS62" s="42"/>
      <c r="AT62" s="42"/>
      <c r="AU62" s="42"/>
      <c r="AV62" s="42"/>
      <c r="AW62" s="42"/>
      <c r="AX62" s="42"/>
      <c r="AY62" s="42"/>
      <c r="AZ62" s="42"/>
      <c r="CZ62" s="126">
        <v>1</v>
      </c>
    </row>
    <row r="63" spans="3:104" ht="15" customHeight="1" x14ac:dyDescent="0.25">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57"/>
      <c r="AK63" s="157"/>
      <c r="AL63" s="157"/>
      <c r="AM63" s="157"/>
      <c r="AN63" s="157"/>
      <c r="AO63" s="157"/>
      <c r="AP63" s="157"/>
      <c r="AQ63" s="157"/>
      <c r="AR63" s="157"/>
      <c r="AS63" s="157"/>
      <c r="AT63" s="157"/>
      <c r="AU63" s="157"/>
      <c r="AV63" s="157"/>
      <c r="AW63" s="157"/>
      <c r="AX63" s="157"/>
      <c r="AY63" s="157"/>
      <c r="AZ63" s="157"/>
      <c r="CZ63" s="126">
        <v>1</v>
      </c>
    </row>
    <row r="64" spans="3:104" ht="15" customHeight="1" x14ac:dyDescent="0.25">
      <c r="C64" s="441"/>
      <c r="D64" s="442"/>
      <c r="E64" s="442"/>
      <c r="F64" s="442"/>
      <c r="G64" s="442"/>
      <c r="H64" s="442"/>
      <c r="I64" s="442"/>
      <c r="J64" s="442"/>
      <c r="K64" s="442"/>
      <c r="L64" s="442"/>
      <c r="M64" s="442"/>
      <c r="N64" s="442"/>
      <c r="O64" s="442"/>
      <c r="P64" s="442"/>
      <c r="Q64" s="447" t="s">
        <v>392</v>
      </c>
      <c r="R64" s="447"/>
      <c r="S64" s="447"/>
      <c r="T64" s="447"/>
      <c r="U64" s="447"/>
      <c r="V64" s="447"/>
      <c r="W64" s="447"/>
      <c r="X64" s="447"/>
      <c r="Y64" s="447"/>
      <c r="Z64" s="447"/>
      <c r="AA64" s="447"/>
      <c r="AB64" s="447"/>
      <c r="AC64" s="447"/>
      <c r="AD64" s="447"/>
      <c r="AE64" s="447"/>
      <c r="AF64" s="447"/>
      <c r="AG64" s="447"/>
      <c r="AH64" s="447"/>
      <c r="AI64" s="447"/>
      <c r="AJ64" s="447"/>
      <c r="AK64" s="447"/>
      <c r="AL64" s="447"/>
      <c r="AM64" s="447"/>
      <c r="AN64" s="447"/>
      <c r="AO64" s="447"/>
      <c r="AP64" s="447"/>
      <c r="AQ64" s="447"/>
      <c r="AR64" s="447"/>
      <c r="AS64" s="447"/>
      <c r="AT64" s="447"/>
      <c r="AU64" s="447"/>
      <c r="AV64" s="447"/>
      <c r="AW64" s="447"/>
      <c r="AX64" s="447"/>
      <c r="AY64" s="447"/>
      <c r="AZ64" s="448"/>
      <c r="CZ64" s="126">
        <v>1</v>
      </c>
    </row>
    <row r="65" spans="2:104" ht="15" customHeight="1" x14ac:dyDescent="0.25">
      <c r="C65" s="443"/>
      <c r="D65" s="444"/>
      <c r="E65" s="444"/>
      <c r="F65" s="444"/>
      <c r="G65" s="444"/>
      <c r="H65" s="444"/>
      <c r="I65" s="444"/>
      <c r="J65" s="444"/>
      <c r="K65" s="444"/>
      <c r="L65" s="444"/>
      <c r="M65" s="444"/>
      <c r="N65" s="444"/>
      <c r="O65" s="444"/>
      <c r="P65" s="444"/>
      <c r="Q65" s="449"/>
      <c r="R65" s="449"/>
      <c r="S65" s="449"/>
      <c r="T65" s="449"/>
      <c r="U65" s="449"/>
      <c r="V65" s="449"/>
      <c r="W65" s="449"/>
      <c r="X65" s="449"/>
      <c r="Y65" s="449"/>
      <c r="Z65" s="449"/>
      <c r="AA65" s="449"/>
      <c r="AB65" s="449"/>
      <c r="AC65" s="449"/>
      <c r="AD65" s="449"/>
      <c r="AE65" s="449"/>
      <c r="AF65" s="449"/>
      <c r="AG65" s="449"/>
      <c r="AH65" s="449"/>
      <c r="AI65" s="449"/>
      <c r="AJ65" s="449"/>
      <c r="AK65" s="449"/>
      <c r="AL65" s="449"/>
      <c r="AM65" s="449"/>
      <c r="AN65" s="449"/>
      <c r="AO65" s="449"/>
      <c r="AP65" s="449"/>
      <c r="AQ65" s="449"/>
      <c r="AR65" s="449"/>
      <c r="AS65" s="449"/>
      <c r="AT65" s="449"/>
      <c r="AU65" s="449"/>
      <c r="AV65" s="449"/>
      <c r="AW65" s="449"/>
      <c r="AX65" s="449"/>
      <c r="AY65" s="449"/>
      <c r="AZ65" s="450"/>
      <c r="CZ65" s="126">
        <v>1</v>
      </c>
    </row>
    <row r="66" spans="2:104" ht="15" customHeight="1" x14ac:dyDescent="0.25">
      <c r="C66" s="445"/>
      <c r="D66" s="446"/>
      <c r="E66" s="446"/>
      <c r="F66" s="446"/>
      <c r="G66" s="446"/>
      <c r="H66" s="446"/>
      <c r="I66" s="446"/>
      <c r="J66" s="446"/>
      <c r="K66" s="446"/>
      <c r="L66" s="446"/>
      <c r="M66" s="446"/>
      <c r="N66" s="446"/>
      <c r="O66" s="446"/>
      <c r="P66" s="446"/>
      <c r="Q66" s="451"/>
      <c r="R66" s="451"/>
      <c r="S66" s="451"/>
      <c r="T66" s="451"/>
      <c r="U66" s="451"/>
      <c r="V66" s="451"/>
      <c r="W66" s="451"/>
      <c r="X66" s="451"/>
      <c r="Y66" s="451"/>
      <c r="Z66" s="451"/>
      <c r="AA66" s="451"/>
      <c r="AB66" s="451"/>
      <c r="AC66" s="451"/>
      <c r="AD66" s="451"/>
      <c r="AE66" s="451"/>
      <c r="AF66" s="451"/>
      <c r="AG66" s="451"/>
      <c r="AH66" s="451"/>
      <c r="AI66" s="451"/>
      <c r="AJ66" s="451"/>
      <c r="AK66" s="451"/>
      <c r="AL66" s="451"/>
      <c r="AM66" s="451"/>
      <c r="AN66" s="451"/>
      <c r="AO66" s="451"/>
      <c r="AP66" s="451"/>
      <c r="AQ66" s="451"/>
      <c r="AR66" s="451"/>
      <c r="AS66" s="451"/>
      <c r="AT66" s="451"/>
      <c r="AU66" s="451"/>
      <c r="AV66" s="451"/>
      <c r="AW66" s="451"/>
      <c r="AX66" s="451"/>
      <c r="AY66" s="451"/>
      <c r="AZ66" s="452"/>
      <c r="CZ66" s="126">
        <v>1</v>
      </c>
    </row>
    <row r="67" spans="2:104" ht="15" customHeight="1" x14ac:dyDescent="0.2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CZ67" s="126">
        <v>0</v>
      </c>
    </row>
    <row r="68" spans="2:104" ht="15" customHeight="1" x14ac:dyDescent="0.2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CZ68" s="126">
        <v>0</v>
      </c>
    </row>
    <row r="69" spans="2:104" x14ac:dyDescent="0.25">
      <c r="B69" s="39"/>
      <c r="C69" s="39"/>
      <c r="D69" s="39"/>
      <c r="E69" s="39"/>
      <c r="F69" s="39"/>
      <c r="G69" s="39"/>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c r="AG69" s="39"/>
      <c r="AH69" s="39"/>
      <c r="AI69" s="39"/>
      <c r="AJ69" s="39"/>
      <c r="AK69" s="39"/>
      <c r="AL69" s="39"/>
      <c r="AM69" s="39"/>
      <c r="AN69" s="39"/>
      <c r="AO69" s="39"/>
      <c r="AP69" s="39"/>
      <c r="AQ69" s="39"/>
      <c r="AR69" s="39"/>
      <c r="AS69" s="39"/>
      <c r="AT69" s="39"/>
      <c r="AU69" s="40"/>
      <c r="AV69" s="40"/>
      <c r="AW69" s="40"/>
      <c r="AX69" s="40"/>
      <c r="AY69" s="40"/>
      <c r="AZ69" s="40"/>
      <c r="BA69" s="39"/>
      <c r="CZ69" s="126">
        <v>0</v>
      </c>
    </row>
    <row r="70" spans="2:104" x14ac:dyDescent="0.25">
      <c r="B70" s="39"/>
      <c r="C70" s="679" t="s">
        <v>640</v>
      </c>
      <c r="D70" s="679"/>
      <c r="E70" s="679"/>
      <c r="F70" s="679"/>
      <c r="G70" s="679"/>
      <c r="H70" s="679"/>
      <c r="I70" s="679"/>
      <c r="J70" s="679"/>
      <c r="K70" s="679"/>
      <c r="L70" s="679"/>
      <c r="M70" s="679"/>
      <c r="N70" s="679"/>
      <c r="O70" s="679"/>
      <c r="P70" s="679"/>
      <c r="Q70" s="679"/>
      <c r="R70" s="679"/>
      <c r="S70" s="679"/>
      <c r="T70" s="679"/>
      <c r="U70" s="679"/>
      <c r="V70" s="679"/>
      <c r="W70" s="679"/>
      <c r="X70" s="679"/>
      <c r="Y70" s="679"/>
      <c r="Z70" s="679"/>
      <c r="AA70" s="679"/>
      <c r="AB70" s="679"/>
      <c r="AC70" s="679"/>
      <c r="AD70" s="679"/>
      <c r="AE70" s="679"/>
      <c r="AF70" s="679"/>
      <c r="AG70" s="679"/>
      <c r="AH70" s="679"/>
      <c r="AI70" s="679"/>
      <c r="AJ70" s="679"/>
      <c r="AK70" s="679"/>
      <c r="AL70" s="679"/>
      <c r="AM70" s="679"/>
      <c r="AN70" s="679"/>
      <c r="AO70" s="679"/>
      <c r="AP70" s="679"/>
      <c r="AQ70" s="679"/>
      <c r="AR70" s="679"/>
      <c r="AS70" s="679"/>
      <c r="AT70" s="679"/>
      <c r="AU70" s="679"/>
      <c r="AV70" s="679"/>
      <c r="AW70" s="65"/>
      <c r="AX70" s="65"/>
      <c r="AY70" s="65"/>
      <c r="AZ70" s="40"/>
      <c r="BA70" s="39"/>
      <c r="CZ70" s="126">
        <v>0</v>
      </c>
    </row>
    <row r="71" spans="2:104" x14ac:dyDescent="0.25">
      <c r="B71" s="39"/>
      <c r="C71" s="727" t="str">
        <f>APPG!D77</f>
        <v>versión 3.9</v>
      </c>
      <c r="D71" s="727"/>
      <c r="E71" s="727"/>
      <c r="F71" s="727"/>
      <c r="G71" s="727"/>
      <c r="H71" s="727"/>
      <c r="I71" s="727"/>
      <c r="J71" s="727"/>
      <c r="K71" s="727"/>
      <c r="L71" s="727"/>
      <c r="M71" s="727"/>
      <c r="N71" s="727"/>
      <c r="O71" s="727"/>
      <c r="P71" s="727"/>
      <c r="Q71" s="727"/>
      <c r="R71" s="727"/>
      <c r="S71" s="727"/>
      <c r="T71" s="727"/>
      <c r="U71" s="727"/>
      <c r="V71" s="727"/>
      <c r="W71" s="727"/>
      <c r="X71" s="727"/>
      <c r="Y71" s="727"/>
      <c r="Z71" s="728" t="s">
        <v>342</v>
      </c>
      <c r="AA71" s="728"/>
      <c r="AB71" s="728"/>
      <c r="AC71" s="728"/>
      <c r="AD71" s="728"/>
      <c r="AE71" s="728"/>
      <c r="AF71" s="728"/>
      <c r="AG71" s="728"/>
      <c r="AH71" s="728"/>
      <c r="AI71" s="728"/>
      <c r="AJ71" s="728"/>
      <c r="AK71" s="728"/>
      <c r="AL71" s="728"/>
      <c r="AM71" s="728"/>
      <c r="AN71" s="728"/>
      <c r="AO71" s="728"/>
      <c r="AP71" s="728"/>
      <c r="AQ71" s="728"/>
      <c r="AR71" s="728"/>
      <c r="AS71" s="728"/>
      <c r="AT71" s="728"/>
      <c r="AU71" s="728"/>
      <c r="AV71" s="728"/>
      <c r="AW71" s="40"/>
      <c r="AX71" s="40"/>
      <c r="AY71" s="40"/>
      <c r="AZ71" s="40"/>
      <c r="BA71" s="39"/>
      <c r="BC71">
        <f>ROW(C71)</f>
        <v>71</v>
      </c>
      <c r="BD71">
        <f>COLUMN(C71)</f>
        <v>3</v>
      </c>
      <c r="CZ71" s="126">
        <v>2</v>
      </c>
    </row>
    <row r="72" spans="2:104" x14ac:dyDescent="0.25">
      <c r="B72" s="39"/>
      <c r="C72" s="39"/>
      <c r="D72" s="39"/>
      <c r="E72" s="39"/>
      <c r="F72" s="39"/>
      <c r="G72" s="39"/>
      <c r="H72" s="39"/>
      <c r="I72" s="39"/>
      <c r="J72" s="39"/>
      <c r="K72" s="39"/>
      <c r="L72" s="39"/>
      <c r="M72" s="39"/>
      <c r="N72" s="39"/>
      <c r="O72" s="39"/>
      <c r="P72" s="39"/>
      <c r="Q72" s="39"/>
      <c r="R72" s="39"/>
      <c r="S72" s="39"/>
      <c r="T72" s="39"/>
      <c r="U72" s="39"/>
      <c r="V72" s="39"/>
      <c r="W72" s="39"/>
      <c r="X72" s="39"/>
      <c r="Y72" s="39"/>
      <c r="Z72" s="39"/>
      <c r="AA72" s="39"/>
      <c r="AB72" s="39"/>
      <c r="AC72" s="39"/>
      <c r="AD72" s="39"/>
      <c r="AE72" s="39"/>
      <c r="AF72" s="39"/>
      <c r="AG72" s="39"/>
      <c r="AH72" s="39"/>
      <c r="AI72" s="39"/>
      <c r="AJ72" s="39"/>
      <c r="AK72" s="39"/>
      <c r="AL72" s="39"/>
      <c r="AM72" s="39"/>
      <c r="AN72" s="39"/>
      <c r="AO72" s="39"/>
      <c r="AP72" s="39"/>
      <c r="AQ72" s="39"/>
      <c r="AR72" s="39"/>
      <c r="AS72" s="39"/>
      <c r="AT72" s="39"/>
      <c r="AU72" s="39"/>
      <c r="AV72" s="39"/>
      <c r="AW72" s="39"/>
      <c r="AX72" s="39"/>
      <c r="AY72" s="39"/>
      <c r="AZ72" s="39"/>
      <c r="BA72" s="39"/>
      <c r="CZ72" s="126">
        <v>0</v>
      </c>
    </row>
    <row r="73" spans="2:104" x14ac:dyDescent="0.25">
      <c r="B73" s="39"/>
      <c r="C73" s="39"/>
      <c r="D73" s="39"/>
      <c r="E73" s="39"/>
      <c r="F73" s="39"/>
      <c r="G73" s="39"/>
      <c r="H73" s="39"/>
      <c r="I73" s="39"/>
      <c r="J73" s="39"/>
      <c r="K73" s="39"/>
      <c r="L73" s="39"/>
      <c r="M73" s="39"/>
      <c r="N73" s="39"/>
      <c r="O73" s="39"/>
      <c r="P73" s="39"/>
      <c r="Q73" s="39"/>
      <c r="R73" s="39"/>
      <c r="S73" s="39"/>
      <c r="T73" s="39"/>
      <c r="U73" s="39"/>
      <c r="V73" s="39"/>
      <c r="W73" s="39"/>
      <c r="X73" s="39"/>
      <c r="Y73" s="39"/>
      <c r="Z73" s="39"/>
      <c r="AA73" s="39"/>
      <c r="AB73" s="39"/>
      <c r="AC73" s="39"/>
      <c r="AD73" s="39"/>
      <c r="AE73" s="39"/>
      <c r="AF73" s="39"/>
      <c r="AG73" s="39"/>
      <c r="AH73" s="39"/>
      <c r="AI73" s="39"/>
      <c r="AJ73" s="39"/>
      <c r="AK73" s="39"/>
      <c r="AL73" s="39"/>
      <c r="AM73" s="39"/>
      <c r="AN73" s="39"/>
      <c r="AO73" s="39"/>
      <c r="AP73" s="39"/>
      <c r="AQ73" s="39"/>
      <c r="AR73" s="39"/>
      <c r="AS73" s="39"/>
      <c r="AT73" s="39"/>
      <c r="AU73" s="39"/>
      <c r="AV73" s="39"/>
      <c r="AW73" s="39"/>
      <c r="AX73" s="39"/>
      <c r="AY73" s="39"/>
      <c r="AZ73" s="39"/>
      <c r="BA73" s="39"/>
    </row>
    <row r="75" spans="2:104" ht="15" customHeight="1" x14ac:dyDescent="0.25"/>
    <row r="77" spans="2:104" ht="15" customHeight="1" x14ac:dyDescent="0.25"/>
    <row r="78" spans="2:104" ht="15" customHeight="1" x14ac:dyDescent="0.25"/>
    <row r="79" spans="2:104" ht="15" customHeight="1" x14ac:dyDescent="0.25"/>
    <row r="81" ht="15" customHeight="1" x14ac:dyDescent="0.25"/>
    <row r="82" ht="15" customHeight="1" x14ac:dyDescent="0.25"/>
    <row r="83" ht="15" customHeight="1" x14ac:dyDescent="0.25"/>
    <row r="84" ht="15" customHeight="1" x14ac:dyDescent="0.25"/>
    <row r="87" ht="15" customHeight="1" x14ac:dyDescent="0.25"/>
    <row r="104" ht="15" customHeight="1" x14ac:dyDescent="0.25"/>
  </sheetData>
  <sheetProtection algorithmName="SHA-512" hashValue="PjFeNOAzYDBUMB99uocd1ByNsIQcBRXer5+C2uu+QbsoRq3PIdsot8Lu6qyYROkb/pZXVhzIqO0MWJM8Hulw1w==" saltValue="IYB5jm0z7CSrmoLGNmq4GQ==" spinCount="100000" sheet="1" scenarios="1" formatCells="0" formatRows="0" insertHyperlinks="0" selectLockedCells="1"/>
  <mergeCells count="121">
    <mergeCell ref="C71:Y71"/>
    <mergeCell ref="Z71:AV71"/>
    <mergeCell ref="C70:AV70"/>
    <mergeCell ref="C17:P17"/>
    <mergeCell ref="C19:P19"/>
    <mergeCell ref="AC31:AZ31"/>
    <mergeCell ref="C31:AB31"/>
    <mergeCell ref="C21:P21"/>
    <mergeCell ref="Q21:AZ21"/>
    <mergeCell ref="C22:P22"/>
    <mergeCell ref="Q22:AZ22"/>
    <mergeCell ref="C23:P23"/>
    <mergeCell ref="Q23:AZ23"/>
    <mergeCell ref="C24:P24"/>
    <mergeCell ref="Q24:AZ24"/>
    <mergeCell ref="Q19:AZ19"/>
    <mergeCell ref="C64:P66"/>
    <mergeCell ref="Q64:AZ66"/>
    <mergeCell ref="C29:P29"/>
    <mergeCell ref="AI32:AZ32"/>
    <mergeCell ref="AI33:AZ33"/>
    <mergeCell ref="AI34:AZ34"/>
    <mergeCell ref="C62:P62"/>
    <mergeCell ref="C47:AV47"/>
    <mergeCell ref="BU2:CV2"/>
    <mergeCell ref="BC3:BG3"/>
    <mergeCell ref="BH3:BM3"/>
    <mergeCell ref="BN3:BS3"/>
    <mergeCell ref="BU3:BV3"/>
    <mergeCell ref="BW3:CV3"/>
    <mergeCell ref="C33:AB33"/>
    <mergeCell ref="C34:AB34"/>
    <mergeCell ref="C36:AZ37"/>
    <mergeCell ref="AR11:AZ11"/>
    <mergeCell ref="C12:AV12"/>
    <mergeCell ref="AW12:AX12"/>
    <mergeCell ref="AY12:AZ12"/>
    <mergeCell ref="D13:AZ13"/>
    <mergeCell ref="C9:E9"/>
    <mergeCell ref="AR9:AZ9"/>
    <mergeCell ref="C10:E10"/>
    <mergeCell ref="F10:I10"/>
    <mergeCell ref="AI10:AQ10"/>
    <mergeCell ref="AR10:AZ10"/>
    <mergeCell ref="N9:Y9"/>
    <mergeCell ref="Z9:AH9"/>
    <mergeCell ref="AI9:AQ9"/>
    <mergeCell ref="J10:M10"/>
    <mergeCell ref="BN2:BS2"/>
    <mergeCell ref="C20:P20"/>
    <mergeCell ref="Q20:AZ20"/>
    <mergeCell ref="N10:Y10"/>
    <mergeCell ref="Z10:AH10"/>
    <mergeCell ref="D14:AZ16"/>
    <mergeCell ref="C11:E11"/>
    <mergeCell ref="F11:I11"/>
    <mergeCell ref="J11:M11"/>
    <mergeCell ref="N11:Y11"/>
    <mergeCell ref="Z11:AH11"/>
    <mergeCell ref="AI11:AQ11"/>
    <mergeCell ref="F9:I9"/>
    <mergeCell ref="J9:M9"/>
    <mergeCell ref="BC4:BG4"/>
    <mergeCell ref="C38:AZ39"/>
    <mergeCell ref="D46:AZ46"/>
    <mergeCell ref="BH4:BM4"/>
    <mergeCell ref="BN4:BS4"/>
    <mergeCell ref="BC5:BG5"/>
    <mergeCell ref="BH5:BM5"/>
    <mergeCell ref="BN5:BS5"/>
    <mergeCell ref="C26:P26"/>
    <mergeCell ref="Q26:AZ26"/>
    <mergeCell ref="K2:AZ4"/>
    <mergeCell ref="C7:E8"/>
    <mergeCell ref="F7:I8"/>
    <mergeCell ref="J7:M8"/>
    <mergeCell ref="N7:Y8"/>
    <mergeCell ref="Z7:AH8"/>
    <mergeCell ref="AI7:AQ8"/>
    <mergeCell ref="AR7:AZ8"/>
    <mergeCell ref="C32:AB32"/>
    <mergeCell ref="AC32:AH32"/>
    <mergeCell ref="AC33:AH33"/>
    <mergeCell ref="AC34:AH34"/>
    <mergeCell ref="C42:P42"/>
    <mergeCell ref="BC2:BG2"/>
    <mergeCell ref="BH2:BM2"/>
    <mergeCell ref="AW47:AX47"/>
    <mergeCell ref="AY47:AZ47"/>
    <mergeCell ref="C49:AZ49"/>
    <mergeCell ref="C51:N51"/>
    <mergeCell ref="O51:AA51"/>
    <mergeCell ref="AB51:AN51"/>
    <mergeCell ref="AO51:AZ51"/>
    <mergeCell ref="D44:AZ44"/>
    <mergeCell ref="D45:AZ45"/>
    <mergeCell ref="C55:N55"/>
    <mergeCell ref="O55:AA55"/>
    <mergeCell ref="AB55:AN55"/>
    <mergeCell ref="AO55:AZ55"/>
    <mergeCell ref="C52:N52"/>
    <mergeCell ref="O52:AA52"/>
    <mergeCell ref="AB52:AN52"/>
    <mergeCell ref="AO52:AZ52"/>
    <mergeCell ref="C53:N53"/>
    <mergeCell ref="O53:AA53"/>
    <mergeCell ref="AB53:AN53"/>
    <mergeCell ref="AO53:AZ53"/>
    <mergeCell ref="C54:N54"/>
    <mergeCell ref="O54:AA54"/>
    <mergeCell ref="AB54:AN54"/>
    <mergeCell ref="AO54:AZ54"/>
    <mergeCell ref="C59:P59"/>
    <mergeCell ref="Q59:AZ59"/>
    <mergeCell ref="C56:N56"/>
    <mergeCell ref="O56:AA56"/>
    <mergeCell ref="AB56:AN56"/>
    <mergeCell ref="AO56:AZ56"/>
    <mergeCell ref="C57:AV57"/>
    <mergeCell ref="AW57:AX57"/>
    <mergeCell ref="AY57:AZ57"/>
  </mergeCells>
  <dataValidations count="5">
    <dataValidation type="list" allowBlank="1" showInputMessage="1" showErrorMessage="1" errorTitle="Error" error="Solo se permite el ingreso de los valores de la lista" sqref="AC32">
      <formula1>SiNo</formula1>
    </dataValidation>
    <dataValidation type="list" allowBlank="1" showInputMessage="1" showErrorMessage="1" sqref="AC33:AH33">
      <formula1>CicloVidaCompleto</formula1>
    </dataValidation>
    <dataValidation type="list" allowBlank="1" showInputMessage="1" showErrorMessage="1" sqref="AC34:AH34">
      <formula1>CicloVidaPruebas</formula1>
    </dataValidation>
    <dataValidation type="decimal" allowBlank="1" showInputMessage="1" showErrorMessage="1" errorTitle="Error" error="Solo se permite el ingreso de valores numéricos entre 1 y 100_x000a_" sqref="C9:E11">
      <formula1>1</formula1>
      <formula2>100</formula2>
    </dataValidation>
    <dataValidation type="list" allowBlank="1" showInputMessage="1" showErrorMessage="1" errorTitle="Error" error="Solo se permite el ingreso de los siguientes caracteres: C - M - D - A" sqref="F9:I11">
      <formula1>Accion</formula1>
    </dataValidation>
  </dataValidations>
  <pageMargins left="0.70866141732283472" right="0.70866141732283472" top="0.74803149606299213" bottom="0.74803149606299213" header="0.31496062992125984" footer="0.31496062992125984"/>
  <pageSetup scale="61" orientation="portrait" r:id="rId1"/>
  <headerFooter>
    <oddFooter>&amp;L&amp;"Arial,Normal"&amp;9Versión 3.5&amp;C&amp;"Arial,Normal"&amp;9Choucair Cárdenas Testing. Todos los derechos reservados - 2011. Choucair ©CONFIDENCIAL&amp;R&amp;"Arial,Normal"&amp;9Pág &amp;P de &amp;N</oddFooter>
  </headerFooter>
  <drawing r:id="rId2"/>
  <legacyDrawing r:id="rId3"/>
  <controls>
    <mc:AlternateContent xmlns:mc="http://schemas.openxmlformats.org/markup-compatibility/2006">
      <mc:Choice Requires="x14">
        <control shapeId="24581" r:id="rId4" name="cmdGenerarCopia">
          <controlPr defaultSize="0" autoFill="0" autoLine="0" r:id="rId5">
            <anchor moveWithCells="1">
              <from>
                <xdr:col>5</xdr:col>
                <xdr:colOff>76200</xdr:colOff>
                <xdr:row>63</xdr:row>
                <xdr:rowOff>104775</xdr:rowOff>
              </from>
              <to>
                <xdr:col>12</xdr:col>
                <xdr:colOff>104775</xdr:colOff>
                <xdr:row>65</xdr:row>
                <xdr:rowOff>104775</xdr:rowOff>
              </to>
            </anchor>
          </controlPr>
        </control>
      </mc:Choice>
      <mc:Fallback>
        <control shapeId="24581" r:id="rId4" name="cmdGenerarCopia"/>
      </mc:Fallback>
    </mc:AlternateContent>
    <mc:AlternateContent xmlns:mc="http://schemas.openxmlformats.org/markup-compatibility/2006">
      <mc:Choice Requires="x14">
        <control shapeId="24577" r:id="rId6" name="imgAgregarFilaAccion">
          <controlPr defaultSize="0" autoLine="0" r:id="rId7">
            <anchor moveWithCells="1">
              <from>
                <xdr:col>50</xdr:col>
                <xdr:colOff>9525</xdr:colOff>
                <xdr:row>11</xdr:row>
                <xdr:rowOff>9525</xdr:rowOff>
              </from>
              <to>
                <xdr:col>52</xdr:col>
                <xdr:colOff>0</xdr:colOff>
                <xdr:row>11</xdr:row>
                <xdr:rowOff>180975</xdr:rowOff>
              </to>
            </anchor>
          </controlPr>
        </control>
      </mc:Choice>
      <mc:Fallback>
        <control shapeId="24577" r:id="rId6" name="imgAgregarFilaAccion"/>
      </mc:Fallback>
    </mc:AlternateContent>
    <mc:AlternateContent xmlns:mc="http://schemas.openxmlformats.org/markup-compatibility/2006">
      <mc:Choice Requires="x14">
        <control shapeId="24578" r:id="rId8" name="imgEliminarFilaAccion">
          <controlPr defaultSize="0" autoLine="0" r:id="rId7">
            <anchor moveWithCells="1">
              <from>
                <xdr:col>48</xdr:col>
                <xdr:colOff>9525</xdr:colOff>
                <xdr:row>11</xdr:row>
                <xdr:rowOff>9525</xdr:rowOff>
              </from>
              <to>
                <xdr:col>50</xdr:col>
                <xdr:colOff>0</xdr:colOff>
                <xdr:row>11</xdr:row>
                <xdr:rowOff>180975</xdr:rowOff>
              </to>
            </anchor>
          </controlPr>
        </control>
      </mc:Choice>
      <mc:Fallback>
        <control shapeId="24578" r:id="rId8" name="imgEliminarFilaAccion"/>
      </mc:Fallback>
    </mc:AlternateContent>
    <mc:AlternateContent xmlns:mc="http://schemas.openxmlformats.org/markup-compatibility/2006">
      <mc:Choice Requires="x14">
        <control shapeId="24582" r:id="rId9" name="imgAgregarFilaObservacion">
          <controlPr defaultSize="0" autoLine="0" r:id="rId7">
            <anchor moveWithCells="1">
              <from>
                <xdr:col>50</xdr:col>
                <xdr:colOff>9525</xdr:colOff>
                <xdr:row>46</xdr:row>
                <xdr:rowOff>9525</xdr:rowOff>
              </from>
              <to>
                <xdr:col>52</xdr:col>
                <xdr:colOff>0</xdr:colOff>
                <xdr:row>46</xdr:row>
                <xdr:rowOff>180975</xdr:rowOff>
              </to>
            </anchor>
          </controlPr>
        </control>
      </mc:Choice>
      <mc:Fallback>
        <control shapeId="24582" r:id="rId9" name="imgAgregarFilaObservacion"/>
      </mc:Fallback>
    </mc:AlternateContent>
    <mc:AlternateContent xmlns:mc="http://schemas.openxmlformats.org/markup-compatibility/2006">
      <mc:Choice Requires="x14">
        <control shapeId="24583" r:id="rId10" name="imgEliminarFilaObservacion">
          <controlPr defaultSize="0" autoLine="0" r:id="rId7">
            <anchor moveWithCells="1">
              <from>
                <xdr:col>48</xdr:col>
                <xdr:colOff>9525</xdr:colOff>
                <xdr:row>46</xdr:row>
                <xdr:rowOff>9525</xdr:rowOff>
              </from>
              <to>
                <xdr:col>50</xdr:col>
                <xdr:colOff>0</xdr:colOff>
                <xdr:row>46</xdr:row>
                <xdr:rowOff>180975</xdr:rowOff>
              </to>
            </anchor>
          </controlPr>
        </control>
      </mc:Choice>
      <mc:Fallback>
        <control shapeId="24583" r:id="rId10" name="imgEliminarFilaObservacion"/>
      </mc:Fallback>
    </mc:AlternateContent>
    <mc:AlternateContent xmlns:mc="http://schemas.openxmlformats.org/markup-compatibility/2006">
      <mc:Choice Requires="x14">
        <control shapeId="24584" r:id="rId11" name="imgAgregarFilaFirma">
          <controlPr defaultSize="0" autoLine="0" r:id="rId7">
            <anchor moveWithCells="1">
              <from>
                <xdr:col>50</xdr:col>
                <xdr:colOff>9525</xdr:colOff>
                <xdr:row>56</xdr:row>
                <xdr:rowOff>9525</xdr:rowOff>
              </from>
              <to>
                <xdr:col>52</xdr:col>
                <xdr:colOff>0</xdr:colOff>
                <xdr:row>56</xdr:row>
                <xdr:rowOff>180975</xdr:rowOff>
              </to>
            </anchor>
          </controlPr>
        </control>
      </mc:Choice>
      <mc:Fallback>
        <control shapeId="24584" r:id="rId11" name="imgAgregarFilaFirma"/>
      </mc:Fallback>
    </mc:AlternateContent>
    <mc:AlternateContent xmlns:mc="http://schemas.openxmlformats.org/markup-compatibility/2006">
      <mc:Choice Requires="x14">
        <control shapeId="24585" r:id="rId12" name="imgEliminarFilaFirma">
          <controlPr defaultSize="0" autoLine="0" r:id="rId7">
            <anchor moveWithCells="1">
              <from>
                <xdr:col>48</xdr:col>
                <xdr:colOff>9525</xdr:colOff>
                <xdr:row>56</xdr:row>
                <xdr:rowOff>9525</xdr:rowOff>
              </from>
              <to>
                <xdr:col>50</xdr:col>
                <xdr:colOff>0</xdr:colOff>
                <xdr:row>56</xdr:row>
                <xdr:rowOff>180975</xdr:rowOff>
              </to>
            </anchor>
          </controlPr>
        </control>
      </mc:Choice>
      <mc:Fallback>
        <control shapeId="24585" r:id="rId12" name="imgEliminarFilaFirma"/>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J22"/>
  <dimension ref="A1:XFC108"/>
  <sheetViews>
    <sheetView showGridLines="0" workbookViewId="0">
      <selection activeCell="C9" sqref="C9:E9"/>
    </sheetView>
  </sheetViews>
  <sheetFormatPr baseColWidth="10" defaultColWidth="0" defaultRowHeight="15" x14ac:dyDescent="0.25"/>
  <cols>
    <col min="1" max="54" width="2.7109375" customWidth="1"/>
    <col min="55" max="16383" width="3.28515625" hidden="1"/>
    <col min="16384" max="16384" width="6.85546875" hidden="1"/>
  </cols>
  <sheetData>
    <row r="1" spans="1:104" x14ac:dyDescent="0.25">
      <c r="A1" s="39"/>
      <c r="B1" s="39"/>
      <c r="BC1">
        <f>ROW(BC77)</f>
        <v>77</v>
      </c>
      <c r="BD1">
        <f>ROW(BC77)</f>
        <v>77</v>
      </c>
      <c r="CZ1" s="126">
        <v>0</v>
      </c>
    </row>
    <row r="2" spans="1:104" x14ac:dyDescent="0.25">
      <c r="A2" s="39"/>
      <c r="B2" s="39"/>
      <c r="C2" s="70"/>
      <c r="D2" s="71"/>
      <c r="E2" s="71"/>
      <c r="F2" s="71"/>
      <c r="G2" s="71"/>
      <c r="H2" s="71"/>
      <c r="I2" s="71"/>
      <c r="J2" s="71"/>
      <c r="K2" s="634" t="s">
        <v>622</v>
      </c>
      <c r="L2" s="634"/>
      <c r="M2" s="634"/>
      <c r="N2" s="634"/>
      <c r="O2" s="634"/>
      <c r="P2" s="634"/>
      <c r="Q2" s="634"/>
      <c r="R2" s="634"/>
      <c r="S2" s="634"/>
      <c r="T2" s="634"/>
      <c r="U2" s="634"/>
      <c r="V2" s="634"/>
      <c r="W2" s="634"/>
      <c r="X2" s="634"/>
      <c r="Y2" s="634"/>
      <c r="Z2" s="634"/>
      <c r="AA2" s="634"/>
      <c r="AB2" s="634"/>
      <c r="AC2" s="634"/>
      <c r="AD2" s="634"/>
      <c r="AE2" s="634"/>
      <c r="AF2" s="634"/>
      <c r="AG2" s="634"/>
      <c r="AH2" s="634"/>
      <c r="AI2" s="634"/>
      <c r="AJ2" s="634"/>
      <c r="AK2" s="634"/>
      <c r="AL2" s="634"/>
      <c r="AM2" s="634"/>
      <c r="AN2" s="634"/>
      <c r="AO2" s="634"/>
      <c r="AP2" s="634"/>
      <c r="AQ2" s="634"/>
      <c r="AR2" s="634"/>
      <c r="AS2" s="634"/>
      <c r="AT2" s="634"/>
      <c r="AU2" s="634"/>
      <c r="AV2" s="634"/>
      <c r="AW2" s="634"/>
      <c r="AX2" s="634"/>
      <c r="AY2" s="634"/>
      <c r="AZ2" s="635"/>
      <c r="BA2" s="39"/>
      <c r="BC2" s="755" t="s">
        <v>39</v>
      </c>
      <c r="BD2" s="756"/>
      <c r="BE2" s="756"/>
      <c r="BF2" s="756"/>
      <c r="BG2" s="757"/>
      <c r="BH2" s="758" t="s">
        <v>40</v>
      </c>
      <c r="BI2" s="759"/>
      <c r="BJ2" s="759"/>
      <c r="BK2" s="759"/>
      <c r="BL2" s="759"/>
      <c r="BM2" s="760"/>
      <c r="BN2" s="758" t="s">
        <v>41</v>
      </c>
      <c r="BO2" s="759"/>
      <c r="BP2" s="759"/>
      <c r="BQ2" s="759"/>
      <c r="BR2" s="759"/>
      <c r="BS2" s="760"/>
      <c r="BU2" s="758" t="s">
        <v>355</v>
      </c>
      <c r="BV2" s="759"/>
      <c r="BW2" s="759"/>
      <c r="BX2" s="759"/>
      <c r="BY2" s="759"/>
      <c r="BZ2" s="759"/>
      <c r="CA2" s="759"/>
      <c r="CB2" s="759"/>
      <c r="CC2" s="759"/>
      <c r="CD2" s="759"/>
      <c r="CE2" s="759"/>
      <c r="CF2" s="759"/>
      <c r="CG2" s="759"/>
      <c r="CH2" s="759"/>
      <c r="CI2" s="759"/>
      <c r="CJ2" s="759"/>
      <c r="CK2" s="759"/>
      <c r="CL2" s="759"/>
      <c r="CM2" s="759"/>
      <c r="CN2" s="759"/>
      <c r="CO2" s="759"/>
      <c r="CP2" s="759"/>
      <c r="CQ2" s="759"/>
      <c r="CR2" s="759"/>
      <c r="CS2" s="759"/>
      <c r="CT2" s="759"/>
      <c r="CU2" s="759"/>
      <c r="CV2" s="760"/>
      <c r="CZ2" s="126">
        <v>0</v>
      </c>
    </row>
    <row r="3" spans="1:104" x14ac:dyDescent="0.25">
      <c r="A3" s="39"/>
      <c r="B3" s="40"/>
      <c r="C3" s="72"/>
      <c r="D3" s="40"/>
      <c r="E3" s="40"/>
      <c r="F3" s="40"/>
      <c r="G3" s="40"/>
      <c r="H3" s="40"/>
      <c r="I3" s="40"/>
      <c r="J3" s="40"/>
      <c r="K3" s="636"/>
      <c r="L3" s="636"/>
      <c r="M3" s="636"/>
      <c r="N3" s="636"/>
      <c r="O3" s="636"/>
      <c r="P3" s="636"/>
      <c r="Q3" s="636"/>
      <c r="R3" s="636"/>
      <c r="S3" s="636"/>
      <c r="T3" s="636"/>
      <c r="U3" s="636"/>
      <c r="V3" s="636"/>
      <c r="W3" s="636"/>
      <c r="X3" s="636"/>
      <c r="Y3" s="636"/>
      <c r="Z3" s="636"/>
      <c r="AA3" s="636"/>
      <c r="AB3" s="636"/>
      <c r="AC3" s="636"/>
      <c r="AD3" s="636"/>
      <c r="AE3" s="636"/>
      <c r="AF3" s="636"/>
      <c r="AG3" s="636"/>
      <c r="AH3" s="636"/>
      <c r="AI3" s="636"/>
      <c r="AJ3" s="636"/>
      <c r="AK3" s="636"/>
      <c r="AL3" s="636"/>
      <c r="AM3" s="636"/>
      <c r="AN3" s="636"/>
      <c r="AO3" s="636"/>
      <c r="AP3" s="636"/>
      <c r="AQ3" s="636"/>
      <c r="AR3" s="636"/>
      <c r="AS3" s="636"/>
      <c r="AT3" s="636"/>
      <c r="AU3" s="636"/>
      <c r="AV3" s="636"/>
      <c r="AW3" s="636"/>
      <c r="AX3" s="636"/>
      <c r="AY3" s="636"/>
      <c r="AZ3" s="637"/>
      <c r="BA3" s="39"/>
      <c r="BC3" s="295" t="s">
        <v>42</v>
      </c>
      <c r="BD3" s="272"/>
      <c r="BE3" s="272"/>
      <c r="BF3" s="272"/>
      <c r="BG3" s="273"/>
      <c r="BH3" s="274">
        <f>ROW(C12)</f>
        <v>12</v>
      </c>
      <c r="BI3" s="275"/>
      <c r="BJ3" s="275"/>
      <c r="BK3" s="275"/>
      <c r="BL3" s="275"/>
      <c r="BM3" s="276"/>
      <c r="BN3" s="277">
        <v>0</v>
      </c>
      <c r="BO3" s="278"/>
      <c r="BP3" s="278"/>
      <c r="BQ3" s="278"/>
      <c r="BR3" s="278"/>
      <c r="BS3" s="279"/>
      <c r="BU3" s="1118" t="s">
        <v>475</v>
      </c>
      <c r="BV3" s="1119"/>
      <c r="BW3" s="1115" t="s">
        <v>336</v>
      </c>
      <c r="BX3" s="1116"/>
      <c r="BY3" s="1116"/>
      <c r="BZ3" s="1116"/>
      <c r="CA3" s="1116"/>
      <c r="CB3" s="1116"/>
      <c r="CC3" s="1116"/>
      <c r="CD3" s="1116"/>
      <c r="CE3" s="1116"/>
      <c r="CF3" s="1116"/>
      <c r="CG3" s="1116"/>
      <c r="CH3" s="1116"/>
      <c r="CI3" s="1116"/>
      <c r="CJ3" s="1116"/>
      <c r="CK3" s="1116"/>
      <c r="CL3" s="1116"/>
      <c r="CM3" s="1116"/>
      <c r="CN3" s="1116"/>
      <c r="CO3" s="1116"/>
      <c r="CP3" s="1116"/>
      <c r="CQ3" s="1116"/>
      <c r="CR3" s="1116"/>
      <c r="CS3" s="1116"/>
      <c r="CT3" s="1116"/>
      <c r="CU3" s="1116"/>
      <c r="CV3" s="1117"/>
      <c r="CZ3" s="126">
        <v>0</v>
      </c>
    </row>
    <row r="4" spans="1:104" x14ac:dyDescent="0.25">
      <c r="A4" s="39"/>
      <c r="B4" s="40"/>
      <c r="C4" s="43"/>
      <c r="D4" s="42"/>
      <c r="E4" s="42"/>
      <c r="F4" s="42"/>
      <c r="G4" s="42"/>
      <c r="H4" s="42"/>
      <c r="I4" s="42"/>
      <c r="J4" s="42"/>
      <c r="K4" s="638"/>
      <c r="L4" s="638"/>
      <c r="M4" s="638"/>
      <c r="N4" s="638"/>
      <c r="O4" s="638"/>
      <c r="P4" s="638"/>
      <c r="Q4" s="638"/>
      <c r="R4" s="638"/>
      <c r="S4" s="638"/>
      <c r="T4" s="638"/>
      <c r="U4" s="638"/>
      <c r="V4" s="638"/>
      <c r="W4" s="638"/>
      <c r="X4" s="638"/>
      <c r="Y4" s="638"/>
      <c r="Z4" s="638"/>
      <c r="AA4" s="638"/>
      <c r="AB4" s="638"/>
      <c r="AC4" s="638"/>
      <c r="AD4" s="638"/>
      <c r="AE4" s="638"/>
      <c r="AF4" s="638"/>
      <c r="AG4" s="638"/>
      <c r="AH4" s="638"/>
      <c r="AI4" s="638"/>
      <c r="AJ4" s="638"/>
      <c r="AK4" s="638"/>
      <c r="AL4" s="638"/>
      <c r="AM4" s="638"/>
      <c r="AN4" s="638"/>
      <c r="AO4" s="638"/>
      <c r="AP4" s="638"/>
      <c r="AQ4" s="638"/>
      <c r="AR4" s="638"/>
      <c r="AS4" s="638"/>
      <c r="AT4" s="638"/>
      <c r="AU4" s="638"/>
      <c r="AV4" s="638"/>
      <c r="AW4" s="638"/>
      <c r="AX4" s="638"/>
      <c r="AY4" s="638"/>
      <c r="AZ4" s="639"/>
      <c r="BA4" s="39"/>
      <c r="BC4" s="295" t="s">
        <v>467</v>
      </c>
      <c r="BD4" s="272"/>
      <c r="BE4" s="272"/>
      <c r="BF4" s="272"/>
      <c r="BG4" s="273"/>
      <c r="BH4" s="274">
        <f>ROW(C31)</f>
        <v>31</v>
      </c>
      <c r="BI4" s="275"/>
      <c r="BJ4" s="275"/>
      <c r="BK4" s="275"/>
      <c r="BL4" s="275"/>
      <c r="BM4" s="276"/>
      <c r="BN4" s="277">
        <v>0</v>
      </c>
      <c r="BO4" s="278"/>
      <c r="BP4" s="278"/>
      <c r="BQ4" s="278"/>
      <c r="BR4" s="278"/>
      <c r="BS4" s="279"/>
      <c r="CZ4" s="126">
        <v>0</v>
      </c>
    </row>
    <row r="5" spans="1:104" x14ac:dyDescent="0.25">
      <c r="A5" s="39"/>
      <c r="B5" s="39"/>
      <c r="C5" s="39"/>
      <c r="D5" s="39"/>
      <c r="E5" s="39"/>
      <c r="F5" s="39"/>
      <c r="G5" s="39"/>
      <c r="H5" s="39"/>
      <c r="I5" s="39"/>
      <c r="J5" s="39"/>
      <c r="K5" s="39"/>
      <c r="L5" s="39"/>
      <c r="M5" s="39"/>
      <c r="N5" s="39"/>
      <c r="O5" s="39"/>
      <c r="P5" s="39"/>
      <c r="Q5" s="39"/>
      <c r="R5" s="39"/>
      <c r="S5" s="39"/>
      <c r="T5" s="39"/>
      <c r="U5" s="39"/>
      <c r="V5" s="39"/>
      <c r="W5" s="39"/>
      <c r="X5" s="39"/>
      <c r="Y5" s="39"/>
      <c r="Z5" s="39"/>
      <c r="AA5" s="39"/>
      <c r="AB5" s="39"/>
      <c r="AC5" s="39"/>
      <c r="AD5" s="39"/>
      <c r="AE5" s="39"/>
      <c r="AF5" s="39"/>
      <c r="AG5" s="39"/>
      <c r="AH5" s="39"/>
      <c r="AI5" s="39"/>
      <c r="AJ5" s="39"/>
      <c r="AK5" s="39"/>
      <c r="AL5" s="39"/>
      <c r="AM5" s="39"/>
      <c r="AN5" s="39"/>
      <c r="AO5" s="39"/>
      <c r="AP5" s="39"/>
      <c r="AQ5" s="39"/>
      <c r="AR5" s="39"/>
      <c r="AS5" s="39"/>
      <c r="AT5" s="39"/>
      <c r="AU5" s="39"/>
      <c r="AV5" s="39"/>
      <c r="AW5" s="39"/>
      <c r="AX5" s="39"/>
      <c r="AY5" s="39"/>
      <c r="AZ5" s="66"/>
      <c r="BA5" s="39"/>
      <c r="BC5" s="271" t="s">
        <v>615</v>
      </c>
      <c r="BD5" s="272"/>
      <c r="BE5" s="272"/>
      <c r="BF5" s="272"/>
      <c r="BG5" s="273"/>
      <c r="BH5" s="274">
        <f>ROW(C52)</f>
        <v>52</v>
      </c>
      <c r="BI5" s="275"/>
      <c r="BJ5" s="275"/>
      <c r="BK5" s="275"/>
      <c r="BL5" s="275"/>
      <c r="BM5" s="276"/>
      <c r="BN5" s="277">
        <v>0</v>
      </c>
      <c r="BO5" s="278"/>
      <c r="BP5" s="278"/>
      <c r="BQ5" s="278"/>
      <c r="BR5" s="278"/>
      <c r="BS5" s="279"/>
      <c r="CZ5" s="126">
        <v>0</v>
      </c>
    </row>
    <row r="6" spans="1:104" x14ac:dyDescent="0.25">
      <c r="A6" s="39"/>
      <c r="B6" s="39"/>
      <c r="C6" s="39"/>
      <c r="D6" s="39"/>
      <c r="E6" s="39"/>
      <c r="F6" s="39"/>
      <c r="G6" s="39"/>
      <c r="H6" s="39"/>
      <c r="I6" s="39"/>
      <c r="J6" s="39"/>
      <c r="K6" s="39"/>
      <c r="L6" s="39"/>
      <c r="M6" s="39"/>
      <c r="N6" s="39"/>
      <c r="O6" s="39"/>
      <c r="P6" s="39"/>
      <c r="Q6" s="39"/>
      <c r="R6" s="39"/>
      <c r="S6" s="39"/>
      <c r="T6" s="39"/>
      <c r="U6" s="39"/>
      <c r="V6" s="39"/>
      <c r="W6" s="39"/>
      <c r="X6" s="39"/>
      <c r="Y6" s="39"/>
      <c r="Z6" s="39"/>
      <c r="AA6" s="39"/>
      <c r="AB6" s="39"/>
      <c r="AC6" s="39"/>
      <c r="AD6" s="39"/>
      <c r="AE6" s="39"/>
      <c r="AF6" s="39"/>
      <c r="AG6" s="39"/>
      <c r="AH6" s="39"/>
      <c r="AI6" s="39"/>
      <c r="AJ6" s="39"/>
      <c r="AK6" s="39"/>
      <c r="AL6" s="39"/>
      <c r="AM6" s="39"/>
      <c r="AN6" s="39"/>
      <c r="AO6" s="39"/>
      <c r="AP6" s="39"/>
      <c r="AQ6" s="39"/>
      <c r="AR6" s="39"/>
      <c r="AS6" s="39"/>
      <c r="AT6" s="39"/>
      <c r="AU6" s="39"/>
      <c r="AV6" s="39"/>
      <c r="AW6" s="39"/>
      <c r="AX6" s="39"/>
      <c r="AY6" s="39"/>
      <c r="AZ6" s="39"/>
      <c r="BA6" s="39"/>
      <c r="BC6" s="271" t="s">
        <v>611</v>
      </c>
      <c r="BD6" s="272"/>
      <c r="BE6" s="272"/>
      <c r="BF6" s="272"/>
      <c r="BG6" s="273"/>
      <c r="BH6" s="274">
        <f>ROW(C62)</f>
        <v>62</v>
      </c>
      <c r="BI6" s="275"/>
      <c r="BJ6" s="275"/>
      <c r="BK6" s="275"/>
      <c r="BL6" s="275"/>
      <c r="BM6" s="276"/>
      <c r="BN6" s="277">
        <v>0</v>
      </c>
      <c r="BO6" s="278"/>
      <c r="BP6" s="278"/>
      <c r="BQ6" s="278"/>
      <c r="BR6" s="278"/>
      <c r="BS6" s="279"/>
      <c r="CZ6" s="126">
        <v>0</v>
      </c>
    </row>
    <row r="7" spans="1:104" x14ac:dyDescent="0.25">
      <c r="A7" s="39"/>
      <c r="B7" s="39"/>
      <c r="C7" s="640" t="s">
        <v>84</v>
      </c>
      <c r="D7" s="641"/>
      <c r="E7" s="642"/>
      <c r="F7" s="646" t="s">
        <v>85</v>
      </c>
      <c r="G7" s="641"/>
      <c r="H7" s="641"/>
      <c r="I7" s="642"/>
      <c r="J7" s="646" t="s">
        <v>86</v>
      </c>
      <c r="K7" s="641"/>
      <c r="L7" s="641"/>
      <c r="M7" s="642"/>
      <c r="N7" s="648" t="s">
        <v>87</v>
      </c>
      <c r="O7" s="649"/>
      <c r="P7" s="649"/>
      <c r="Q7" s="649"/>
      <c r="R7" s="649"/>
      <c r="S7" s="649"/>
      <c r="T7" s="649"/>
      <c r="U7" s="649"/>
      <c r="V7" s="649"/>
      <c r="W7" s="649"/>
      <c r="X7" s="649"/>
      <c r="Y7" s="650"/>
      <c r="Z7" s="646" t="s">
        <v>88</v>
      </c>
      <c r="AA7" s="641"/>
      <c r="AB7" s="641"/>
      <c r="AC7" s="641"/>
      <c r="AD7" s="641"/>
      <c r="AE7" s="641"/>
      <c r="AF7" s="641"/>
      <c r="AG7" s="641"/>
      <c r="AH7" s="642"/>
      <c r="AI7" s="648" t="s">
        <v>89</v>
      </c>
      <c r="AJ7" s="649"/>
      <c r="AK7" s="649"/>
      <c r="AL7" s="649"/>
      <c r="AM7" s="649"/>
      <c r="AN7" s="649"/>
      <c r="AO7" s="649"/>
      <c r="AP7" s="649"/>
      <c r="AQ7" s="650"/>
      <c r="AR7" s="648" t="s">
        <v>90</v>
      </c>
      <c r="AS7" s="649"/>
      <c r="AT7" s="649"/>
      <c r="AU7" s="649"/>
      <c r="AV7" s="649"/>
      <c r="AW7" s="649"/>
      <c r="AX7" s="649"/>
      <c r="AY7" s="649"/>
      <c r="AZ7" s="654"/>
      <c r="BA7" s="39"/>
      <c r="CZ7" s="126">
        <v>0</v>
      </c>
    </row>
    <row r="8" spans="1:104" x14ac:dyDescent="0.25">
      <c r="A8" s="39"/>
      <c r="B8" s="39"/>
      <c r="C8" s="643"/>
      <c r="D8" s="644"/>
      <c r="E8" s="645"/>
      <c r="F8" s="647"/>
      <c r="G8" s="644"/>
      <c r="H8" s="644"/>
      <c r="I8" s="645"/>
      <c r="J8" s="647"/>
      <c r="K8" s="644"/>
      <c r="L8" s="644"/>
      <c r="M8" s="645"/>
      <c r="N8" s="651"/>
      <c r="O8" s="652"/>
      <c r="P8" s="652"/>
      <c r="Q8" s="652"/>
      <c r="R8" s="652"/>
      <c r="S8" s="652"/>
      <c r="T8" s="652"/>
      <c r="U8" s="652"/>
      <c r="V8" s="652"/>
      <c r="W8" s="652"/>
      <c r="X8" s="652"/>
      <c r="Y8" s="653"/>
      <c r="Z8" s="647"/>
      <c r="AA8" s="644"/>
      <c r="AB8" s="644"/>
      <c r="AC8" s="644"/>
      <c r="AD8" s="644"/>
      <c r="AE8" s="644"/>
      <c r="AF8" s="644"/>
      <c r="AG8" s="644"/>
      <c r="AH8" s="645"/>
      <c r="AI8" s="651"/>
      <c r="AJ8" s="652"/>
      <c r="AK8" s="652"/>
      <c r="AL8" s="652"/>
      <c r="AM8" s="652"/>
      <c r="AN8" s="652"/>
      <c r="AO8" s="652"/>
      <c r="AP8" s="652"/>
      <c r="AQ8" s="653"/>
      <c r="AR8" s="651"/>
      <c r="AS8" s="652"/>
      <c r="AT8" s="652"/>
      <c r="AU8" s="652"/>
      <c r="AV8" s="652"/>
      <c r="AW8" s="652"/>
      <c r="AX8" s="652"/>
      <c r="AY8" s="652"/>
      <c r="AZ8" s="655"/>
      <c r="BA8" s="39"/>
      <c r="CZ8" s="126">
        <v>0</v>
      </c>
    </row>
    <row r="9" spans="1:104" x14ac:dyDescent="0.25">
      <c r="A9" s="39"/>
      <c r="B9" s="39"/>
      <c r="C9" s="630"/>
      <c r="D9" s="631"/>
      <c r="E9" s="631"/>
      <c r="F9" s="632"/>
      <c r="G9" s="632"/>
      <c r="H9" s="632"/>
      <c r="I9" s="632"/>
      <c r="J9" s="632" t="s">
        <v>91</v>
      </c>
      <c r="K9" s="632"/>
      <c r="L9" s="632"/>
      <c r="M9" s="632"/>
      <c r="N9" s="633"/>
      <c r="O9" s="633"/>
      <c r="P9" s="633"/>
      <c r="Q9" s="633"/>
      <c r="R9" s="633"/>
      <c r="S9" s="633"/>
      <c r="T9" s="633"/>
      <c r="U9" s="633"/>
      <c r="V9" s="633"/>
      <c r="W9" s="633"/>
      <c r="X9" s="633"/>
      <c r="Y9" s="633"/>
      <c r="Z9" s="628"/>
      <c r="AA9" s="628"/>
      <c r="AB9" s="628"/>
      <c r="AC9" s="628"/>
      <c r="AD9" s="628"/>
      <c r="AE9" s="628"/>
      <c r="AF9" s="628"/>
      <c r="AG9" s="628"/>
      <c r="AH9" s="628"/>
      <c r="AI9" s="628"/>
      <c r="AJ9" s="628"/>
      <c r="AK9" s="628"/>
      <c r="AL9" s="628"/>
      <c r="AM9" s="628"/>
      <c r="AN9" s="628"/>
      <c r="AO9" s="628"/>
      <c r="AP9" s="628"/>
      <c r="AQ9" s="628"/>
      <c r="AR9" s="628"/>
      <c r="AS9" s="628"/>
      <c r="AT9" s="628"/>
      <c r="AU9" s="628"/>
      <c r="AV9" s="628"/>
      <c r="AW9" s="628"/>
      <c r="AX9" s="628"/>
      <c r="AY9" s="628"/>
      <c r="AZ9" s="629"/>
      <c r="BA9" s="39"/>
      <c r="CZ9" s="126">
        <v>0</v>
      </c>
    </row>
    <row r="10" spans="1:104" x14ac:dyDescent="0.25">
      <c r="A10" s="39"/>
      <c r="B10" s="39"/>
      <c r="C10" s="624"/>
      <c r="D10" s="625"/>
      <c r="E10" s="625"/>
      <c r="F10" s="656"/>
      <c r="G10" s="656"/>
      <c r="H10" s="656"/>
      <c r="I10" s="656"/>
      <c r="J10" s="656" t="s">
        <v>91</v>
      </c>
      <c r="K10" s="656"/>
      <c r="L10" s="656"/>
      <c r="M10" s="656"/>
      <c r="N10" s="657"/>
      <c r="O10" s="657"/>
      <c r="P10" s="657"/>
      <c r="Q10" s="657"/>
      <c r="R10" s="657"/>
      <c r="S10" s="657"/>
      <c r="T10" s="657"/>
      <c r="U10" s="657"/>
      <c r="V10" s="657"/>
      <c r="W10" s="657"/>
      <c r="X10" s="657"/>
      <c r="Y10" s="657"/>
      <c r="Z10" s="658"/>
      <c r="AA10" s="658"/>
      <c r="AB10" s="658"/>
      <c r="AC10" s="658"/>
      <c r="AD10" s="658"/>
      <c r="AE10" s="658"/>
      <c r="AF10" s="658"/>
      <c r="AG10" s="658"/>
      <c r="AH10" s="658"/>
      <c r="AI10" s="658"/>
      <c r="AJ10" s="658"/>
      <c r="AK10" s="658"/>
      <c r="AL10" s="658"/>
      <c r="AM10" s="658"/>
      <c r="AN10" s="658"/>
      <c r="AO10" s="658"/>
      <c r="AP10" s="658"/>
      <c r="AQ10" s="658"/>
      <c r="AR10" s="658"/>
      <c r="AS10" s="658"/>
      <c r="AT10" s="658"/>
      <c r="AU10" s="658"/>
      <c r="AV10" s="658"/>
      <c r="AW10" s="658"/>
      <c r="AX10" s="658"/>
      <c r="AY10" s="658"/>
      <c r="AZ10" s="659"/>
      <c r="BA10" s="39"/>
      <c r="CZ10" s="126">
        <v>0</v>
      </c>
    </row>
    <row r="11" spans="1:104" x14ac:dyDescent="0.25">
      <c r="A11" s="39"/>
      <c r="B11" s="39"/>
      <c r="C11" s="630"/>
      <c r="D11" s="631"/>
      <c r="E11" s="631"/>
      <c r="F11" s="632"/>
      <c r="G11" s="632"/>
      <c r="H11" s="632"/>
      <c r="I11" s="632"/>
      <c r="J11" s="632" t="s">
        <v>91</v>
      </c>
      <c r="K11" s="632"/>
      <c r="L11" s="632"/>
      <c r="M11" s="632"/>
      <c r="N11" s="633"/>
      <c r="O11" s="633"/>
      <c r="P11" s="633"/>
      <c r="Q11" s="633"/>
      <c r="R11" s="633"/>
      <c r="S11" s="633"/>
      <c r="T11" s="633"/>
      <c r="U11" s="633"/>
      <c r="V11" s="633"/>
      <c r="W11" s="633"/>
      <c r="X11" s="633"/>
      <c r="Y11" s="633"/>
      <c r="Z11" s="628"/>
      <c r="AA11" s="628"/>
      <c r="AB11" s="628"/>
      <c r="AC11" s="628"/>
      <c r="AD11" s="628"/>
      <c r="AE11" s="628"/>
      <c r="AF11" s="628"/>
      <c r="AG11" s="628"/>
      <c r="AH11" s="628"/>
      <c r="AI11" s="628"/>
      <c r="AJ11" s="628"/>
      <c r="AK11" s="628"/>
      <c r="AL11" s="628"/>
      <c r="AM11" s="628"/>
      <c r="AN11" s="628"/>
      <c r="AO11" s="628"/>
      <c r="AP11" s="628"/>
      <c r="AQ11" s="628"/>
      <c r="AR11" s="628"/>
      <c r="AS11" s="628"/>
      <c r="AT11" s="628"/>
      <c r="AU11" s="628"/>
      <c r="AV11" s="628"/>
      <c r="AW11" s="628"/>
      <c r="AX11" s="628"/>
      <c r="AY11" s="628"/>
      <c r="AZ11" s="629"/>
      <c r="BA11" s="39"/>
      <c r="CZ11" s="126">
        <v>0</v>
      </c>
    </row>
    <row r="12" spans="1:104" x14ac:dyDescent="0.25">
      <c r="A12" s="39"/>
      <c r="B12" s="39"/>
      <c r="C12" s="332" t="s">
        <v>92</v>
      </c>
      <c r="D12" s="333"/>
      <c r="E12" s="333"/>
      <c r="F12" s="333"/>
      <c r="G12" s="333"/>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c r="AH12" s="333"/>
      <c r="AI12" s="333"/>
      <c r="AJ12" s="333"/>
      <c r="AK12" s="333"/>
      <c r="AL12" s="333"/>
      <c r="AM12" s="333"/>
      <c r="AN12" s="333"/>
      <c r="AO12" s="333"/>
      <c r="AP12" s="333"/>
      <c r="AQ12" s="333"/>
      <c r="AR12" s="333"/>
      <c r="AS12" s="333"/>
      <c r="AT12" s="333"/>
      <c r="AU12" s="333"/>
      <c r="AV12" s="334"/>
      <c r="AW12" s="330" t="s">
        <v>93</v>
      </c>
      <c r="AX12" s="331"/>
      <c r="AY12" s="330" t="s">
        <v>94</v>
      </c>
      <c r="AZ12" s="331"/>
      <c r="BA12" s="39"/>
      <c r="CZ12" s="126">
        <v>1</v>
      </c>
    </row>
    <row r="13" spans="1:104" x14ac:dyDescent="0.25">
      <c r="A13" s="39"/>
      <c r="B13" s="39"/>
      <c r="C13" s="67" t="s">
        <v>95</v>
      </c>
      <c r="D13" s="626" t="s">
        <v>96</v>
      </c>
      <c r="E13" s="626"/>
      <c r="F13" s="626"/>
      <c r="G13" s="626"/>
      <c r="H13" s="626"/>
      <c r="I13" s="626"/>
      <c r="J13" s="626"/>
      <c r="K13" s="626"/>
      <c r="L13" s="626"/>
      <c r="M13" s="626"/>
      <c r="N13" s="626"/>
      <c r="O13" s="626"/>
      <c r="P13" s="626"/>
      <c r="Q13" s="626"/>
      <c r="R13" s="626"/>
      <c r="S13" s="626"/>
      <c r="T13" s="626"/>
      <c r="U13" s="626"/>
      <c r="V13" s="626"/>
      <c r="W13" s="626"/>
      <c r="X13" s="626"/>
      <c r="Y13" s="626"/>
      <c r="Z13" s="626"/>
      <c r="AA13" s="626"/>
      <c r="AB13" s="626"/>
      <c r="AC13" s="626"/>
      <c r="AD13" s="626"/>
      <c r="AE13" s="626"/>
      <c r="AF13" s="626"/>
      <c r="AG13" s="626"/>
      <c r="AH13" s="626"/>
      <c r="AI13" s="626"/>
      <c r="AJ13" s="626"/>
      <c r="AK13" s="626"/>
      <c r="AL13" s="626"/>
      <c r="AM13" s="626"/>
      <c r="AN13" s="626"/>
      <c r="AO13" s="626"/>
      <c r="AP13" s="626"/>
      <c r="AQ13" s="626"/>
      <c r="AR13" s="626"/>
      <c r="AS13" s="626"/>
      <c r="AT13" s="626"/>
      <c r="AU13" s="626"/>
      <c r="AV13" s="626"/>
      <c r="AW13" s="626"/>
      <c r="AX13" s="626"/>
      <c r="AY13" s="626"/>
      <c r="AZ13" s="626"/>
      <c r="BA13" s="39"/>
      <c r="BB13" s="39"/>
      <c r="CZ13" s="126">
        <v>0</v>
      </c>
    </row>
    <row r="14" spans="1:104" x14ac:dyDescent="0.25">
      <c r="A14" s="39"/>
      <c r="B14" s="39"/>
      <c r="C14" s="67" t="s">
        <v>97</v>
      </c>
      <c r="D14" s="627" t="s">
        <v>98</v>
      </c>
      <c r="E14" s="627"/>
      <c r="F14" s="627"/>
      <c r="G14" s="627"/>
      <c r="H14" s="627"/>
      <c r="I14" s="627"/>
      <c r="J14" s="627"/>
      <c r="K14" s="627"/>
      <c r="L14" s="627"/>
      <c r="M14" s="627"/>
      <c r="N14" s="627"/>
      <c r="O14" s="627"/>
      <c r="P14" s="627"/>
      <c r="Q14" s="627"/>
      <c r="R14" s="627"/>
      <c r="S14" s="627"/>
      <c r="T14" s="627"/>
      <c r="U14" s="627"/>
      <c r="V14" s="627"/>
      <c r="W14" s="627"/>
      <c r="X14" s="627"/>
      <c r="Y14" s="627"/>
      <c r="Z14" s="627"/>
      <c r="AA14" s="627"/>
      <c r="AB14" s="627"/>
      <c r="AC14" s="627"/>
      <c r="AD14" s="627"/>
      <c r="AE14" s="627"/>
      <c r="AF14" s="627"/>
      <c r="AG14" s="627"/>
      <c r="AH14" s="627"/>
      <c r="AI14" s="627"/>
      <c r="AJ14" s="627"/>
      <c r="AK14" s="627"/>
      <c r="AL14" s="627"/>
      <c r="AM14" s="627"/>
      <c r="AN14" s="627"/>
      <c r="AO14" s="627"/>
      <c r="AP14" s="627"/>
      <c r="AQ14" s="627"/>
      <c r="AR14" s="627"/>
      <c r="AS14" s="627"/>
      <c r="AT14" s="627"/>
      <c r="AU14" s="627"/>
      <c r="AV14" s="627"/>
      <c r="AW14" s="627"/>
      <c r="AX14" s="627"/>
      <c r="AY14" s="627"/>
      <c r="AZ14" s="627"/>
      <c r="BA14" s="39"/>
      <c r="BB14" s="39"/>
      <c r="CZ14" s="126">
        <v>0</v>
      </c>
    </row>
    <row r="15" spans="1:104" x14ac:dyDescent="0.25">
      <c r="A15" s="39"/>
      <c r="B15" s="39"/>
      <c r="C15" s="67"/>
      <c r="D15" s="627"/>
      <c r="E15" s="627"/>
      <c r="F15" s="627"/>
      <c r="G15" s="627"/>
      <c r="H15" s="627"/>
      <c r="I15" s="627"/>
      <c r="J15" s="627"/>
      <c r="K15" s="627"/>
      <c r="L15" s="627"/>
      <c r="M15" s="627"/>
      <c r="N15" s="627"/>
      <c r="O15" s="627"/>
      <c r="P15" s="627"/>
      <c r="Q15" s="627"/>
      <c r="R15" s="627"/>
      <c r="S15" s="627"/>
      <c r="T15" s="627"/>
      <c r="U15" s="627"/>
      <c r="V15" s="627"/>
      <c r="W15" s="627"/>
      <c r="X15" s="627"/>
      <c r="Y15" s="627"/>
      <c r="Z15" s="627"/>
      <c r="AA15" s="627"/>
      <c r="AB15" s="627"/>
      <c r="AC15" s="627"/>
      <c r="AD15" s="627"/>
      <c r="AE15" s="627"/>
      <c r="AF15" s="627"/>
      <c r="AG15" s="627"/>
      <c r="AH15" s="627"/>
      <c r="AI15" s="627"/>
      <c r="AJ15" s="627"/>
      <c r="AK15" s="627"/>
      <c r="AL15" s="627"/>
      <c r="AM15" s="627"/>
      <c r="AN15" s="627"/>
      <c r="AO15" s="627"/>
      <c r="AP15" s="627"/>
      <c r="AQ15" s="627"/>
      <c r="AR15" s="627"/>
      <c r="AS15" s="627"/>
      <c r="AT15" s="627"/>
      <c r="AU15" s="627"/>
      <c r="AV15" s="627"/>
      <c r="AW15" s="627"/>
      <c r="AX15" s="627"/>
      <c r="AY15" s="627"/>
      <c r="AZ15" s="627"/>
      <c r="BA15" s="39"/>
      <c r="BB15" s="39"/>
      <c r="CZ15" s="126">
        <v>0</v>
      </c>
    </row>
    <row r="16" spans="1:104" x14ac:dyDescent="0.25">
      <c r="A16" s="39"/>
      <c r="B16" s="39"/>
      <c r="C16" s="68"/>
      <c r="D16" s="627"/>
      <c r="E16" s="627"/>
      <c r="F16" s="627"/>
      <c r="G16" s="627"/>
      <c r="H16" s="627"/>
      <c r="I16" s="627"/>
      <c r="J16" s="627"/>
      <c r="K16" s="627"/>
      <c r="L16" s="627"/>
      <c r="M16" s="627"/>
      <c r="N16" s="627"/>
      <c r="O16" s="627"/>
      <c r="P16" s="627"/>
      <c r="Q16" s="627"/>
      <c r="R16" s="627"/>
      <c r="S16" s="627"/>
      <c r="T16" s="627"/>
      <c r="U16" s="627"/>
      <c r="V16" s="627"/>
      <c r="W16" s="627"/>
      <c r="X16" s="627"/>
      <c r="Y16" s="627"/>
      <c r="Z16" s="627"/>
      <c r="AA16" s="627"/>
      <c r="AB16" s="627"/>
      <c r="AC16" s="627"/>
      <c r="AD16" s="627"/>
      <c r="AE16" s="627"/>
      <c r="AF16" s="627"/>
      <c r="AG16" s="627"/>
      <c r="AH16" s="627"/>
      <c r="AI16" s="627"/>
      <c r="AJ16" s="627"/>
      <c r="AK16" s="627"/>
      <c r="AL16" s="627"/>
      <c r="AM16" s="627"/>
      <c r="AN16" s="627"/>
      <c r="AO16" s="627"/>
      <c r="AP16" s="627"/>
      <c r="AQ16" s="627"/>
      <c r="AR16" s="627"/>
      <c r="AS16" s="627"/>
      <c r="AT16" s="627"/>
      <c r="AU16" s="627"/>
      <c r="AV16" s="627"/>
      <c r="AW16" s="627"/>
      <c r="AX16" s="627"/>
      <c r="AY16" s="627"/>
      <c r="AZ16" s="627"/>
      <c r="BA16" s="39"/>
      <c r="BB16" s="39"/>
      <c r="CZ16" s="126">
        <v>0</v>
      </c>
    </row>
    <row r="17" spans="1:104" x14ac:dyDescent="0.25">
      <c r="A17" s="39"/>
      <c r="B17" s="39"/>
      <c r="C17" s="335" t="s">
        <v>99</v>
      </c>
      <c r="D17" s="328"/>
      <c r="E17" s="328"/>
      <c r="F17" s="328"/>
      <c r="G17" s="328"/>
      <c r="H17" s="328"/>
      <c r="I17" s="328"/>
      <c r="J17" s="328"/>
      <c r="K17" s="328"/>
      <c r="L17" s="328"/>
      <c r="M17" s="328"/>
      <c r="N17" s="328"/>
      <c r="O17" s="328"/>
      <c r="P17" s="329"/>
      <c r="Q17" s="43"/>
      <c r="R17" s="42"/>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39"/>
      <c r="CZ17" s="126">
        <v>0</v>
      </c>
    </row>
    <row r="18" spans="1:104" x14ac:dyDescent="0.25">
      <c r="A18" s="39"/>
      <c r="B18" s="39"/>
      <c r="C18" s="39"/>
      <c r="D18" s="39"/>
      <c r="E18" s="39"/>
      <c r="F18" s="39"/>
      <c r="G18" s="39"/>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c r="AT18" s="39"/>
      <c r="AU18" s="39"/>
      <c r="AV18" s="39"/>
      <c r="AW18" s="39"/>
      <c r="AX18" s="39"/>
      <c r="AY18" s="39"/>
      <c r="AZ18" s="39"/>
      <c r="BA18" s="39"/>
      <c r="CZ18" s="126">
        <v>0</v>
      </c>
    </row>
    <row r="19" spans="1:104" x14ac:dyDescent="0.25">
      <c r="A19" s="39"/>
      <c r="B19" s="39"/>
      <c r="C19" s="380" t="s">
        <v>100</v>
      </c>
      <c r="D19" s="381"/>
      <c r="E19" s="381"/>
      <c r="F19" s="381"/>
      <c r="G19" s="381"/>
      <c r="H19" s="381"/>
      <c r="I19" s="381"/>
      <c r="J19" s="381"/>
      <c r="K19" s="381"/>
      <c r="L19" s="381"/>
      <c r="M19" s="381"/>
      <c r="N19" s="381"/>
      <c r="O19" s="381"/>
      <c r="P19" s="382"/>
      <c r="Q19" s="862" t="str">
        <f>IF(TRIM('Plan General'!Q19)="","",TRIM('Plan General'!Q19))</f>
        <v>LATAM</v>
      </c>
      <c r="R19" s="863"/>
      <c r="S19" s="863"/>
      <c r="T19" s="863"/>
      <c r="U19" s="863"/>
      <c r="V19" s="863"/>
      <c r="W19" s="863"/>
      <c r="X19" s="863"/>
      <c r="Y19" s="863"/>
      <c r="Z19" s="863"/>
      <c r="AA19" s="863"/>
      <c r="AB19" s="863"/>
      <c r="AC19" s="863"/>
      <c r="AD19" s="863"/>
      <c r="AE19" s="863"/>
      <c r="AF19" s="863"/>
      <c r="AG19" s="863"/>
      <c r="AH19" s="863"/>
      <c r="AI19" s="863"/>
      <c r="AJ19" s="863"/>
      <c r="AK19" s="863"/>
      <c r="AL19" s="863"/>
      <c r="AM19" s="863"/>
      <c r="AN19" s="863"/>
      <c r="AO19" s="863"/>
      <c r="AP19" s="863"/>
      <c r="AQ19" s="863"/>
      <c r="AR19" s="863"/>
      <c r="AS19" s="863"/>
      <c r="AT19" s="863"/>
      <c r="AU19" s="863"/>
      <c r="AV19" s="863"/>
      <c r="AW19" s="863"/>
      <c r="AX19" s="863"/>
      <c r="AY19" s="863"/>
      <c r="AZ19" s="864"/>
      <c r="BA19" s="39"/>
      <c r="BC19">
        <f t="shared" ref="BC19:BC24" si="0">ROW(Q19)</f>
        <v>19</v>
      </c>
      <c r="BD19">
        <f t="shared" ref="BD19:BD24" si="1">COLUMN(Q19)</f>
        <v>17</v>
      </c>
      <c r="CZ19" s="126">
        <v>2</v>
      </c>
    </row>
    <row r="20" spans="1:104" x14ac:dyDescent="0.25">
      <c r="A20" s="39"/>
      <c r="B20" s="39"/>
      <c r="C20" s="380" t="s">
        <v>101</v>
      </c>
      <c r="D20" s="381"/>
      <c r="E20" s="381"/>
      <c r="F20" s="381"/>
      <c r="G20" s="381"/>
      <c r="H20" s="381"/>
      <c r="I20" s="381"/>
      <c r="J20" s="381"/>
      <c r="K20" s="381"/>
      <c r="L20" s="381"/>
      <c r="M20" s="381"/>
      <c r="N20" s="381"/>
      <c r="O20" s="381"/>
      <c r="P20" s="382"/>
      <c r="Q20" s="862" t="str">
        <f>IF(TRIM('Plan General'!Q20)="","",TRIM('Plan General'!Q20))</f>
        <v>Plataforma web para consultar y comprar vuelos aerolinea LATAM</v>
      </c>
      <c r="R20" s="863"/>
      <c r="S20" s="863"/>
      <c r="T20" s="863"/>
      <c r="U20" s="863"/>
      <c r="V20" s="863"/>
      <c r="W20" s="863"/>
      <c r="X20" s="863"/>
      <c r="Y20" s="863"/>
      <c r="Z20" s="863"/>
      <c r="AA20" s="863"/>
      <c r="AB20" s="863"/>
      <c r="AC20" s="863"/>
      <c r="AD20" s="863"/>
      <c r="AE20" s="863"/>
      <c r="AF20" s="863"/>
      <c r="AG20" s="863"/>
      <c r="AH20" s="863"/>
      <c r="AI20" s="863"/>
      <c r="AJ20" s="863"/>
      <c r="AK20" s="863"/>
      <c r="AL20" s="863"/>
      <c r="AM20" s="863"/>
      <c r="AN20" s="863"/>
      <c r="AO20" s="863"/>
      <c r="AP20" s="863"/>
      <c r="AQ20" s="863"/>
      <c r="AR20" s="863"/>
      <c r="AS20" s="863"/>
      <c r="AT20" s="863"/>
      <c r="AU20" s="863"/>
      <c r="AV20" s="863"/>
      <c r="AW20" s="863"/>
      <c r="AX20" s="863"/>
      <c r="AY20" s="863"/>
      <c r="AZ20" s="864"/>
      <c r="BC20">
        <f t="shared" si="0"/>
        <v>20</v>
      </c>
      <c r="BD20">
        <f t="shared" si="1"/>
        <v>17</v>
      </c>
      <c r="CZ20" s="126">
        <v>2</v>
      </c>
    </row>
    <row r="21" spans="1:104" x14ac:dyDescent="0.25">
      <c r="A21" s="39"/>
      <c r="B21" s="39"/>
      <c r="C21" s="380" t="s">
        <v>102</v>
      </c>
      <c r="D21" s="381"/>
      <c r="E21" s="381"/>
      <c r="F21" s="381"/>
      <c r="G21" s="381"/>
      <c r="H21" s="381"/>
      <c r="I21" s="381"/>
      <c r="J21" s="381"/>
      <c r="K21" s="381"/>
      <c r="L21" s="381"/>
      <c r="M21" s="381"/>
      <c r="N21" s="381"/>
      <c r="O21" s="381"/>
      <c r="P21" s="382"/>
      <c r="Q21" s="862" t="str">
        <f>IF(TRIM('Plan General'!Q21)="","",TRIM('Plan General'!Q21))</f>
        <v>LATAM Airlines es una aerolínea multinacional chilena formada por la fusión de las aerolíneas sudamericanas,LAN, TAM4 y sus filiales.
Dicha compañía requiere de los servicios de Choucair Testing S.A.S, específicamente de su producto de pruebas Generales y básicas no funcionales, ya que ha implementado cambios recientemente en la plataforma WEB en la funcionalidad consulta y compra de vuelos, las modificaciones realizadas “no afectan” su funcionalidad ya que fueron netamente de usabilidad y experiencia de usuario. LATAM ha decidido contratar a Choucair para la realización de las pruebas, las cuales serán realizadas en la etapa de construcción donde se requiere validar los siguientes flujos:
1. Consultar vuelos
2. Comprar vuelos
3. Consultar y comprar vuelos usando Millas LATAM Pass</v>
      </c>
      <c r="R21" s="863"/>
      <c r="S21" s="863"/>
      <c r="T21" s="863"/>
      <c r="U21" s="863"/>
      <c r="V21" s="863"/>
      <c r="W21" s="863"/>
      <c r="X21" s="863"/>
      <c r="Y21" s="863"/>
      <c r="Z21" s="863"/>
      <c r="AA21" s="863"/>
      <c r="AB21" s="863"/>
      <c r="AC21" s="863"/>
      <c r="AD21" s="863"/>
      <c r="AE21" s="863"/>
      <c r="AF21" s="863"/>
      <c r="AG21" s="863"/>
      <c r="AH21" s="863"/>
      <c r="AI21" s="863"/>
      <c r="AJ21" s="863"/>
      <c r="AK21" s="863"/>
      <c r="AL21" s="863"/>
      <c r="AM21" s="863"/>
      <c r="AN21" s="863"/>
      <c r="AO21" s="863"/>
      <c r="AP21" s="863"/>
      <c r="AQ21" s="863"/>
      <c r="AR21" s="863"/>
      <c r="AS21" s="863"/>
      <c r="AT21" s="863"/>
      <c r="AU21" s="863"/>
      <c r="AV21" s="863"/>
      <c r="AW21" s="863"/>
      <c r="AX21" s="863"/>
      <c r="AY21" s="863"/>
      <c r="AZ21" s="864"/>
      <c r="BC21">
        <f t="shared" si="0"/>
        <v>21</v>
      </c>
      <c r="BD21">
        <f t="shared" si="1"/>
        <v>17</v>
      </c>
      <c r="CZ21" s="126">
        <v>2</v>
      </c>
    </row>
    <row r="22" spans="1:104" x14ac:dyDescent="0.25">
      <c r="A22" s="39"/>
      <c r="B22" s="39"/>
      <c r="C22" s="380" t="s">
        <v>103</v>
      </c>
      <c r="D22" s="381"/>
      <c r="E22" s="381"/>
      <c r="F22" s="381"/>
      <c r="G22" s="381"/>
      <c r="H22" s="381"/>
      <c r="I22" s="381"/>
      <c r="J22" s="381"/>
      <c r="K22" s="381"/>
      <c r="L22" s="381"/>
      <c r="M22" s="381"/>
      <c r="N22" s="381"/>
      <c r="O22" s="381"/>
      <c r="P22" s="382"/>
      <c r="Q22" s="862" t="str">
        <f>IF(TRIM('Plan General'!Q22)="","",TRIM('Plan General'!Q22))</f>
        <v>Verificar la funcionalidad Plataforma web para consultar y comprar vuelos.</v>
      </c>
      <c r="R22" s="863"/>
      <c r="S22" s="863"/>
      <c r="T22" s="863"/>
      <c r="U22" s="863"/>
      <c r="V22" s="863"/>
      <c r="W22" s="863"/>
      <c r="X22" s="863"/>
      <c r="Y22" s="863"/>
      <c r="Z22" s="863"/>
      <c r="AA22" s="863"/>
      <c r="AB22" s="863"/>
      <c r="AC22" s="863"/>
      <c r="AD22" s="863"/>
      <c r="AE22" s="863"/>
      <c r="AF22" s="863"/>
      <c r="AG22" s="863"/>
      <c r="AH22" s="863"/>
      <c r="AI22" s="863"/>
      <c r="AJ22" s="863"/>
      <c r="AK22" s="863"/>
      <c r="AL22" s="863"/>
      <c r="AM22" s="863"/>
      <c r="AN22" s="863"/>
      <c r="AO22" s="863"/>
      <c r="AP22" s="863"/>
      <c r="AQ22" s="863"/>
      <c r="AR22" s="863"/>
      <c r="AS22" s="863"/>
      <c r="AT22" s="863"/>
      <c r="AU22" s="863"/>
      <c r="AV22" s="863"/>
      <c r="AW22" s="863"/>
      <c r="AX22" s="863"/>
      <c r="AY22" s="863"/>
      <c r="AZ22" s="864"/>
      <c r="BC22">
        <f t="shared" si="0"/>
        <v>22</v>
      </c>
      <c r="BD22">
        <f t="shared" si="1"/>
        <v>17</v>
      </c>
      <c r="CZ22" s="126">
        <v>2</v>
      </c>
    </row>
    <row r="23" spans="1:104" x14ac:dyDescent="0.25">
      <c r="A23" s="39"/>
      <c r="B23" s="39"/>
      <c r="C23" s="380" t="s">
        <v>104</v>
      </c>
      <c r="D23" s="381"/>
      <c r="E23" s="381"/>
      <c r="F23" s="381"/>
      <c r="G23" s="381"/>
      <c r="H23" s="381"/>
      <c r="I23" s="381"/>
      <c r="J23" s="381"/>
      <c r="K23" s="381"/>
      <c r="L23" s="381"/>
      <c r="M23" s="381"/>
      <c r="N23" s="381"/>
      <c r="O23" s="381"/>
      <c r="P23" s="382"/>
      <c r="Q23" s="862" t="str">
        <f>IF(TRIM('Plan General'!Q23)="","",TRIM('Plan General'!Q23))</f>
        <v>Sebastian Rodriguez</v>
      </c>
      <c r="R23" s="863"/>
      <c r="S23" s="863"/>
      <c r="T23" s="863"/>
      <c r="U23" s="863"/>
      <c r="V23" s="863"/>
      <c r="W23" s="863"/>
      <c r="X23" s="863"/>
      <c r="Y23" s="863"/>
      <c r="Z23" s="863"/>
      <c r="AA23" s="863"/>
      <c r="AB23" s="863"/>
      <c r="AC23" s="863"/>
      <c r="AD23" s="863"/>
      <c r="AE23" s="863"/>
      <c r="AF23" s="863"/>
      <c r="AG23" s="863"/>
      <c r="AH23" s="863"/>
      <c r="AI23" s="863"/>
      <c r="AJ23" s="863"/>
      <c r="AK23" s="863"/>
      <c r="AL23" s="863"/>
      <c r="AM23" s="863"/>
      <c r="AN23" s="863"/>
      <c r="AO23" s="863"/>
      <c r="AP23" s="863"/>
      <c r="AQ23" s="863"/>
      <c r="AR23" s="863"/>
      <c r="AS23" s="863"/>
      <c r="AT23" s="863"/>
      <c r="AU23" s="863"/>
      <c r="AV23" s="863"/>
      <c r="AW23" s="863"/>
      <c r="AX23" s="863"/>
      <c r="AY23" s="863"/>
      <c r="AZ23" s="864"/>
      <c r="BC23">
        <f t="shared" si="0"/>
        <v>23</v>
      </c>
      <c r="BD23">
        <f t="shared" si="1"/>
        <v>17</v>
      </c>
      <c r="CZ23" s="126">
        <v>2</v>
      </c>
    </row>
    <row r="24" spans="1:104" x14ac:dyDescent="0.25">
      <c r="A24" s="39"/>
      <c r="B24" s="39"/>
      <c r="C24" s="380" t="s">
        <v>21</v>
      </c>
      <c r="D24" s="381"/>
      <c r="E24" s="381"/>
      <c r="F24" s="381"/>
      <c r="G24" s="381"/>
      <c r="H24" s="381"/>
      <c r="I24" s="381"/>
      <c r="J24" s="381"/>
      <c r="K24" s="381"/>
      <c r="L24" s="381"/>
      <c r="M24" s="381"/>
      <c r="N24" s="381"/>
      <c r="O24" s="381"/>
      <c r="P24" s="382"/>
      <c r="Q24" s="862" t="str">
        <f>IF(TRIM('Plan General'!Q24)="","",TRIM('Plan General'!Q24))</f>
        <v>Sebastian Rodriguez</v>
      </c>
      <c r="R24" s="863"/>
      <c r="S24" s="863"/>
      <c r="T24" s="863"/>
      <c r="U24" s="863"/>
      <c r="V24" s="863"/>
      <c r="W24" s="863"/>
      <c r="X24" s="863"/>
      <c r="Y24" s="863"/>
      <c r="Z24" s="863"/>
      <c r="AA24" s="863"/>
      <c r="AB24" s="863"/>
      <c r="AC24" s="863"/>
      <c r="AD24" s="863"/>
      <c r="AE24" s="863"/>
      <c r="AF24" s="863"/>
      <c r="AG24" s="863"/>
      <c r="AH24" s="863"/>
      <c r="AI24" s="863"/>
      <c r="AJ24" s="863"/>
      <c r="AK24" s="863"/>
      <c r="AL24" s="863"/>
      <c r="AM24" s="863"/>
      <c r="AN24" s="863"/>
      <c r="AO24" s="863"/>
      <c r="AP24" s="863"/>
      <c r="AQ24" s="863"/>
      <c r="AR24" s="863"/>
      <c r="AS24" s="863"/>
      <c r="AT24" s="863"/>
      <c r="AU24" s="863"/>
      <c r="AV24" s="863"/>
      <c r="AW24" s="863"/>
      <c r="AX24" s="863"/>
      <c r="AY24" s="863"/>
      <c r="AZ24" s="864"/>
      <c r="BC24">
        <f t="shared" si="0"/>
        <v>24</v>
      </c>
      <c r="BD24">
        <f t="shared" si="1"/>
        <v>17</v>
      </c>
      <c r="CZ24" s="126">
        <v>2</v>
      </c>
    </row>
    <row r="25" spans="1:104" x14ac:dyDescent="0.25">
      <c r="A25" s="39"/>
      <c r="B25" s="39"/>
      <c r="C25" s="39"/>
      <c r="D25" s="39"/>
      <c r="E25" s="39"/>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39"/>
      <c r="AS25" s="39"/>
      <c r="AT25" s="39"/>
      <c r="AU25" s="39"/>
      <c r="AV25" s="39"/>
      <c r="AW25" s="39"/>
      <c r="AX25" s="39"/>
      <c r="AY25" s="39"/>
      <c r="AZ25" s="39"/>
      <c r="BA25" s="39"/>
      <c r="CZ25" s="126">
        <v>0</v>
      </c>
    </row>
    <row r="26" spans="1:104" x14ac:dyDescent="0.25">
      <c r="A26" s="39"/>
      <c r="B26" s="39"/>
      <c r="C26" s="39"/>
      <c r="D26" s="39"/>
      <c r="E26" s="39"/>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39"/>
      <c r="AS26" s="39"/>
      <c r="AT26" s="39"/>
      <c r="AU26" s="39"/>
      <c r="AV26" s="39"/>
      <c r="AW26" s="39"/>
      <c r="AX26" s="39"/>
      <c r="AY26" s="39"/>
      <c r="AZ26" s="39"/>
      <c r="BA26" s="39"/>
      <c r="CZ26" s="126">
        <v>0</v>
      </c>
    </row>
    <row r="27" spans="1:104" x14ac:dyDescent="0.25">
      <c r="A27" s="39"/>
      <c r="B27" s="39"/>
      <c r="C27" s="335" t="s">
        <v>463</v>
      </c>
      <c r="D27" s="328"/>
      <c r="E27" s="328"/>
      <c r="F27" s="328"/>
      <c r="G27" s="328"/>
      <c r="H27" s="328"/>
      <c r="I27" s="328"/>
      <c r="J27" s="328"/>
      <c r="K27" s="328"/>
      <c r="L27" s="328"/>
      <c r="M27" s="328"/>
      <c r="N27" s="328"/>
      <c r="O27" s="328"/>
      <c r="P27" s="329"/>
      <c r="Q27" s="43"/>
      <c r="R27" s="42"/>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39"/>
      <c r="CZ27" s="126">
        <v>0</v>
      </c>
    </row>
    <row r="28" spans="1:104" x14ac:dyDescent="0.25">
      <c r="A28" s="39"/>
      <c r="B28" s="39"/>
      <c r="C28" s="39"/>
      <c r="D28" s="39"/>
      <c r="E28" s="39"/>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39"/>
      <c r="AS28" s="39"/>
      <c r="AT28" s="39"/>
      <c r="AU28" s="39"/>
      <c r="AV28" s="39"/>
      <c r="AW28" s="39"/>
      <c r="AX28" s="39"/>
      <c r="AY28" s="39"/>
      <c r="AZ28" s="39"/>
      <c r="BA28" s="39"/>
      <c r="CZ28" s="126">
        <v>0</v>
      </c>
    </row>
    <row r="29" spans="1:104" x14ac:dyDescent="0.25">
      <c r="A29" s="39"/>
      <c r="B29" s="39"/>
      <c r="C29" s="674"/>
      <c r="D29" s="674"/>
      <c r="E29" s="674"/>
      <c r="F29" s="674"/>
      <c r="G29" s="674"/>
      <c r="H29" s="674"/>
      <c r="I29" s="674"/>
      <c r="J29" s="674"/>
      <c r="K29" s="674"/>
      <c r="L29" s="674"/>
      <c r="M29" s="674"/>
      <c r="N29" s="674"/>
      <c r="O29" s="674"/>
      <c r="P29" s="674"/>
      <c r="Q29" s="674"/>
      <c r="R29" s="674"/>
      <c r="S29" s="674"/>
      <c r="T29" s="1143"/>
      <c r="U29" s="442"/>
      <c r="V29" s="442"/>
      <c r="W29" s="442"/>
      <c r="X29" s="442"/>
      <c r="Y29" s="442"/>
      <c r="Z29" s="442"/>
      <c r="AA29" s="442"/>
      <c r="AB29" s="442"/>
      <c r="AC29" s="442"/>
      <c r="AD29" s="442"/>
      <c r="AE29" s="442"/>
      <c r="AF29" s="442"/>
      <c r="AG29" s="442"/>
      <c r="AH29" s="442"/>
      <c r="AI29" s="442"/>
      <c r="AJ29" s="442"/>
      <c r="AK29" s="442"/>
      <c r="AL29" s="442"/>
      <c r="AM29" s="442"/>
      <c r="AN29" s="442"/>
      <c r="AO29" s="442"/>
      <c r="AP29" s="442"/>
      <c r="AQ29" s="442"/>
      <c r="AR29" s="442"/>
      <c r="AS29" s="442"/>
      <c r="AT29" s="442"/>
      <c r="AU29" s="442"/>
      <c r="AV29" s="442"/>
      <c r="AW29" s="442"/>
      <c r="AX29" s="442"/>
      <c r="AY29" s="442"/>
      <c r="AZ29" s="1144"/>
      <c r="CZ29" s="126">
        <v>0</v>
      </c>
    </row>
    <row r="30" spans="1:104" x14ac:dyDescent="0.25">
      <c r="A30" s="39"/>
      <c r="B30" s="39"/>
      <c r="C30" s="406"/>
      <c r="D30" s="406"/>
      <c r="E30" s="406"/>
      <c r="F30" s="406"/>
      <c r="G30" s="406"/>
      <c r="H30" s="406"/>
      <c r="I30" s="406"/>
      <c r="J30" s="406"/>
      <c r="K30" s="406"/>
      <c r="L30" s="406"/>
      <c r="M30" s="406"/>
      <c r="N30" s="406"/>
      <c r="O30" s="406"/>
      <c r="P30" s="406"/>
      <c r="Q30" s="406"/>
      <c r="R30" s="406"/>
      <c r="S30" s="406"/>
      <c r="T30" s="1142"/>
      <c r="U30" s="1140"/>
      <c r="V30" s="1140"/>
      <c r="W30" s="1140"/>
      <c r="X30" s="1140"/>
      <c r="Y30" s="1140"/>
      <c r="Z30" s="1140"/>
      <c r="AA30" s="1140"/>
      <c r="AB30" s="1140"/>
      <c r="AC30" s="1140"/>
      <c r="AD30" s="1140"/>
      <c r="AE30" s="1140"/>
      <c r="AF30" s="1140"/>
      <c r="AG30" s="1140"/>
      <c r="AH30" s="1140"/>
      <c r="AI30" s="1140"/>
      <c r="AJ30" s="1140"/>
      <c r="AK30" s="1140"/>
      <c r="AL30" s="1140"/>
      <c r="AM30" s="1140"/>
      <c r="AN30" s="1140"/>
      <c r="AO30" s="1140"/>
      <c r="AP30" s="1140"/>
      <c r="AQ30" s="1140"/>
      <c r="AR30" s="1140"/>
      <c r="AS30" s="1140"/>
      <c r="AT30" s="1140"/>
      <c r="AU30" s="1140"/>
      <c r="AV30" s="1140"/>
      <c r="AW30" s="1140"/>
      <c r="AX30" s="1140"/>
      <c r="AY30" s="1140"/>
      <c r="AZ30" s="1141"/>
      <c r="BA30" s="39"/>
      <c r="CZ30" s="126">
        <v>0</v>
      </c>
    </row>
    <row r="31" spans="1:104" x14ac:dyDescent="0.25">
      <c r="A31" s="39"/>
      <c r="B31" s="39"/>
      <c r="C31" s="420" t="s">
        <v>92</v>
      </c>
      <c r="D31" s="421"/>
      <c r="E31" s="421"/>
      <c r="F31" s="421"/>
      <c r="G31" s="421"/>
      <c r="H31" s="421"/>
      <c r="I31" s="421"/>
      <c r="J31" s="421"/>
      <c r="K31" s="421"/>
      <c r="L31" s="421"/>
      <c r="M31" s="421"/>
      <c r="N31" s="421"/>
      <c r="O31" s="421"/>
      <c r="P31" s="421"/>
      <c r="Q31" s="421"/>
      <c r="R31" s="421"/>
      <c r="S31" s="421"/>
      <c r="T31" s="421"/>
      <c r="U31" s="421"/>
      <c r="V31" s="421"/>
      <c r="W31" s="421"/>
      <c r="X31" s="421"/>
      <c r="Y31" s="421"/>
      <c r="Z31" s="421"/>
      <c r="AA31" s="421"/>
      <c r="AB31" s="421"/>
      <c r="AC31" s="421"/>
      <c r="AD31" s="421"/>
      <c r="AE31" s="421"/>
      <c r="AF31" s="421"/>
      <c r="AG31" s="421"/>
      <c r="AH31" s="421"/>
      <c r="AI31" s="421"/>
      <c r="AJ31" s="421"/>
      <c r="AK31" s="421"/>
      <c r="AL31" s="421"/>
      <c r="AM31" s="421"/>
      <c r="AN31" s="421"/>
      <c r="AO31" s="421"/>
      <c r="AP31" s="421"/>
      <c r="AQ31" s="421"/>
      <c r="AR31" s="421"/>
      <c r="AS31" s="421"/>
      <c r="AT31" s="421"/>
      <c r="AU31" s="421"/>
      <c r="AV31" s="422"/>
      <c r="AW31" s="330" t="s">
        <v>93</v>
      </c>
      <c r="AX31" s="331"/>
      <c r="AY31" s="330" t="s">
        <v>94</v>
      </c>
      <c r="AZ31" s="331"/>
      <c r="BA31" s="39"/>
      <c r="CZ31" s="126">
        <v>1</v>
      </c>
    </row>
    <row r="32" spans="1:104" x14ac:dyDescent="0.25">
      <c r="A32" s="39"/>
      <c r="B32" s="39"/>
      <c r="C32" s="166"/>
      <c r="D32" s="166"/>
      <c r="E32" s="166"/>
      <c r="F32" s="166"/>
      <c r="G32" s="166"/>
      <c r="H32" s="166"/>
      <c r="I32" s="166"/>
      <c r="J32" s="166"/>
      <c r="K32" s="166"/>
      <c r="L32" s="166"/>
      <c r="M32" s="166"/>
      <c r="N32" s="166"/>
      <c r="O32" s="166"/>
      <c r="P32" s="166"/>
      <c r="Q32" s="166"/>
      <c r="R32" s="166"/>
      <c r="S32" s="166"/>
      <c r="T32" s="166"/>
      <c r="U32" s="166"/>
      <c r="V32" s="166"/>
      <c r="W32" s="166"/>
      <c r="X32" s="166"/>
      <c r="Y32" s="166"/>
      <c r="Z32" s="166"/>
      <c r="AA32" s="166"/>
      <c r="AB32" s="166"/>
      <c r="AC32" s="166"/>
      <c r="AD32" s="166"/>
      <c r="AE32" s="166"/>
      <c r="AF32" s="166"/>
      <c r="AG32" s="166"/>
      <c r="AH32" s="166"/>
      <c r="AI32" s="166"/>
      <c r="AJ32" s="166"/>
      <c r="AK32" s="166"/>
      <c r="AL32" s="166"/>
      <c r="AM32" s="166"/>
      <c r="AN32" s="166"/>
      <c r="AO32" s="166"/>
      <c r="AP32" s="166"/>
      <c r="AQ32" s="166"/>
      <c r="AR32" s="166"/>
      <c r="AS32" s="166"/>
      <c r="AT32" s="166"/>
      <c r="AU32" s="166"/>
      <c r="AV32" s="166"/>
      <c r="AW32" s="166"/>
      <c r="AX32" s="166"/>
      <c r="AY32" s="166"/>
      <c r="AZ32" s="166"/>
      <c r="BA32" s="39"/>
      <c r="BB32" s="39"/>
      <c r="CZ32" s="126">
        <v>0</v>
      </c>
    </row>
    <row r="33" spans="1:104" x14ac:dyDescent="0.25">
      <c r="A33" s="39"/>
      <c r="B33" s="39"/>
      <c r="C33" s="166"/>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166"/>
      <c r="AG33" s="166"/>
      <c r="AH33" s="166"/>
      <c r="AI33" s="166"/>
      <c r="AJ33" s="166"/>
      <c r="AK33" s="166"/>
      <c r="AL33" s="166"/>
      <c r="AM33" s="166"/>
      <c r="AN33" s="166"/>
      <c r="AO33" s="166"/>
      <c r="AP33" s="166"/>
      <c r="AQ33" s="166"/>
      <c r="AR33" s="166"/>
      <c r="AS33" s="166"/>
      <c r="AT33" s="166"/>
      <c r="AU33" s="166"/>
      <c r="AV33" s="166"/>
      <c r="AW33" s="166"/>
      <c r="AX33" s="166"/>
      <c r="AY33" s="166"/>
      <c r="AZ33" s="166"/>
      <c r="BA33" s="39"/>
      <c r="BB33" s="39"/>
      <c r="CZ33" s="126">
        <v>0</v>
      </c>
    </row>
    <row r="34" spans="1:104" ht="15" customHeight="1" x14ac:dyDescent="0.25">
      <c r="B34" s="39"/>
      <c r="C34" s="335" t="s">
        <v>462</v>
      </c>
      <c r="D34" s="328"/>
      <c r="E34" s="328"/>
      <c r="F34" s="328"/>
      <c r="G34" s="328"/>
      <c r="H34" s="328"/>
      <c r="I34" s="328"/>
      <c r="J34" s="328"/>
      <c r="K34" s="328"/>
      <c r="L34" s="328"/>
      <c r="M34" s="328"/>
      <c r="N34" s="328"/>
      <c r="O34" s="328"/>
      <c r="P34" s="329"/>
      <c r="Q34" s="43"/>
      <c r="R34" s="42"/>
      <c r="S34" s="42"/>
      <c r="T34" s="42"/>
      <c r="U34" s="42"/>
      <c r="V34" s="42"/>
      <c r="W34" s="42"/>
      <c r="X34" s="42"/>
      <c r="Y34" s="42"/>
      <c r="Z34" s="42"/>
      <c r="AA34" s="42"/>
      <c r="AB34" s="42"/>
      <c r="AC34" s="42"/>
      <c r="AD34" s="42"/>
      <c r="AE34" s="42"/>
      <c r="AF34" s="42"/>
      <c r="AG34" s="42"/>
      <c r="AH34" s="42"/>
      <c r="AI34" s="42"/>
      <c r="AJ34" s="42"/>
      <c r="AK34" s="42"/>
      <c r="AL34" s="42"/>
      <c r="AM34" s="42"/>
      <c r="AN34" s="42"/>
      <c r="AO34" s="42"/>
      <c r="AP34" s="42"/>
      <c r="AQ34" s="42"/>
      <c r="AR34" s="42"/>
      <c r="AS34" s="42"/>
      <c r="AT34" s="42"/>
      <c r="AU34" s="42"/>
      <c r="AV34" s="42"/>
      <c r="AW34" s="42"/>
      <c r="AX34" s="42"/>
      <c r="AY34" s="42"/>
      <c r="AZ34" s="42"/>
      <c r="CZ34" s="126">
        <v>0</v>
      </c>
    </row>
    <row r="35" spans="1:104" x14ac:dyDescent="0.25">
      <c r="CZ35" s="126">
        <v>0</v>
      </c>
    </row>
    <row r="36" spans="1:104" ht="15" customHeight="1" x14ac:dyDescent="0.25">
      <c r="C36" s="683" t="s">
        <v>334</v>
      </c>
      <c r="D36" s="684"/>
      <c r="E36" s="684"/>
      <c r="F36" s="684"/>
      <c r="G36" s="684"/>
      <c r="H36" s="684"/>
      <c r="I36" s="684"/>
      <c r="J36" s="684"/>
      <c r="K36" s="684"/>
      <c r="L36" s="684"/>
      <c r="M36" s="684"/>
      <c r="N36" s="684"/>
      <c r="O36" s="684"/>
      <c r="P36" s="684"/>
      <c r="Q36" s="684"/>
      <c r="R36" s="684"/>
      <c r="S36" s="684"/>
      <c r="T36" s="684"/>
      <c r="U36" s="684"/>
      <c r="V36" s="684"/>
      <c r="W36" s="684"/>
      <c r="X36" s="684"/>
      <c r="Y36" s="684"/>
      <c r="Z36" s="684"/>
      <c r="AA36" s="684"/>
      <c r="AB36" s="684"/>
      <c r="AC36" s="383"/>
      <c r="AD36" s="383"/>
      <c r="AE36" s="383"/>
      <c r="AF36" s="383"/>
      <c r="AG36" s="383"/>
      <c r="AH36" s="383"/>
      <c r="AI36" s="383"/>
      <c r="AJ36" s="383"/>
      <c r="AK36" s="383"/>
      <c r="AL36" s="383"/>
      <c r="AM36" s="383"/>
      <c r="AN36" s="383"/>
      <c r="AO36" s="383"/>
      <c r="AP36" s="383"/>
      <c r="AQ36" s="383"/>
      <c r="AR36" s="383"/>
      <c r="AS36" s="383"/>
      <c r="AT36" s="383"/>
      <c r="AU36" s="383"/>
      <c r="AV36" s="383"/>
      <c r="AW36" s="383"/>
      <c r="AX36" s="383"/>
      <c r="AY36" s="383"/>
      <c r="AZ36" s="437"/>
      <c r="CZ36" s="126">
        <v>0</v>
      </c>
    </row>
    <row r="37" spans="1:104" ht="15" customHeight="1" x14ac:dyDescent="0.25">
      <c r="C37" s="683" t="s">
        <v>335</v>
      </c>
      <c r="D37" s="684"/>
      <c r="E37" s="684"/>
      <c r="F37" s="684"/>
      <c r="G37" s="684"/>
      <c r="H37" s="684"/>
      <c r="I37" s="684"/>
      <c r="J37" s="684"/>
      <c r="K37" s="684"/>
      <c r="L37" s="684"/>
      <c r="M37" s="684"/>
      <c r="N37" s="684"/>
      <c r="O37" s="684"/>
      <c r="P37" s="684"/>
      <c r="Q37" s="684"/>
      <c r="R37" s="684"/>
      <c r="S37" s="684"/>
      <c r="T37" s="684"/>
      <c r="U37" s="684"/>
      <c r="V37" s="684"/>
      <c r="W37" s="684"/>
      <c r="X37" s="684"/>
      <c r="Y37" s="684"/>
      <c r="Z37" s="684"/>
      <c r="AA37" s="684"/>
      <c r="AB37" s="684"/>
      <c r="AC37" s="383"/>
      <c r="AD37" s="383"/>
      <c r="AE37" s="383"/>
      <c r="AF37" s="383"/>
      <c r="AG37" s="383"/>
      <c r="AH37" s="384"/>
      <c r="AI37" s="385"/>
      <c r="AJ37" s="386"/>
      <c r="AK37" s="386"/>
      <c r="AL37" s="386"/>
      <c r="AM37" s="386"/>
      <c r="AN37" s="386"/>
      <c r="AO37" s="386"/>
      <c r="AP37" s="386"/>
      <c r="AQ37" s="386"/>
      <c r="AR37" s="386"/>
      <c r="AS37" s="386"/>
      <c r="AT37" s="386"/>
      <c r="AU37" s="386"/>
      <c r="AV37" s="386"/>
      <c r="AW37" s="386"/>
      <c r="AX37" s="386"/>
      <c r="AY37" s="386"/>
      <c r="AZ37" s="387"/>
      <c r="CZ37" s="146">
        <v>0</v>
      </c>
    </row>
    <row r="38" spans="1:104" ht="15" customHeight="1" x14ac:dyDescent="0.25">
      <c r="C38" s="683" t="s">
        <v>336</v>
      </c>
      <c r="D38" s="684"/>
      <c r="E38" s="684"/>
      <c r="F38" s="684"/>
      <c r="G38" s="684"/>
      <c r="H38" s="684"/>
      <c r="I38" s="684"/>
      <c r="J38" s="684"/>
      <c r="K38" s="684"/>
      <c r="L38" s="684"/>
      <c r="M38" s="684"/>
      <c r="N38" s="684"/>
      <c r="O38" s="684"/>
      <c r="P38" s="684"/>
      <c r="Q38" s="684"/>
      <c r="R38" s="684"/>
      <c r="S38" s="684"/>
      <c r="T38" s="684"/>
      <c r="U38" s="684"/>
      <c r="V38" s="684"/>
      <c r="W38" s="684"/>
      <c r="X38" s="684"/>
      <c r="Y38" s="684"/>
      <c r="Z38" s="684"/>
      <c r="AA38" s="684"/>
      <c r="AB38" s="684"/>
      <c r="AC38" s="1163" t="str">
        <f>BU3</f>
        <v>&lt;Etapa CV&gt;</v>
      </c>
      <c r="AD38" s="1163"/>
      <c r="AE38" s="1163"/>
      <c r="AF38" s="1163"/>
      <c r="AG38" s="1163"/>
      <c r="AH38" s="1164"/>
      <c r="AI38" s="385"/>
      <c r="AJ38" s="386"/>
      <c r="AK38" s="386"/>
      <c r="AL38" s="386"/>
      <c r="AM38" s="386"/>
      <c r="AN38" s="386"/>
      <c r="AO38" s="386"/>
      <c r="AP38" s="386"/>
      <c r="AQ38" s="386"/>
      <c r="AR38" s="386"/>
      <c r="AS38" s="386"/>
      <c r="AT38" s="386"/>
      <c r="AU38" s="386"/>
      <c r="AV38" s="386"/>
      <c r="AW38" s="386"/>
      <c r="AX38" s="386"/>
      <c r="AY38" s="386"/>
      <c r="AZ38" s="387"/>
      <c r="BC38">
        <f>ROW(AC38)</f>
        <v>38</v>
      </c>
      <c r="BD38">
        <f>COLUMN(AC38)</f>
        <v>29</v>
      </c>
      <c r="CZ38" s="146">
        <v>2</v>
      </c>
    </row>
    <row r="39" spans="1:104" ht="15" customHeight="1" x14ac:dyDescent="0.25">
      <c r="C39" s="683" t="s">
        <v>337</v>
      </c>
      <c r="D39" s="684"/>
      <c r="E39" s="684"/>
      <c r="F39" s="684"/>
      <c r="G39" s="684"/>
      <c r="H39" s="684"/>
      <c r="I39" s="684"/>
      <c r="J39" s="684"/>
      <c r="K39" s="684"/>
      <c r="L39" s="684"/>
      <c r="M39" s="684"/>
      <c r="N39" s="684"/>
      <c r="O39" s="684"/>
      <c r="P39" s="684"/>
      <c r="Q39" s="684"/>
      <c r="R39" s="684"/>
      <c r="S39" s="684"/>
      <c r="T39" s="684"/>
      <c r="U39" s="684"/>
      <c r="V39" s="684"/>
      <c r="W39" s="684"/>
      <c r="X39" s="684"/>
      <c r="Y39" s="684"/>
      <c r="Z39" s="684"/>
      <c r="AA39" s="684"/>
      <c r="AB39" s="684"/>
      <c r="AC39" s="383"/>
      <c r="AD39" s="383"/>
      <c r="AE39" s="383"/>
      <c r="AF39" s="383"/>
      <c r="AG39" s="383"/>
      <c r="AH39" s="384"/>
      <c r="AI39" s="385"/>
      <c r="AJ39" s="386"/>
      <c r="AK39" s="386"/>
      <c r="AL39" s="386"/>
      <c r="AM39" s="386"/>
      <c r="AN39" s="386"/>
      <c r="AO39" s="386"/>
      <c r="AP39" s="386"/>
      <c r="AQ39" s="386"/>
      <c r="AR39" s="386"/>
      <c r="AS39" s="386"/>
      <c r="AT39" s="386"/>
      <c r="AU39" s="386"/>
      <c r="AV39" s="386"/>
      <c r="AW39" s="386"/>
      <c r="AX39" s="386"/>
      <c r="AY39" s="386"/>
      <c r="AZ39" s="387"/>
      <c r="CZ39" s="146">
        <v>0</v>
      </c>
    </row>
    <row r="40" spans="1:104" ht="15" customHeight="1" x14ac:dyDescent="0.25">
      <c r="C40" s="34"/>
      <c r="D40" s="34"/>
      <c r="E40" s="34"/>
      <c r="F40" s="34"/>
      <c r="G40" s="34"/>
      <c r="H40" s="34"/>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CZ40" s="146">
        <v>0</v>
      </c>
    </row>
    <row r="41" spans="1:104" ht="15" customHeight="1" x14ac:dyDescent="0.25">
      <c r="C41" s="1073" t="s">
        <v>338</v>
      </c>
      <c r="D41" s="1074"/>
      <c r="E41" s="1074"/>
      <c r="F41" s="1074"/>
      <c r="G41" s="1074"/>
      <c r="H41" s="1074"/>
      <c r="I41" s="1074"/>
      <c r="J41" s="1074"/>
      <c r="K41" s="1074"/>
      <c r="L41" s="1074"/>
      <c r="M41" s="1074"/>
      <c r="N41" s="1074"/>
      <c r="O41" s="1074"/>
      <c r="P41" s="1074"/>
      <c r="Q41" s="1074"/>
      <c r="R41" s="1074"/>
      <c r="S41" s="1074"/>
      <c r="T41" s="1074"/>
      <c r="U41" s="1074"/>
      <c r="V41" s="1074"/>
      <c r="W41" s="1074"/>
      <c r="X41" s="1074"/>
      <c r="Y41" s="1074"/>
      <c r="Z41" s="1074"/>
      <c r="AA41" s="1074"/>
      <c r="AB41" s="1074"/>
      <c r="AC41" s="1074"/>
      <c r="AD41" s="1074"/>
      <c r="AE41" s="1074"/>
      <c r="AF41" s="1074"/>
      <c r="AG41" s="1074"/>
      <c r="AH41" s="1074"/>
      <c r="AI41" s="1074"/>
      <c r="AJ41" s="1074"/>
      <c r="AK41" s="1074"/>
      <c r="AL41" s="1074"/>
      <c r="AM41" s="1074"/>
      <c r="AN41" s="1074"/>
      <c r="AO41" s="1074"/>
      <c r="AP41" s="1074"/>
      <c r="AQ41" s="1074"/>
      <c r="AR41" s="1074"/>
      <c r="AS41" s="1074"/>
      <c r="AT41" s="1074"/>
      <c r="AU41" s="1074"/>
      <c r="AV41" s="1074"/>
      <c r="AW41" s="1074"/>
      <c r="AX41" s="1074"/>
      <c r="AY41" s="1074"/>
      <c r="AZ41" s="1075"/>
      <c r="CZ41" s="146">
        <v>0</v>
      </c>
    </row>
    <row r="42" spans="1:104" ht="15" customHeight="1" x14ac:dyDescent="0.25">
      <c r="C42" s="1076"/>
      <c r="D42" s="1077"/>
      <c r="E42" s="1077"/>
      <c r="F42" s="1077"/>
      <c r="G42" s="1077"/>
      <c r="H42" s="1077"/>
      <c r="I42" s="1077"/>
      <c r="J42" s="1077"/>
      <c r="K42" s="1077"/>
      <c r="L42" s="1077"/>
      <c r="M42" s="1077"/>
      <c r="N42" s="1077"/>
      <c r="O42" s="1077"/>
      <c r="P42" s="1077"/>
      <c r="Q42" s="1077"/>
      <c r="R42" s="1077"/>
      <c r="S42" s="1077"/>
      <c r="T42" s="1077"/>
      <c r="U42" s="1077"/>
      <c r="V42" s="1077"/>
      <c r="W42" s="1077"/>
      <c r="X42" s="1077"/>
      <c r="Y42" s="1077"/>
      <c r="Z42" s="1077"/>
      <c r="AA42" s="1077"/>
      <c r="AB42" s="1077"/>
      <c r="AC42" s="1077"/>
      <c r="AD42" s="1077"/>
      <c r="AE42" s="1077"/>
      <c r="AF42" s="1077"/>
      <c r="AG42" s="1077"/>
      <c r="AH42" s="1077"/>
      <c r="AI42" s="1077"/>
      <c r="AJ42" s="1077"/>
      <c r="AK42" s="1077"/>
      <c r="AL42" s="1077"/>
      <c r="AM42" s="1077"/>
      <c r="AN42" s="1077"/>
      <c r="AO42" s="1077"/>
      <c r="AP42" s="1077"/>
      <c r="AQ42" s="1077"/>
      <c r="AR42" s="1077"/>
      <c r="AS42" s="1077"/>
      <c r="AT42" s="1077"/>
      <c r="AU42" s="1077"/>
      <c r="AV42" s="1077"/>
      <c r="AW42" s="1077"/>
      <c r="AX42" s="1077"/>
      <c r="AY42" s="1077"/>
      <c r="AZ42" s="1078"/>
      <c r="CZ42" s="146">
        <v>0</v>
      </c>
    </row>
    <row r="43" spans="1:104" x14ac:dyDescent="0.25">
      <c r="C43" s="1083"/>
      <c r="D43" s="1084"/>
      <c r="E43" s="1084"/>
      <c r="F43" s="1084"/>
      <c r="G43" s="1084"/>
      <c r="H43" s="1084"/>
      <c r="I43" s="1084"/>
      <c r="J43" s="1084"/>
      <c r="K43" s="1084"/>
      <c r="L43" s="1084"/>
      <c r="M43" s="1084"/>
      <c r="N43" s="1084"/>
      <c r="O43" s="1084"/>
      <c r="P43" s="1084"/>
      <c r="Q43" s="1084"/>
      <c r="R43" s="1084"/>
      <c r="S43" s="1084"/>
      <c r="T43" s="1084"/>
      <c r="U43" s="1084"/>
      <c r="V43" s="1084"/>
      <c r="W43" s="1084"/>
      <c r="X43" s="1084"/>
      <c r="Y43" s="1084"/>
      <c r="Z43" s="1084"/>
      <c r="AA43" s="1084"/>
      <c r="AB43" s="1084"/>
      <c r="AC43" s="1084"/>
      <c r="AD43" s="1084"/>
      <c r="AE43" s="1084"/>
      <c r="AF43" s="1084"/>
      <c r="AG43" s="1084"/>
      <c r="AH43" s="1084"/>
      <c r="AI43" s="1084"/>
      <c r="AJ43" s="1084"/>
      <c r="AK43" s="1084"/>
      <c r="AL43" s="1084"/>
      <c r="AM43" s="1084"/>
      <c r="AN43" s="1084"/>
      <c r="AO43" s="1084"/>
      <c r="AP43" s="1084"/>
      <c r="AQ43" s="1084"/>
      <c r="AR43" s="1084"/>
      <c r="AS43" s="1084"/>
      <c r="AT43" s="1084"/>
      <c r="AU43" s="1084"/>
      <c r="AV43" s="1084"/>
      <c r="AW43" s="1084"/>
      <c r="AX43" s="1084"/>
      <c r="AY43" s="1084"/>
      <c r="AZ43" s="1085"/>
      <c r="CZ43" s="126">
        <v>0</v>
      </c>
    </row>
    <row r="44" spans="1:104" x14ac:dyDescent="0.25">
      <c r="C44" s="1086"/>
      <c r="D44" s="1087"/>
      <c r="E44" s="1087"/>
      <c r="F44" s="1087"/>
      <c r="G44" s="1087"/>
      <c r="H44" s="1087"/>
      <c r="I44" s="1087"/>
      <c r="J44" s="1087"/>
      <c r="K44" s="1087"/>
      <c r="L44" s="1087"/>
      <c r="M44" s="1087"/>
      <c r="N44" s="1087"/>
      <c r="O44" s="1087"/>
      <c r="P44" s="1087"/>
      <c r="Q44" s="1087"/>
      <c r="R44" s="1087"/>
      <c r="S44" s="1087"/>
      <c r="T44" s="1087"/>
      <c r="U44" s="1087"/>
      <c r="V44" s="1087"/>
      <c r="W44" s="1087"/>
      <c r="X44" s="1087"/>
      <c r="Y44" s="1087"/>
      <c r="Z44" s="1087"/>
      <c r="AA44" s="1087"/>
      <c r="AB44" s="1087"/>
      <c r="AC44" s="1087"/>
      <c r="AD44" s="1087"/>
      <c r="AE44" s="1087"/>
      <c r="AF44" s="1087"/>
      <c r="AG44" s="1087"/>
      <c r="AH44" s="1087"/>
      <c r="AI44" s="1087"/>
      <c r="AJ44" s="1087"/>
      <c r="AK44" s="1087"/>
      <c r="AL44" s="1087"/>
      <c r="AM44" s="1087"/>
      <c r="AN44" s="1087"/>
      <c r="AO44" s="1087"/>
      <c r="AP44" s="1087"/>
      <c r="AQ44" s="1087"/>
      <c r="AR44" s="1087"/>
      <c r="AS44" s="1087"/>
      <c r="AT44" s="1087"/>
      <c r="AU44" s="1087"/>
      <c r="AV44" s="1087"/>
      <c r="AW44" s="1087"/>
      <c r="AX44" s="1087"/>
      <c r="AY44" s="1087"/>
      <c r="AZ44" s="1088"/>
      <c r="CZ44" s="126">
        <v>0</v>
      </c>
    </row>
    <row r="45" spans="1:104" x14ac:dyDescent="0.25">
      <c r="C45" s="165"/>
      <c r="D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c r="AS45" s="165"/>
      <c r="AT45" s="165"/>
      <c r="AU45" s="165"/>
      <c r="AV45" s="165"/>
      <c r="AW45" s="165"/>
      <c r="AX45" s="165"/>
      <c r="AY45" s="165"/>
      <c r="AZ45" s="165"/>
      <c r="CZ45" s="126">
        <v>0</v>
      </c>
    </row>
    <row r="46" spans="1:104" x14ac:dyDescent="0.25">
      <c r="C46" s="165"/>
      <c r="D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c r="AS46" s="165"/>
      <c r="AT46" s="165"/>
      <c r="AU46" s="165"/>
      <c r="AV46" s="165"/>
      <c r="AW46" s="165"/>
      <c r="AX46" s="165"/>
      <c r="AY46" s="165"/>
      <c r="AZ46" s="165"/>
      <c r="CZ46" s="126">
        <v>0</v>
      </c>
    </row>
    <row r="47" spans="1:104" x14ac:dyDescent="0.25">
      <c r="C47" s="327" t="s">
        <v>614</v>
      </c>
      <c r="D47" s="328"/>
      <c r="E47" s="328"/>
      <c r="F47" s="328"/>
      <c r="G47" s="328"/>
      <c r="H47" s="328"/>
      <c r="I47" s="328"/>
      <c r="J47" s="328"/>
      <c r="K47" s="328"/>
      <c r="L47" s="328"/>
      <c r="M47" s="328"/>
      <c r="N47" s="328"/>
      <c r="O47" s="328"/>
      <c r="P47" s="329"/>
      <c r="Q47" s="43"/>
      <c r="R47" s="42"/>
      <c r="S47" s="42"/>
      <c r="T47" s="42"/>
      <c r="U47" s="42"/>
      <c r="V47" s="42"/>
      <c r="W47" s="42"/>
      <c r="X47" s="42"/>
      <c r="Y47" s="42"/>
      <c r="Z47" s="42"/>
      <c r="AA47" s="42"/>
      <c r="AB47" s="42"/>
      <c r="AC47" s="42"/>
      <c r="AD47" s="42"/>
      <c r="AE47" s="42"/>
      <c r="AF47" s="42"/>
      <c r="AG47" s="42"/>
      <c r="AH47" s="42"/>
      <c r="AI47" s="42"/>
      <c r="AJ47" s="42"/>
      <c r="AK47" s="42"/>
      <c r="AL47" s="42"/>
      <c r="AM47" s="42"/>
      <c r="AN47" s="42"/>
      <c r="AO47" s="42"/>
      <c r="AP47" s="42"/>
      <c r="AQ47" s="42"/>
      <c r="AR47" s="42"/>
      <c r="AS47" s="42"/>
      <c r="AT47" s="42"/>
      <c r="AU47" s="42"/>
      <c r="AV47" s="42"/>
      <c r="AW47" s="42"/>
      <c r="AX47" s="42"/>
      <c r="AY47" s="42"/>
      <c r="AZ47" s="42"/>
      <c r="CZ47" s="126">
        <v>0</v>
      </c>
    </row>
    <row r="48" spans="1:104" x14ac:dyDescent="0.25">
      <c r="CZ48" s="126">
        <v>0</v>
      </c>
    </row>
    <row r="49" spans="3:104" x14ac:dyDescent="0.25">
      <c r="C49" s="47" t="s">
        <v>211</v>
      </c>
      <c r="D49" s="412"/>
      <c r="E49" s="412"/>
      <c r="F49" s="412"/>
      <c r="G49" s="412"/>
      <c r="H49" s="412"/>
      <c r="I49" s="412"/>
      <c r="J49" s="412"/>
      <c r="K49" s="412"/>
      <c r="L49" s="412"/>
      <c r="M49" s="412"/>
      <c r="N49" s="412"/>
      <c r="O49" s="412"/>
      <c r="P49" s="412"/>
      <c r="Q49" s="412"/>
      <c r="R49" s="412"/>
      <c r="S49" s="412"/>
      <c r="T49" s="412"/>
      <c r="U49" s="412"/>
      <c r="V49" s="412"/>
      <c r="W49" s="412"/>
      <c r="X49" s="412"/>
      <c r="Y49" s="412"/>
      <c r="Z49" s="412"/>
      <c r="AA49" s="412"/>
      <c r="AB49" s="412"/>
      <c r="AC49" s="412"/>
      <c r="AD49" s="412"/>
      <c r="AE49" s="412"/>
      <c r="AF49" s="412"/>
      <c r="AG49" s="412"/>
      <c r="AH49" s="412"/>
      <c r="AI49" s="412"/>
      <c r="AJ49" s="412"/>
      <c r="AK49" s="412"/>
      <c r="AL49" s="412"/>
      <c r="AM49" s="412"/>
      <c r="AN49" s="412"/>
      <c r="AO49" s="412"/>
      <c r="AP49" s="412"/>
      <c r="AQ49" s="412"/>
      <c r="AR49" s="412"/>
      <c r="AS49" s="412"/>
      <c r="AT49" s="412"/>
      <c r="AU49" s="412"/>
      <c r="AV49" s="412"/>
      <c r="AW49" s="412"/>
      <c r="AX49" s="412"/>
      <c r="AY49" s="412"/>
      <c r="AZ49" s="413"/>
      <c r="CZ49" s="126">
        <v>0</v>
      </c>
    </row>
    <row r="50" spans="3:104" x14ac:dyDescent="0.25">
      <c r="C50" s="52" t="s">
        <v>211</v>
      </c>
      <c r="D50" s="389"/>
      <c r="E50" s="389"/>
      <c r="F50" s="389"/>
      <c r="G50" s="389"/>
      <c r="H50" s="389"/>
      <c r="I50" s="389"/>
      <c r="J50" s="389"/>
      <c r="K50" s="389"/>
      <c r="L50" s="389"/>
      <c r="M50" s="389"/>
      <c r="N50" s="389"/>
      <c r="O50" s="389"/>
      <c r="P50" s="389"/>
      <c r="Q50" s="389"/>
      <c r="R50" s="389"/>
      <c r="S50" s="389"/>
      <c r="T50" s="389"/>
      <c r="U50" s="389"/>
      <c r="V50" s="389"/>
      <c r="W50" s="389"/>
      <c r="X50" s="389"/>
      <c r="Y50" s="389"/>
      <c r="Z50" s="389"/>
      <c r="AA50" s="389"/>
      <c r="AB50" s="389"/>
      <c r="AC50" s="389"/>
      <c r="AD50" s="389"/>
      <c r="AE50" s="389"/>
      <c r="AF50" s="389"/>
      <c r="AG50" s="389"/>
      <c r="AH50" s="389"/>
      <c r="AI50" s="389"/>
      <c r="AJ50" s="389"/>
      <c r="AK50" s="389"/>
      <c r="AL50" s="389"/>
      <c r="AM50" s="389"/>
      <c r="AN50" s="389"/>
      <c r="AO50" s="389"/>
      <c r="AP50" s="389"/>
      <c r="AQ50" s="389"/>
      <c r="AR50" s="389"/>
      <c r="AS50" s="389"/>
      <c r="AT50" s="389"/>
      <c r="AU50" s="389"/>
      <c r="AV50" s="389"/>
      <c r="AW50" s="389"/>
      <c r="AX50" s="389"/>
      <c r="AY50" s="389"/>
      <c r="AZ50" s="390"/>
      <c r="CZ50" s="126">
        <v>0</v>
      </c>
    </row>
    <row r="51" spans="3:104" x14ac:dyDescent="0.25">
      <c r="C51" s="144" t="s">
        <v>211</v>
      </c>
      <c r="D51" s="970"/>
      <c r="E51" s="428"/>
      <c r="F51" s="428"/>
      <c r="G51" s="428"/>
      <c r="H51" s="428"/>
      <c r="I51" s="428"/>
      <c r="J51" s="428"/>
      <c r="K51" s="428"/>
      <c r="L51" s="428"/>
      <c r="M51" s="428"/>
      <c r="N51" s="428"/>
      <c r="O51" s="428"/>
      <c r="P51" s="428"/>
      <c r="Q51" s="428"/>
      <c r="R51" s="428"/>
      <c r="S51" s="428"/>
      <c r="T51" s="428"/>
      <c r="U51" s="428"/>
      <c r="V51" s="428"/>
      <c r="W51" s="428"/>
      <c r="X51" s="428"/>
      <c r="Y51" s="428"/>
      <c r="Z51" s="428"/>
      <c r="AA51" s="428"/>
      <c r="AB51" s="428"/>
      <c r="AC51" s="428"/>
      <c r="AD51" s="428"/>
      <c r="AE51" s="428"/>
      <c r="AF51" s="428"/>
      <c r="AG51" s="428"/>
      <c r="AH51" s="428"/>
      <c r="AI51" s="428"/>
      <c r="AJ51" s="428"/>
      <c r="AK51" s="428"/>
      <c r="AL51" s="428"/>
      <c r="AM51" s="428"/>
      <c r="AN51" s="428"/>
      <c r="AO51" s="428"/>
      <c r="AP51" s="428"/>
      <c r="AQ51" s="428"/>
      <c r="AR51" s="428"/>
      <c r="AS51" s="428"/>
      <c r="AT51" s="428"/>
      <c r="AU51" s="428"/>
      <c r="AV51" s="428"/>
      <c r="AW51" s="428"/>
      <c r="AX51" s="428"/>
      <c r="AY51" s="428"/>
      <c r="AZ51" s="429"/>
      <c r="CZ51" s="126">
        <v>0</v>
      </c>
    </row>
    <row r="52" spans="3:104" x14ac:dyDescent="0.25">
      <c r="C52" s="420" t="s">
        <v>92</v>
      </c>
      <c r="D52" s="421"/>
      <c r="E52" s="421"/>
      <c r="F52" s="421"/>
      <c r="G52" s="421"/>
      <c r="H52" s="421"/>
      <c r="I52" s="421"/>
      <c r="J52" s="421"/>
      <c r="K52" s="421"/>
      <c r="L52" s="421"/>
      <c r="M52" s="421"/>
      <c r="N52" s="421"/>
      <c r="O52" s="421"/>
      <c r="P52" s="421"/>
      <c r="Q52" s="421"/>
      <c r="R52" s="421"/>
      <c r="S52" s="421"/>
      <c r="T52" s="421"/>
      <c r="U52" s="421"/>
      <c r="V52" s="421"/>
      <c r="W52" s="421"/>
      <c r="X52" s="421"/>
      <c r="Y52" s="421"/>
      <c r="Z52" s="421"/>
      <c r="AA52" s="421"/>
      <c r="AB52" s="421"/>
      <c r="AC52" s="421"/>
      <c r="AD52" s="421"/>
      <c r="AE52" s="421"/>
      <c r="AF52" s="421"/>
      <c r="AG52" s="421"/>
      <c r="AH52" s="421"/>
      <c r="AI52" s="421"/>
      <c r="AJ52" s="421"/>
      <c r="AK52" s="421"/>
      <c r="AL52" s="421"/>
      <c r="AM52" s="421"/>
      <c r="AN52" s="421"/>
      <c r="AO52" s="421"/>
      <c r="AP52" s="421"/>
      <c r="AQ52" s="421"/>
      <c r="AR52" s="421"/>
      <c r="AS52" s="421"/>
      <c r="AT52" s="421"/>
      <c r="AU52" s="421"/>
      <c r="AV52" s="422"/>
      <c r="AW52" s="330" t="s">
        <v>93</v>
      </c>
      <c r="AX52" s="331"/>
      <c r="AY52" s="330" t="s">
        <v>94</v>
      </c>
      <c r="AZ52" s="331"/>
      <c r="CZ52" s="126">
        <v>1</v>
      </c>
    </row>
    <row r="53" spans="3:104" x14ac:dyDescent="0.25">
      <c r="CZ53" s="126">
        <v>0</v>
      </c>
    </row>
    <row r="54" spans="3:104" x14ac:dyDescent="0.25">
      <c r="C54" s="1107" t="s">
        <v>317</v>
      </c>
      <c r="D54" s="1107"/>
      <c r="E54" s="1107"/>
      <c r="F54" s="1107"/>
      <c r="G54" s="1107"/>
      <c r="H54" s="1107"/>
      <c r="I54" s="1107"/>
      <c r="J54" s="1107"/>
      <c r="K54" s="1107"/>
      <c r="L54" s="1107"/>
      <c r="M54" s="1107"/>
      <c r="N54" s="1107"/>
      <c r="O54" s="1107"/>
      <c r="P54" s="1107"/>
      <c r="Q54" s="1107"/>
      <c r="R54" s="1107"/>
      <c r="S54" s="1107"/>
      <c r="T54" s="1107"/>
      <c r="U54" s="1107"/>
      <c r="V54" s="1107"/>
      <c r="W54" s="1107"/>
      <c r="X54" s="1107"/>
      <c r="Y54" s="1107"/>
      <c r="Z54" s="1107"/>
      <c r="AA54" s="1107"/>
      <c r="AB54" s="1107"/>
      <c r="AC54" s="1107"/>
      <c r="AD54" s="1107"/>
      <c r="AE54" s="1107"/>
      <c r="AF54" s="1107"/>
      <c r="AG54" s="1107"/>
      <c r="AH54" s="1107"/>
      <c r="AI54" s="1107"/>
      <c r="AJ54" s="1107"/>
      <c r="AK54" s="1107"/>
      <c r="AL54" s="1107"/>
      <c r="AM54" s="1107"/>
      <c r="AN54" s="1107"/>
      <c r="AO54" s="1107"/>
      <c r="AP54" s="1107"/>
      <c r="AQ54" s="1107"/>
      <c r="AR54" s="1107"/>
      <c r="AS54" s="1107"/>
      <c r="AT54" s="1107"/>
      <c r="AU54" s="1107"/>
      <c r="AV54" s="1107"/>
      <c r="AW54" s="1107"/>
      <c r="AX54" s="1107"/>
      <c r="AY54" s="1107"/>
      <c r="AZ54" s="1107"/>
      <c r="CZ54" s="126">
        <v>0</v>
      </c>
    </row>
    <row r="55" spans="3:104" x14ac:dyDescent="0.25">
      <c r="CZ55" s="126">
        <v>0</v>
      </c>
    </row>
    <row r="56" spans="3:104" ht="15" customHeight="1" x14ac:dyDescent="0.25">
      <c r="C56" s="661" t="s">
        <v>228</v>
      </c>
      <c r="D56" s="662"/>
      <c r="E56" s="662"/>
      <c r="F56" s="662"/>
      <c r="G56" s="662"/>
      <c r="H56" s="662"/>
      <c r="I56" s="662"/>
      <c r="J56" s="662"/>
      <c r="K56" s="662"/>
      <c r="L56" s="662"/>
      <c r="M56" s="662"/>
      <c r="N56" s="663"/>
      <c r="O56" s="1104" t="s">
        <v>612</v>
      </c>
      <c r="P56" s="1104"/>
      <c r="Q56" s="1104"/>
      <c r="R56" s="1104"/>
      <c r="S56" s="1104"/>
      <c r="T56" s="1104"/>
      <c r="U56" s="1104"/>
      <c r="V56" s="1104"/>
      <c r="W56" s="1104"/>
      <c r="X56" s="1104"/>
      <c r="Y56" s="1104"/>
      <c r="Z56" s="1104"/>
      <c r="AA56" s="1104"/>
      <c r="AB56" s="1104" t="s">
        <v>163</v>
      </c>
      <c r="AC56" s="1104"/>
      <c r="AD56" s="1104"/>
      <c r="AE56" s="1104"/>
      <c r="AF56" s="1104"/>
      <c r="AG56" s="1104"/>
      <c r="AH56" s="1104"/>
      <c r="AI56" s="1104"/>
      <c r="AJ56" s="1104"/>
      <c r="AK56" s="1104"/>
      <c r="AL56" s="1104"/>
      <c r="AM56" s="1104"/>
      <c r="AN56" s="1104"/>
      <c r="AO56" s="1108" t="s">
        <v>611</v>
      </c>
      <c r="AP56" s="733"/>
      <c r="AQ56" s="733"/>
      <c r="AR56" s="733"/>
      <c r="AS56" s="733"/>
      <c r="AT56" s="733"/>
      <c r="AU56" s="733"/>
      <c r="AV56" s="733"/>
      <c r="AW56" s="733"/>
      <c r="AX56" s="733"/>
      <c r="AY56" s="733"/>
      <c r="AZ56" s="734"/>
      <c r="CZ56" s="126">
        <v>0</v>
      </c>
    </row>
    <row r="57" spans="3:104" ht="15" customHeight="1" x14ac:dyDescent="0.25">
      <c r="C57" s="1103"/>
      <c r="D57" s="353"/>
      <c r="E57" s="353"/>
      <c r="F57" s="353"/>
      <c r="G57" s="353"/>
      <c r="H57" s="353"/>
      <c r="I57" s="353"/>
      <c r="J57" s="353"/>
      <c r="K57" s="353"/>
      <c r="L57" s="353"/>
      <c r="M57" s="353"/>
      <c r="N57" s="354"/>
      <c r="O57" s="532" t="s">
        <v>21</v>
      </c>
      <c r="P57" s="364"/>
      <c r="Q57" s="364"/>
      <c r="R57" s="364"/>
      <c r="S57" s="364"/>
      <c r="T57" s="364"/>
      <c r="U57" s="364"/>
      <c r="V57" s="364"/>
      <c r="W57" s="364"/>
      <c r="X57" s="364"/>
      <c r="Y57" s="364"/>
      <c r="Z57" s="364"/>
      <c r="AA57" s="668"/>
      <c r="AB57" s="532" t="s">
        <v>613</v>
      </c>
      <c r="AC57" s="364"/>
      <c r="AD57" s="364"/>
      <c r="AE57" s="364"/>
      <c r="AF57" s="364"/>
      <c r="AG57" s="364"/>
      <c r="AH57" s="364"/>
      <c r="AI57" s="364"/>
      <c r="AJ57" s="364"/>
      <c r="AK57" s="364"/>
      <c r="AL57" s="364"/>
      <c r="AM57" s="364"/>
      <c r="AN57" s="668"/>
      <c r="AO57" s="352"/>
      <c r="AP57" s="353"/>
      <c r="AQ57" s="353"/>
      <c r="AR57" s="353"/>
      <c r="AS57" s="353"/>
      <c r="AT57" s="353"/>
      <c r="AU57" s="353"/>
      <c r="AV57" s="353"/>
      <c r="AW57" s="353"/>
      <c r="AX57" s="353"/>
      <c r="AY57" s="353"/>
      <c r="AZ57" s="354"/>
      <c r="CZ57" s="126">
        <v>0</v>
      </c>
    </row>
    <row r="58" spans="3:104" x14ac:dyDescent="0.25">
      <c r="C58" s="1103"/>
      <c r="D58" s="353"/>
      <c r="E58" s="353"/>
      <c r="F58" s="353"/>
      <c r="G58" s="353"/>
      <c r="H58" s="353"/>
      <c r="I58" s="353"/>
      <c r="J58" s="353"/>
      <c r="K58" s="353"/>
      <c r="L58" s="353"/>
      <c r="M58" s="353"/>
      <c r="N58" s="354"/>
      <c r="O58" s="532" t="s">
        <v>318</v>
      </c>
      <c r="P58" s="364"/>
      <c r="Q58" s="364"/>
      <c r="R58" s="364"/>
      <c r="S58" s="364"/>
      <c r="T58" s="364"/>
      <c r="U58" s="364"/>
      <c r="V58" s="364"/>
      <c r="W58" s="364"/>
      <c r="X58" s="364"/>
      <c r="Y58" s="364"/>
      <c r="Z58" s="364"/>
      <c r="AA58" s="668"/>
      <c r="AB58" s="532" t="s">
        <v>613</v>
      </c>
      <c r="AC58" s="364"/>
      <c r="AD58" s="364"/>
      <c r="AE58" s="364"/>
      <c r="AF58" s="364"/>
      <c r="AG58" s="364"/>
      <c r="AH58" s="364"/>
      <c r="AI58" s="364"/>
      <c r="AJ58" s="364"/>
      <c r="AK58" s="364"/>
      <c r="AL58" s="364"/>
      <c r="AM58" s="364"/>
      <c r="AN58" s="668"/>
      <c r="AO58" s="352"/>
      <c r="AP58" s="353"/>
      <c r="AQ58" s="353"/>
      <c r="AR58" s="353"/>
      <c r="AS58" s="353"/>
      <c r="AT58" s="353"/>
      <c r="AU58" s="353"/>
      <c r="AV58" s="353"/>
      <c r="AW58" s="353"/>
      <c r="AX58" s="353"/>
      <c r="AY58" s="353"/>
      <c r="AZ58" s="354"/>
      <c r="CZ58" s="126">
        <v>0</v>
      </c>
    </row>
    <row r="59" spans="3:104" x14ac:dyDescent="0.25">
      <c r="C59" s="352"/>
      <c r="D59" s="353"/>
      <c r="E59" s="353"/>
      <c r="F59" s="353"/>
      <c r="G59" s="353"/>
      <c r="H59" s="353"/>
      <c r="I59" s="353"/>
      <c r="J59" s="353"/>
      <c r="K59" s="353"/>
      <c r="L59" s="353"/>
      <c r="M59" s="353"/>
      <c r="N59" s="354"/>
      <c r="O59" s="532" t="s">
        <v>319</v>
      </c>
      <c r="P59" s="364"/>
      <c r="Q59" s="364"/>
      <c r="R59" s="364"/>
      <c r="S59" s="364"/>
      <c r="T59" s="364"/>
      <c r="U59" s="364"/>
      <c r="V59" s="364"/>
      <c r="W59" s="364"/>
      <c r="X59" s="364"/>
      <c r="Y59" s="364"/>
      <c r="Z59" s="364"/>
      <c r="AA59" s="668"/>
      <c r="AB59" s="532"/>
      <c r="AC59" s="364"/>
      <c r="AD59" s="364"/>
      <c r="AE59" s="364"/>
      <c r="AF59" s="364"/>
      <c r="AG59" s="364"/>
      <c r="AH59" s="364"/>
      <c r="AI59" s="364"/>
      <c r="AJ59" s="364"/>
      <c r="AK59" s="364"/>
      <c r="AL59" s="364"/>
      <c r="AM59" s="364"/>
      <c r="AN59" s="668"/>
      <c r="AO59" s="352"/>
      <c r="AP59" s="353"/>
      <c r="AQ59" s="353"/>
      <c r="AR59" s="353"/>
      <c r="AS59" s="353"/>
      <c r="AT59" s="353"/>
      <c r="AU59" s="353"/>
      <c r="AV59" s="353"/>
      <c r="AW59" s="353"/>
      <c r="AX59" s="353"/>
      <c r="AY59" s="353"/>
      <c r="AZ59" s="354"/>
      <c r="CZ59" s="126">
        <v>0</v>
      </c>
    </row>
    <row r="60" spans="3:104" ht="15" customHeight="1" x14ac:dyDescent="0.25">
      <c r="C60" s="414"/>
      <c r="D60" s="415"/>
      <c r="E60" s="415"/>
      <c r="F60" s="415"/>
      <c r="G60" s="415"/>
      <c r="H60" s="415"/>
      <c r="I60" s="415"/>
      <c r="J60" s="415"/>
      <c r="K60" s="415"/>
      <c r="L60" s="415"/>
      <c r="M60" s="415"/>
      <c r="N60" s="416"/>
      <c r="O60" s="551"/>
      <c r="P60" s="1109"/>
      <c r="Q60" s="1109"/>
      <c r="R60" s="1109"/>
      <c r="S60" s="1109"/>
      <c r="T60" s="1109"/>
      <c r="U60" s="1109"/>
      <c r="V60" s="1109"/>
      <c r="W60" s="1109"/>
      <c r="X60" s="1109"/>
      <c r="Y60" s="1109"/>
      <c r="Z60" s="1109"/>
      <c r="AA60" s="1110"/>
      <c r="AB60" s="551"/>
      <c r="AC60" s="1109"/>
      <c r="AD60" s="1109"/>
      <c r="AE60" s="1109"/>
      <c r="AF60" s="1109"/>
      <c r="AG60" s="1109"/>
      <c r="AH60" s="1109"/>
      <c r="AI60" s="1109"/>
      <c r="AJ60" s="1109"/>
      <c r="AK60" s="1109"/>
      <c r="AL60" s="1109"/>
      <c r="AM60" s="1109"/>
      <c r="AN60" s="1110"/>
      <c r="AO60" s="414"/>
      <c r="AP60" s="415"/>
      <c r="AQ60" s="415"/>
      <c r="AR60" s="415"/>
      <c r="AS60" s="415"/>
      <c r="AT60" s="415"/>
      <c r="AU60" s="415"/>
      <c r="AV60" s="415"/>
      <c r="AW60" s="415"/>
      <c r="AX60" s="415"/>
      <c r="AY60" s="415"/>
      <c r="AZ60" s="416"/>
      <c r="CZ60" s="126">
        <v>0</v>
      </c>
    </row>
    <row r="61" spans="3:104" x14ac:dyDescent="0.25">
      <c r="C61" s="352"/>
      <c r="D61" s="353"/>
      <c r="E61" s="353"/>
      <c r="F61" s="353"/>
      <c r="G61" s="353"/>
      <c r="H61" s="353"/>
      <c r="I61" s="353"/>
      <c r="J61" s="353"/>
      <c r="K61" s="353"/>
      <c r="L61" s="353"/>
      <c r="M61" s="353"/>
      <c r="N61" s="354"/>
      <c r="O61" s="532"/>
      <c r="P61" s="364"/>
      <c r="Q61" s="364"/>
      <c r="R61" s="364"/>
      <c r="S61" s="364"/>
      <c r="T61" s="364"/>
      <c r="U61" s="364"/>
      <c r="V61" s="364"/>
      <c r="W61" s="364"/>
      <c r="X61" s="364"/>
      <c r="Y61" s="364"/>
      <c r="Z61" s="364"/>
      <c r="AA61" s="668"/>
      <c r="AB61" s="532"/>
      <c r="AC61" s="364"/>
      <c r="AD61" s="364"/>
      <c r="AE61" s="364"/>
      <c r="AF61" s="364"/>
      <c r="AG61" s="364"/>
      <c r="AH61" s="364"/>
      <c r="AI61" s="364"/>
      <c r="AJ61" s="364"/>
      <c r="AK61" s="364"/>
      <c r="AL61" s="364"/>
      <c r="AM61" s="364"/>
      <c r="AN61" s="668"/>
      <c r="AO61" s="352"/>
      <c r="AP61" s="353"/>
      <c r="AQ61" s="353"/>
      <c r="AR61" s="353"/>
      <c r="AS61" s="353"/>
      <c r="AT61" s="353"/>
      <c r="AU61" s="353"/>
      <c r="AV61" s="353"/>
      <c r="AW61" s="353"/>
      <c r="AX61" s="353"/>
      <c r="AY61" s="353"/>
      <c r="AZ61" s="354"/>
      <c r="CZ61" s="126">
        <v>0</v>
      </c>
    </row>
    <row r="62" spans="3:104" x14ac:dyDescent="0.25">
      <c r="C62" s="420" t="s">
        <v>92</v>
      </c>
      <c r="D62" s="421"/>
      <c r="E62" s="421"/>
      <c r="F62" s="421"/>
      <c r="G62" s="421"/>
      <c r="H62" s="421"/>
      <c r="I62" s="421"/>
      <c r="J62" s="421"/>
      <c r="K62" s="421"/>
      <c r="L62" s="421"/>
      <c r="M62" s="421"/>
      <c r="N62" s="421"/>
      <c r="O62" s="421"/>
      <c r="P62" s="421"/>
      <c r="Q62" s="421"/>
      <c r="R62" s="421"/>
      <c r="S62" s="421"/>
      <c r="T62" s="421"/>
      <c r="U62" s="421"/>
      <c r="V62" s="421"/>
      <c r="W62" s="421"/>
      <c r="X62" s="421"/>
      <c r="Y62" s="421"/>
      <c r="Z62" s="421"/>
      <c r="AA62" s="421"/>
      <c r="AB62" s="421"/>
      <c r="AC62" s="421"/>
      <c r="AD62" s="421"/>
      <c r="AE62" s="421"/>
      <c r="AF62" s="421"/>
      <c r="AG62" s="421"/>
      <c r="AH62" s="421"/>
      <c r="AI62" s="421"/>
      <c r="AJ62" s="421"/>
      <c r="AK62" s="421"/>
      <c r="AL62" s="421"/>
      <c r="AM62" s="421"/>
      <c r="AN62" s="421"/>
      <c r="AO62" s="421"/>
      <c r="AP62" s="421"/>
      <c r="AQ62" s="421"/>
      <c r="AR62" s="421"/>
      <c r="AS62" s="421"/>
      <c r="AT62" s="421"/>
      <c r="AU62" s="421"/>
      <c r="AV62" s="422"/>
      <c r="AW62" s="330" t="s">
        <v>93</v>
      </c>
      <c r="AX62" s="331"/>
      <c r="AY62" s="330" t="s">
        <v>94</v>
      </c>
      <c r="AZ62" s="331"/>
      <c r="CZ62" s="126">
        <v>1</v>
      </c>
    </row>
    <row r="63" spans="3:104" x14ac:dyDescent="0.25">
      <c r="CZ63" s="126">
        <v>0</v>
      </c>
    </row>
    <row r="64" spans="3:104" x14ac:dyDescent="0.25">
      <c r="C64" s="623" t="s">
        <v>320</v>
      </c>
      <c r="D64" s="381"/>
      <c r="E64" s="381"/>
      <c r="F64" s="381"/>
      <c r="G64" s="381"/>
      <c r="H64" s="381"/>
      <c r="I64" s="381"/>
      <c r="J64" s="381"/>
      <c r="K64" s="381"/>
      <c r="L64" s="381"/>
      <c r="M64" s="381"/>
      <c r="N64" s="381"/>
      <c r="O64" s="381"/>
      <c r="P64" s="382"/>
      <c r="Q64" s="620" t="s">
        <v>91</v>
      </c>
      <c r="R64" s="426"/>
      <c r="S64" s="426"/>
      <c r="T64" s="426"/>
      <c r="U64" s="426"/>
      <c r="V64" s="426"/>
      <c r="W64" s="426"/>
      <c r="X64" s="426"/>
      <c r="Y64" s="426"/>
      <c r="Z64" s="426"/>
      <c r="AA64" s="426"/>
      <c r="AB64" s="426"/>
      <c r="AC64" s="426"/>
      <c r="AD64" s="426"/>
      <c r="AE64" s="426"/>
      <c r="AF64" s="426"/>
      <c r="AG64" s="426"/>
      <c r="AH64" s="426"/>
      <c r="AI64" s="426"/>
      <c r="AJ64" s="426"/>
      <c r="AK64" s="426"/>
      <c r="AL64" s="426"/>
      <c r="AM64" s="426"/>
      <c r="AN64" s="426"/>
      <c r="AO64" s="426"/>
      <c r="AP64" s="426"/>
      <c r="AQ64" s="426"/>
      <c r="AR64" s="426"/>
      <c r="AS64" s="426"/>
      <c r="AT64" s="426"/>
      <c r="AU64" s="426"/>
      <c r="AV64" s="426"/>
      <c r="AW64" s="426"/>
      <c r="AX64" s="426"/>
      <c r="AY64" s="426"/>
      <c r="AZ64" s="427"/>
      <c r="CZ64" s="126">
        <v>0</v>
      </c>
    </row>
    <row r="65" spans="1:104" ht="15" customHeight="1" x14ac:dyDescent="0.2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CZ65" s="126">
        <v>1</v>
      </c>
    </row>
    <row r="66" spans="1:104" ht="15" customHeight="1" x14ac:dyDescent="0.2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CZ66" s="126">
        <v>1</v>
      </c>
    </row>
    <row r="67" spans="1:104" ht="15" customHeight="1" x14ac:dyDescent="0.25">
      <c r="C67" s="335" t="s">
        <v>391</v>
      </c>
      <c r="D67" s="328"/>
      <c r="E67" s="328"/>
      <c r="F67" s="328"/>
      <c r="G67" s="328"/>
      <c r="H67" s="328"/>
      <c r="I67" s="328"/>
      <c r="J67" s="328"/>
      <c r="K67" s="328"/>
      <c r="L67" s="328"/>
      <c r="M67" s="328"/>
      <c r="N67" s="328"/>
      <c r="O67" s="328"/>
      <c r="P67" s="329"/>
      <c r="Q67" s="43"/>
      <c r="R67" s="42"/>
      <c r="S67" s="42"/>
      <c r="T67" s="42"/>
      <c r="U67" s="42"/>
      <c r="V67" s="42"/>
      <c r="W67" s="42"/>
      <c r="X67" s="42"/>
      <c r="Y67" s="42"/>
      <c r="Z67" s="42"/>
      <c r="AA67" s="42"/>
      <c r="AB67" s="42"/>
      <c r="AC67" s="42"/>
      <c r="AD67" s="42"/>
      <c r="AE67" s="42"/>
      <c r="AF67" s="42"/>
      <c r="AG67" s="42"/>
      <c r="AH67" s="42"/>
      <c r="AI67" s="42"/>
      <c r="AJ67" s="42"/>
      <c r="AK67" s="42"/>
      <c r="AL67" s="42"/>
      <c r="AM67" s="42"/>
      <c r="AN67" s="42"/>
      <c r="AO67" s="42"/>
      <c r="AP67" s="42"/>
      <c r="AQ67" s="42"/>
      <c r="AR67" s="42"/>
      <c r="AS67" s="42"/>
      <c r="AT67" s="42"/>
      <c r="AU67" s="42"/>
      <c r="AV67" s="42"/>
      <c r="AW67" s="42"/>
      <c r="AX67" s="42"/>
      <c r="AY67" s="42"/>
      <c r="AZ67" s="42"/>
      <c r="CZ67" s="126">
        <v>1</v>
      </c>
    </row>
    <row r="68" spans="1:104" ht="15" customHeight="1" x14ac:dyDescent="0.25">
      <c r="C68" s="164"/>
      <c r="D68" s="164"/>
      <c r="E68" s="164"/>
      <c r="F68" s="164"/>
      <c r="G68" s="164"/>
      <c r="H68" s="164"/>
      <c r="I68" s="164"/>
      <c r="J68" s="164"/>
      <c r="K68" s="164"/>
      <c r="L68" s="164"/>
      <c r="M68" s="164"/>
      <c r="N68" s="164"/>
      <c r="O68" s="164"/>
      <c r="P68" s="164"/>
      <c r="Q68" s="164"/>
      <c r="R68" s="164"/>
      <c r="S68" s="164"/>
      <c r="T68" s="164"/>
      <c r="U68" s="164"/>
      <c r="V68" s="164"/>
      <c r="W68" s="164"/>
      <c r="X68" s="164"/>
      <c r="Y68" s="164"/>
      <c r="Z68" s="164"/>
      <c r="AA68" s="164"/>
      <c r="AB68" s="164"/>
      <c r="AC68" s="164"/>
      <c r="AD68" s="164"/>
      <c r="AE68" s="164"/>
      <c r="AF68" s="164"/>
      <c r="AG68" s="164"/>
      <c r="AH68" s="164"/>
      <c r="AI68" s="164"/>
      <c r="AJ68" s="164"/>
      <c r="AK68" s="164"/>
      <c r="AL68" s="164"/>
      <c r="AM68" s="164"/>
      <c r="AN68" s="164"/>
      <c r="AO68" s="164"/>
      <c r="AP68" s="164"/>
      <c r="AQ68" s="164"/>
      <c r="AR68" s="164"/>
      <c r="AS68" s="164"/>
      <c r="AT68" s="164"/>
      <c r="AU68" s="164"/>
      <c r="AV68" s="164"/>
      <c r="AW68" s="164"/>
      <c r="AX68" s="164"/>
      <c r="AY68" s="164"/>
      <c r="AZ68" s="164"/>
      <c r="CZ68" s="126">
        <v>1</v>
      </c>
    </row>
    <row r="69" spans="1:104" ht="15" customHeight="1" x14ac:dyDescent="0.25">
      <c r="C69" s="441"/>
      <c r="D69" s="442"/>
      <c r="E69" s="442"/>
      <c r="F69" s="442"/>
      <c r="G69" s="442"/>
      <c r="H69" s="442"/>
      <c r="I69" s="442"/>
      <c r="J69" s="442"/>
      <c r="K69" s="442"/>
      <c r="L69" s="442"/>
      <c r="M69" s="442"/>
      <c r="N69" s="442"/>
      <c r="O69" s="442"/>
      <c r="P69" s="442"/>
      <c r="Q69" s="447" t="s">
        <v>392</v>
      </c>
      <c r="R69" s="447"/>
      <c r="S69" s="447"/>
      <c r="T69" s="447"/>
      <c r="U69" s="447"/>
      <c r="V69" s="447"/>
      <c r="W69" s="447"/>
      <c r="X69" s="447"/>
      <c r="Y69" s="447"/>
      <c r="Z69" s="447"/>
      <c r="AA69" s="447"/>
      <c r="AB69" s="447"/>
      <c r="AC69" s="447"/>
      <c r="AD69" s="447"/>
      <c r="AE69" s="447"/>
      <c r="AF69" s="447"/>
      <c r="AG69" s="447"/>
      <c r="AH69" s="447"/>
      <c r="AI69" s="447"/>
      <c r="AJ69" s="447"/>
      <c r="AK69" s="447"/>
      <c r="AL69" s="447"/>
      <c r="AM69" s="447"/>
      <c r="AN69" s="447"/>
      <c r="AO69" s="447"/>
      <c r="AP69" s="447"/>
      <c r="AQ69" s="447"/>
      <c r="AR69" s="447"/>
      <c r="AS69" s="447"/>
      <c r="AT69" s="447"/>
      <c r="AU69" s="447"/>
      <c r="AV69" s="447"/>
      <c r="AW69" s="447"/>
      <c r="AX69" s="447"/>
      <c r="AY69" s="447"/>
      <c r="AZ69" s="448"/>
      <c r="CZ69" s="126">
        <v>1</v>
      </c>
    </row>
    <row r="70" spans="1:104" ht="15" customHeight="1" x14ac:dyDescent="0.25">
      <c r="C70" s="443"/>
      <c r="D70" s="444"/>
      <c r="E70" s="444"/>
      <c r="F70" s="444"/>
      <c r="G70" s="444"/>
      <c r="H70" s="444"/>
      <c r="I70" s="444"/>
      <c r="J70" s="444"/>
      <c r="K70" s="444"/>
      <c r="L70" s="444"/>
      <c r="M70" s="444"/>
      <c r="N70" s="444"/>
      <c r="O70" s="444"/>
      <c r="P70" s="444"/>
      <c r="Q70" s="449"/>
      <c r="R70" s="449"/>
      <c r="S70" s="449"/>
      <c r="T70" s="449"/>
      <c r="U70" s="449"/>
      <c r="V70" s="449"/>
      <c r="W70" s="449"/>
      <c r="X70" s="449"/>
      <c r="Y70" s="449"/>
      <c r="Z70" s="449"/>
      <c r="AA70" s="449"/>
      <c r="AB70" s="449"/>
      <c r="AC70" s="449"/>
      <c r="AD70" s="449"/>
      <c r="AE70" s="449"/>
      <c r="AF70" s="449"/>
      <c r="AG70" s="449"/>
      <c r="AH70" s="449"/>
      <c r="AI70" s="449"/>
      <c r="AJ70" s="449"/>
      <c r="AK70" s="449"/>
      <c r="AL70" s="449"/>
      <c r="AM70" s="449"/>
      <c r="AN70" s="449"/>
      <c r="AO70" s="449"/>
      <c r="AP70" s="449"/>
      <c r="AQ70" s="449"/>
      <c r="AR70" s="449"/>
      <c r="AS70" s="449"/>
      <c r="AT70" s="449"/>
      <c r="AU70" s="449"/>
      <c r="AV70" s="449"/>
      <c r="AW70" s="449"/>
      <c r="AX70" s="449"/>
      <c r="AY70" s="449"/>
      <c r="AZ70" s="450"/>
      <c r="CZ70" s="126">
        <v>1</v>
      </c>
    </row>
    <row r="71" spans="1:104" ht="15" customHeight="1" x14ac:dyDescent="0.25">
      <c r="C71" s="445"/>
      <c r="D71" s="446"/>
      <c r="E71" s="446"/>
      <c r="F71" s="446"/>
      <c r="G71" s="446"/>
      <c r="H71" s="446"/>
      <c r="I71" s="446"/>
      <c r="J71" s="446"/>
      <c r="K71" s="446"/>
      <c r="L71" s="446"/>
      <c r="M71" s="446"/>
      <c r="N71" s="446"/>
      <c r="O71" s="446"/>
      <c r="P71" s="446"/>
      <c r="Q71" s="451"/>
      <c r="R71" s="451"/>
      <c r="S71" s="451"/>
      <c r="T71" s="451"/>
      <c r="U71" s="451"/>
      <c r="V71" s="451"/>
      <c r="W71" s="451"/>
      <c r="X71" s="451"/>
      <c r="Y71" s="451"/>
      <c r="Z71" s="451"/>
      <c r="AA71" s="451"/>
      <c r="AB71" s="451"/>
      <c r="AC71" s="451"/>
      <c r="AD71" s="451"/>
      <c r="AE71" s="451"/>
      <c r="AF71" s="451"/>
      <c r="AG71" s="451"/>
      <c r="AH71" s="451"/>
      <c r="AI71" s="451"/>
      <c r="AJ71" s="451"/>
      <c r="AK71" s="451"/>
      <c r="AL71" s="451"/>
      <c r="AM71" s="451"/>
      <c r="AN71" s="451"/>
      <c r="AO71" s="451"/>
      <c r="AP71" s="451"/>
      <c r="AQ71" s="451"/>
      <c r="AR71" s="451"/>
      <c r="AS71" s="451"/>
      <c r="AT71" s="451"/>
      <c r="AU71" s="451"/>
      <c r="AV71" s="451"/>
      <c r="AW71" s="451"/>
      <c r="AX71" s="451"/>
      <c r="AY71" s="451"/>
      <c r="AZ71" s="452"/>
      <c r="CZ71" s="126">
        <v>1</v>
      </c>
    </row>
    <row r="72" spans="1:104" ht="15" customHeight="1" x14ac:dyDescent="0.2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CZ72" s="126">
        <v>0</v>
      </c>
    </row>
    <row r="73" spans="1:104" ht="15" customHeight="1" x14ac:dyDescent="0.25">
      <c r="C73" s="1107"/>
      <c r="D73" s="1107"/>
      <c r="E73" s="1107"/>
      <c r="F73" s="1107"/>
      <c r="G73" s="1107"/>
      <c r="H73" s="1107"/>
      <c r="I73" s="1107"/>
      <c r="J73" s="1107"/>
      <c r="K73" s="1107"/>
      <c r="L73" s="1107"/>
      <c r="M73" s="1107"/>
      <c r="N73" s="1107"/>
      <c r="O73" s="1107"/>
      <c r="P73" s="1107"/>
      <c r="Q73" s="1107"/>
      <c r="R73" s="1107"/>
      <c r="S73" s="1107"/>
      <c r="T73" s="1107"/>
      <c r="U73" s="1107"/>
      <c r="V73" s="1107"/>
      <c r="W73" s="1107"/>
      <c r="X73" s="1107"/>
      <c r="Y73" s="1107"/>
      <c r="Z73" s="1107"/>
      <c r="AA73" s="1107"/>
      <c r="AB73" s="1107"/>
      <c r="AC73" s="1107"/>
      <c r="AD73" s="1107"/>
      <c r="AE73" s="1107"/>
      <c r="AF73" s="1107"/>
      <c r="AG73" s="1107"/>
      <c r="AH73" s="1107"/>
      <c r="AI73" s="1107"/>
      <c r="AJ73" s="1107"/>
      <c r="AK73" s="1107"/>
      <c r="AL73" s="1107"/>
      <c r="AM73" s="1107"/>
      <c r="AN73" s="1107"/>
      <c r="AO73" s="1107"/>
      <c r="AP73" s="1107"/>
      <c r="AQ73" s="1107"/>
      <c r="AR73" s="1107"/>
      <c r="AS73" s="1107"/>
      <c r="AT73" s="1107"/>
      <c r="AU73" s="1107"/>
      <c r="AV73" s="1107"/>
      <c r="AW73" s="1107"/>
      <c r="AX73" s="1107"/>
      <c r="AY73" s="1107"/>
      <c r="AZ73" s="1107"/>
      <c r="CZ73" s="126">
        <v>0</v>
      </c>
    </row>
    <row r="74" spans="1:104" x14ac:dyDescent="0.25">
      <c r="A74" s="39"/>
      <c r="B74" s="39"/>
      <c r="C74" s="39"/>
      <c r="D74" s="39"/>
      <c r="E74" s="39"/>
      <c r="F74" s="39"/>
      <c r="G74" s="39"/>
      <c r="H74" s="39"/>
      <c r="I74" s="39"/>
      <c r="J74" s="39"/>
      <c r="K74" s="39"/>
      <c r="L74" s="39"/>
      <c r="M74" s="39"/>
      <c r="N74" s="39"/>
      <c r="O74" s="39"/>
      <c r="P74" s="39"/>
      <c r="Q74" s="39"/>
      <c r="R74" s="39"/>
      <c r="S74" s="39"/>
      <c r="T74" s="39"/>
      <c r="U74" s="39"/>
      <c r="V74" s="39"/>
      <c r="W74" s="39"/>
      <c r="X74" s="39"/>
      <c r="Y74" s="39"/>
      <c r="Z74" s="39"/>
      <c r="AA74" s="39"/>
      <c r="AB74" s="39"/>
      <c r="AC74" s="39"/>
      <c r="AD74" s="39"/>
      <c r="AE74" s="39"/>
      <c r="AF74" s="39"/>
      <c r="AG74" s="39"/>
      <c r="AH74" s="39"/>
      <c r="AI74" s="39"/>
      <c r="AJ74" s="39"/>
      <c r="AK74" s="39"/>
      <c r="AL74" s="39"/>
      <c r="AM74" s="39"/>
      <c r="AN74" s="39"/>
      <c r="AO74" s="39"/>
      <c r="AP74" s="39"/>
      <c r="AQ74" s="39"/>
      <c r="AR74" s="39"/>
      <c r="AS74" s="39"/>
      <c r="AT74" s="39"/>
      <c r="AU74" s="40"/>
      <c r="AV74" s="40"/>
      <c r="AW74" s="40"/>
      <c r="AX74" s="40"/>
      <c r="AY74" s="40"/>
      <c r="AZ74" s="40"/>
      <c r="CZ74" s="126">
        <v>0</v>
      </c>
    </row>
    <row r="75" spans="1:104" x14ac:dyDescent="0.25">
      <c r="A75" s="39"/>
      <c r="B75" s="39"/>
      <c r="C75" s="679" t="s">
        <v>640</v>
      </c>
      <c r="D75" s="679"/>
      <c r="E75" s="679"/>
      <c r="F75" s="679"/>
      <c r="G75" s="679"/>
      <c r="H75" s="679"/>
      <c r="I75" s="679"/>
      <c r="J75" s="679"/>
      <c r="K75" s="679"/>
      <c r="L75" s="679"/>
      <c r="M75" s="679"/>
      <c r="N75" s="679"/>
      <c r="O75" s="679"/>
      <c r="P75" s="679"/>
      <c r="Q75" s="679"/>
      <c r="R75" s="679"/>
      <c r="S75" s="679"/>
      <c r="T75" s="679"/>
      <c r="U75" s="679"/>
      <c r="V75" s="679"/>
      <c r="W75" s="679"/>
      <c r="X75" s="679"/>
      <c r="Y75" s="679"/>
      <c r="Z75" s="679"/>
      <c r="AA75" s="679"/>
      <c r="AB75" s="679"/>
      <c r="AC75" s="679"/>
      <c r="AD75" s="679"/>
      <c r="AE75" s="679"/>
      <c r="AF75" s="679"/>
      <c r="AG75" s="679"/>
      <c r="AH75" s="679"/>
      <c r="AI75" s="679"/>
      <c r="AJ75" s="679"/>
      <c r="AK75" s="679"/>
      <c r="AL75" s="679"/>
      <c r="AM75" s="679"/>
      <c r="AN75" s="679"/>
      <c r="AO75" s="679"/>
      <c r="AP75" s="679"/>
      <c r="AQ75" s="679"/>
      <c r="AR75" s="679"/>
      <c r="AS75" s="679"/>
      <c r="AT75" s="679"/>
      <c r="AU75" s="679"/>
      <c r="AV75" s="679"/>
      <c r="AW75" s="65"/>
      <c r="AX75" s="65"/>
      <c r="AY75" s="65"/>
      <c r="AZ75" s="40"/>
      <c r="CZ75" s="126">
        <v>0</v>
      </c>
    </row>
    <row r="76" spans="1:104" x14ac:dyDescent="0.25">
      <c r="A76" s="39"/>
      <c r="B76" s="39"/>
      <c r="C76" s="727" t="str">
        <f>APPG!D77</f>
        <v>versión 3.9</v>
      </c>
      <c r="D76" s="727"/>
      <c r="E76" s="727"/>
      <c r="F76" s="727"/>
      <c r="G76" s="727"/>
      <c r="H76" s="727"/>
      <c r="I76" s="727"/>
      <c r="J76" s="727"/>
      <c r="K76" s="727"/>
      <c r="L76" s="727"/>
      <c r="M76" s="727"/>
      <c r="N76" s="727"/>
      <c r="O76" s="727"/>
      <c r="P76" s="727"/>
      <c r="Q76" s="727"/>
      <c r="R76" s="727"/>
      <c r="S76" s="727"/>
      <c r="T76" s="727"/>
      <c r="U76" s="727"/>
      <c r="V76" s="727"/>
      <c r="W76" s="727"/>
      <c r="X76" s="727"/>
      <c r="Y76" s="727"/>
      <c r="Z76" s="728" t="s">
        <v>342</v>
      </c>
      <c r="AA76" s="728"/>
      <c r="AB76" s="728"/>
      <c r="AC76" s="728"/>
      <c r="AD76" s="728"/>
      <c r="AE76" s="728"/>
      <c r="AF76" s="728"/>
      <c r="AG76" s="728"/>
      <c r="AH76" s="728"/>
      <c r="AI76" s="728"/>
      <c r="AJ76" s="728"/>
      <c r="AK76" s="728"/>
      <c r="AL76" s="728"/>
      <c r="AM76" s="728"/>
      <c r="AN76" s="728"/>
      <c r="AO76" s="728"/>
      <c r="AP76" s="728"/>
      <c r="AQ76" s="728"/>
      <c r="AR76" s="728"/>
      <c r="AS76" s="728"/>
      <c r="AT76" s="728"/>
      <c r="AU76" s="728"/>
      <c r="AV76" s="728"/>
      <c r="AW76" s="40"/>
      <c r="AX76" s="40"/>
      <c r="AY76" s="40"/>
      <c r="AZ76" s="40"/>
      <c r="BC76">
        <f>ROW(C76)</f>
        <v>76</v>
      </c>
      <c r="BD76">
        <f>COLUMN(C76)</f>
        <v>3</v>
      </c>
      <c r="CZ76" s="126">
        <v>2</v>
      </c>
    </row>
    <row r="77" spans="1:104" x14ac:dyDescent="0.25">
      <c r="A77" s="39"/>
      <c r="B77" s="39"/>
      <c r="C77" s="39"/>
      <c r="D77" s="39"/>
      <c r="E77" s="39"/>
      <c r="F77" s="39"/>
      <c r="G77" s="39"/>
      <c r="H77" s="39"/>
      <c r="I77" s="39"/>
      <c r="J77" s="39"/>
      <c r="K77" s="39"/>
      <c r="L77" s="39"/>
      <c r="M77" s="39"/>
      <c r="N77" s="39"/>
      <c r="O77" s="39"/>
      <c r="P77" s="39"/>
      <c r="Q77" s="39"/>
      <c r="R77" s="39"/>
      <c r="S77" s="39"/>
      <c r="T77" s="39"/>
      <c r="U77" s="39"/>
      <c r="V77" s="39"/>
      <c r="W77" s="39"/>
      <c r="X77" s="39"/>
      <c r="Y77" s="39"/>
      <c r="Z77" s="39"/>
      <c r="AA77" s="39"/>
      <c r="AB77" s="39"/>
      <c r="AC77" s="39"/>
      <c r="AD77" s="39"/>
      <c r="AE77" s="39"/>
      <c r="AF77" s="39"/>
      <c r="AG77" s="39"/>
      <c r="AH77" s="39"/>
      <c r="AI77" s="39"/>
      <c r="AJ77" s="39"/>
      <c r="AK77" s="39"/>
      <c r="AL77" s="39"/>
      <c r="AM77" s="39"/>
      <c r="AN77" s="39"/>
      <c r="AO77" s="39"/>
      <c r="AP77" s="39"/>
      <c r="AQ77" s="39"/>
      <c r="AR77" s="39"/>
      <c r="AS77" s="39"/>
      <c r="AT77" s="39"/>
      <c r="AU77" s="39"/>
      <c r="AV77" s="39"/>
      <c r="AW77" s="39"/>
      <c r="AX77" s="39"/>
      <c r="AY77" s="39"/>
      <c r="AZ77" s="39"/>
      <c r="CZ77" s="126">
        <v>0</v>
      </c>
    </row>
    <row r="78" spans="1:104" x14ac:dyDescent="0.25">
      <c r="A78" s="39"/>
      <c r="B78" s="39"/>
      <c r="C78" s="39"/>
      <c r="D78" s="39"/>
      <c r="E78" s="39"/>
      <c r="F78" s="39"/>
      <c r="G78" s="39"/>
      <c r="H78" s="39"/>
      <c r="I78" s="39"/>
      <c r="J78" s="39"/>
      <c r="K78" s="39"/>
      <c r="L78" s="39"/>
      <c r="M78" s="39"/>
      <c r="N78" s="39"/>
      <c r="O78" s="39"/>
      <c r="P78" s="39"/>
      <c r="Q78" s="39"/>
      <c r="R78" s="39"/>
      <c r="S78" s="39"/>
      <c r="T78" s="39"/>
      <c r="U78" s="39"/>
      <c r="V78" s="39"/>
      <c r="W78" s="39"/>
      <c r="X78" s="39"/>
      <c r="Y78" s="39"/>
      <c r="Z78" s="39"/>
      <c r="AA78" s="39"/>
      <c r="AB78" s="39"/>
      <c r="AC78" s="39"/>
      <c r="AD78" s="39"/>
      <c r="AE78" s="39"/>
      <c r="AF78" s="39"/>
      <c r="AG78" s="39"/>
      <c r="AH78" s="39"/>
      <c r="AI78" s="39"/>
      <c r="AJ78" s="39"/>
      <c r="AK78" s="39"/>
      <c r="AL78" s="39"/>
      <c r="AM78" s="39"/>
      <c r="AN78" s="39"/>
      <c r="AO78" s="39"/>
      <c r="AP78" s="39"/>
      <c r="AQ78" s="39"/>
      <c r="AR78" s="39"/>
      <c r="AS78" s="39"/>
      <c r="AT78" s="39"/>
      <c r="AU78" s="39"/>
      <c r="AV78" s="39"/>
      <c r="AW78" s="39"/>
      <c r="AX78" s="39"/>
      <c r="AY78" s="39"/>
      <c r="AZ78" s="39"/>
    </row>
    <row r="79" spans="1:104" ht="15" customHeight="1" x14ac:dyDescent="0.25"/>
    <row r="81" ht="15" customHeight="1" x14ac:dyDescent="0.25"/>
    <row r="82" ht="15" customHeight="1" x14ac:dyDescent="0.25"/>
    <row r="83" ht="15" customHeight="1" x14ac:dyDescent="0.25"/>
    <row r="85" ht="15" customHeight="1" x14ac:dyDescent="0.25"/>
    <row r="86" ht="15" customHeight="1" x14ac:dyDescent="0.25"/>
    <row r="87" ht="15" customHeight="1" x14ac:dyDescent="0.25"/>
    <row r="88" ht="15" customHeight="1" x14ac:dyDescent="0.25"/>
    <row r="91" ht="15" customHeight="1" x14ac:dyDescent="0.25"/>
    <row r="108" ht="15" customHeight="1" x14ac:dyDescent="0.25"/>
  </sheetData>
  <sheetProtection password="B7BC" sheet="1" scenarios="1" formatCells="0" formatRows="0" insertHyperlinks="0" selectLockedCells="1"/>
  <mergeCells count="131">
    <mergeCell ref="C76:Y76"/>
    <mergeCell ref="Z76:AV76"/>
    <mergeCell ref="BU2:CV2"/>
    <mergeCell ref="BC3:BG3"/>
    <mergeCell ref="BH3:BM3"/>
    <mergeCell ref="BN3:BS3"/>
    <mergeCell ref="BU3:BV3"/>
    <mergeCell ref="BW3:CV3"/>
    <mergeCell ref="BC4:BG4"/>
    <mergeCell ref="BH4:BM4"/>
    <mergeCell ref="BN4:BS4"/>
    <mergeCell ref="K2:AZ4"/>
    <mergeCell ref="BC2:BG2"/>
    <mergeCell ref="BH2:BM2"/>
    <mergeCell ref="BN2:BS2"/>
    <mergeCell ref="C7:E8"/>
    <mergeCell ref="F7:I8"/>
    <mergeCell ref="J7:M8"/>
    <mergeCell ref="N7:Y8"/>
    <mergeCell ref="Z7:AH8"/>
    <mergeCell ref="AI7:AQ8"/>
    <mergeCell ref="AR7:AZ8"/>
    <mergeCell ref="BC5:BG5"/>
    <mergeCell ref="BH5:BM5"/>
    <mergeCell ref="BN5:BS5"/>
    <mergeCell ref="BC6:BG6"/>
    <mergeCell ref="BH6:BM6"/>
    <mergeCell ref="BN6:BS6"/>
    <mergeCell ref="AR9:AZ9"/>
    <mergeCell ref="C10:E10"/>
    <mergeCell ref="F10:I10"/>
    <mergeCell ref="J10:M10"/>
    <mergeCell ref="N10:Y10"/>
    <mergeCell ref="Z10:AH10"/>
    <mergeCell ref="AI10:AQ10"/>
    <mergeCell ref="AR10:AZ10"/>
    <mergeCell ref="C9:E9"/>
    <mergeCell ref="F9:I9"/>
    <mergeCell ref="J9:M9"/>
    <mergeCell ref="N9:Y9"/>
    <mergeCell ref="Z9:AH9"/>
    <mergeCell ref="AI9:AQ9"/>
    <mergeCell ref="AR11:AZ11"/>
    <mergeCell ref="C12:AV12"/>
    <mergeCell ref="AW12:AX12"/>
    <mergeCell ref="AY12:AZ12"/>
    <mergeCell ref="D13:AZ13"/>
    <mergeCell ref="D14:AZ16"/>
    <mergeCell ref="C11:E11"/>
    <mergeCell ref="F11:I11"/>
    <mergeCell ref="J11:M11"/>
    <mergeCell ref="N11:Y11"/>
    <mergeCell ref="Z11:AH11"/>
    <mergeCell ref="AI11:AQ11"/>
    <mergeCell ref="C22:P22"/>
    <mergeCell ref="Q22:AZ22"/>
    <mergeCell ref="C23:P23"/>
    <mergeCell ref="Q23:AZ23"/>
    <mergeCell ref="C24:P24"/>
    <mergeCell ref="Q24:AZ24"/>
    <mergeCell ref="C17:P17"/>
    <mergeCell ref="C19:P19"/>
    <mergeCell ref="Q19:AZ19"/>
    <mergeCell ref="C20:P20"/>
    <mergeCell ref="Q20:AZ20"/>
    <mergeCell ref="C21:P21"/>
    <mergeCell ref="Q21:AZ21"/>
    <mergeCell ref="C27:P27"/>
    <mergeCell ref="C29:T29"/>
    <mergeCell ref="U29:AZ29"/>
    <mergeCell ref="C30:T30"/>
    <mergeCell ref="U30:AZ30"/>
    <mergeCell ref="C31:AV31"/>
    <mergeCell ref="AW31:AX31"/>
    <mergeCell ref="AY31:AZ31"/>
    <mergeCell ref="AC37:AH37"/>
    <mergeCell ref="AI37:AZ37"/>
    <mergeCell ref="C75:AV75"/>
    <mergeCell ref="C67:P67"/>
    <mergeCell ref="C69:P71"/>
    <mergeCell ref="Q69:AZ71"/>
    <mergeCell ref="C34:P34"/>
    <mergeCell ref="C36:AB36"/>
    <mergeCell ref="AC36:AZ36"/>
    <mergeCell ref="C37:AB37"/>
    <mergeCell ref="C38:AB38"/>
    <mergeCell ref="AC38:AH38"/>
    <mergeCell ref="AI38:AZ38"/>
    <mergeCell ref="C39:AB39"/>
    <mergeCell ref="AC39:AH39"/>
    <mergeCell ref="AI39:AZ39"/>
    <mergeCell ref="C73:AZ73"/>
    <mergeCell ref="C41:AZ42"/>
    <mergeCell ref="C43:AZ44"/>
    <mergeCell ref="C47:P47"/>
    <mergeCell ref="D49:AZ49"/>
    <mergeCell ref="D50:AZ50"/>
    <mergeCell ref="D51:AZ51"/>
    <mergeCell ref="C52:AV52"/>
    <mergeCell ref="AW52:AX52"/>
    <mergeCell ref="AY52:AZ52"/>
    <mergeCell ref="C54:AZ54"/>
    <mergeCell ref="C56:N56"/>
    <mergeCell ref="O56:AA56"/>
    <mergeCell ref="AB56:AN56"/>
    <mergeCell ref="AO56:AZ56"/>
    <mergeCell ref="C57:N57"/>
    <mergeCell ref="O57:AA57"/>
    <mergeCell ref="AB57:AN57"/>
    <mergeCell ref="AO57:AZ57"/>
    <mergeCell ref="C58:N58"/>
    <mergeCell ref="O58:AA58"/>
    <mergeCell ref="AB58:AN58"/>
    <mergeCell ref="AO58:AZ58"/>
    <mergeCell ref="C59:N59"/>
    <mergeCell ref="O59:AA59"/>
    <mergeCell ref="AB59:AN59"/>
    <mergeCell ref="AO59:AZ59"/>
    <mergeCell ref="C60:N60"/>
    <mergeCell ref="O60:AA60"/>
    <mergeCell ref="AB60:AN60"/>
    <mergeCell ref="AO60:AZ60"/>
    <mergeCell ref="C61:N61"/>
    <mergeCell ref="O61:AA61"/>
    <mergeCell ref="AB61:AN61"/>
    <mergeCell ref="AO61:AZ61"/>
    <mergeCell ref="C62:AV62"/>
    <mergeCell ref="AW62:AX62"/>
    <mergeCell ref="AY62:AZ62"/>
    <mergeCell ref="C64:P64"/>
    <mergeCell ref="Q64:AZ64"/>
  </mergeCells>
  <dataValidations count="5">
    <dataValidation type="list" allowBlank="1" showInputMessage="1" showErrorMessage="1" sqref="C29:T30">
      <formula1>TipoPrueba</formula1>
    </dataValidation>
    <dataValidation type="list" allowBlank="1" showInputMessage="1" showErrorMessage="1" sqref="AC39:AH39">
      <formula1>CicloVidaPruebas</formula1>
    </dataValidation>
    <dataValidation type="list" allowBlank="1" showInputMessage="1" showErrorMessage="1" errorTitle="Error" error="Solo se permite el ingreso de los valores de la lista" sqref="AC37">
      <formula1>SiNo</formula1>
    </dataValidation>
    <dataValidation type="decimal" allowBlank="1" showInputMessage="1" showErrorMessage="1" errorTitle="Error" error="Solo se permite el ingreso de valores numéricos entre 1 y 100_x000a_" sqref="C9:E11">
      <formula1>1</formula1>
      <formula2>100</formula2>
    </dataValidation>
    <dataValidation type="list" allowBlank="1" showInputMessage="1" showErrorMessage="1" errorTitle="Error" error="Solo se permite el ingreso de los siguientes caracteres: C - M - D - A" sqref="F9:I11">
      <formula1>Accion</formula1>
    </dataValidation>
  </dataValidations>
  <pageMargins left="0.70866141732283472" right="0.70866141732283472" top="0.74803149606299213" bottom="0.74803149606299213" header="0.31496062992125984" footer="0.31496062992125984"/>
  <pageSetup scale="61" orientation="portrait" r:id="rId1"/>
  <headerFooter>
    <oddFooter>&amp;L&amp;"Arial,Normal"&amp;9Versión 3.5&amp;C&amp;"Arial,Normal"&amp;9Choucair Cárdenas Testing. Todos los derechos reservados - 2011. Choucair ©CONFIDENCIAL&amp;R&amp;"Arial,Normal"&amp;9Pág &amp;P de &amp;N</oddFooter>
  </headerFooter>
  <colBreaks count="1" manualBreakCount="1">
    <brk id="54" max="67" man="1"/>
  </colBreaks>
  <drawing r:id="rId2"/>
  <legacyDrawing r:id="rId3"/>
  <controls>
    <mc:AlternateContent xmlns:mc="http://schemas.openxmlformats.org/markup-compatibility/2006">
      <mc:Choice Requires="x14">
        <control shapeId="118785" r:id="rId4" name="imgAgregarFilaAccion">
          <controlPr defaultSize="0" autoLine="0" r:id="rId5">
            <anchor moveWithCells="1">
              <from>
                <xdr:col>50</xdr:col>
                <xdr:colOff>9525</xdr:colOff>
                <xdr:row>11</xdr:row>
                <xdr:rowOff>9525</xdr:rowOff>
              </from>
              <to>
                <xdr:col>52</xdr:col>
                <xdr:colOff>0</xdr:colOff>
                <xdr:row>11</xdr:row>
                <xdr:rowOff>180975</xdr:rowOff>
              </to>
            </anchor>
          </controlPr>
        </control>
      </mc:Choice>
      <mc:Fallback>
        <control shapeId="118785" r:id="rId4" name="imgAgregarFilaAccion"/>
      </mc:Fallback>
    </mc:AlternateContent>
    <mc:AlternateContent xmlns:mc="http://schemas.openxmlformats.org/markup-compatibility/2006">
      <mc:Choice Requires="x14">
        <control shapeId="118786" r:id="rId6" name="imgEliminarFilaAccion">
          <controlPr defaultSize="0" autoLine="0" r:id="rId5">
            <anchor moveWithCells="1">
              <from>
                <xdr:col>48</xdr:col>
                <xdr:colOff>9525</xdr:colOff>
                <xdr:row>11</xdr:row>
                <xdr:rowOff>9525</xdr:rowOff>
              </from>
              <to>
                <xdr:col>50</xdr:col>
                <xdr:colOff>0</xdr:colOff>
                <xdr:row>11</xdr:row>
                <xdr:rowOff>180975</xdr:rowOff>
              </to>
            </anchor>
          </controlPr>
        </control>
      </mc:Choice>
      <mc:Fallback>
        <control shapeId="118786" r:id="rId6" name="imgEliminarFilaAccion"/>
      </mc:Fallback>
    </mc:AlternateContent>
    <mc:AlternateContent xmlns:mc="http://schemas.openxmlformats.org/markup-compatibility/2006">
      <mc:Choice Requires="x14">
        <control shapeId="118789" r:id="rId7" name="cmdGenerarCopia">
          <controlPr defaultSize="0" autoFill="0" autoLine="0" r:id="rId8">
            <anchor moveWithCells="1">
              <from>
                <xdr:col>5</xdr:col>
                <xdr:colOff>76200</xdr:colOff>
                <xdr:row>68</xdr:row>
                <xdr:rowOff>104775</xdr:rowOff>
              </from>
              <to>
                <xdr:col>12</xdr:col>
                <xdr:colOff>104775</xdr:colOff>
                <xdr:row>70</xdr:row>
                <xdr:rowOff>104775</xdr:rowOff>
              </to>
            </anchor>
          </controlPr>
        </control>
      </mc:Choice>
      <mc:Fallback>
        <control shapeId="118789" r:id="rId7" name="cmdGenerarCopia"/>
      </mc:Fallback>
    </mc:AlternateContent>
    <mc:AlternateContent xmlns:mc="http://schemas.openxmlformats.org/markup-compatibility/2006">
      <mc:Choice Requires="x14">
        <control shapeId="118790" r:id="rId9" name="imgAgregarFilaProducto">
          <controlPr defaultSize="0" autoLine="0" r:id="rId5">
            <anchor moveWithCells="1">
              <from>
                <xdr:col>50</xdr:col>
                <xdr:colOff>9525</xdr:colOff>
                <xdr:row>30</xdr:row>
                <xdr:rowOff>9525</xdr:rowOff>
              </from>
              <to>
                <xdr:col>52</xdr:col>
                <xdr:colOff>0</xdr:colOff>
                <xdr:row>30</xdr:row>
                <xdr:rowOff>180975</xdr:rowOff>
              </to>
            </anchor>
          </controlPr>
        </control>
      </mc:Choice>
      <mc:Fallback>
        <control shapeId="118790" r:id="rId9" name="imgAgregarFilaProducto"/>
      </mc:Fallback>
    </mc:AlternateContent>
    <mc:AlternateContent xmlns:mc="http://schemas.openxmlformats.org/markup-compatibility/2006">
      <mc:Choice Requires="x14">
        <control shapeId="118791" r:id="rId10" name="imgEliminarFilaProducto">
          <controlPr defaultSize="0" autoLine="0" r:id="rId5">
            <anchor moveWithCells="1">
              <from>
                <xdr:col>48</xdr:col>
                <xdr:colOff>9525</xdr:colOff>
                <xdr:row>30</xdr:row>
                <xdr:rowOff>9525</xdr:rowOff>
              </from>
              <to>
                <xdr:col>50</xdr:col>
                <xdr:colOff>0</xdr:colOff>
                <xdr:row>30</xdr:row>
                <xdr:rowOff>180975</xdr:rowOff>
              </to>
            </anchor>
          </controlPr>
        </control>
      </mc:Choice>
      <mc:Fallback>
        <control shapeId="118791" r:id="rId10" name="imgEliminarFilaProducto"/>
      </mc:Fallback>
    </mc:AlternateContent>
    <mc:AlternateContent xmlns:mc="http://schemas.openxmlformats.org/markup-compatibility/2006">
      <mc:Choice Requires="x14">
        <control shapeId="118792" r:id="rId11" name="imgAgregarFilaObservacion">
          <controlPr defaultSize="0" autoLine="0" r:id="rId5">
            <anchor moveWithCells="1">
              <from>
                <xdr:col>50</xdr:col>
                <xdr:colOff>9525</xdr:colOff>
                <xdr:row>51</xdr:row>
                <xdr:rowOff>9525</xdr:rowOff>
              </from>
              <to>
                <xdr:col>52</xdr:col>
                <xdr:colOff>0</xdr:colOff>
                <xdr:row>51</xdr:row>
                <xdr:rowOff>180975</xdr:rowOff>
              </to>
            </anchor>
          </controlPr>
        </control>
      </mc:Choice>
      <mc:Fallback>
        <control shapeId="118792" r:id="rId11" name="imgAgregarFilaObservacion"/>
      </mc:Fallback>
    </mc:AlternateContent>
    <mc:AlternateContent xmlns:mc="http://schemas.openxmlformats.org/markup-compatibility/2006">
      <mc:Choice Requires="x14">
        <control shapeId="118793" r:id="rId12" name="imgEliminarFilaObservacion">
          <controlPr defaultSize="0" autoLine="0" r:id="rId5">
            <anchor moveWithCells="1">
              <from>
                <xdr:col>48</xdr:col>
                <xdr:colOff>9525</xdr:colOff>
                <xdr:row>51</xdr:row>
                <xdr:rowOff>9525</xdr:rowOff>
              </from>
              <to>
                <xdr:col>50</xdr:col>
                <xdr:colOff>0</xdr:colOff>
                <xdr:row>51</xdr:row>
                <xdr:rowOff>180975</xdr:rowOff>
              </to>
            </anchor>
          </controlPr>
        </control>
      </mc:Choice>
      <mc:Fallback>
        <control shapeId="118793" r:id="rId12" name="imgEliminarFilaObservacion"/>
      </mc:Fallback>
    </mc:AlternateContent>
    <mc:AlternateContent xmlns:mc="http://schemas.openxmlformats.org/markup-compatibility/2006">
      <mc:Choice Requires="x14">
        <control shapeId="118794" r:id="rId13" name="imgAgregarFilaFirma">
          <controlPr defaultSize="0" autoLine="0" r:id="rId5">
            <anchor moveWithCells="1">
              <from>
                <xdr:col>50</xdr:col>
                <xdr:colOff>9525</xdr:colOff>
                <xdr:row>61</xdr:row>
                <xdr:rowOff>9525</xdr:rowOff>
              </from>
              <to>
                <xdr:col>52</xdr:col>
                <xdr:colOff>0</xdr:colOff>
                <xdr:row>61</xdr:row>
                <xdr:rowOff>180975</xdr:rowOff>
              </to>
            </anchor>
          </controlPr>
        </control>
      </mc:Choice>
      <mc:Fallback>
        <control shapeId="118794" r:id="rId13" name="imgAgregarFilaFirma"/>
      </mc:Fallback>
    </mc:AlternateContent>
    <mc:AlternateContent xmlns:mc="http://schemas.openxmlformats.org/markup-compatibility/2006">
      <mc:Choice Requires="x14">
        <control shapeId="118795" r:id="rId14" name="imgEliminarFilaFirma">
          <controlPr defaultSize="0" autoLine="0" r:id="rId5">
            <anchor moveWithCells="1">
              <from>
                <xdr:col>48</xdr:col>
                <xdr:colOff>9525</xdr:colOff>
                <xdr:row>61</xdr:row>
                <xdr:rowOff>9525</xdr:rowOff>
              </from>
              <to>
                <xdr:col>50</xdr:col>
                <xdr:colOff>0</xdr:colOff>
                <xdr:row>61</xdr:row>
                <xdr:rowOff>180975</xdr:rowOff>
              </to>
            </anchor>
          </controlPr>
        </control>
      </mc:Choice>
      <mc:Fallback>
        <control shapeId="118795" r:id="rId14" name="imgEliminarFilaFirm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40</vt:i4>
      </vt:variant>
    </vt:vector>
  </HeadingPairs>
  <TitlesOfParts>
    <vt:vector size="45" baseType="lpstr">
      <vt:lpstr>ListasEditables</vt:lpstr>
      <vt:lpstr>Plan General</vt:lpstr>
      <vt:lpstr>PlanPruebasFunCon</vt:lpstr>
      <vt:lpstr>RiesgosProyecto</vt:lpstr>
      <vt:lpstr>Estimacion - Desglose</vt:lpstr>
      <vt:lpstr>Accion</vt:lpstr>
      <vt:lpstr>CancelacionProyecto!Área_de_impresión</vt:lpstr>
      <vt:lpstr>CancelacionPrueba!Área_de_impresión</vt:lpstr>
      <vt:lpstr>CartaCondicionada!Área_de_impresión</vt:lpstr>
      <vt:lpstr>CartaCondicionadaFunCon!Área_de_impresión</vt:lpstr>
      <vt:lpstr>CartaTermProducto!Área_de_impresión</vt:lpstr>
      <vt:lpstr>DevolucionProyecto!Área_de_impresión</vt:lpstr>
      <vt:lpstr>DevolucionPrueba!Área_de_impresión</vt:lpstr>
      <vt:lpstr>InformeCierre!Área_de_impresión</vt:lpstr>
      <vt:lpstr>PlanPruebasDis!Área_de_impresión</vt:lpstr>
      <vt:lpstr>PlanPruebasFunCon!Área_de_impresión</vt:lpstr>
      <vt:lpstr>RiesgosProyecto!Área_de_impresión</vt:lpstr>
      <vt:lpstr>SuspensionProyecto!Área_de_impresión</vt:lpstr>
      <vt:lpstr>SuspensionPrueba!Área_de_impresión</vt:lpstr>
      <vt:lpstr>Aspecto</vt:lpstr>
      <vt:lpstr>CicloVida</vt:lpstr>
      <vt:lpstr>CicloVidaCompleto</vt:lpstr>
      <vt:lpstr>CicloVidaPruebas</vt:lpstr>
      <vt:lpstr>Complejidad</vt:lpstr>
      <vt:lpstr>Desfases</vt:lpstr>
      <vt:lpstr>Diseno</vt:lpstr>
      <vt:lpstr>EstadoProyecto</vt:lpstr>
      <vt:lpstr>EtapaPrueba</vt:lpstr>
      <vt:lpstr>EtapaTipoPrueba</vt:lpstr>
      <vt:lpstr>HNV</vt:lpstr>
      <vt:lpstr>Impacto</vt:lpstr>
      <vt:lpstr>ImpactoIssue</vt:lpstr>
      <vt:lpstr>Marcacion</vt:lpstr>
      <vt:lpstr>Nivel_Aceptación</vt:lpstr>
      <vt:lpstr>Nivel_Sistema</vt:lpstr>
      <vt:lpstr>Niveles</vt:lpstr>
      <vt:lpstr>Roles</vt:lpstr>
      <vt:lpstr>SiNo</vt:lpstr>
      <vt:lpstr>Tipo_Doc_Per</vt:lpstr>
      <vt:lpstr>Tipo_Ejecucion</vt:lpstr>
      <vt:lpstr>Tipo_Ejecucion_1</vt:lpstr>
      <vt:lpstr>TipoPrueba</vt:lpstr>
      <vt:lpstr>TipoPruebaMC</vt:lpstr>
      <vt:lpstr>TipoPruebaNC</vt:lpstr>
      <vt:lpstr>Titulo</vt:lpstr>
    </vt:vector>
  </TitlesOfParts>
  <Company>Windows XP Colossus Edition 2 Reloaded</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Mauricio Zapata</dc:creator>
  <cp:lastModifiedBy>Herika Tatiana Reyes Pescador</cp:lastModifiedBy>
  <cp:lastPrinted>2014-02-05T20:48:38Z</cp:lastPrinted>
  <dcterms:created xsi:type="dcterms:W3CDTF">2011-10-12T19:48:27Z</dcterms:created>
  <dcterms:modified xsi:type="dcterms:W3CDTF">2022-06-11T15:28:47Z</dcterms:modified>
</cp:coreProperties>
</file>