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导出摘要" sheetId="1" r:id="rId4"/>
    <sheet name="AE曝光2.0" sheetId="2" r:id="rId5"/>
    <sheet name="AE曝光3.0" sheetId="3" r:id="rId6"/>
    <sheet name="Sheet16" sheetId="4" r:id="rId7"/>
  </sheets>
</workbook>
</file>

<file path=xl/comments1.xml><?xml version="1.0" encoding="utf-8"?>
<comments xmlns="http://schemas.openxmlformats.org/spreadsheetml/2006/main">
  <authors>
    <author>Dell</author>
  </authors>
  <commentList>
    <comment ref="B9" authorId="0">
      <text>
        <r>
          <rPr>
            <sz val="11"/>
            <color indexed="8"/>
            <rFont val="Helvetica Neue"/>
          </rPr>
          <t xml:space="preserve">Dell:
寄存器值(AGain) = 2048 - 2048/模拟增益（倍数） </t>
        </r>
      </text>
    </comment>
    <comment ref="B15" authorId="0">
      <text>
        <r>
          <rPr>
            <sz val="11"/>
            <color indexed="8"/>
            <rFont val="Helvetica Neue"/>
          </rPr>
          <t>Dell:
寄存器值(曝光时间) = 4542 - 136*曝光时间(单位ms)</t>
        </r>
      </text>
    </comment>
    <comment ref="D27" authorId="0">
      <text>
        <r>
          <rPr>
            <sz val="11"/>
            <color indexed="8"/>
            <rFont val="Helvetica Neue"/>
          </rPr>
          <t>Dell:
According to the manual，the default value for this register value is 12</t>
        </r>
      </text>
    </comment>
    <comment ref="I27" authorId="0">
      <text>
        <r>
          <rPr>
            <sz val="11"/>
            <color indexed="8"/>
            <rFont val="Helvetica Neue"/>
          </rPr>
          <t>Dell:
In practice, the default parameters of the sensor are 1550 and 1876;The effective parameters are 8 and 0;</t>
        </r>
      </text>
    </comment>
    <comment ref="D28" authorId="0">
      <text>
        <r>
          <rPr>
            <sz val="11"/>
            <color indexed="8"/>
            <rFont val="Helvetica Neue"/>
          </rPr>
          <t>Dell:
Dell:
According to the manual，the default value for this register value is 0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B8" authorId="0">
      <text>
        <r>
          <rPr>
            <sz val="11"/>
            <color indexed="8"/>
            <rFont val="Helvetica Neue"/>
          </rPr>
          <t xml:space="preserve">Dell:
寄存器值(AGain) = 2048 - 2048/模拟增益（倍数） </t>
        </r>
      </text>
    </comment>
    <comment ref="B12" authorId="0">
      <text>
        <r>
          <rPr>
            <sz val="11"/>
            <color indexed="8"/>
            <rFont val="Helvetica Neue"/>
          </rPr>
          <t>Dell:
寄存器值(曝光时间) = 4542 - 136*曝光时间(单位ms)</t>
        </r>
      </text>
    </comment>
  </commentList>
</comments>
</file>

<file path=xl/sharedStrings.xml><?xml version="1.0" encoding="utf-8"?>
<sst xmlns="http://schemas.openxmlformats.org/spreadsheetml/2006/main" uniqueCount="128">
  <si>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</si>
  <si>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</si>
  <si>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</si>
  <si>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</si>
  <si>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导出摘要</t>
  </si>
  <si>
    <t>表格 1</t>
  </si>
  <si>
    <t>AE曝光2.0</t>
  </si>
  <si>
    <r>
      <rPr>
        <u val="single"/>
        <sz val="12"/>
        <color indexed="11"/>
        <rFont val="宋体"/>
      </rPr>
      <t>AE曝光2.0</t>
    </r>
  </si>
  <si>
    <t>AE曝光3.0</t>
  </si>
  <si>
    <r>
      <rPr>
        <u val="single"/>
        <sz val="12"/>
        <color indexed="11"/>
        <rFont val="宋体"/>
      </rPr>
      <t>AE曝光3.0</t>
    </r>
  </si>
  <si>
    <t>Sheet16</t>
  </si>
  <si>
    <r>
      <rPr>
        <u val="single"/>
        <sz val="12"/>
        <color indexed="11"/>
        <rFont val="宋体"/>
      </rPr>
      <t>Sheet16</t>
    </r>
  </si>
  <si>
    <t>1.Parameter description</t>
  </si>
  <si>
    <t>correct DLC</t>
  </si>
  <si>
    <t>after BLE/WLE</t>
  </si>
  <si>
    <t>Y_Ac' interpolation</t>
  </si>
  <si>
    <t>Item</t>
  </si>
  <si>
    <t>Index</t>
  </si>
  <si>
    <t>Range</t>
  </si>
  <si>
    <t>Step</t>
  </si>
  <si>
    <t>Default</t>
  </si>
  <si>
    <t>Remark</t>
  </si>
  <si>
    <t>Histogram</t>
  </si>
  <si>
    <t>DLC</t>
  </si>
  <si>
    <t>Ref curve</t>
  </si>
  <si>
    <t>N0</t>
  </si>
  <si>
    <t xml:space="preserve">  DEC  </t>
  </si>
  <si>
    <t>HEX</t>
  </si>
  <si>
    <t>DEC</t>
  </si>
  <si>
    <t>No</t>
  </si>
  <si>
    <t>Les</t>
  </si>
  <si>
    <t>Lef</t>
  </si>
  <si>
    <t>Leave（n)</t>
  </si>
  <si>
    <t>Sum(n)</t>
  </si>
  <si>
    <t>Asum(n)</t>
  </si>
  <si>
    <t>Asumdg(n)</t>
  </si>
  <si>
    <t>Asum*Asundg</t>
  </si>
  <si>
    <t>TotalSum(n)</t>
  </si>
  <si>
    <t>Y_Ave(n)</t>
  </si>
  <si>
    <t>Y_Sum(n)</t>
  </si>
  <si>
    <t>Le_in(n)</t>
  </si>
  <si>
    <t>Y_B(n)</t>
  </si>
  <si>
    <t>Y_L(n)</t>
  </si>
  <si>
    <t>Y_H(n)</t>
  </si>
  <si>
    <t>Y_Ac(n)</t>
  </si>
  <si>
    <t>Y_Ac'(n)</t>
  </si>
  <si>
    <t>Y_Ac''(n)</t>
  </si>
  <si>
    <t>Y_Ac_test(n)</t>
  </si>
  <si>
    <t>delta</t>
  </si>
  <si>
    <t>Y_curve(m)</t>
  </si>
  <si>
    <t>Y_curve'(m)</t>
  </si>
  <si>
    <t>Tar_Lum</t>
  </si>
  <si>
    <t>Target luminance</t>
  </si>
  <si>
    <t>70-90</t>
  </si>
  <si>
    <t>FF</t>
  </si>
  <si>
    <t>Tol_Lum</t>
  </si>
  <si>
    <t>Tolerance luminance</t>
  </si>
  <si>
    <t>5-10</t>
  </si>
  <si>
    <t>Cur_lum</t>
  </si>
  <si>
    <t>Current luminance</t>
  </si>
  <si>
    <t>1-255</t>
  </si>
  <si>
    <t>Nex_lum</t>
  </si>
  <si>
    <t>Next luminance</t>
  </si>
  <si>
    <t>Ana_Gain_Cur</t>
  </si>
  <si>
    <t>Register value corresponding to analog gain of current frame</t>
  </si>
  <si>
    <t>232-1957</t>
  </si>
  <si>
    <t>7A5</t>
  </si>
  <si>
    <t>Gai_node(10)</t>
  </si>
  <si>
    <t>Node values of 9 gain intervals</t>
  </si>
  <si>
    <t>0,598,828,1021,1184,1321,1436,1615,1865,1957</t>
  </si>
  <si>
    <t>Gai_step(9)</t>
  </si>
  <si>
    <t>Corresponding steps of 9 gain intervals</t>
  </si>
  <si>
    <t>(2800,2450,2100,1540,1050,700,420,154,84)/256</t>
  </si>
  <si>
    <t>Ana_Gain_Nex</t>
  </si>
  <si>
    <t>Register value corresponding to analog gain of next frame</t>
  </si>
  <si>
    <t>Dig_Gain_Cur</t>
  </si>
  <si>
    <t>Digital gain of current frame</t>
  </si>
  <si>
    <t>0-6</t>
  </si>
  <si>
    <t>Dig_Gain_Nex</t>
  </si>
  <si>
    <t>Digital gain of next frame</t>
  </si>
  <si>
    <t>Exp_Time_Cur</t>
  </si>
  <si>
    <t>Register value corresponding to exposure 
time of current frame</t>
  </si>
  <si>
    <t>54-4134</t>
  </si>
  <si>
    <t>36-1026</t>
  </si>
  <si>
    <t>[54,1550,3046,3726,4134]</t>
  </si>
  <si>
    <t>Exp_Time_Nex</t>
  </si>
  <si>
    <t>Register value corresponding to exposure 
time of next frame</t>
  </si>
  <si>
    <t>2.Logical list</t>
  </si>
  <si>
    <t>BLE_Q</t>
  </si>
  <si>
    <t>WLE_Q</t>
  </si>
  <si>
    <t>case 0</t>
  </si>
  <si>
    <t xml:space="preserve">Cur_lum Initialization </t>
  </si>
  <si>
    <t xml:space="preserve"> Exp_Time_Cur = 8(Manual defaults)</t>
  </si>
  <si>
    <t xml:space="preserve"> Exp_Time_Cur = 1550(Actual use)</t>
  </si>
  <si>
    <t>Ana_Gain_Nex = 0(Manual defaults)</t>
  </si>
  <si>
    <t>Exp_Time_Cur = 1876(Actual use)</t>
  </si>
  <si>
    <t>Dig_Gain_Cur = Dig_Gain_Nex = 1</t>
  </si>
  <si>
    <t>case 1</t>
  </si>
  <si>
    <t>IF (Tar_Lum-Tol_Lum) =&lt; Cur_lum 
&lt;= (Tar_Lum+Tol_Lum)</t>
  </si>
  <si>
    <t>Exp_Time_Nex = Exp_Time_Cur</t>
  </si>
  <si>
    <t>BLE_S'</t>
  </si>
  <si>
    <t>WLE_S'</t>
  </si>
  <si>
    <t>Ana_Gain_Nex = Ana_Gain_Cur</t>
  </si>
  <si>
    <t>BLE_Q'</t>
  </si>
  <si>
    <t>WLE_Q'</t>
  </si>
  <si>
    <t>case 2</t>
  </si>
  <si>
    <t>IF (Cur_lum &lt; (Tar_Lum-Tol_Lum)  &amp;&amp; Ana_Gain_Cur &lt; 1957)</t>
  </si>
  <si>
    <t>case 4</t>
  </si>
  <si>
    <t>IF (Cur_lum &gt; (Tar_Lum+Tol_Lum)  
&amp;&amp; Exp_Time_Cur &gt; 232)</t>
  </si>
  <si>
    <t>3.Flow chart</t>
  </si>
  <si>
    <t>IF (Cur_lum&lt;1)  {Cur_lum=1;}</t>
  </si>
  <si>
    <t>IF (Nex_lum&lt;1)  {Nex_lum=1;}</t>
  </si>
  <si>
    <t>Register value corresponding to analog gain 
of current frame</t>
  </si>
  <si>
    <t>1-1957</t>
  </si>
  <si>
    <t>12-4542</t>
  </si>
  <si>
    <t>C-11BE</t>
  </si>
  <si>
    <t>Dig_Gain_Cur = Dig_Gain_Nex = 0</t>
  </si>
  <si>
    <t>IF (Cur_lum &lt; (Tar_Lum-Tol_Lum)  &amp;&amp; Exp_Time_Cur &lt; 4542)</t>
  </si>
  <si>
    <t>Exp_Time_Nex = 4542 - (4542-Exp_Time_Cur)*Tar_lum/Cur_Lum</t>
  </si>
  <si>
    <t>case 3</t>
  </si>
  <si>
    <t>IF (Cur_lum &lt; (Tar_Lum-Tol_Lum)  &amp;&amp; Exp_Time_Cur = 4542)</t>
  </si>
  <si>
    <t>Exp_Time_Cur = 4542</t>
  </si>
  <si>
    <t>Ana_Gain_Nex = 2048-(2048-Ana_Gain_Cur)*Cur_Lum/Tar_lum</t>
  </si>
  <si>
    <t>IF (Cur_lum &gt; (Tar_Lum+Tol_Lum)  
&amp;&amp; Exp_Time_Cur &gt; 12)</t>
  </si>
  <si>
    <t>case 5</t>
  </si>
  <si>
    <t>IF (Cur_lum &gt; (Tar_Lum+Tol_Lum)  &amp;&amp;Exp_Time_Cur =12)</t>
  </si>
  <si>
    <t>Exp_Time_Cur =12</t>
  </si>
  <si>
    <t>TG100180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</si>
</sst>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.00&quot; &quot;"/>
    <numFmt numFmtId="60" formatCode="0.0"/>
    <numFmt numFmtId="61" formatCode="0&quot; &quot;"/>
    <numFmt numFmtId="62" formatCode="0.000"/>
  </numFmts>
  <fonts count="17">
    <font>
      <sz val="11"/>
      <color indexed="8"/>
      <name val="宋体"/>
    </font>
    <font>
      <sz val="12"/>
      <color indexed="8"/>
      <name val="宋体"/>
    </font>
    <font>
      <sz val="14"/>
      <color indexed="8"/>
      <name val="宋体"/>
    </font>
    <font>
      <sz val="12"/>
      <color indexed="8"/>
      <name val="Helvetica Neue"/>
    </font>
    <font>
      <u val="single"/>
      <sz val="12"/>
      <color indexed="11"/>
      <name val="宋体"/>
    </font>
    <font>
      <sz val="14"/>
      <color indexed="8"/>
      <name val="宋体"/>
    </font>
    <font>
      <sz val="18"/>
      <color indexed="8"/>
      <name val="宋体"/>
    </font>
    <font>
      <sz val="11"/>
      <color indexed="8"/>
      <name val="Times New Roman"/>
    </font>
    <font>
      <sz val="11"/>
      <color indexed="8"/>
      <name val="Helvetica Neue"/>
    </font>
    <font>
      <sz val="11"/>
      <color indexed="8"/>
      <name val="等线"/>
    </font>
    <font>
      <sz val="10"/>
      <color indexed="8"/>
      <name val="Calibri"/>
    </font>
    <font>
      <sz val="11"/>
      <color indexed="8"/>
      <name val="Calibri"/>
    </font>
    <font>
      <sz val="8"/>
      <color indexed="8"/>
      <name val="Calibri"/>
    </font>
    <font>
      <sz val="12"/>
      <color indexed="8"/>
      <name val="Calibri"/>
    </font>
    <font>
      <sz val="9"/>
      <color indexed="23"/>
      <name val="Calibri"/>
    </font>
    <font>
      <sz val="8"/>
      <color indexed="23"/>
      <name val="Calibri"/>
    </font>
    <font>
      <b val="1"/>
      <sz val="16"/>
      <color indexed="23"/>
      <name val="Calibri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79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/>
      <top style="medium">
        <color indexed="8"/>
      </top>
      <bottom style="thin">
        <color indexed="12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2"/>
      </right>
      <top style="medium">
        <color indexed="8"/>
      </top>
      <bottom style="thin">
        <color indexed="12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12"/>
      </left>
      <right style="dotted">
        <color indexed="8"/>
      </right>
      <top style="thin">
        <color indexed="12"/>
      </top>
      <bottom style="dotted">
        <color indexed="8"/>
      </bottom>
      <diagonal/>
    </border>
    <border>
      <left style="dotted">
        <color indexed="8"/>
      </left>
      <right style="thin">
        <color indexed="12"/>
      </right>
      <top style="thin">
        <color indexed="12"/>
      </top>
      <bottom style="dotted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dotted">
        <color indexed="8"/>
      </bottom>
      <diagonal/>
    </border>
    <border>
      <left style="thin">
        <color indexed="12"/>
      </left>
      <right/>
      <top style="thin">
        <color indexed="12"/>
      </top>
      <bottom style="dotted">
        <color indexed="8"/>
      </bottom>
      <diagonal/>
    </border>
    <border>
      <left/>
      <right/>
      <top/>
      <bottom style="dotted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12"/>
      </left>
      <right style="thin">
        <color indexed="12"/>
      </right>
      <top style="dotted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/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 style="medium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8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2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8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12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42">
    <xf numFmtId="0" fontId="0" applyNumberFormat="0" applyFont="1" applyFill="0" applyBorder="0" applyAlignment="1" applyProtection="0">
      <alignment vertical="center"/>
    </xf>
    <xf numFmtId="0" fontId="1" applyNumberFormat="0" applyFont="1" applyFill="0" applyBorder="0" applyAlignment="1" applyProtection="0">
      <alignment horizontal="left" vertical="center" wrapText="1"/>
    </xf>
    <xf numFmtId="0" fontId="2" applyNumberFormat="0" applyFont="1" applyFill="0" applyBorder="0" applyAlignment="1" applyProtection="0">
      <alignment horizontal="left" vertical="center"/>
    </xf>
    <xf numFmtId="0" fontId="1" fillId="2" applyNumberFormat="0" applyFont="1" applyFill="1" applyBorder="0" applyAlignment="1" applyProtection="0">
      <alignment horizontal="left" vertical="center"/>
    </xf>
    <xf numFmtId="0" fontId="1" fillId="3" applyNumberFormat="0" applyFont="1" applyFill="1" applyBorder="0" applyAlignment="1" applyProtection="0">
      <alignment horizontal="left" vertical="center"/>
    </xf>
    <xf numFmtId="0" fontId="4" fillId="3" applyNumberFormat="0" applyFont="1" applyFill="1" applyBorder="0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0" borderId="6" applyNumberFormat="0" applyFont="1" applyFill="0" applyBorder="1" applyAlignment="1" applyProtection="0">
      <alignment vertical="center"/>
    </xf>
    <xf numFmtId="49" fontId="1" fillId="4" borderId="5" applyNumberFormat="1" applyFont="1" applyFill="1" applyBorder="1" applyAlignment="1" applyProtection="0">
      <alignment horizontal="left" vertical="center" wrapText="1"/>
    </xf>
    <xf numFmtId="49" fontId="2" borderId="5" applyNumberFormat="1" applyFont="1" applyFill="0" applyBorder="1" applyAlignment="1" applyProtection="0">
      <alignment horizontal="left" vertical="center"/>
    </xf>
    <xf numFmtId="49" fontId="1" fillId="5" borderId="5" applyNumberFormat="1" applyFont="1" applyFill="1" applyBorder="1" applyAlignment="1" applyProtection="0">
      <alignment horizontal="left" vertical="center"/>
    </xf>
    <xf numFmtId="0" fontId="1" fillId="5" borderId="5" applyNumberFormat="0" applyFont="1" applyFill="1" applyBorder="1" applyAlignment="1" applyProtection="0">
      <alignment horizontal="left" vertical="center"/>
    </xf>
    <xf numFmtId="0" fontId="1" fillId="6" borderId="5" applyNumberFormat="0" applyFont="1" applyFill="1" applyBorder="1" applyAlignment="1" applyProtection="0">
      <alignment horizontal="left" vertical="center"/>
    </xf>
    <xf numFmtId="49" fontId="1" fillId="6" borderId="5" applyNumberFormat="1" applyFont="1" applyFill="1" applyBorder="1" applyAlignment="1" applyProtection="0">
      <alignment horizontal="left" vertical="center"/>
    </xf>
    <xf numFmtId="49" fontId="4" fillId="6" borderId="5" applyNumberFormat="1" applyFont="1" applyFill="1" applyBorder="1" applyAlignment="1" applyProtection="0">
      <alignment horizontal="left" vertical="center"/>
    </xf>
    <xf numFmtId="0" fontId="0" borderId="7" applyNumberFormat="0" applyFont="1" applyFill="0" applyBorder="1" applyAlignment="1" applyProtection="0">
      <alignment vertical="center"/>
    </xf>
    <xf numFmtId="0" fontId="1" fillId="6" borderId="8" applyNumberFormat="0" applyFont="1" applyFill="1" applyBorder="1" applyAlignment="1" applyProtection="0">
      <alignment horizontal="left" vertical="center"/>
    </xf>
    <xf numFmtId="49" fontId="1" fillId="6" borderId="8" applyNumberFormat="1" applyFont="1" applyFill="1" applyBorder="1" applyAlignment="1" applyProtection="0">
      <alignment horizontal="left" vertical="center"/>
    </xf>
    <xf numFmtId="49" fontId="4" fillId="6" borderId="8" applyNumberFormat="1" applyFont="1" applyFill="1" applyBorder="1" applyAlignment="1" applyProtection="0">
      <alignment horizontal="left" vertical="center"/>
    </xf>
    <xf numFmtId="0" fontId="0" borderId="9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4" borderId="10" applyNumberFormat="0" applyFont="1" applyFill="1" applyBorder="1" applyAlignment="1" applyProtection="0">
      <alignment vertical="center"/>
    </xf>
    <xf numFmtId="0" fontId="0" fillId="4" borderId="11" applyNumberFormat="0" applyFont="1" applyFill="1" applyBorder="1" applyAlignment="1" applyProtection="0">
      <alignment vertical="center"/>
    </xf>
    <xf numFmtId="0" fontId="0" fillId="4" borderId="12" applyNumberFormat="0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center"/>
    </xf>
    <xf numFmtId="49" fontId="6" fillId="4" borderId="14" applyNumberFormat="1" applyFont="1" applyFill="1" applyBorder="1" applyAlignment="1" applyProtection="0">
      <alignment horizontal="left" vertical="center" wrapText="1"/>
    </xf>
    <xf numFmtId="0" fontId="6" fillId="4" borderId="14" applyNumberFormat="0" applyFont="1" applyFill="1" applyBorder="1" applyAlignment="1" applyProtection="0">
      <alignment horizontal="left" vertical="center"/>
    </xf>
    <xf numFmtId="0" fontId="0" fillId="4" borderId="15" applyNumberFormat="0" applyFont="1" applyFill="1" applyBorder="1" applyAlignment="1" applyProtection="0">
      <alignment vertical="center"/>
    </xf>
    <xf numFmtId="49" fontId="0" fillId="4" borderId="13" applyNumberFormat="1" applyFont="1" applyFill="1" applyBorder="1" applyAlignment="1" applyProtection="0">
      <alignment horizontal="center" vertical="center" wrapText="1"/>
    </xf>
    <xf numFmtId="0" fontId="0" fillId="4" borderId="16" applyNumberFormat="0" applyFont="1" applyFill="1" applyBorder="1" applyAlignment="1" applyProtection="0">
      <alignment vertical="center"/>
    </xf>
    <xf numFmtId="49" fontId="7" fillId="7" borderId="17" applyNumberFormat="1" applyFont="1" applyFill="1" applyBorder="1" applyAlignment="1" applyProtection="0">
      <alignment horizontal="center" vertical="center"/>
    </xf>
    <xf numFmtId="49" fontId="7" fillId="7" borderId="18" applyNumberFormat="1" applyFont="1" applyFill="1" applyBorder="1" applyAlignment="1" applyProtection="0">
      <alignment horizontal="center" vertical="center"/>
    </xf>
    <xf numFmtId="0" fontId="7" fillId="7" borderId="19" applyNumberFormat="0" applyFont="1" applyFill="1" applyBorder="1" applyAlignment="1" applyProtection="0">
      <alignment horizontal="center" vertical="center"/>
    </xf>
    <xf numFmtId="49" fontId="7" fillId="7" borderId="20" applyNumberFormat="1" applyFont="1" applyFill="1" applyBorder="1" applyAlignment="1" applyProtection="0">
      <alignment horizontal="center" vertical="center"/>
    </xf>
    <xf numFmtId="0" fontId="0" fillId="4" borderId="21" applyNumberFormat="0" applyFont="1" applyFill="1" applyBorder="1" applyAlignment="1" applyProtection="0">
      <alignment vertical="center"/>
    </xf>
    <xf numFmtId="49" fontId="0" fillId="4" borderId="22" applyNumberFormat="1" applyFont="1" applyFill="1" applyBorder="1" applyAlignment="1" applyProtection="0">
      <alignment horizontal="center" vertical="center"/>
    </xf>
    <xf numFmtId="0" fontId="0" fillId="4" borderId="22" applyNumberFormat="0" applyFont="1" applyFill="1" applyBorder="1" applyAlignment="1" applyProtection="0">
      <alignment horizontal="center" vertical="center"/>
    </xf>
    <xf numFmtId="49" fontId="0" fillId="4" borderId="23" applyNumberFormat="1" applyFont="1" applyFill="1" applyBorder="1" applyAlignment="1" applyProtection="0">
      <alignment vertical="center"/>
    </xf>
    <xf numFmtId="49" fontId="0" fillId="4" borderId="15" applyNumberFormat="1" applyFont="1" applyFill="1" applyBorder="1" applyAlignment="1" applyProtection="0">
      <alignment vertical="center"/>
    </xf>
    <xf numFmtId="0" fontId="0" fillId="4" borderId="15" applyNumberFormat="0" applyFont="1" applyFill="1" applyBorder="1" applyAlignment="1" applyProtection="0">
      <alignment horizontal="center" vertical="center" wrapText="1"/>
    </xf>
    <xf numFmtId="49" fontId="0" fillId="4" borderId="15" applyNumberFormat="1" applyFont="1" applyFill="1" applyBorder="1" applyAlignment="1" applyProtection="0">
      <alignment horizontal="center" vertical="center"/>
    </xf>
    <xf numFmtId="0" fontId="0" fillId="4" borderId="15" applyNumberFormat="0" applyFont="1" applyFill="1" applyBorder="1" applyAlignment="1" applyProtection="0">
      <alignment horizontal="center" vertical="center"/>
    </xf>
    <xf numFmtId="49" fontId="0" fillId="4" borderId="13" applyNumberFormat="1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horizontal="center" vertical="center" wrapText="1"/>
    </xf>
    <xf numFmtId="0" fontId="7" fillId="7" borderId="20" applyNumberFormat="0" applyFont="1" applyFill="1" applyBorder="1" applyAlignment="1" applyProtection="0">
      <alignment horizontal="center" vertical="center"/>
    </xf>
    <xf numFmtId="49" fontId="7" fillId="7" borderId="24" applyNumberFormat="1" applyFont="1" applyFill="1" applyBorder="1" applyAlignment="1" applyProtection="0">
      <alignment horizontal="center" vertical="center"/>
    </xf>
    <xf numFmtId="49" fontId="7" fillId="7" borderId="25" applyNumberFormat="1" applyFont="1" applyFill="1" applyBorder="1" applyAlignment="1" applyProtection="0">
      <alignment horizontal="center" vertical="center"/>
    </xf>
    <xf numFmtId="0" fontId="7" fillId="7" borderId="26" applyNumberFormat="0" applyFont="1" applyFill="1" applyBorder="1" applyAlignment="1" applyProtection="0">
      <alignment horizontal="center" vertical="center"/>
    </xf>
    <xf numFmtId="49" fontId="0" fillId="8" borderId="22" applyNumberFormat="1" applyFont="1" applyFill="1" applyBorder="1" applyAlignment="1" applyProtection="0">
      <alignment vertical="center"/>
    </xf>
    <xf numFmtId="49" fontId="0" fillId="9" borderId="22" applyNumberFormat="1" applyFont="1" applyFill="1" applyBorder="1" applyAlignment="1" applyProtection="0">
      <alignment vertical="center"/>
    </xf>
    <xf numFmtId="49" fontId="0" fillId="10" borderId="22" applyNumberFormat="1" applyFont="1" applyFill="1" applyBorder="1" applyAlignment="1" applyProtection="0">
      <alignment vertical="center"/>
    </xf>
    <xf numFmtId="0" fontId="0" fillId="4" borderId="27" applyNumberFormat="0" applyFont="1" applyFill="1" applyBorder="1" applyAlignment="1" applyProtection="0">
      <alignment vertical="center"/>
    </xf>
    <xf numFmtId="0" fontId="0" fillId="4" borderId="28" applyNumberFormat="0" applyFont="1" applyFill="1" applyBorder="1" applyAlignment="1" applyProtection="0">
      <alignment vertical="center"/>
    </xf>
    <xf numFmtId="0" fontId="0" fillId="10" borderId="22" applyNumberFormat="1" applyFont="1" applyFill="1" applyBorder="1" applyAlignment="1" applyProtection="0">
      <alignment vertical="center"/>
    </xf>
    <xf numFmtId="0" fontId="0" fillId="4" borderId="23" applyNumberFormat="0" applyFont="1" applyFill="1" applyBorder="1" applyAlignment="1" applyProtection="0">
      <alignment vertical="center"/>
    </xf>
    <xf numFmtId="49" fontId="7" fillId="4" borderId="29" applyNumberFormat="1" applyFont="1" applyFill="1" applyBorder="1" applyAlignment="1" applyProtection="0">
      <alignment vertical="center"/>
    </xf>
    <xf numFmtId="49" fontId="7" fillId="4" borderId="18" applyNumberFormat="1" applyFont="1" applyFill="1" applyBorder="1" applyAlignment="1" applyProtection="0">
      <alignment vertical="center"/>
    </xf>
    <xf numFmtId="49" fontId="7" fillId="4" borderId="19" applyNumberFormat="1" applyFont="1" applyFill="1" applyBorder="1" applyAlignment="1" applyProtection="0">
      <alignment vertical="center"/>
    </xf>
    <xf numFmtId="0" fontId="7" fillId="4" borderId="18" applyNumberFormat="1" applyFont="1" applyFill="1" applyBorder="1" applyAlignment="1" applyProtection="0">
      <alignment horizontal="left" vertical="center"/>
    </xf>
    <xf numFmtId="0" fontId="7" fillId="4" borderId="19" applyNumberFormat="1" applyFont="1" applyFill="1" applyBorder="1" applyAlignment="1" applyProtection="0">
      <alignment horizontal="left" vertical="center"/>
    </xf>
    <xf numFmtId="0" fontId="7" fillId="4" borderId="20" applyNumberFormat="1" applyFont="1" applyFill="1" applyBorder="1" applyAlignment="1" applyProtection="0">
      <alignment horizontal="left" vertical="center"/>
    </xf>
    <xf numFmtId="0" fontId="7" fillId="4" borderId="20" applyNumberFormat="0" applyFont="1" applyFill="1" applyBorder="1" applyAlignment="1" applyProtection="0">
      <alignment vertical="center"/>
    </xf>
    <xf numFmtId="0" fontId="0" fillId="8" borderId="22" applyNumberFormat="1" applyFont="1" applyFill="1" applyBorder="1" applyAlignment="1" applyProtection="0">
      <alignment vertical="center"/>
    </xf>
    <xf numFmtId="0" fontId="0" fillId="8" borderId="22" applyNumberFormat="0" applyFont="1" applyFill="1" applyBorder="1" applyAlignment="1" applyProtection="0">
      <alignment vertical="center"/>
    </xf>
    <xf numFmtId="0" fontId="0" fillId="9" borderId="22" applyNumberFormat="1" applyFont="1" applyFill="1" applyBorder="1" applyAlignment="1" applyProtection="0">
      <alignment vertical="center"/>
    </xf>
    <xf numFmtId="1" fontId="0" fillId="8" borderId="22" applyNumberFormat="1" applyFont="1" applyFill="1" applyBorder="1" applyAlignment="1" applyProtection="0">
      <alignment vertical="center"/>
    </xf>
    <xf numFmtId="0" fontId="0" fillId="9" borderId="22" applyNumberFormat="0" applyFont="1" applyFill="1" applyBorder="1" applyAlignment="1" applyProtection="0">
      <alignment vertical="center"/>
    </xf>
    <xf numFmtId="2" fontId="0" fillId="10" borderId="22" applyNumberFormat="1" applyFont="1" applyFill="1" applyBorder="1" applyAlignment="1" applyProtection="0">
      <alignment vertical="center"/>
    </xf>
    <xf numFmtId="59" fontId="0" fillId="9" borderId="22" applyNumberFormat="1" applyFont="1" applyFill="1" applyBorder="1" applyAlignment="1" applyProtection="0">
      <alignment vertical="center"/>
    </xf>
    <xf numFmtId="2" fontId="0" fillId="9" borderId="22" applyNumberFormat="1" applyFont="1" applyFill="1" applyBorder="1" applyAlignment="1" applyProtection="0">
      <alignment vertical="center"/>
    </xf>
    <xf numFmtId="60" fontId="0" fillId="10" borderId="22" applyNumberFormat="1" applyFont="1" applyFill="1" applyBorder="1" applyAlignment="1" applyProtection="0">
      <alignment vertical="center"/>
    </xf>
    <xf numFmtId="0" fontId="0" fillId="4" borderId="22" applyNumberFormat="1" applyFont="1" applyFill="1" applyBorder="1" applyAlignment="1" applyProtection="0">
      <alignment vertical="center"/>
    </xf>
    <xf numFmtId="2" fontId="0" fillId="4" borderId="22" applyNumberFormat="1" applyFont="1" applyFill="1" applyBorder="1" applyAlignment="1" applyProtection="0">
      <alignment vertical="center"/>
    </xf>
    <xf numFmtId="49" fontId="7" fillId="4" borderId="30" applyNumberFormat="1" applyFont="1" applyFill="1" applyBorder="1" applyAlignment="1" applyProtection="0">
      <alignment vertical="center"/>
    </xf>
    <xf numFmtId="49" fontId="7" fillId="4" borderId="31" applyNumberFormat="1" applyFont="1" applyFill="1" applyBorder="1" applyAlignment="1" applyProtection="0">
      <alignment vertical="center"/>
    </xf>
    <xf numFmtId="0" fontId="7" fillId="4" borderId="30" applyNumberFormat="1" applyFont="1" applyFill="1" applyBorder="1" applyAlignment="1" applyProtection="0">
      <alignment horizontal="left" vertical="center"/>
    </xf>
    <xf numFmtId="0" fontId="7" fillId="4" borderId="31" applyNumberFormat="1" applyFont="1" applyFill="1" applyBorder="1" applyAlignment="1" applyProtection="0">
      <alignment horizontal="left" vertical="center"/>
    </xf>
    <xf numFmtId="0" fontId="7" fillId="4" borderId="29" applyNumberFormat="1" applyFont="1" applyFill="1" applyBorder="1" applyAlignment="1" applyProtection="0">
      <alignment horizontal="left" vertical="center"/>
    </xf>
    <xf numFmtId="0" fontId="7" fillId="4" borderId="29" applyNumberFormat="0" applyFont="1" applyFill="1" applyBorder="1" applyAlignment="1" applyProtection="0">
      <alignment vertical="center"/>
    </xf>
    <xf numFmtId="0" fontId="0" fillId="10" borderId="22" applyNumberFormat="0" applyFont="1" applyFill="1" applyBorder="1" applyAlignment="1" applyProtection="0">
      <alignment vertical="center"/>
    </xf>
    <xf numFmtId="0" fontId="0" fillId="4" borderId="22" applyNumberFormat="0" applyFont="1" applyFill="1" applyBorder="1" applyAlignment="1" applyProtection="0">
      <alignment vertical="center"/>
    </xf>
    <xf numFmtId="49" fontId="7" fillId="4" borderId="29" applyNumberFormat="1" applyFont="1" applyFill="1" applyBorder="1" applyAlignment="1" applyProtection="0">
      <alignment vertical="center" wrapText="1"/>
    </xf>
    <xf numFmtId="0" fontId="7" fillId="4" borderId="29" applyNumberFormat="0" applyFont="1" applyFill="1" applyBorder="1" applyAlignment="1" applyProtection="0">
      <alignment horizontal="left" vertical="center"/>
    </xf>
    <xf numFmtId="0" fontId="7" fillId="4" borderId="29" applyNumberFormat="0" applyFont="1" applyFill="1" applyBorder="1" applyAlignment="1" applyProtection="0">
      <alignment vertical="center" wrapText="1"/>
    </xf>
    <xf numFmtId="59" fontId="0" fillId="8" borderId="22" applyNumberFormat="1" applyFont="1" applyFill="1" applyBorder="1" applyAlignment="1" applyProtection="0">
      <alignment vertical="center"/>
    </xf>
    <xf numFmtId="61" fontId="0" fillId="8" borderId="22" applyNumberFormat="1" applyFont="1" applyFill="1" applyBorder="1" applyAlignment="1" applyProtection="0">
      <alignment vertical="center"/>
    </xf>
    <xf numFmtId="1" fontId="0" fillId="8" borderId="22" applyNumberFormat="1" applyFont="1" applyFill="1" applyBorder="1" applyAlignment="1" applyProtection="0">
      <alignment horizontal="right" vertical="center"/>
    </xf>
    <xf numFmtId="0" fontId="0" fillId="11" borderId="22" applyNumberFormat="1" applyFont="1" applyFill="1" applyBorder="1" applyAlignment="1" applyProtection="0">
      <alignment vertical="center"/>
    </xf>
    <xf numFmtId="0" fontId="0" fillId="11" borderId="22" applyNumberFormat="0" applyFont="1" applyFill="1" applyBorder="1" applyAlignment="1" applyProtection="0">
      <alignment vertical="center"/>
    </xf>
    <xf numFmtId="62" fontId="0" fillId="11" borderId="22" applyNumberFormat="1" applyFont="1" applyFill="1" applyBorder="1" applyAlignment="1" applyProtection="0">
      <alignment vertical="center"/>
    </xf>
    <xf numFmtId="0" fontId="7" fillId="4" borderId="30" applyNumberFormat="0" applyFont="1" applyFill="1" applyBorder="1" applyAlignment="1" applyProtection="0">
      <alignment vertical="center"/>
    </xf>
    <xf numFmtId="0" fontId="7" fillId="4" borderId="31" applyNumberFormat="0" applyFont="1" applyFill="1" applyBorder="1" applyAlignment="1" applyProtection="0">
      <alignment vertical="center"/>
    </xf>
    <xf numFmtId="0" fontId="7" fillId="4" borderId="30" applyNumberFormat="0" applyFont="1" applyFill="1" applyBorder="1" applyAlignment="1" applyProtection="0">
      <alignment horizontal="left" vertical="center"/>
    </xf>
    <xf numFmtId="0" fontId="7" fillId="4" borderId="31" applyNumberFormat="0" applyFont="1" applyFill="1" applyBorder="1" applyAlignment="1" applyProtection="0">
      <alignment horizontal="left" vertical="center"/>
    </xf>
    <xf numFmtId="49" fontId="7" fillId="4" borderId="30" applyNumberFormat="1" applyFont="1" applyFill="1" applyBorder="1" applyAlignment="1" applyProtection="0">
      <alignment vertical="center" wrapText="1"/>
    </xf>
    <xf numFmtId="49" fontId="7" fillId="4" borderId="30" applyNumberFormat="1" applyFont="1" applyFill="1" applyBorder="1" applyAlignment="1" applyProtection="0">
      <alignment horizontal="left" vertical="center"/>
    </xf>
    <xf numFmtId="2" fontId="0" fillId="11" borderId="22" applyNumberFormat="1" applyFont="1" applyFill="1" applyBorder="1" applyAlignment="1" applyProtection="0">
      <alignment vertical="center"/>
    </xf>
    <xf numFmtId="0" fontId="7" fillId="4" borderId="26" applyNumberFormat="0" applyFont="1" applyFill="1" applyBorder="1" applyAlignment="1" applyProtection="0">
      <alignment vertical="center"/>
    </xf>
    <xf numFmtId="0" fontId="7" fillId="4" borderId="24" applyNumberFormat="0" applyFont="1" applyFill="1" applyBorder="1" applyAlignment="1" applyProtection="0">
      <alignment vertical="center"/>
    </xf>
    <xf numFmtId="0" fontId="7" fillId="4" borderId="25" applyNumberFormat="0" applyFont="1" applyFill="1" applyBorder="1" applyAlignment="1" applyProtection="0">
      <alignment vertical="center"/>
    </xf>
    <xf numFmtId="0" fontId="7" fillId="4" borderId="32" applyNumberFormat="0" applyFont="1" applyFill="1" applyBorder="1" applyAlignment="1" applyProtection="0">
      <alignment vertical="center"/>
    </xf>
    <xf numFmtId="0" fontId="7" fillId="4" borderId="33" applyNumberFormat="0" applyFont="1" applyFill="1" applyBorder="1" applyAlignment="1" applyProtection="0">
      <alignment vertical="center"/>
    </xf>
    <xf numFmtId="0" fontId="7" fillId="4" borderId="34" applyNumberFormat="0" applyFont="1" applyFill="1" applyBorder="1" applyAlignment="1" applyProtection="0">
      <alignment vertical="center"/>
    </xf>
    <xf numFmtId="0" fontId="7" fillId="4" borderId="35" applyNumberFormat="0" applyFont="1" applyFill="1" applyBorder="1" applyAlignment="1" applyProtection="0">
      <alignment vertical="center"/>
    </xf>
    <xf numFmtId="0" fontId="0" fillId="8" borderId="36" applyNumberFormat="0" applyFont="1" applyFill="1" applyBorder="1" applyAlignment="1" applyProtection="0">
      <alignment vertical="center"/>
    </xf>
    <xf numFmtId="0" fontId="0" fillId="9" borderId="36" applyNumberFormat="0" applyFont="1" applyFill="1" applyBorder="1" applyAlignment="1" applyProtection="0">
      <alignment vertical="center"/>
    </xf>
    <xf numFmtId="1" fontId="0" fillId="8" borderId="36" applyNumberFormat="1" applyFont="1" applyFill="1" applyBorder="1" applyAlignment="1" applyProtection="0">
      <alignment vertical="center"/>
    </xf>
    <xf numFmtId="59" fontId="0" fillId="8" borderId="36" applyNumberFormat="1" applyFont="1" applyFill="1" applyBorder="1" applyAlignment="1" applyProtection="0">
      <alignment vertical="center"/>
    </xf>
    <xf numFmtId="61" fontId="0" fillId="8" borderId="36" applyNumberFormat="1" applyFont="1" applyFill="1" applyBorder="1" applyAlignment="1" applyProtection="0">
      <alignment vertical="center"/>
    </xf>
    <xf numFmtId="1" fontId="0" fillId="8" borderId="36" applyNumberFormat="1" applyFont="1" applyFill="1" applyBorder="1" applyAlignment="1" applyProtection="0">
      <alignment horizontal="right" vertical="center"/>
    </xf>
    <xf numFmtId="2" fontId="0" fillId="10" borderId="36" applyNumberFormat="1" applyFont="1" applyFill="1" applyBorder="1" applyAlignment="1" applyProtection="0">
      <alignment vertical="center"/>
    </xf>
    <xf numFmtId="59" fontId="0" fillId="9" borderId="36" applyNumberFormat="1" applyFont="1" applyFill="1" applyBorder="1" applyAlignment="1" applyProtection="0">
      <alignment vertical="center"/>
    </xf>
    <xf numFmtId="2" fontId="0" fillId="9" borderId="36" applyNumberFormat="1" applyFont="1" applyFill="1" applyBorder="1" applyAlignment="1" applyProtection="0">
      <alignment vertical="center"/>
    </xf>
    <xf numFmtId="2" fontId="0" fillId="11" borderId="36" applyNumberFormat="1" applyFont="1" applyFill="1" applyBorder="1" applyAlignment="1" applyProtection="0">
      <alignment vertical="center"/>
    </xf>
    <xf numFmtId="62" fontId="0" fillId="11" borderId="36" applyNumberFormat="1" applyFont="1" applyFill="1" applyBorder="1" applyAlignment="1" applyProtection="0">
      <alignment vertical="center"/>
    </xf>
    <xf numFmtId="62" fontId="0" fillId="11" borderId="37" applyNumberFormat="1" applyFont="1" applyFill="1" applyBorder="1" applyAlignment="1" applyProtection="0">
      <alignment vertical="center"/>
    </xf>
    <xf numFmtId="0" fontId="7" fillId="4" borderId="38" applyNumberFormat="0" applyFont="1" applyFill="1" applyBorder="1" applyAlignment="1" applyProtection="0">
      <alignment vertical="center"/>
    </xf>
    <xf numFmtId="0" fontId="7" fillId="4" borderId="39" applyNumberFormat="0" applyFont="1" applyFill="1" applyBorder="1" applyAlignment="1" applyProtection="0">
      <alignment vertical="center"/>
    </xf>
    <xf numFmtId="0" fontId="7" fillId="4" borderId="15" applyNumberFormat="0" applyFont="1" applyFill="1" applyBorder="1" applyAlignment="1" applyProtection="0">
      <alignment vertical="center"/>
    </xf>
    <xf numFmtId="0" fontId="7" fillId="4" borderId="40" applyNumberFormat="0" applyFont="1" applyFill="1" applyBorder="1" applyAlignment="1" applyProtection="0">
      <alignment vertical="center"/>
    </xf>
    <xf numFmtId="0" fontId="7" fillId="4" borderId="41" applyNumberFormat="0" applyFont="1" applyFill="1" applyBorder="1" applyAlignment="1" applyProtection="0">
      <alignment vertical="center"/>
    </xf>
    <xf numFmtId="0" fontId="7" fillId="4" borderId="42" applyNumberFormat="0" applyFont="1" applyFill="1" applyBorder="1" applyAlignment="1" applyProtection="0">
      <alignment vertical="center"/>
    </xf>
    <xf numFmtId="0" fontId="7" fillId="4" borderId="12" applyNumberFormat="0" applyFont="1" applyFill="1" applyBorder="1" applyAlignment="1" applyProtection="0">
      <alignment vertical="center"/>
    </xf>
    <xf numFmtId="0" fontId="0" fillId="8" borderId="5" applyNumberFormat="0" applyFont="1" applyFill="1" applyBorder="1" applyAlignment="1" applyProtection="0">
      <alignment vertical="center"/>
    </xf>
    <xf numFmtId="0" fontId="0" fillId="9" borderId="5" applyNumberFormat="0" applyFont="1" applyFill="1" applyBorder="1" applyAlignment="1" applyProtection="0">
      <alignment vertical="center"/>
    </xf>
    <xf numFmtId="1" fontId="0" fillId="8" borderId="5" applyNumberFormat="1" applyFont="1" applyFill="1" applyBorder="1" applyAlignment="1" applyProtection="0">
      <alignment vertical="center"/>
    </xf>
    <xf numFmtId="59" fontId="0" fillId="8" borderId="5" applyNumberFormat="1" applyFont="1" applyFill="1" applyBorder="1" applyAlignment="1" applyProtection="0">
      <alignment vertical="center"/>
    </xf>
    <xf numFmtId="61" fontId="0" fillId="8" borderId="5" applyNumberFormat="1" applyFont="1" applyFill="1" applyBorder="1" applyAlignment="1" applyProtection="0">
      <alignment vertical="center"/>
    </xf>
    <xf numFmtId="1" fontId="0" fillId="8" borderId="5" applyNumberFormat="1" applyFont="1" applyFill="1" applyBorder="1" applyAlignment="1" applyProtection="0">
      <alignment horizontal="right" vertical="center"/>
    </xf>
    <xf numFmtId="2" fontId="0" fillId="10" borderId="5" applyNumberFormat="1" applyFont="1" applyFill="1" applyBorder="1" applyAlignment="1" applyProtection="0">
      <alignment vertical="center"/>
    </xf>
    <xf numFmtId="59" fontId="0" fillId="9" borderId="5" applyNumberFormat="1" applyFont="1" applyFill="1" applyBorder="1" applyAlignment="1" applyProtection="0">
      <alignment vertical="center"/>
    </xf>
    <xf numFmtId="2" fontId="0" fillId="9" borderId="5" applyNumberFormat="1" applyFont="1" applyFill="1" applyBorder="1" applyAlignment="1" applyProtection="0">
      <alignment vertical="center"/>
    </xf>
    <xf numFmtId="2" fontId="0" fillId="11" borderId="5" applyNumberFormat="1" applyFont="1" applyFill="1" applyBorder="1" applyAlignment="1" applyProtection="0">
      <alignment vertical="center"/>
    </xf>
    <xf numFmtId="62" fontId="0" fillId="11" borderId="5" applyNumberFormat="1" applyFont="1" applyFill="1" applyBorder="1" applyAlignment="1" applyProtection="0">
      <alignment vertical="center"/>
    </xf>
    <xf numFmtId="62" fontId="0" fillId="11" borderId="43" applyNumberFormat="1" applyFont="1" applyFill="1" applyBorder="1" applyAlignment="1" applyProtection="0">
      <alignment vertical="center"/>
    </xf>
    <xf numFmtId="49" fontId="6" fillId="4" borderId="44" applyNumberFormat="1" applyFont="1" applyFill="1" applyBorder="1" applyAlignment="1" applyProtection="0">
      <alignment horizontal="left" vertical="center" wrapText="1"/>
    </xf>
    <xf numFmtId="0" fontId="6" fillId="4" borderId="44" applyNumberFormat="0" applyFont="1" applyFill="1" applyBorder="1" applyAlignment="1" applyProtection="0">
      <alignment horizontal="left" vertical="center"/>
    </xf>
    <xf numFmtId="0" fontId="6" fillId="4" borderId="45" applyNumberFormat="0" applyFont="1" applyFill="1" applyBorder="1" applyAlignment="1" applyProtection="0">
      <alignment horizontal="left" vertical="center"/>
    </xf>
    <xf numFmtId="0" fontId="0" fillId="4" borderId="46" applyNumberFormat="0" applyFont="1" applyFill="1" applyBorder="1" applyAlignment="1" applyProtection="0">
      <alignment vertical="center"/>
    </xf>
    <xf numFmtId="61" fontId="0" fillId="4" borderId="46" applyNumberFormat="1" applyFont="1" applyFill="1" applyBorder="1" applyAlignment="1" applyProtection="0">
      <alignment vertical="center"/>
    </xf>
    <xf numFmtId="0" fontId="0" fillId="4" borderId="47" applyNumberFormat="0" applyFont="1" applyFill="1" applyBorder="1" applyAlignment="1" applyProtection="0">
      <alignment vertical="center"/>
    </xf>
    <xf numFmtId="0" fontId="0" fillId="4" borderId="48" applyNumberFormat="0" applyFont="1" applyFill="1" applyBorder="1" applyAlignment="1" applyProtection="0">
      <alignment vertical="center"/>
    </xf>
    <xf numFmtId="49" fontId="7" fillId="4" borderId="49" applyNumberFormat="1" applyFont="1" applyFill="1" applyBorder="1" applyAlignment="1" applyProtection="0">
      <alignment horizontal="left" vertical="center"/>
    </xf>
    <xf numFmtId="49" fontId="7" fillId="4" borderId="20" applyNumberFormat="1" applyFont="1" applyFill="1" applyBorder="1" applyAlignment="1" applyProtection="0">
      <alignment horizontal="left" vertical="center" wrapText="1"/>
    </xf>
    <xf numFmtId="49" fontId="7" fillId="4" borderId="50" applyNumberFormat="1" applyFont="1" applyFill="1" applyBorder="1" applyAlignment="1" applyProtection="0">
      <alignment horizontal="left" vertical="center"/>
    </xf>
    <xf numFmtId="0" fontId="7" fillId="4" borderId="51" applyNumberFormat="0" applyFont="1" applyFill="1" applyBorder="1" applyAlignment="1" applyProtection="0">
      <alignment horizontal="left" vertical="center"/>
    </xf>
    <xf numFmtId="0" fontId="7" fillId="4" borderId="52" applyNumberFormat="0" applyFont="1" applyFill="1" applyBorder="1" applyAlignment="1" applyProtection="0">
      <alignment horizontal="left" vertical="center"/>
    </xf>
    <xf numFmtId="49" fontId="7" fillId="4" borderId="20" applyNumberFormat="1" applyFont="1" applyFill="1" applyBorder="1" applyAlignment="1" applyProtection="0">
      <alignment horizontal="left" vertical="center"/>
    </xf>
    <xf numFmtId="0" fontId="0" fillId="4" borderId="53" applyNumberFormat="0" applyFont="1" applyFill="1" applyBorder="1" applyAlignment="1" applyProtection="0">
      <alignment vertical="center"/>
    </xf>
    <xf numFmtId="61" fontId="0" fillId="4" borderId="13" applyNumberFormat="1" applyFont="1" applyFill="1" applyBorder="1" applyAlignment="1" applyProtection="0">
      <alignment vertical="center"/>
    </xf>
    <xf numFmtId="0" fontId="7" fillId="4" borderId="54" applyNumberFormat="0" applyFont="1" applyFill="1" applyBorder="1" applyAlignment="1" applyProtection="0">
      <alignment horizontal="left" vertical="center"/>
    </xf>
    <xf numFmtId="49" fontId="7" fillId="4" borderId="55" applyNumberFormat="1" applyFont="1" applyFill="1" applyBorder="1" applyAlignment="1" applyProtection="0">
      <alignment horizontal="left" vertical="center"/>
    </xf>
    <xf numFmtId="0" fontId="7" fillId="4" borderId="56" applyNumberFormat="0" applyFont="1" applyFill="1" applyBorder="1" applyAlignment="1" applyProtection="0">
      <alignment horizontal="left" vertical="center"/>
    </xf>
    <xf numFmtId="0" fontId="7" fillId="4" borderId="57" applyNumberFormat="0" applyFont="1" applyFill="1" applyBorder="1" applyAlignment="1" applyProtection="0">
      <alignment horizontal="left" vertical="center"/>
    </xf>
    <xf numFmtId="0" fontId="7" fillId="4" borderId="58" applyNumberFormat="0" applyFont="1" applyFill="1" applyBorder="1" applyAlignment="1" applyProtection="0">
      <alignment horizontal="left" vertical="center"/>
    </xf>
    <xf numFmtId="0" fontId="7" fillId="4" borderId="26" applyNumberFormat="0" applyFont="1" applyFill="1" applyBorder="1" applyAlignment="1" applyProtection="0">
      <alignment horizontal="left" vertical="center"/>
    </xf>
    <xf numFmtId="49" fontId="7" fillId="4" borderId="59" applyNumberFormat="1" applyFont="1" applyFill="1" applyBorder="1" applyAlignment="1" applyProtection="0">
      <alignment horizontal="left" vertical="center" wrapText="1"/>
    </xf>
    <xf numFmtId="0" fontId="7" fillId="4" borderId="45" applyNumberFormat="0" applyFont="1" applyFill="1" applyBorder="1" applyAlignment="1" applyProtection="0">
      <alignment horizontal="left" vertical="center" wrapText="1"/>
    </xf>
    <xf numFmtId="0" fontId="7" fillId="4" borderId="60" applyNumberFormat="0" applyFont="1" applyFill="1" applyBorder="1" applyAlignment="1" applyProtection="0">
      <alignment horizontal="left" vertical="center" wrapText="1"/>
    </xf>
    <xf numFmtId="49" fontId="7" fillId="4" borderId="26" applyNumberFormat="1" applyFont="1" applyFill="1" applyBorder="1" applyAlignment="1" applyProtection="0">
      <alignment vertical="center" wrapText="1"/>
    </xf>
    <xf numFmtId="49" fontId="7" fillId="4" borderId="49" applyNumberFormat="1" applyFont="1" applyFill="1" applyBorder="1" applyAlignment="1" applyProtection="0">
      <alignment horizontal="left" vertical="center" wrapText="1"/>
    </xf>
    <xf numFmtId="1" fontId="0" fillId="4" borderId="13" applyNumberFormat="1" applyFont="1" applyFill="1" applyBorder="1" applyAlignment="1" applyProtection="0">
      <alignment vertical="center"/>
    </xf>
    <xf numFmtId="1" fontId="0" fillId="4" borderId="22" applyNumberFormat="1" applyFont="1" applyFill="1" applyBorder="1" applyAlignment="1" applyProtection="0">
      <alignment vertical="center"/>
    </xf>
    <xf numFmtId="0" fontId="0" fillId="4" borderId="13" applyNumberFormat="1" applyFont="1" applyFill="1" applyBorder="1" applyAlignment="1" applyProtection="0">
      <alignment vertical="center"/>
    </xf>
    <xf numFmtId="49" fontId="7" fillId="4" borderId="24" applyNumberFormat="1" applyFont="1" applyFill="1" applyBorder="1" applyAlignment="1" applyProtection="0">
      <alignment horizontal="left" vertical="center" wrapText="1"/>
    </xf>
    <xf numFmtId="0" fontId="7" fillId="4" borderId="61" applyNumberFormat="0" applyFont="1" applyFill="1" applyBorder="1" applyAlignment="1" applyProtection="0">
      <alignment horizontal="left" vertical="center" wrapText="1"/>
    </xf>
    <xf numFmtId="0" fontId="7" fillId="4" borderId="25" applyNumberFormat="0" applyFont="1" applyFill="1" applyBorder="1" applyAlignment="1" applyProtection="0">
      <alignment horizontal="left" vertical="center" wrapText="1"/>
    </xf>
    <xf numFmtId="0" fontId="0" fillId="4" borderId="62" applyNumberFormat="0" applyFont="1" applyFill="1" applyBorder="1" applyAlignment="1" applyProtection="0">
      <alignment vertical="center"/>
    </xf>
    <xf numFmtId="0" fontId="7" fillId="4" borderId="22" applyNumberFormat="0" applyFont="1" applyFill="1" applyBorder="1" applyAlignment="1" applyProtection="0">
      <alignment horizontal="left" vertical="center"/>
    </xf>
    <xf numFmtId="49" fontId="7" fillId="4" borderId="30" applyNumberFormat="1" applyFont="1" applyFill="1" applyBorder="1" applyAlignment="1" applyProtection="0">
      <alignment horizontal="left" vertical="center" wrapText="1"/>
    </xf>
    <xf numFmtId="0" fontId="7" fillId="4" borderId="22" applyNumberFormat="0" applyFont="1" applyFill="1" applyBorder="1" applyAlignment="1" applyProtection="0">
      <alignment horizontal="left" vertical="center" wrapText="1"/>
    </xf>
    <xf numFmtId="0" fontId="7" fillId="4" borderId="31" applyNumberFormat="0" applyFont="1" applyFill="1" applyBorder="1" applyAlignment="1" applyProtection="0">
      <alignment horizontal="left" vertical="center" wrapText="1"/>
    </xf>
    <xf numFmtId="0" fontId="7" fillId="4" borderId="49" applyNumberFormat="0" applyFont="1" applyFill="1" applyBorder="1" applyAlignment="1" applyProtection="0">
      <alignment horizontal="left" vertical="center"/>
    </xf>
    <xf numFmtId="0" fontId="7" fillId="4" borderId="20" applyNumberFormat="0" applyFont="1" applyFill="1" applyBorder="1" applyAlignment="1" applyProtection="0">
      <alignment horizontal="left" vertical="center" wrapText="1"/>
    </xf>
    <xf numFmtId="0" fontId="7" fillId="4" borderId="55" applyNumberFormat="0" applyFont="1" applyFill="1" applyBorder="1" applyAlignment="1" applyProtection="0">
      <alignment horizontal="left" vertical="center"/>
    </xf>
    <xf numFmtId="0" fontId="9" fillId="4" borderId="22" applyNumberFormat="1" applyFont="1" applyFill="1" applyBorder="1" applyAlignment="1" applyProtection="0">
      <alignment horizontal="center" vertical="center"/>
    </xf>
    <xf numFmtId="0" fontId="9" fillId="4" borderId="22" applyNumberFormat="0" applyFont="1" applyFill="1" applyBorder="1" applyAlignment="1" applyProtection="0">
      <alignment horizontal="center" vertical="center"/>
    </xf>
    <xf numFmtId="0" fontId="0" fillId="4" borderId="22" applyNumberFormat="1" applyFont="1" applyFill="1" applyBorder="1" applyAlignment="1" applyProtection="0">
      <alignment horizontal="center" vertical="center"/>
    </xf>
    <xf numFmtId="0" fontId="7" fillId="4" borderId="24" applyNumberFormat="0" applyFont="1" applyFill="1" applyBorder="1" applyAlignment="1" applyProtection="0">
      <alignment horizontal="left" vertical="center" wrapText="1"/>
    </xf>
    <xf numFmtId="0" fontId="7" fillId="4" borderId="50" applyNumberFormat="0" applyFont="1" applyFill="1" applyBorder="1" applyAlignment="1" applyProtection="0">
      <alignment horizontal="left" vertical="center"/>
    </xf>
    <xf numFmtId="0" fontId="0" fillId="4" borderId="63" applyNumberFormat="0" applyFont="1" applyFill="1" applyBorder="1" applyAlignment="1" applyProtection="0">
      <alignment vertical="center"/>
    </xf>
    <xf numFmtId="0" fontId="0" fillId="4" borderId="63" applyNumberFormat="1" applyFont="1" applyFill="1" applyBorder="1" applyAlignment="1" applyProtection="0">
      <alignment vertical="center"/>
    </xf>
    <xf numFmtId="0" fontId="7" fillId="4" borderId="64" applyNumberFormat="0" applyFont="1" applyFill="1" applyBorder="1" applyAlignment="1" applyProtection="0">
      <alignment horizontal="left" vertical="center" wrapText="1"/>
    </xf>
    <xf numFmtId="0" fontId="7" fillId="4" borderId="65" applyNumberFormat="0" applyFont="1" applyFill="1" applyBorder="1" applyAlignment="1" applyProtection="0">
      <alignment horizontal="left" vertical="center" wrapText="1"/>
    </xf>
    <xf numFmtId="0" fontId="7" fillId="4" borderId="66" applyNumberFormat="0" applyFont="1" applyFill="1" applyBorder="1" applyAlignment="1" applyProtection="0">
      <alignment horizontal="left" vertical="center" wrapText="1"/>
    </xf>
    <xf numFmtId="49" fontId="7" fillId="4" borderId="67" applyNumberFormat="1" applyFont="1" applyFill="1" applyBorder="1" applyAlignment="1" applyProtection="0">
      <alignment horizontal="left" vertical="center"/>
    </xf>
    <xf numFmtId="0" fontId="7" fillId="4" borderId="15" applyNumberFormat="0" applyFont="1" applyFill="1" applyBorder="1" applyAlignment="1" applyProtection="0">
      <alignment horizontal="left" vertical="center"/>
    </xf>
    <xf numFmtId="0" fontId="7" fillId="4" borderId="68" applyNumberFormat="0" applyFont="1" applyFill="1" applyBorder="1" applyAlignment="1" applyProtection="0">
      <alignment horizontal="left" vertical="center"/>
    </xf>
    <xf numFmtId="0" fontId="7" fillId="4" borderId="69" applyNumberFormat="0" applyFont="1" applyFill="1" applyBorder="1" applyAlignment="1" applyProtection="0">
      <alignment horizontal="left" vertical="center"/>
    </xf>
    <xf numFmtId="0" fontId="7" fillId="4" borderId="70" applyNumberFormat="0" applyFont="1" applyFill="1" applyBorder="1" applyAlignment="1" applyProtection="0">
      <alignment horizontal="left" vertical="center" wrapText="1"/>
    </xf>
    <xf numFmtId="0" fontId="0" fillId="4" borderId="32" applyNumberFormat="0" applyFont="1" applyFill="1" applyBorder="1" applyAlignment="1" applyProtection="0">
      <alignment vertical="bottom"/>
    </xf>
    <xf numFmtId="0" fontId="0" fillId="4" borderId="13" applyNumberFormat="0" applyFont="1" applyFill="1" applyBorder="1" applyAlignment="1" applyProtection="0">
      <alignment vertical="bottom"/>
    </xf>
    <xf numFmtId="0" fontId="0" fillId="4" borderId="13" applyNumberFormat="1" applyFont="1" applyFill="1" applyBorder="1" applyAlignment="1" applyProtection="0">
      <alignment vertical="bottom"/>
    </xf>
    <xf numFmtId="0" fontId="0" fillId="4" borderId="71" applyNumberFormat="0" applyFont="1" applyFill="1" applyBorder="1" applyAlignment="1" applyProtection="0">
      <alignment horizontal="center" vertical="center"/>
    </xf>
    <xf numFmtId="0" fontId="0" fillId="4" borderId="32" applyNumberFormat="0" applyFont="1" applyFill="1" applyBorder="1" applyAlignment="1" applyProtection="0">
      <alignment horizontal="center" vertical="center"/>
    </xf>
    <xf numFmtId="0" fontId="0" fillId="4" borderId="72" applyNumberFormat="0" applyFont="1" applyFill="1" applyBorder="1" applyAlignment="1" applyProtection="0">
      <alignment horizontal="center" vertical="center"/>
    </xf>
    <xf numFmtId="0" fontId="0" fillId="4" borderId="53" applyNumberFormat="0" applyFont="1" applyFill="1" applyBorder="1" applyAlignment="1" applyProtection="0">
      <alignment vertical="bottom"/>
    </xf>
    <xf numFmtId="0" fontId="0" fillId="4" borderId="53" applyNumberFormat="0" applyFont="1" applyFill="1" applyBorder="1" applyAlignment="1" applyProtection="0">
      <alignment horizontal="center" vertical="center"/>
    </xf>
    <xf numFmtId="0" fontId="0" fillId="4" borderId="13" applyNumberFormat="0" applyFont="1" applyFill="1" applyBorder="1" applyAlignment="1" applyProtection="0">
      <alignment horizontal="center" vertical="center"/>
    </xf>
    <xf numFmtId="0" fontId="0" fillId="4" borderId="16" applyNumberFormat="0" applyFont="1" applyFill="1" applyBorder="1" applyAlignment="1" applyProtection="0">
      <alignment horizontal="center" vertical="center"/>
    </xf>
    <xf numFmtId="0" fontId="0" fillId="4" borderId="15" applyNumberFormat="0" applyFont="1" applyFill="1" applyBorder="1" applyAlignment="1" applyProtection="0">
      <alignment vertical="bottom"/>
    </xf>
    <xf numFmtId="0" fontId="0" fillId="4" borderId="54" applyNumberFormat="0" applyFont="1" applyFill="1" applyBorder="1" applyAlignment="1" applyProtection="0">
      <alignment vertical="bottom"/>
    </xf>
    <xf numFmtId="0" fontId="0" fillId="4" borderId="63" applyNumberFormat="0" applyFont="1" applyFill="1" applyBorder="1" applyAlignment="1" applyProtection="0">
      <alignment vertical="bottom"/>
    </xf>
    <xf numFmtId="0" fontId="0" fillId="4" borderId="21" applyNumberFormat="0" applyFont="1" applyFill="1" applyBorder="1" applyAlignment="1" applyProtection="0">
      <alignment vertical="bottom"/>
    </xf>
    <xf numFmtId="0" fontId="0" fillId="4" borderId="22" applyNumberFormat="1" applyFont="1" applyFill="1" applyBorder="1" applyAlignment="1" applyProtection="0">
      <alignment horizontal="left" vertical="bottom"/>
    </xf>
    <xf numFmtId="3" fontId="0" fillId="4" borderId="22" applyNumberFormat="1" applyFont="1" applyFill="1" applyBorder="1" applyAlignment="1" applyProtection="0">
      <alignment horizontal="left" vertical="bottom"/>
    </xf>
    <xf numFmtId="0" fontId="0" fillId="4" borderId="23" applyNumberFormat="0" applyFont="1" applyFill="1" applyBorder="1" applyAlignment="1" applyProtection="0">
      <alignment vertical="bottom"/>
    </xf>
    <xf numFmtId="0" fontId="0" fillId="4" borderId="22" applyNumberFormat="1" applyFont="1" applyFill="1" applyBorder="1" applyAlignment="1" applyProtection="0">
      <alignment horizontal="left" vertical="center"/>
    </xf>
    <xf numFmtId="0" fontId="0" fillId="4" borderId="65" applyNumberFormat="0" applyFont="1" applyFill="1" applyBorder="1" applyAlignment="1" applyProtection="0">
      <alignment horizontal="left" vertical="bottom"/>
    </xf>
    <xf numFmtId="0" fontId="0" fillId="4" borderId="68" applyNumberFormat="0" applyFont="1" applyFill="1" applyBorder="1" applyAlignment="1" applyProtection="0">
      <alignment horizontal="left" vertical="center"/>
    </xf>
    <xf numFmtId="0" fontId="0" fillId="4" borderId="56" applyNumberFormat="0" applyFont="1" applyFill="1" applyBorder="1" applyAlignment="1" applyProtection="0">
      <alignment vertical="center"/>
    </xf>
    <xf numFmtId="0" fontId="0" fillId="4" borderId="68" applyNumberFormat="1" applyFont="1" applyFill="1" applyBorder="1" applyAlignment="1" applyProtection="0">
      <alignment horizontal="left" vertical="center"/>
    </xf>
    <xf numFmtId="0" fontId="0" fillId="4" borderId="73" applyNumberFormat="0" applyFont="1" applyFill="1" applyBorder="1" applyAlignment="1" applyProtection="0">
      <alignment horizontal="left" vertical="center"/>
    </xf>
    <xf numFmtId="0" fontId="0" fillId="4" borderId="22" applyNumberFormat="0" applyFont="1" applyFill="1" applyBorder="1" applyAlignment="1" applyProtection="0">
      <alignment horizontal="left" vertical="bottom"/>
    </xf>
    <xf numFmtId="0" fontId="0" fillId="4" borderId="27" applyNumberFormat="0" applyFont="1" applyFill="1" applyBorder="1" applyAlignment="1" applyProtection="0">
      <alignment horizontal="left" vertical="bottom"/>
    </xf>
    <xf numFmtId="0" fontId="0" fillId="4" borderId="63" applyNumberFormat="0" applyFont="1" applyFill="1" applyBorder="1" applyAlignment="1" applyProtection="0">
      <alignment horizontal="left" vertical="bottom"/>
    </xf>
    <xf numFmtId="0" fontId="0" fillId="4" borderId="63" applyNumberFormat="1" applyFont="1" applyFill="1" applyBorder="1" applyAlignment="1" applyProtection="0">
      <alignment horizontal="left" vertical="center"/>
    </xf>
    <xf numFmtId="0" fontId="0" fillId="4" borderId="13" applyNumberFormat="0" applyFont="1" applyFill="1" applyBorder="1" applyAlignment="1" applyProtection="0">
      <alignment horizontal="left" vertical="bottom"/>
    </xf>
    <xf numFmtId="0" fontId="0" fillId="4" borderId="13" applyNumberFormat="1" applyFont="1" applyFill="1" applyBorder="1" applyAlignment="1" applyProtection="0">
      <alignment horizontal="left" vertical="bottom"/>
    </xf>
    <xf numFmtId="0" fontId="0" fillId="4" borderId="13" applyNumberFormat="1" applyFont="1" applyFill="1" applyBorder="1" applyAlignment="1" applyProtection="0">
      <alignment horizontal="left" vertical="center"/>
    </xf>
    <xf numFmtId="0" fontId="0" fillId="4" borderId="74" applyNumberFormat="0" applyFont="1" applyFill="1" applyBorder="1" applyAlignment="1" applyProtection="0">
      <alignment horizontal="center" vertical="center"/>
    </xf>
    <xf numFmtId="0" fontId="0" fillId="4" borderId="14" applyNumberFormat="0" applyFont="1" applyFill="1" applyBorder="1" applyAlignment="1" applyProtection="0">
      <alignment horizontal="center" vertical="center"/>
    </xf>
    <xf numFmtId="0" fontId="0" fillId="4" borderId="75" applyNumberFormat="0" applyFont="1" applyFill="1" applyBorder="1" applyAlignment="1" applyProtection="0">
      <alignment horizontal="center" vertical="center"/>
    </xf>
    <xf numFmtId="0" fontId="0" fillId="4" borderId="32" applyNumberFormat="0" applyFont="1" applyFill="1" applyBorder="1" applyAlignment="1" applyProtection="0">
      <alignment vertical="center"/>
    </xf>
    <xf numFmtId="0" fontId="0" fillId="4" borderId="13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0" fontId="7" fillId="4" borderId="20" applyNumberFormat="0" applyFont="1" applyFill="1" applyBorder="1" applyAlignment="1" applyProtection="0">
      <alignment horizontal="left" vertical="center"/>
    </xf>
    <xf numFmtId="49" fontId="7" fillId="4" borderId="18" applyNumberFormat="1" applyFont="1" applyFill="1" applyBorder="1" applyAlignment="1" applyProtection="0">
      <alignment horizontal="left" vertical="center"/>
    </xf>
    <xf numFmtId="0" fontId="7" fillId="4" borderId="76" applyNumberFormat="0" applyFont="1" applyFill="1" applyBorder="1" applyAlignment="1" applyProtection="0">
      <alignment horizontal="left" vertical="center"/>
    </xf>
    <xf numFmtId="0" fontId="7" fillId="4" borderId="19" applyNumberFormat="0" applyFont="1" applyFill="1" applyBorder="1" applyAlignment="1" applyProtection="0">
      <alignment horizontal="left" vertical="center"/>
    </xf>
    <xf numFmtId="49" fontId="7" fillId="4" borderId="24" applyNumberFormat="1" applyFont="1" applyFill="1" applyBorder="1" applyAlignment="1" applyProtection="0">
      <alignment horizontal="left" vertical="center"/>
    </xf>
    <xf numFmtId="0" fontId="7" fillId="4" borderId="61" applyNumberFormat="0" applyFont="1" applyFill="1" applyBorder="1" applyAlignment="1" applyProtection="0">
      <alignment horizontal="left" vertical="center"/>
    </xf>
    <xf numFmtId="0" fontId="7" fillId="4" borderId="25" applyNumberFormat="0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0" fontId="0" fillId="4" borderId="77" applyNumberFormat="1" applyFont="1" applyFill="1" applyBorder="1" applyAlignment="1" applyProtection="0">
      <alignment vertical="center"/>
    </xf>
    <xf numFmtId="0" fontId="0" fillId="4" borderId="78" applyNumberFormat="1" applyFont="1" applyFill="1" applyBorder="1" applyAlignment="1" applyProtection="0">
      <alignment vertical="center"/>
    </xf>
    <xf numFmtId="0" fontId="0" fillId="4" borderId="46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5e88b1"/>
      <rgbColor rgb="ffeef3f4"/>
      <rgbColor rgb="ffffd966"/>
      <rgbColor rgb="ffd8d8d8"/>
      <rgbColor rgb="ff92d050"/>
      <rgbColor rgb="ffffff00"/>
      <rgbColor rgb="ffbfbfbf"/>
      <rgbColor rgb="ff888888"/>
      <rgbColor rgb="ffd9d9d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73275"/>
          <c:y val="0.0371385"/>
          <c:w val="0.807338"/>
          <c:h val="0.890246"/>
        </c:manualLayout>
      </c:layout>
      <c:scatterChart>
        <c:scatterStyle val="smoothMarker"/>
        <c:varyColors val="0"/>
        <c:ser>
          <c:idx val="0"/>
          <c:order val="0"/>
          <c:tx>
            <c:v>Y_B(n)</c:v>
          </c:tx>
          <c:spPr>
            <a:solidFill>
              <a:schemeClr val="accent1"/>
            </a:solidFill>
            <a:ln w="190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5"/>
              <c:pt idx="0">
                <c:v>0.000000</c:v>
              </c:pt>
              <c:pt idx="2">
                <c:v>7.000000</c:v>
              </c:pt>
              <c:pt idx="4">
                <c:v>15.000000</c:v>
              </c:pt>
              <c:pt idx="9">
                <c:v>23.000000</c:v>
              </c:pt>
              <c:pt idx="11">
                <c:v>47.000000</c:v>
              </c:pt>
            </c:numLit>
          </c:xVal>
          <c:yVal>
            <c:numLit>
              <c:ptCount val="5"/>
              <c:pt idx="0">
                <c:v>0.000000</c:v>
              </c:pt>
              <c:pt idx="2">
                <c:v>1.636980</c:v>
              </c:pt>
              <c:pt idx="4">
                <c:v>5.134900</c:v>
              </c:pt>
              <c:pt idx="9">
                <c:v>9.749600</c:v>
              </c:pt>
              <c:pt idx="11">
                <c:v>28.480100</c:v>
              </c:pt>
            </c:numLit>
          </c:yVal>
          <c:smooth val="0"/>
        </c:ser>
        <c:ser>
          <c:idx val="1"/>
          <c:order val="1"/>
          <c:tx>
            <c:v>Y_L(n)</c:v>
          </c:tx>
          <c:spPr>
            <a:solidFill>
              <a:schemeClr val="accent2"/>
            </a:solidFill>
            <a:ln w="190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5"/>
              <c:pt idx="0">
                <c:v>0.000000</c:v>
              </c:pt>
              <c:pt idx="2">
                <c:v>7.000000</c:v>
              </c:pt>
              <c:pt idx="4">
                <c:v>15.000000</c:v>
              </c:pt>
              <c:pt idx="9">
                <c:v>23.000000</c:v>
              </c:pt>
              <c:pt idx="11">
                <c:v>47.000000</c:v>
              </c:pt>
            </c:numLit>
          </c:xVal>
          <c:yVal>
            <c:numLit>
              <c:ptCount val="5"/>
              <c:pt idx="0">
                <c:v>0.000000</c:v>
              </c:pt>
              <c:pt idx="2">
                <c:v>29.536200</c:v>
              </c:pt>
              <c:pt idx="4">
                <c:v>46.660600</c:v>
              </c:pt>
              <c:pt idx="9">
                <c:v>60.302100</c:v>
              </c:pt>
              <c:pt idx="11">
                <c:v>92.588000</c:v>
              </c:pt>
            </c:numLit>
          </c:yVal>
          <c:smooth val="0"/>
        </c:ser>
        <c:ser>
          <c:idx val="2"/>
          <c:order val="2"/>
          <c:tx>
            <c:v>Y_H(n)</c:v>
          </c:tx>
          <c:spPr>
            <a:solidFill>
              <a:schemeClr val="accent3"/>
            </a:solidFill>
            <a:ln w="190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5"/>
              <c:pt idx="0">
                <c:v>0.000000</c:v>
              </c:pt>
              <c:pt idx="2">
                <c:v>7.000000</c:v>
              </c:pt>
              <c:pt idx="4">
                <c:v>15.000000</c:v>
              </c:pt>
              <c:pt idx="9">
                <c:v>23.000000</c:v>
              </c:pt>
              <c:pt idx="11">
                <c:v>47.000000</c:v>
              </c:pt>
            </c:numLit>
          </c:xVal>
          <c:yVal>
            <c:numLit>
              <c:ptCount val="5"/>
              <c:pt idx="0">
                <c:v>0.000000</c:v>
              </c:pt>
              <c:pt idx="2">
                <c:v>1.157520</c:v>
              </c:pt>
              <c:pt idx="4">
                <c:v>3.630920</c:v>
              </c:pt>
              <c:pt idx="9">
                <c:v>6.894010</c:v>
              </c:pt>
              <c:pt idx="11">
                <c:v>20.138500</c:v>
              </c:pt>
            </c:numLit>
          </c:yVal>
          <c:smooth val="0"/>
        </c:ser>
        <c:ser>
          <c:idx val="3"/>
          <c:order val="3"/>
          <c:tx>
            <c:v>Le_in(n)</c:v>
          </c:tx>
          <c:spPr>
            <a:solidFill>
              <a:schemeClr val="accent5"/>
            </a:solidFill>
            <a:ln w="19050" cap="flat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5"/>
              <c:pt idx="0">
                <c:v>0.000000</c:v>
              </c:pt>
              <c:pt idx="2">
                <c:v>7.000000</c:v>
              </c:pt>
              <c:pt idx="4">
                <c:v>15.000000</c:v>
              </c:pt>
              <c:pt idx="9">
                <c:v>23.000000</c:v>
              </c:pt>
              <c:pt idx="11">
                <c:v>47.000000</c:v>
              </c:pt>
            </c:numLit>
          </c:xVal>
          <c:yVal>
            <c:numLit>
              <c:ptCount val="5"/>
              <c:pt idx="0">
                <c:v>0.000000</c:v>
              </c:pt>
              <c:pt idx="2">
                <c:v>7.000000</c:v>
              </c:pt>
              <c:pt idx="4">
                <c:v>15.000000</c:v>
              </c:pt>
              <c:pt idx="9">
                <c:v>23.000000</c:v>
              </c:pt>
              <c:pt idx="11">
                <c:v>47.000000</c:v>
              </c:pt>
            </c:numLit>
          </c:yVal>
          <c:smooth val="0"/>
        </c:ser>
        <c:ser>
          <c:idx val="4"/>
          <c:order val="4"/>
          <c:tx>
            <c:v>Y_Ac'</c:v>
          </c:tx>
          <c:spPr>
            <a:solidFill>
              <a:schemeClr val="accent6"/>
            </a:solidFill>
            <a:ln w="19050" cap="flat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dLbls>
            <c:numFmt formatCode="0.00&quot; &quot;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5"/>
              <c:pt idx="0">
                <c:v>0.000000</c:v>
              </c:pt>
              <c:pt idx="2">
                <c:v>7.000000</c:v>
              </c:pt>
              <c:pt idx="4">
                <c:v>15.000000</c:v>
              </c:pt>
              <c:pt idx="9">
                <c:v>23.000000</c:v>
              </c:pt>
              <c:pt idx="11">
                <c:v>47.000000</c:v>
              </c:pt>
            </c:numLit>
          </c:xVal>
          <c:yVal>
            <c:numLit>
              <c:ptCount val="1"/>
              <c:pt idx="0">
                <c:v>0.000000</c:v>
              </c:pt>
            </c:numLit>
          </c:yVal>
          <c:smooth val="0"/>
        </c:ser>
        <c:ser>
          <c:idx val="5"/>
          <c:order val="5"/>
          <c:tx>
            <c:v>Y_Ac</c:v>
          </c:tx>
          <c:spPr>
            <a:solidFill>
              <a:schemeClr val="accent4"/>
            </a:solidFill>
            <a:ln w="19050" cap="flat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x"/>
            <c:size val="7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5"/>
              <c:pt idx="0">
                <c:v>0.000000</c:v>
              </c:pt>
              <c:pt idx="2">
                <c:v>7.000000</c:v>
              </c:pt>
              <c:pt idx="4">
                <c:v>15.000000</c:v>
              </c:pt>
              <c:pt idx="9">
                <c:v>23.000000</c:v>
              </c:pt>
              <c:pt idx="11">
                <c:v>47.000000</c:v>
              </c:pt>
            </c:numLit>
          </c:xVal>
          <c:yVal>
            <c:numLit>
              <c:ptCount val="1"/>
              <c:pt idx="0">
                <c:v>0.000000</c:v>
              </c:pt>
            </c:numLit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63.75"/>
        <c:minorUnit val="31.875"/>
      </c:valAx>
      <c:valAx>
        <c:axId val="2094734553"/>
        <c:scaling>
          <c:orientation val="minMax"/>
          <c:max val="255"/>
          <c:min val="0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63.75"/>
        <c:minorUnit val="31.8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94233"/>
          <c:y val="0.344528"/>
          <c:w val="0.105767"/>
          <c:h val="0.24783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73275"/>
          <c:y val="0.0388854"/>
          <c:w val="0.807338"/>
          <c:h val="0.885671"/>
        </c:manualLayout>
      </c:layout>
      <c:scatterChart>
        <c:scatterStyle val="smoothMarker"/>
        <c:varyColors val="0"/>
        <c:ser>
          <c:idx val="0"/>
          <c:order val="0"/>
          <c:tx>
            <c:v>Y_B(n)</c:v>
          </c:tx>
          <c:spPr>
            <a:solidFill>
              <a:schemeClr val="accent1"/>
            </a:solidFill>
            <a:ln w="190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7"/>
              <c:pt idx="0">
                <c:v>0.000000</c:v>
              </c:pt>
              <c:pt idx="2">
                <c:v>7.000000</c:v>
              </c:pt>
              <c:pt idx="4">
                <c:v>15.000000</c:v>
              </c:pt>
              <c:pt idx="7">
                <c:v>23.000000</c:v>
              </c:pt>
              <c:pt idx="9">
                <c:v>47.000000</c:v>
              </c:pt>
              <c:pt idx="10">
                <c:v>55.000000</c:v>
              </c:pt>
              <c:pt idx="11">
                <c:v>63.000000</c:v>
              </c:pt>
            </c:numLit>
          </c:xVal>
          <c:yVal>
            <c:numLit>
              <c:ptCount val="7"/>
              <c:pt idx="0">
                <c:v>0.000000</c:v>
              </c:pt>
              <c:pt idx="2">
                <c:v>1.636980</c:v>
              </c:pt>
              <c:pt idx="4">
                <c:v>5.134900</c:v>
              </c:pt>
              <c:pt idx="7">
                <c:v>9.749600</c:v>
              </c:pt>
              <c:pt idx="9">
                <c:v>28.480100</c:v>
              </c:pt>
              <c:pt idx="10">
                <c:v>36.052800</c:v>
              </c:pt>
              <c:pt idx="11">
                <c:v>44.198300</c:v>
              </c:pt>
            </c:numLit>
          </c:yVal>
          <c:smooth val="0"/>
        </c:ser>
        <c:ser>
          <c:idx val="1"/>
          <c:order val="1"/>
          <c:tx>
            <c:v>Y_L(n)</c:v>
          </c:tx>
          <c:spPr>
            <a:solidFill>
              <a:schemeClr val="accent2"/>
            </a:solidFill>
            <a:ln w="190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7"/>
              <c:pt idx="0">
                <c:v>0.000000</c:v>
              </c:pt>
              <c:pt idx="2">
                <c:v>7.000000</c:v>
              </c:pt>
              <c:pt idx="4">
                <c:v>15.000000</c:v>
              </c:pt>
              <c:pt idx="7">
                <c:v>23.000000</c:v>
              </c:pt>
              <c:pt idx="9">
                <c:v>47.000000</c:v>
              </c:pt>
              <c:pt idx="10">
                <c:v>55.000000</c:v>
              </c:pt>
              <c:pt idx="11">
                <c:v>63.000000</c:v>
              </c:pt>
            </c:numLit>
          </c:xVal>
          <c:yVal>
            <c:numLit>
              <c:ptCount val="7"/>
              <c:pt idx="0">
                <c:v>0.000000</c:v>
              </c:pt>
              <c:pt idx="2">
                <c:v>29.536200</c:v>
              </c:pt>
              <c:pt idx="4">
                <c:v>46.660600</c:v>
              </c:pt>
              <c:pt idx="7">
                <c:v>60.302100</c:v>
              </c:pt>
              <c:pt idx="9">
                <c:v>92.588000</c:v>
              </c:pt>
              <c:pt idx="10">
                <c:v>101.745000</c:v>
              </c:pt>
              <c:pt idx="11">
                <c:v>110.383000</c:v>
              </c:pt>
            </c:numLit>
          </c:yVal>
          <c:smooth val="0"/>
        </c:ser>
        <c:ser>
          <c:idx val="2"/>
          <c:order val="2"/>
          <c:tx>
            <c:v>Y_H(n)</c:v>
          </c:tx>
          <c:spPr>
            <a:solidFill>
              <a:schemeClr val="accent3"/>
            </a:solidFill>
            <a:ln w="190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7"/>
              <c:pt idx="0">
                <c:v>0.000000</c:v>
              </c:pt>
              <c:pt idx="2">
                <c:v>7.000000</c:v>
              </c:pt>
              <c:pt idx="4">
                <c:v>15.000000</c:v>
              </c:pt>
              <c:pt idx="7">
                <c:v>23.000000</c:v>
              </c:pt>
              <c:pt idx="9">
                <c:v>47.000000</c:v>
              </c:pt>
              <c:pt idx="10">
                <c:v>55.000000</c:v>
              </c:pt>
              <c:pt idx="11">
                <c:v>63.000000</c:v>
              </c:pt>
            </c:numLit>
          </c:xVal>
          <c:yVal>
            <c:numLit>
              <c:ptCount val="7"/>
              <c:pt idx="0">
                <c:v>0.000000</c:v>
              </c:pt>
              <c:pt idx="2">
                <c:v>1.157520</c:v>
              </c:pt>
              <c:pt idx="4">
                <c:v>3.630920</c:v>
              </c:pt>
              <c:pt idx="7">
                <c:v>6.894010</c:v>
              </c:pt>
              <c:pt idx="9">
                <c:v>20.138500</c:v>
              </c:pt>
              <c:pt idx="10">
                <c:v>25.493200</c:v>
              </c:pt>
              <c:pt idx="11">
                <c:v>31.252900</c:v>
              </c:pt>
            </c:numLit>
          </c:yVal>
          <c:smooth val="0"/>
        </c:ser>
        <c:ser>
          <c:idx val="3"/>
          <c:order val="3"/>
          <c:tx>
            <c:v>Le_in(n)</c:v>
          </c:tx>
          <c:spPr>
            <a:solidFill>
              <a:schemeClr val="accent5"/>
            </a:solidFill>
            <a:ln w="19050" cap="flat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7"/>
              <c:pt idx="0">
                <c:v>0.000000</c:v>
              </c:pt>
              <c:pt idx="2">
                <c:v>7.000000</c:v>
              </c:pt>
              <c:pt idx="4">
                <c:v>15.000000</c:v>
              </c:pt>
              <c:pt idx="7">
                <c:v>23.000000</c:v>
              </c:pt>
              <c:pt idx="9">
                <c:v>47.000000</c:v>
              </c:pt>
              <c:pt idx="10">
                <c:v>55.000000</c:v>
              </c:pt>
              <c:pt idx="11">
                <c:v>63.000000</c:v>
              </c:pt>
            </c:numLit>
          </c:xVal>
          <c:yVal>
            <c:numLit>
              <c:ptCount val="7"/>
              <c:pt idx="0">
                <c:v>0.000000</c:v>
              </c:pt>
              <c:pt idx="2">
                <c:v>7.000000</c:v>
              </c:pt>
              <c:pt idx="4">
                <c:v>15.000000</c:v>
              </c:pt>
              <c:pt idx="7">
                <c:v>23.000000</c:v>
              </c:pt>
              <c:pt idx="9">
                <c:v>47.000000</c:v>
              </c:pt>
              <c:pt idx="10">
                <c:v>55.000000</c:v>
              </c:pt>
              <c:pt idx="11">
                <c:v>63.000000</c:v>
              </c:pt>
            </c:numLit>
          </c:yVal>
          <c:smooth val="0"/>
        </c:ser>
        <c:ser>
          <c:idx val="4"/>
          <c:order val="4"/>
          <c:tx>
            <c:v>Y_Ac'</c:v>
          </c:tx>
          <c:spPr>
            <a:solidFill>
              <a:schemeClr val="accent6"/>
            </a:solidFill>
            <a:ln w="19050" cap="flat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dLbls>
            <c:numFmt formatCode="0.00&quot; &quot;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7"/>
              <c:pt idx="0">
                <c:v>0.000000</c:v>
              </c:pt>
              <c:pt idx="2">
                <c:v>7.000000</c:v>
              </c:pt>
              <c:pt idx="4">
                <c:v>15.000000</c:v>
              </c:pt>
              <c:pt idx="7">
                <c:v>23.000000</c:v>
              </c:pt>
              <c:pt idx="9">
                <c:v>47.000000</c:v>
              </c:pt>
              <c:pt idx="10">
                <c:v>55.000000</c:v>
              </c:pt>
              <c:pt idx="11">
                <c:v>63.000000</c:v>
              </c:pt>
            </c:numLit>
          </c:xVal>
          <c:yVal>
            <c:numLit>
              <c:ptCount val="1"/>
              <c:pt idx="0">
                <c:v>0.000000</c:v>
              </c:pt>
            </c:numLit>
          </c:yVal>
          <c:smooth val="0"/>
        </c:ser>
        <c:ser>
          <c:idx val="5"/>
          <c:order val="5"/>
          <c:tx>
            <c:v>Y_Ac</c:v>
          </c:tx>
          <c:spPr>
            <a:solidFill>
              <a:schemeClr val="accent4"/>
            </a:solidFill>
            <a:ln w="19050" cap="flat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x"/>
            <c:size val="7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7"/>
              <c:pt idx="0">
                <c:v>0.000000</c:v>
              </c:pt>
              <c:pt idx="2">
                <c:v>7.000000</c:v>
              </c:pt>
              <c:pt idx="4">
                <c:v>15.000000</c:v>
              </c:pt>
              <c:pt idx="7">
                <c:v>23.000000</c:v>
              </c:pt>
              <c:pt idx="9">
                <c:v>47.000000</c:v>
              </c:pt>
              <c:pt idx="10">
                <c:v>55.000000</c:v>
              </c:pt>
              <c:pt idx="11">
                <c:v>63.000000</c:v>
              </c:pt>
            </c:numLit>
          </c:xVal>
          <c:yVal>
            <c:numLit>
              <c:ptCount val="1"/>
              <c:pt idx="0">
                <c:v>0.000000</c:v>
              </c:pt>
            </c:numLit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63.75"/>
        <c:minorUnit val="31.875"/>
      </c:valAx>
      <c:valAx>
        <c:axId val="2094734553"/>
        <c:scaling>
          <c:orientation val="minMax"/>
          <c:max val="255"/>
          <c:min val="0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63.75"/>
        <c:minorUnit val="31.8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94233"/>
          <c:y val="0.337062"/>
          <c:w val="0.105767"/>
          <c:h val="0.258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600" u="none">
                <a:solidFill>
                  <a:srgbClr val="595959"/>
                </a:solidFill>
                <a:latin typeface="Calibri"/>
              </a:defRPr>
            </a:pPr>
            <a:r>
              <a:rPr b="1" i="0" strike="noStrike" sz="1600" u="none">
                <a:solidFill>
                  <a:srgbClr val="595959"/>
                </a:solidFill>
                <a:latin typeface="Calibri"/>
              </a:rPr>
              <a:t>图表标题</a:t>
            </a:r>
          </a:p>
        </c:rich>
      </c:tx>
      <c:layout>
        <c:manualLayout>
          <c:xMode val="edge"/>
          <c:yMode val="edge"/>
          <c:x val="0.432802"/>
          <c:y val="0"/>
          <c:w val="0.0477851"/>
          <c:h val="0.253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73207"/>
          <c:y val="0.2539"/>
          <c:w val="0.866069"/>
          <c:h val="0.60947"/>
        </c:manualLayout>
      </c:layout>
      <c:barChart>
        <c:barDir val="col"/>
        <c:grouping val="clustered"/>
        <c:varyColors val="0"/>
        <c:ser>
          <c:idx val="0"/>
          <c:order val="0"/>
          <c:tx>
            <c:v>Sum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1"/>
              <c:pt idx="0">
                <c:v>7</c:v>
              </c:pt>
              <c:pt idx="1">
                <c:v/>
              </c:pt>
              <c:pt idx="2">
                <c:v>15</c:v>
              </c:pt>
              <c:pt idx="3">
                <c:v/>
              </c:pt>
              <c:pt idx="4">
                <c:v/>
              </c:pt>
              <c:pt idx="5">
                <c:v>23</c:v>
              </c:pt>
              <c:pt idx="6">
                <c:v/>
              </c:pt>
              <c:pt idx="7">
                <c:v>47</c:v>
              </c:pt>
              <c:pt idx="8">
                <c:v>55</c:v>
              </c:pt>
              <c:pt idx="9">
                <c:v>63</c:v>
              </c:pt>
              <c:pt idx="10">
                <c:v>71</c:v>
              </c:pt>
            </c:strLit>
          </c:cat>
          <c:val>
            <c:numLit>
              <c:ptCount val="7"/>
              <c:pt idx="0">
                <c:v>0.000000</c:v>
              </c:pt>
              <c:pt idx="2">
                <c:v>0.000000</c:v>
              </c:pt>
              <c:pt idx="5">
                <c:v>0.000000</c:v>
              </c:pt>
              <c:pt idx="7">
                <c:v>0.000000</c:v>
              </c:pt>
              <c:pt idx="8">
                <c:v>0.000000</c:v>
              </c:pt>
              <c:pt idx="9">
                <c:v>1.000000</c:v>
              </c:pt>
              <c:pt idx="10">
                <c:v>0.000000</c:v>
              </c:pt>
            </c:numLit>
          </c:val>
        </c:ser>
        <c:ser>
          <c:idx val="1"/>
          <c:order val="1"/>
          <c:tx>
            <c:v>ASum</c:v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&quot; &quot;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1"/>
              <c:pt idx="0">
                <c:v>7</c:v>
              </c:pt>
              <c:pt idx="1">
                <c:v/>
              </c:pt>
              <c:pt idx="2">
                <c:v>15</c:v>
              </c:pt>
              <c:pt idx="3">
                <c:v/>
              </c:pt>
              <c:pt idx="4">
                <c:v/>
              </c:pt>
              <c:pt idx="5">
                <c:v>23</c:v>
              </c:pt>
              <c:pt idx="6">
                <c:v/>
              </c:pt>
              <c:pt idx="7">
                <c:v>47</c:v>
              </c:pt>
              <c:pt idx="8">
                <c:v>55</c:v>
              </c:pt>
              <c:pt idx="9">
                <c:v>63</c:v>
              </c:pt>
              <c:pt idx="10">
                <c:v>71</c:v>
              </c:pt>
            </c:strLit>
          </c:cat>
          <c:val>
            <c:numLit>
              <c:ptCount val="7"/>
              <c:pt idx="0">
                <c:v>0.000000</c:v>
              </c:pt>
              <c:pt idx="2">
                <c:v>0.000000</c:v>
              </c:pt>
              <c:pt idx="5">
                <c:v>0.000000</c:v>
              </c:pt>
              <c:pt idx="7">
                <c:v>0.000000</c:v>
              </c:pt>
              <c:pt idx="8">
                <c:v>0.000000</c:v>
              </c:pt>
              <c:pt idx="9">
                <c:v>0.000000</c:v>
              </c:pt>
              <c:pt idx="10">
                <c:v>0.000000</c:v>
              </c:pt>
            </c:numLit>
          </c:val>
        </c:ser>
        <c:gapWidth val="444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8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932802"/>
          <c:y val="0.353134"/>
          <c:w val="0.0671978"/>
          <c:h val="0.18368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29</xdr:col>
      <xdr:colOff>649386</xdr:colOff>
      <xdr:row>3</xdr:row>
      <xdr:rowOff>119767</xdr:rowOff>
    </xdr:from>
    <xdr:to>
      <xdr:col>41</xdr:col>
      <xdr:colOff>508322</xdr:colOff>
      <xdr:row>21</xdr:row>
      <xdr:rowOff>61838</xdr:rowOff>
    </xdr:to>
    <xdr:graphicFrame>
      <xdr:nvGraphicFramePr>
        <xdr:cNvPr id="7" name="图表 1"/>
        <xdr:cNvGraphicFramePr/>
      </xdr:nvGraphicFramePr>
      <xdr:xfrm>
        <a:off x="27967086" y="776992"/>
        <a:ext cx="8431437" cy="376159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</xdr:col>
      <xdr:colOff>1884045</xdr:colOff>
      <xdr:row>80</xdr:row>
      <xdr:rowOff>20319</xdr:rowOff>
    </xdr:from>
    <xdr:to>
      <xdr:col>4</xdr:col>
      <xdr:colOff>229234</xdr:colOff>
      <xdr:row>80</xdr:row>
      <xdr:rowOff>23494</xdr:rowOff>
    </xdr:to>
    <xdr:sp>
      <xdr:nvSpPr>
        <xdr:cNvPr id="8" name="直接箭头连接符 3"/>
        <xdr:cNvSpPr/>
      </xdr:nvSpPr>
      <xdr:spPr>
        <a:xfrm flipV="1">
          <a:off x="3090545" y="15504794"/>
          <a:ext cx="2498090" cy="3176"/>
        </a:xfrm>
        <a:prstGeom prst="line">
          <a:avLst/>
        </a:prstGeom>
        <a:noFill/>
        <a:ln w="6350" cap="flat">
          <a:solidFill>
            <a:schemeClr val="accent1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6</xdr:col>
      <xdr:colOff>74930</xdr:colOff>
      <xdr:row>73</xdr:row>
      <xdr:rowOff>110489</xdr:rowOff>
    </xdr:from>
    <xdr:to>
      <xdr:col>6</xdr:col>
      <xdr:colOff>76833</xdr:colOff>
      <xdr:row>78</xdr:row>
      <xdr:rowOff>133349</xdr:rowOff>
    </xdr:to>
    <xdr:sp>
      <xdr:nvSpPr>
        <xdr:cNvPr id="9" name="直接箭头连接符 4"/>
        <xdr:cNvSpPr/>
      </xdr:nvSpPr>
      <xdr:spPr>
        <a:xfrm>
          <a:off x="6526530" y="14394814"/>
          <a:ext cx="1904" cy="880111"/>
        </a:xfrm>
        <a:prstGeom prst="line">
          <a:avLst/>
        </a:prstGeom>
        <a:noFill/>
        <a:ln w="6350" cap="flat">
          <a:solidFill>
            <a:schemeClr val="accent1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1056638</xdr:colOff>
      <xdr:row>89</xdr:row>
      <xdr:rowOff>15873</xdr:rowOff>
    </xdr:from>
    <xdr:to>
      <xdr:col>2</xdr:col>
      <xdr:colOff>1062353</xdr:colOff>
      <xdr:row>94</xdr:row>
      <xdr:rowOff>121917</xdr:rowOff>
    </xdr:to>
    <xdr:sp>
      <xdr:nvSpPr>
        <xdr:cNvPr id="10" name="直接箭头连接符 5"/>
        <xdr:cNvSpPr/>
      </xdr:nvSpPr>
      <xdr:spPr>
        <a:xfrm>
          <a:off x="2263138" y="17043398"/>
          <a:ext cx="5716" cy="963295"/>
        </a:xfrm>
        <a:prstGeom prst="line">
          <a:avLst/>
        </a:prstGeom>
        <a:noFill/>
        <a:ln w="6350" cap="flat">
          <a:solidFill>
            <a:schemeClr val="accent1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</xdr:col>
      <xdr:colOff>430752</xdr:colOff>
      <xdr:row>47</xdr:row>
      <xdr:rowOff>170799</xdr:rowOff>
    </xdr:from>
    <xdr:to>
      <xdr:col>8</xdr:col>
      <xdr:colOff>1275335</xdr:colOff>
      <xdr:row>94</xdr:row>
      <xdr:rowOff>122762</xdr:rowOff>
    </xdr:to>
    <xdr:grpSp>
      <xdr:nvGrpSpPr>
        <xdr:cNvPr id="65" name="组合 6"/>
        <xdr:cNvGrpSpPr/>
      </xdr:nvGrpSpPr>
      <xdr:grpSpPr>
        <a:xfrm>
          <a:off x="621252" y="9978374"/>
          <a:ext cx="8324884" cy="8029164"/>
          <a:chOff x="0" y="-13"/>
          <a:chExt cx="8324883" cy="8029162"/>
        </a:xfrm>
      </xdr:grpSpPr>
      <xdr:sp>
        <xdr:nvSpPr>
          <xdr:cNvPr id="11" name="文本框 7"/>
          <xdr:cNvSpPr txBox="1"/>
        </xdr:nvSpPr>
        <xdr:spPr>
          <a:xfrm>
            <a:off x="6841111" y="5308219"/>
            <a:ext cx="426798" cy="280415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Y</a:t>
            </a:r>
          </a:p>
        </xdr:txBody>
      </xdr:sp>
      <xdr:grpSp>
        <xdr:nvGrpSpPr>
          <xdr:cNvPr id="64" name="组合 8"/>
          <xdr:cNvGrpSpPr/>
        </xdr:nvGrpSpPr>
        <xdr:grpSpPr>
          <a:xfrm>
            <a:off x="0" y="-14"/>
            <a:ext cx="8324884" cy="8029164"/>
            <a:chOff x="0" y="-11"/>
            <a:chExt cx="8324883" cy="8029162"/>
          </a:xfrm>
        </xdr:grpSpPr>
        <xdr:sp>
          <xdr:nvSpPr>
            <xdr:cNvPr id="12" name="文本框 9"/>
            <xdr:cNvSpPr txBox="1"/>
          </xdr:nvSpPr>
          <xdr:spPr>
            <a:xfrm>
              <a:off x="1766873" y="6043257"/>
              <a:ext cx="427010" cy="280414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val="1"/>
              </a:ext>
            </a:extLst>
          </xdr:spPr>
          <xdr:txBody>
            <a:bodyPr wrap="square" lIns="45718" tIns="45718" rIns="45718" bIns="45718" numCol="1" anchor="t">
              <a:spAutoFit/>
            </a:bodyPr>
            <a:lstStyle/>
            <a:p>
              <a:pPr marL="0" marR="0" indent="0" algn="l" defTabSz="9144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b="0" baseline="0" cap="none" i="0" spc="0" strike="noStrike" sz="1100" u="none">
                  <a:ln>
                    <a:noFill/>
                  </a:ln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  <a:sym typeface="Calibri"/>
                </a:defRPr>
              </a:pPr>
              <a:r>
                <a:rPr b="0" baseline="0" cap="none" i="0" spc="0" strike="noStrike" sz="1100" u="none">
                  <a:ln>
                    <a:noFill/>
                  </a:ln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  <a:sym typeface="Calibri"/>
                </a:rPr>
                <a:t>Y</a:t>
              </a:r>
            </a:p>
          </xdr:txBody>
        </xdr:sp>
        <xdr:grpSp>
          <xdr:nvGrpSpPr>
            <xdr:cNvPr id="63" name="组合 10"/>
            <xdr:cNvGrpSpPr/>
          </xdr:nvGrpSpPr>
          <xdr:grpSpPr>
            <a:xfrm>
              <a:off x="0" y="-12"/>
              <a:ext cx="8324884" cy="8029164"/>
              <a:chOff x="0" y="-9"/>
              <a:chExt cx="8324883" cy="8029162"/>
            </a:xfrm>
          </xdr:grpSpPr>
          <xdr:sp>
            <xdr:nvSpPr>
              <xdr:cNvPr id="13" name="文本框 11"/>
              <xdr:cNvSpPr txBox="1"/>
            </xdr:nvSpPr>
            <xdr:spPr>
              <a:xfrm>
                <a:off x="2993085" y="5146862"/>
                <a:ext cx="427054" cy="280415"/>
              </a:xfrm>
              <a:prstGeom prst="rect">
                <a:avLst/>
              </a:prstGeom>
              <a:noFill/>
              <a:ln w="12700" cap="flat">
                <a:noFill/>
                <a:miter lim="400000"/>
              </a:ln>
              <a:effectLst/>
              <a:extLst>
                <a:ext uri="{C572A759-6A51-4108-AA02-DFA0A04FC94B}">
                  <ma14:wrappingTextBoxFlag xmlns:ma14="http://schemas.microsoft.com/office/mac/drawingml/2011/main" val="1"/>
                </a:ext>
              </a:extLst>
            </xdr:spPr>
            <xdr:txBody>
              <a:bodyPr wrap="square" lIns="45718" tIns="45718" rIns="45718" bIns="45718" numCol="1" anchor="t">
                <a:spAutoFit/>
              </a:bodyPr>
              <a:lstStyle/>
              <a:p>
                <a:pPr marL="0" marR="0" indent="0" algn="l" defTabSz="914400" latinLnBrk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0" baseline="0" cap="none" i="0" spc="0" strike="noStrike" sz="1100" u="none">
                    <a:ln>
                      <a:noFill/>
                    </a:ln>
                    <a:solidFill>
                      <a:srgbClr val="000000"/>
                    </a:solidFill>
                    <a:uFillTx/>
                    <a:latin typeface="Calibri"/>
                    <a:ea typeface="Calibri"/>
                    <a:cs typeface="Calibri"/>
                    <a:sym typeface="Calibri"/>
                  </a:defRPr>
                </a:pPr>
                <a:r>
                  <a:rPr b="0" baseline="0" cap="none" i="0" spc="0" strike="noStrike" sz="1100" u="none">
                    <a:ln>
                      <a:noFill/>
                    </a:ln>
                    <a:solidFill>
                      <a:srgbClr val="000000"/>
                    </a:solidFill>
                    <a:uFillTx/>
                    <a:latin typeface="Calibri"/>
                    <a:ea typeface="Calibri"/>
                    <a:cs typeface="Calibri"/>
                    <a:sym typeface="Calibri"/>
                  </a:rPr>
                  <a:t>N</a:t>
                </a:r>
              </a:p>
            </xdr:txBody>
          </xdr:sp>
          <xdr:grpSp>
            <xdr:nvGrpSpPr>
              <xdr:cNvPr id="62" name="组合 12"/>
              <xdr:cNvGrpSpPr/>
            </xdr:nvGrpSpPr>
            <xdr:grpSpPr>
              <a:xfrm>
                <a:off x="0" y="-10"/>
                <a:ext cx="8324884" cy="8029164"/>
                <a:chOff x="0" y="-8"/>
                <a:chExt cx="8324883" cy="8029162"/>
              </a:xfrm>
            </xdr:grpSpPr>
            <xdr:sp>
              <xdr:nvSpPr>
                <xdr:cNvPr id="14" name="文本框 13"/>
                <xdr:cNvSpPr txBox="1"/>
              </xdr:nvSpPr>
              <xdr:spPr>
                <a:xfrm>
                  <a:off x="3300133" y="3627492"/>
                  <a:ext cx="427099" cy="280415"/>
                </a:xfrm>
                <a:prstGeom prst="rect">
                  <a:avLst/>
                </a:prstGeom>
                <a:noFill/>
                <a:ln w="12700" cap="flat">
                  <a:noFill/>
                  <a:miter lim="400000"/>
                </a:ln>
                <a:effectLst/>
                <a:extLst>
                  <a:ext uri="{C572A759-6A51-4108-AA02-DFA0A04FC94B}">
                    <ma14:wrappingTextBoxFlag xmlns:ma14="http://schemas.microsoft.com/office/mac/drawingml/2011/main" val="1"/>
                  </a:ext>
                </a:extLst>
              </xdr:spPr>
              <xdr:txBody>
                <a:bodyPr wrap="square" lIns="45718" tIns="45718" rIns="45718" bIns="45718" numCol="1" anchor="t">
                  <a:spAutoFit/>
                </a:bodyPr>
                <a:lstStyle/>
                <a:p>
                  <a:pPr marL="0" marR="0" indent="0" algn="l" defTabSz="914400" latinLnBrk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b="0" baseline="0" cap="none" i="0" spc="0" strike="noStrike" sz="1100" u="none">
                      <a:ln>
                        <a:noFill/>
                      </a:ln>
                      <a:solidFill>
                        <a:srgbClr val="000000"/>
                      </a:solidFill>
                      <a:uFillTx/>
                      <a:latin typeface="Calibri"/>
                      <a:ea typeface="Calibri"/>
                      <a:cs typeface="Calibri"/>
                      <a:sym typeface="Calibri"/>
                    </a:defRPr>
                  </a:pPr>
                  <a:r>
                    <a:rPr b="0" baseline="0" cap="none" i="0" spc="0" strike="noStrike" sz="1100" u="none">
                      <a:ln>
                        <a:noFill/>
                      </a:ln>
                      <a:solidFill>
                        <a:srgbClr val="000000"/>
                      </a:solidFill>
                      <a:uFillTx/>
                      <a:latin typeface="Calibri"/>
                      <a:ea typeface="Calibri"/>
                      <a:cs typeface="Calibri"/>
                      <a:sym typeface="Calibri"/>
                    </a:rPr>
                    <a:t>N</a:t>
                  </a:r>
                </a:p>
              </xdr:txBody>
            </xdr:sp>
            <xdr:grpSp>
              <xdr:nvGrpSpPr>
                <xdr:cNvPr id="61" name="组合 14"/>
                <xdr:cNvGrpSpPr/>
              </xdr:nvGrpSpPr>
              <xdr:grpSpPr>
                <a:xfrm>
                  <a:off x="0" y="-9"/>
                  <a:ext cx="8324884" cy="8029164"/>
                  <a:chOff x="0" y="-6"/>
                  <a:chExt cx="8324883" cy="8029162"/>
                </a:xfrm>
              </xdr:grpSpPr>
              <xdr:sp>
                <xdr:nvSpPr>
                  <xdr:cNvPr id="15" name="文本框 15"/>
                  <xdr:cNvSpPr txBox="1"/>
                </xdr:nvSpPr>
                <xdr:spPr>
                  <a:xfrm>
                    <a:off x="5632043" y="4644947"/>
                    <a:ext cx="427144" cy="280415"/>
                  </a:xfrm>
                  <a:prstGeom prst="rect">
                    <a:avLst/>
                  </a:prstGeom>
                  <a:noFill/>
                  <a:ln w="12700" cap="flat">
                    <a:noFill/>
                    <a:miter lim="400000"/>
                  </a:ln>
                  <a:effectLst/>
                  <a:extLst>
                    <a:ext uri="{C572A759-6A51-4108-AA02-DFA0A04FC94B}">
                      <ma14:wrappingTextBoxFlag xmlns:ma14="http://schemas.microsoft.com/office/mac/drawingml/2011/main" val="1"/>
                    </a:ext>
                  </a:extLst>
                </xdr:spPr>
                <xdr:txBody>
                  <a:bodyPr wrap="square" lIns="45718" tIns="45718" rIns="45718" bIns="45718" numCol="1" anchor="t">
                    <a:spAutoFit/>
                  </a:bodyPr>
                  <a:lstStyle/>
                  <a:p>
                    <a:pPr marL="0" marR="0" indent="0" algn="l" defTabSz="914400" latinLnBrk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b="0" baseline="0" cap="none" i="0" spc="0" strike="noStrike" sz="1100" u="none">
                        <a:ln>
                          <a:noFill/>
                        </a:ln>
                        <a:solidFill>
                          <a:srgbClr val="000000"/>
                        </a:solidFill>
                        <a:uFillTx/>
                        <a:latin typeface="Calibri"/>
                        <a:ea typeface="Calibri"/>
                        <a:cs typeface="Calibri"/>
                        <a:sym typeface="Calibri"/>
                      </a:defRPr>
                    </a:pPr>
                    <a:r>
                      <a:rPr b="0" baseline="0" cap="none" i="0" spc="0" strike="noStrike" sz="1100" u="none">
                        <a:ln>
                          <a:noFill/>
                        </a:ln>
                        <a:solidFill>
                          <a:srgbClr val="000000"/>
                        </a:solidFill>
                        <a:uFillTx/>
                        <a:latin typeface="Calibri"/>
                        <a:ea typeface="Calibri"/>
                        <a:cs typeface="Calibri"/>
                        <a:sym typeface="Calibri"/>
                      </a:rPr>
                      <a:t>N</a:t>
                    </a:r>
                  </a:p>
                </xdr:txBody>
              </xdr:sp>
              <xdr:grpSp>
                <xdr:nvGrpSpPr>
                  <xdr:cNvPr id="60" name="组合 16"/>
                  <xdr:cNvGrpSpPr/>
                </xdr:nvGrpSpPr>
                <xdr:grpSpPr>
                  <a:xfrm>
                    <a:off x="0" y="-7"/>
                    <a:ext cx="8324884" cy="8029164"/>
                    <a:chOff x="0" y="-5"/>
                    <a:chExt cx="8324883" cy="8029162"/>
                  </a:xfrm>
                </xdr:grpSpPr>
                <xdr:grpSp>
                  <xdr:nvGrpSpPr>
                    <xdr:cNvPr id="18" name="流程图: 过程 17"/>
                    <xdr:cNvGrpSpPr/>
                  </xdr:nvGrpSpPr>
                  <xdr:grpSpPr>
                    <a:xfrm>
                      <a:off x="4440112" y="5299466"/>
                      <a:ext cx="2226800" cy="463730"/>
                      <a:chOff x="-19050" y="0"/>
                      <a:chExt cx="2226798" cy="463729"/>
                    </a:xfrm>
                  </xdr:grpSpPr>
                  <xdr:sp>
                    <xdr:nvSpPr>
                      <xdr:cNvPr id="16" name="Shape 16"/>
                      <xdr:cNvSpPr/>
                    </xdr:nvSpPr>
                    <xdr:spPr>
                      <a:xfrm>
                        <a:off x="19050" y="0"/>
                        <a:ext cx="2150599" cy="463730"/>
                      </a:xfrm>
                      <a:prstGeom prst="rect">
                        <a:avLst/>
                      </a:prstGeom>
                      <a:noFill/>
                      <a:ln w="12700" cap="flat">
                        <a:solidFill>
                          <a:schemeClr val="accent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/>
                      <a:lstStyle/>
                      <a:p>
                        <a:pPr/>
                      </a:p>
                    </xdr:txBody>
                  </xdr:sp>
                  <xdr:sp>
                    <xdr:nvSpPr>
                      <xdr:cNvPr id="17" name="Shape 17"/>
                      <xdr:cNvSpPr txBox="1"/>
                    </xdr:nvSpPr>
                    <xdr:spPr>
                      <a:xfrm>
                        <a:off x="-19050" y="12789"/>
                        <a:ext cx="2226799" cy="438151"/>
                      </a:xfrm>
                      <a:prstGeom prst="rect">
                        <a:avLst/>
                      </a:prstGeom>
                      <a:noFill/>
                      <a:ln w="12700" cap="flat">
                        <a:noFill/>
                        <a:miter lim="400000"/>
                      </a:ln>
                      <a:effectLst/>
                      <a:extLst>
                        <a:ext uri="{C572A759-6A51-4108-AA02-DFA0A04FC94B}">
                          <ma14:wrappingTextBoxFlag xmlns:ma14="http://schemas.microsoft.com/office/mac/drawingml/2011/main" val="1"/>
                        </a:ext>
                      </a:extLst>
                    </xdr:spPr>
                    <xdr:txBody>
                      <a:bodyPr wrap="square" lIns="0" tIns="0" rIns="0" bIns="0" numCol="1" anchor="ctr">
                        <a:spAutoFit/>
                      </a:bodyPr>
                      <a:lstStyle/>
                      <a:p>
                        <a:pPr marL="0" marR="0" indent="0" algn="ctr" defTabSz="914400" latinLnBrk="0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 b="0" baseline="0" cap="none" i="0" spc="0" strike="noStrike" sz="800" u="none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uFillTx/>
                            <a:latin typeface="Calibri"/>
                            <a:ea typeface="Calibri"/>
                            <a:cs typeface="Calibri"/>
                            <a:sym typeface="Calibri"/>
                          </a:defRPr>
                        </a:pPr>
                        <a:r>
                          <a:rPr b="0" baseline="0" cap="none" i="0" spc="0" strike="noStrike" sz="800" u="none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uFillTx/>
                            <a:latin typeface="Calibri"/>
                            <a:ea typeface="Calibri"/>
                            <a:cs typeface="Calibri"/>
                            <a:sym typeface="Calibri"/>
                          </a:rPr>
                          <a:t>Exp_Time_Nex =Exp_Time_Cur</a:t>
                        </a:r>
                        <a:endParaRPr b="0" baseline="0" cap="none" i="0" spc="0" strike="noStrike" sz="800" u="none">
                          <a:ln>
                            <a:noFill/>
                          </a:ln>
                          <a:solidFill>
                            <a:srgbClr val="000000"/>
                          </a:solidFill>
                          <a:uFillTx/>
                          <a:latin typeface="Calibri"/>
                          <a:ea typeface="Calibri"/>
                          <a:cs typeface="Calibri"/>
                          <a:sym typeface="Calibri"/>
                        </a:endParaRPr>
                      </a:p>
                      <a:p>
                        <a:pPr marL="0" marR="0" indent="0" algn="ctr" defTabSz="914400" latinLnBrk="0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 b="0" baseline="0" cap="none" i="0" spc="0" strike="noStrike" sz="800" u="none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uFillTx/>
                            <a:latin typeface="Calibri"/>
                            <a:ea typeface="Calibri"/>
                            <a:cs typeface="Calibri"/>
                            <a:sym typeface="Calibri"/>
                          </a:defRPr>
                        </a:pPr>
                        <a:r>
                          <a:rPr b="0" baseline="0" cap="none" i="0" spc="0" strike="noStrike" sz="800" u="none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uFillTx/>
                            <a:latin typeface="Calibri"/>
                            <a:ea typeface="Calibri"/>
                            <a:cs typeface="Calibri"/>
                            <a:sym typeface="Calibri"/>
                          </a:rPr>
                          <a:t>Ana_Gain_Nex = 2048-(2048-Ana_Gain_Cur)*Cur_Lum/Tar_lum</a:t>
                        </a:r>
                      </a:p>
                    </xdr:txBody>
                  </xdr:sp>
                </xdr:grpSp>
                <xdr:grpSp>
                  <xdr:nvGrpSpPr>
                    <xdr:cNvPr id="21" name="流程图: 决策 18"/>
                    <xdr:cNvGrpSpPr/>
                  </xdr:nvGrpSpPr>
                  <xdr:grpSpPr>
                    <a:xfrm>
                      <a:off x="4618815" y="3580227"/>
                      <a:ext cx="1864974" cy="838360"/>
                      <a:chOff x="-1" y="0"/>
                      <a:chExt cx="1864972" cy="838358"/>
                    </a:xfrm>
                  </xdr:grpSpPr>
                  <xdr:sp>
                    <xdr:nvSpPr>
                      <xdr:cNvPr id="19" name="Shape 19"/>
                      <xdr:cNvSpPr/>
                    </xdr:nvSpPr>
                    <xdr:spPr>
                      <a:xfrm>
                        <a:off x="-2" y="0"/>
                        <a:ext cx="1864974" cy="838359"/>
                      </a:xfrm>
                      <a:custGeom>
                        <a:avLst/>
                        <a:gdLst/>
                        <a:ahLst/>
                        <a:cxnLst>
                          <a:cxn ang="0">
                            <a:pos x="wd2" y="hd2"/>
                          </a:cxn>
                          <a:cxn ang="5400000">
                            <a:pos x="wd2" y="hd2"/>
                          </a:cxn>
                          <a:cxn ang="10800000">
                            <a:pos x="wd2" y="hd2"/>
                          </a:cxn>
                          <a:cxn ang="16200000">
                            <a:pos x="wd2" y="hd2"/>
                          </a:cxn>
                        </a:cxnLst>
                        <a:rect l="0" t="0" r="r" b="b"/>
                        <a:pathLst>
                          <a:path w="21600" h="21600" fill="norm" stroke="1" extrusionOk="0">
                            <a:moveTo>
                              <a:pt x="0" y="10800"/>
                            </a:moveTo>
                            <a:lnTo>
                              <a:pt x="10800" y="0"/>
                            </a:lnTo>
                            <a:lnTo>
                              <a:pt x="21600" y="10800"/>
                            </a:lnTo>
                            <a:lnTo>
                              <a:pt x="10800" y="21600"/>
                            </a:lnTo>
                            <a:close/>
                          </a:path>
                        </a:pathLst>
                      </a:custGeom>
                      <a:noFill/>
                      <a:ln w="12700" cap="flat">
                        <a:solidFill>
                          <a:schemeClr val="accent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/>
                      <a:lstStyle/>
                      <a:p>
                        <a:pPr/>
                      </a:p>
                    </xdr:txBody>
                  </xdr:sp>
                  <xdr:sp>
                    <xdr:nvSpPr>
                      <xdr:cNvPr id="20" name="Shape 20"/>
                      <xdr:cNvSpPr txBox="1"/>
                    </xdr:nvSpPr>
                    <xdr:spPr>
                      <a:xfrm>
                        <a:off x="428141" y="149575"/>
                        <a:ext cx="1008689" cy="438151"/>
                      </a:xfrm>
                      <a:prstGeom prst="rect">
                        <a:avLst/>
                      </a:prstGeom>
                      <a:noFill/>
                      <a:ln w="12700" cap="flat">
                        <a:noFill/>
                        <a:miter lim="400000"/>
                      </a:ln>
                      <a:effectLst/>
                      <a:extLst>
                        <a:ext uri="{C572A759-6A51-4108-AA02-DFA0A04FC94B}">
                          <ma14:wrappingTextBoxFlag xmlns:ma14="http://schemas.microsoft.com/office/mac/drawingml/2011/main" val="1"/>
                        </a:ext>
                      </a:extLst>
                    </xdr:spPr>
                    <xdr:txBody>
                      <a:bodyPr wrap="square" lIns="0" tIns="0" rIns="0" bIns="0" numCol="1" anchor="t">
                        <a:spAutoFit/>
                      </a:bodyPr>
                      <a:lstStyle/>
                      <a:p>
                        <a:pPr marL="0" marR="0" indent="0" algn="ctr" defTabSz="914400" latinLnBrk="0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 b="0" baseline="0" cap="none" i="0" spc="0" strike="noStrike" sz="800" u="none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uFillTx/>
                            <a:latin typeface="Calibri"/>
                            <a:ea typeface="Calibri"/>
                            <a:cs typeface="Calibri"/>
                            <a:sym typeface="Calibri"/>
                          </a:defRPr>
                        </a:pPr>
                        <a:endParaRPr b="0" baseline="0" cap="none" i="0" spc="0" strike="noStrike" sz="800" u="none">
                          <a:ln>
                            <a:noFill/>
                          </a:ln>
                          <a:solidFill>
                            <a:srgbClr val="000000"/>
                          </a:solidFill>
                          <a:uFillTx/>
                          <a:latin typeface="Calibri"/>
                          <a:ea typeface="Calibri"/>
                          <a:cs typeface="Calibri"/>
                          <a:sym typeface="Calibri"/>
                        </a:endParaRPr>
                      </a:p>
                      <a:p>
                        <a:pPr marL="0" marR="0" indent="0" algn="ctr" defTabSz="914400" latinLnBrk="0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 b="0" baseline="0" cap="none" i="0" spc="0" strike="noStrike" sz="800" u="none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uFillTx/>
                            <a:latin typeface="Calibri"/>
                            <a:ea typeface="Calibri"/>
                            <a:cs typeface="Calibri"/>
                            <a:sym typeface="Calibri"/>
                          </a:defRPr>
                        </a:pPr>
                        <a:r>
                          <a:rPr b="0" baseline="0" cap="none" i="0" spc="0" strike="noStrike" sz="800" u="none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uFillTx/>
                            <a:latin typeface="Calibri"/>
                            <a:ea typeface="Calibri"/>
                            <a:cs typeface="Calibri"/>
                            <a:sym typeface="Calibri"/>
                          </a:rPr>
                          <a:t>Exp_Time_Cur &lt; 4542</a:t>
                        </a:r>
                      </a:p>
                    </xdr:txBody>
                  </xdr:sp>
                </xdr:grpSp>
                <xdr:sp>
                  <xdr:nvSpPr>
                    <xdr:cNvPr id="22" name="肘形连接符 19"/>
                    <xdr:cNvSpPr/>
                  </xdr:nvSpPr>
                  <xdr:spPr>
                    <a:xfrm flipH="1">
                      <a:off x="2863498" y="4000081"/>
                      <a:ext cx="3892970" cy="2842450"/>
                    </a:xfrm>
                    <a:custGeom>
                      <a:avLst/>
                      <a:gdLst/>
                      <a:ahLst/>
                      <a:cxnLst>
                        <a:cxn ang="0">
                          <a:pos x="wd2" y="hd2"/>
                        </a:cxn>
                        <a:cxn ang="5400000">
                          <a:pos x="wd2" y="hd2"/>
                        </a:cxn>
                        <a:cxn ang="10800000">
                          <a:pos x="wd2" y="hd2"/>
                        </a:cxn>
                        <a:cxn ang="16200000">
                          <a:pos x="wd2" y="hd2"/>
                        </a:cxn>
                      </a:cxnLst>
                      <a:rect l="0" t="0" r="r" b="b"/>
                      <a:pathLst>
                        <a:path w="21600" h="21600" fill="norm" stroke="1" extrusionOk="0">
                          <a:moveTo>
                            <a:pt x="1513" y="0"/>
                          </a:moveTo>
                          <a:lnTo>
                            <a:pt x="0" y="0"/>
                          </a:lnTo>
                          <a:lnTo>
                            <a:pt x="0" y="21600"/>
                          </a:lnTo>
                          <a:lnTo>
                            <a:pt x="21600" y="21600"/>
                          </a:lnTo>
                        </a:path>
                      </a:pathLst>
                    </a:custGeom>
                    <a:noFill/>
                    <a:ln w="6350" cap="flat">
                      <a:solidFill>
                        <a:schemeClr val="accent1"/>
                      </a:solidFill>
                      <a:prstDash val="solid"/>
                      <a:miter lim="800000"/>
                      <a:tailEnd type="triangle" w="med" len="med"/>
                    </a:ln>
                    <a:effectLst/>
                  </xdr:spPr>
                  <xdr:txBody>
                    <a:bodyPr/>
                    <a:lstStyle/>
                    <a:p>
                      <a:pPr/>
                    </a:p>
                  </xdr:txBody>
                </xdr:sp>
                <xdr:grpSp>
                  <xdr:nvGrpSpPr>
                    <xdr:cNvPr id="59" name="组合 20"/>
                    <xdr:cNvGrpSpPr/>
                  </xdr:nvGrpSpPr>
                  <xdr:grpSpPr>
                    <a:xfrm>
                      <a:off x="-1" y="-6"/>
                      <a:ext cx="8324885" cy="8029164"/>
                      <a:chOff x="0" y="-4"/>
                      <a:chExt cx="8324883" cy="8029162"/>
                    </a:xfrm>
                  </xdr:grpSpPr>
                  <xdr:grpSp>
                    <xdr:nvGrpSpPr>
                      <xdr:cNvPr id="25" name="流程图: 决策 21"/>
                      <xdr:cNvGrpSpPr/>
                    </xdr:nvGrpSpPr>
                    <xdr:grpSpPr>
                      <a:xfrm>
                        <a:off x="866787" y="3570402"/>
                        <a:ext cx="1862537" cy="838431"/>
                        <a:chOff x="-1" y="-1"/>
                        <a:chExt cx="1862536" cy="838429"/>
                      </a:xfrm>
                    </xdr:grpSpPr>
                    <xdr:sp>
                      <xdr:nvSpPr>
                        <xdr:cNvPr id="23" name="Shape 23"/>
                        <xdr:cNvSpPr/>
                      </xdr:nvSpPr>
                      <xdr:spPr>
                        <a:xfrm>
                          <a:off x="-2" y="-2"/>
                          <a:ext cx="1862538" cy="838431"/>
                        </a:xfrm>
                        <a:custGeom>
                          <a:avLst/>
                          <a:gdLst/>
                          <a:ahLst/>
                          <a:cxnLst>
                            <a:cxn ang="0">
                              <a:pos x="wd2" y="hd2"/>
                            </a:cxn>
                            <a:cxn ang="5400000">
                              <a:pos x="wd2" y="hd2"/>
                            </a:cxn>
                            <a:cxn ang="10800000">
                              <a:pos x="wd2" y="hd2"/>
                            </a:cxn>
                            <a:cxn ang="16200000">
                              <a:pos x="wd2" y="hd2"/>
                            </a:cxn>
                          </a:cxnLst>
                          <a:rect l="0" t="0" r="r" b="b"/>
                          <a:pathLst>
                            <a:path w="21600" h="21600" fill="norm" stroke="1" extrusionOk="0">
                              <a:moveTo>
                                <a:pt x="0" y="10800"/>
                              </a:moveTo>
                              <a:lnTo>
                                <a:pt x="10800" y="0"/>
                              </a:lnTo>
                              <a:lnTo>
                                <a:pt x="21600" y="10800"/>
                              </a:lnTo>
                              <a:lnTo>
                                <a:pt x="10800" y="21600"/>
                              </a:lnTo>
                              <a:close/>
                            </a:path>
                          </a:pathLst>
                        </a:custGeom>
                        <a:noFill/>
                        <a:ln w="12700" cap="flat">
                          <a:solidFill>
                            <a:schemeClr val="accent5"/>
                          </a:solidFill>
                          <a:prstDash val="solid"/>
                          <a:miter lim="800000"/>
                        </a:ln>
                        <a:effectLst/>
                      </xdr:spPr>
                      <xdr:txBody>
                        <a:bodyPr/>
                        <a:lstStyle/>
                        <a:p>
                          <a:pPr/>
                        </a:p>
                      </xdr:txBody>
                    </xdr:sp>
                    <xdr:sp>
                      <xdr:nvSpPr>
                        <xdr:cNvPr id="24" name="Shape 24"/>
                        <xdr:cNvSpPr txBox="1"/>
                      </xdr:nvSpPr>
                      <xdr:spPr>
                        <a:xfrm>
                          <a:off x="427532" y="159116"/>
                          <a:ext cx="1007468" cy="292101"/>
                        </a:xfrm>
                        <a:prstGeom prst="rect">
                          <a:avLst/>
                        </a:prstGeom>
                        <a:noFill/>
                        <a:ln w="12700" cap="flat">
                          <a:noFill/>
                          <a:miter lim="400000"/>
                        </a:ln>
                        <a:effectLst/>
                        <a:extLst>
                          <a:ext uri="{C572A759-6A51-4108-AA02-DFA0A04FC94B}">
                            <ma14:wrappingTextBoxFlag xmlns:ma14="http://schemas.microsoft.com/office/mac/drawingml/2011/main" val="1"/>
                          </a:ext>
                        </a:extLst>
                      </xdr:spPr>
                      <xdr:txBody>
                        <a:bodyPr wrap="square" lIns="0" tIns="0" rIns="0" bIns="0" numCol="1" anchor="t">
                          <a:spAutoFit/>
                        </a:bodyPr>
                        <a:lstStyle/>
                        <a:p>
                          <a:pPr marL="0" marR="0" indent="0" algn="ctr" defTabSz="914400" latinLnBrk="0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 b="0" baseline="0" cap="none" i="0" spc="0" strike="noStrike" sz="800" u="none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uFillTx/>
                              <a:latin typeface="Calibri"/>
                              <a:ea typeface="Calibri"/>
                              <a:cs typeface="Calibri"/>
                              <a:sym typeface="Calibri"/>
                            </a:defRPr>
                          </a:pPr>
                          <a:r>
                            <a:rPr b="0" baseline="0" cap="none" i="0" spc="0" strike="noStrike" sz="800" u="none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uFillTx/>
                              <a:latin typeface="Calibri"/>
                              <a:ea typeface="Calibri"/>
                              <a:cs typeface="Calibri"/>
                              <a:sym typeface="Calibri"/>
                            </a:rPr>
                            <a:t>If Cur_lum-Tar_lum&gt;Tol_Lum</a:t>
                          </a:r>
                        </a:p>
                      </xdr:txBody>
                    </xdr:sp>
                  </xdr:grpSp>
                  <xdr:grpSp>
                    <xdr:nvGrpSpPr>
                      <xdr:cNvPr id="28" name="流程图: 决策 22"/>
                      <xdr:cNvGrpSpPr/>
                    </xdr:nvGrpSpPr>
                    <xdr:grpSpPr>
                      <a:xfrm>
                        <a:off x="861480" y="5115620"/>
                        <a:ext cx="1862537" cy="838430"/>
                        <a:chOff x="-1" y="-1"/>
                        <a:chExt cx="1862536" cy="838429"/>
                      </a:xfrm>
                    </xdr:grpSpPr>
                    <xdr:sp>
                      <xdr:nvSpPr>
                        <xdr:cNvPr id="26" name="Shape 26"/>
                        <xdr:cNvSpPr/>
                      </xdr:nvSpPr>
                      <xdr:spPr>
                        <a:xfrm>
                          <a:off x="-2" y="-2"/>
                          <a:ext cx="1862538" cy="838431"/>
                        </a:xfrm>
                        <a:custGeom>
                          <a:avLst/>
                          <a:gdLst/>
                          <a:ahLst/>
                          <a:cxnLst>
                            <a:cxn ang="0">
                              <a:pos x="wd2" y="hd2"/>
                            </a:cxn>
                            <a:cxn ang="5400000">
                              <a:pos x="wd2" y="hd2"/>
                            </a:cxn>
                            <a:cxn ang="10800000">
                              <a:pos x="wd2" y="hd2"/>
                            </a:cxn>
                            <a:cxn ang="16200000">
                              <a:pos x="wd2" y="hd2"/>
                            </a:cxn>
                          </a:cxnLst>
                          <a:rect l="0" t="0" r="r" b="b"/>
                          <a:pathLst>
                            <a:path w="21600" h="21600" fill="norm" stroke="1" extrusionOk="0">
                              <a:moveTo>
                                <a:pt x="0" y="10800"/>
                              </a:moveTo>
                              <a:lnTo>
                                <a:pt x="10800" y="0"/>
                              </a:lnTo>
                              <a:lnTo>
                                <a:pt x="21600" y="10800"/>
                              </a:lnTo>
                              <a:lnTo>
                                <a:pt x="10800" y="21600"/>
                              </a:lnTo>
                              <a:close/>
                            </a:path>
                          </a:pathLst>
                        </a:custGeom>
                        <a:noFill/>
                        <a:ln w="12700" cap="flat">
                          <a:solidFill>
                            <a:schemeClr val="accent5"/>
                          </a:solidFill>
                          <a:prstDash val="solid"/>
                          <a:miter lim="800000"/>
                        </a:ln>
                        <a:effectLst/>
                      </xdr:spPr>
                      <xdr:txBody>
                        <a:bodyPr/>
                        <a:lstStyle/>
                        <a:p>
                          <a:pPr/>
                        </a:p>
                      </xdr:txBody>
                    </xdr:sp>
                    <xdr:sp>
                      <xdr:nvSpPr>
                        <xdr:cNvPr id="27" name="Shape 27"/>
                        <xdr:cNvSpPr txBox="1"/>
                      </xdr:nvSpPr>
                      <xdr:spPr>
                        <a:xfrm>
                          <a:off x="427532" y="159116"/>
                          <a:ext cx="1007468" cy="292101"/>
                        </a:xfrm>
                        <a:prstGeom prst="rect">
                          <a:avLst/>
                        </a:prstGeom>
                        <a:noFill/>
                        <a:ln w="12700" cap="flat">
                          <a:noFill/>
                          <a:miter lim="400000"/>
                        </a:ln>
                        <a:effectLst/>
                        <a:extLst>
                          <a:ext uri="{C572A759-6A51-4108-AA02-DFA0A04FC94B}">
                            <ma14:wrappingTextBoxFlag xmlns:ma14="http://schemas.microsoft.com/office/mac/drawingml/2011/main" val="1"/>
                          </a:ext>
                        </a:extLst>
                      </xdr:spPr>
                      <xdr:txBody>
                        <a:bodyPr wrap="square" lIns="0" tIns="0" rIns="0" bIns="0" numCol="1" anchor="t">
                          <a:spAutoFit/>
                        </a:bodyPr>
                        <a:lstStyle/>
                        <a:p>
                          <a:pPr marL="0" marR="0" indent="0" algn="ctr" defTabSz="914400" latinLnBrk="0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 b="0" baseline="0" cap="none" i="0" spc="0" strike="noStrike" sz="800" u="none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uFillTx/>
                              <a:latin typeface="Calibri"/>
                              <a:ea typeface="Calibri"/>
                              <a:cs typeface="Calibri"/>
                              <a:sym typeface="Calibri"/>
                            </a:defRPr>
                          </a:pPr>
                          <a:endParaRPr b="0" baseline="0" cap="none" i="0" spc="0" strike="noStrike" sz="800" u="none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uFillTx/>
                            <a:latin typeface="Calibri"/>
                            <a:ea typeface="Calibri"/>
                            <a:cs typeface="Calibri"/>
                            <a:sym typeface="Calibri"/>
                          </a:endParaRPr>
                        </a:p>
                        <a:p>
                          <a:pPr marL="0" marR="0" indent="0" algn="ctr" defTabSz="914400" latinLnBrk="0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 b="0" baseline="0" cap="none" i="0" spc="0" strike="noStrike" sz="800" u="none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uFillTx/>
                              <a:latin typeface="Calibri"/>
                              <a:ea typeface="Calibri"/>
                              <a:cs typeface="Calibri"/>
                              <a:sym typeface="Calibri"/>
                            </a:defRPr>
                          </a:pPr>
                          <a:r>
                            <a:rPr b="0" baseline="0" cap="none" i="0" spc="0" strike="noStrike" sz="800" u="none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uFillTx/>
                              <a:latin typeface="Calibri"/>
                              <a:ea typeface="Calibri"/>
                              <a:cs typeface="Calibri"/>
                              <a:sym typeface="Calibri"/>
                            </a:rPr>
                            <a:t> Exp_Time_Cur &gt; 12</a:t>
                          </a:r>
                        </a:p>
                      </xdr:txBody>
                    </xdr:sp>
                  </xdr:grpSp>
                  <xdr:grpSp>
                    <xdr:nvGrpSpPr>
                      <xdr:cNvPr id="31" name="流程图: 过程 23"/>
                      <xdr:cNvGrpSpPr/>
                    </xdr:nvGrpSpPr>
                    <xdr:grpSpPr>
                      <a:xfrm>
                        <a:off x="654461" y="6615609"/>
                        <a:ext cx="2247390" cy="452293"/>
                        <a:chOff x="-19050" y="0"/>
                        <a:chExt cx="2247388" cy="452292"/>
                      </a:xfrm>
                    </xdr:grpSpPr>
                    <xdr:sp>
                      <xdr:nvSpPr>
                        <xdr:cNvPr id="29" name="Shape 29"/>
                        <xdr:cNvSpPr/>
                      </xdr:nvSpPr>
                      <xdr:spPr>
                        <a:xfrm>
                          <a:off x="19050" y="0"/>
                          <a:ext cx="2171189" cy="452293"/>
                        </a:xfrm>
                        <a:prstGeom prst="rect">
                          <a:avLst/>
                        </a:prstGeom>
                        <a:noFill/>
                        <a:ln w="12700" cap="flat">
                          <a:solidFill>
                            <a:schemeClr val="accent5"/>
                          </a:solidFill>
                          <a:prstDash val="solid"/>
                          <a:miter lim="800000"/>
                        </a:ln>
                        <a:effectLst/>
                      </xdr:spPr>
                      <xdr:txBody>
                        <a:bodyPr/>
                        <a:lstStyle/>
                        <a:p>
                          <a:pPr/>
                        </a:p>
                      </xdr:txBody>
                    </xdr:sp>
                    <xdr:sp>
                      <xdr:nvSpPr>
                        <xdr:cNvPr id="30" name="Shape 30"/>
                        <xdr:cNvSpPr txBox="1"/>
                      </xdr:nvSpPr>
                      <xdr:spPr>
                        <a:xfrm>
                          <a:off x="-19050" y="7070"/>
                          <a:ext cx="2247389" cy="438151"/>
                        </a:xfrm>
                        <a:prstGeom prst="rect">
                          <a:avLst/>
                        </a:prstGeom>
                        <a:noFill/>
                        <a:ln w="12700" cap="flat">
                          <a:noFill/>
                          <a:miter lim="400000"/>
                        </a:ln>
                        <a:effectLst/>
                        <a:extLst>
                          <a:ext uri="{C572A759-6A51-4108-AA02-DFA0A04FC94B}">
                            <ma14:wrappingTextBoxFlag xmlns:ma14="http://schemas.microsoft.com/office/mac/drawingml/2011/main" val="1"/>
                          </a:ext>
                        </a:extLst>
                      </xdr:spPr>
                      <xdr:txBody>
                        <a:bodyPr wrap="square" lIns="0" tIns="0" rIns="0" bIns="0" numCol="1" anchor="ctr">
                          <a:spAutoFit/>
                        </a:bodyPr>
                        <a:lstStyle/>
                        <a:p>
                          <a:pPr marL="0" marR="0" indent="0" algn="ctr" defTabSz="914400" latinLnBrk="0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 b="0" baseline="0" cap="none" i="0" spc="0" strike="noStrike" sz="800" u="none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uFillTx/>
                              <a:latin typeface="Calibri"/>
                              <a:ea typeface="Calibri"/>
                              <a:cs typeface="Calibri"/>
                              <a:sym typeface="Calibri"/>
                            </a:defRPr>
                          </a:pPr>
                          <a:r>
                            <a:rPr b="0" baseline="0" cap="none" i="0" spc="0" strike="noStrike" sz="800" u="none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uFillTx/>
                              <a:latin typeface="Calibri"/>
                              <a:ea typeface="Calibri"/>
                              <a:cs typeface="Calibri"/>
                              <a:sym typeface="Calibri"/>
                            </a:rPr>
                            <a:t>Exp_Time_Nex = 4542 - (4542-Exp_Time_Cur)*Tar_lum/Cur_Lum</a:t>
                          </a:r>
                          <a:endParaRPr b="0" baseline="0" cap="none" i="0" spc="0" strike="noStrike" sz="800" u="none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uFillTx/>
                            <a:latin typeface="Calibri"/>
                            <a:ea typeface="Calibri"/>
                            <a:cs typeface="Calibri"/>
                            <a:sym typeface="Calibri"/>
                          </a:endParaRPr>
                        </a:p>
                        <a:p>
                          <a:pPr marL="0" marR="0" indent="0" algn="ctr" defTabSz="914400" latinLnBrk="0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 b="0" baseline="0" cap="none" i="0" spc="0" strike="noStrike" sz="800" u="none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uFillTx/>
                              <a:latin typeface="Calibri"/>
                              <a:ea typeface="Calibri"/>
                              <a:cs typeface="Calibri"/>
                              <a:sym typeface="Calibri"/>
                            </a:defRPr>
                          </a:pPr>
                          <a:r>
                            <a:rPr b="0" baseline="0" cap="none" i="0" spc="0" strike="noStrike" sz="800" u="none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uFillTx/>
                              <a:latin typeface="Calibri"/>
                              <a:ea typeface="Calibri"/>
                              <a:cs typeface="Calibri"/>
                              <a:sym typeface="Calibri"/>
                            </a:rPr>
                            <a:t>Ana_Gain_Nex = Ana_Gain_Cur</a:t>
                          </a:r>
                        </a:p>
                      </xdr:txBody>
                    </xdr:sp>
                  </xdr:grpSp>
                  <xdr:grpSp>
                    <xdr:nvGrpSpPr>
                      <xdr:cNvPr id="58" name="组合 24"/>
                      <xdr:cNvGrpSpPr/>
                    </xdr:nvGrpSpPr>
                    <xdr:grpSpPr>
                      <a:xfrm>
                        <a:off x="-1" y="-4"/>
                        <a:ext cx="8324885" cy="8029163"/>
                        <a:chOff x="0" y="-2"/>
                        <a:chExt cx="8324883" cy="8029162"/>
                      </a:xfrm>
                    </xdr:grpSpPr>
                    <xdr:sp>
                      <xdr:nvSpPr>
                        <xdr:cNvPr id="32" name="肘形连接符 25"/>
                        <xdr:cNvSpPr/>
                      </xdr:nvSpPr>
                      <xdr:spPr>
                        <a:xfrm flipH="1" rot="5400000">
                          <a:off x="835469" y="539745"/>
                          <a:ext cx="6653945" cy="8324885"/>
                        </a:xfrm>
                        <a:custGeom>
                          <a:avLst/>
                          <a:gdLst/>
                          <a:ahLst/>
                          <a:cxnLst>
                            <a:cxn ang="0">
                              <a:pos x="wd2" y="hd2"/>
                            </a:cxn>
                            <a:cxn ang="5400000">
                              <a:pos x="wd2" y="hd2"/>
                            </a:cxn>
                            <a:cxn ang="10800000">
                              <a:pos x="wd2" y="hd2"/>
                            </a:cxn>
                            <a:cxn ang="16200000">
                              <a:pos x="wd2" y="hd2"/>
                            </a:cxn>
                          </a:cxnLst>
                          <a:rect l="0" t="0" r="r" b="b"/>
                          <a:pathLst>
                            <a:path w="21600" h="21600" fill="norm" stroke="1" extrusionOk="0">
                              <a:moveTo>
                                <a:pt x="46" y="0"/>
                              </a:moveTo>
                              <a:lnTo>
                                <a:pt x="0" y="0"/>
                              </a:lnTo>
                              <a:lnTo>
                                <a:pt x="0" y="21600"/>
                              </a:lnTo>
                              <a:lnTo>
                                <a:pt x="21600" y="21600"/>
                              </a:lnTo>
                              <a:lnTo>
                                <a:pt x="21600" y="19362"/>
                              </a:lnTo>
                            </a:path>
                          </a:pathLst>
                        </a:custGeom>
                        <a:noFill/>
                        <a:ln w="6350" cap="flat">
                          <a:solidFill>
                            <a:schemeClr val="accent1"/>
                          </a:solidFill>
                          <a:prstDash val="solid"/>
                          <a:miter lim="800000"/>
                          <a:tailEnd type="triangle" w="med" len="med"/>
                        </a:ln>
                        <a:effectLst/>
                      </xdr:spPr>
                      <xdr:txBody>
                        <a:bodyPr/>
                        <a:lstStyle/>
                        <a:p>
                          <a:pPr/>
                        </a:p>
                      </xdr:txBody>
                    </xdr:sp>
                    <xdr:grpSp>
                      <xdr:nvGrpSpPr>
                        <xdr:cNvPr id="57" name="组合 26"/>
                        <xdr:cNvGrpSpPr/>
                      </xdr:nvGrpSpPr>
                      <xdr:grpSpPr>
                        <a:xfrm>
                          <a:off x="824045" y="-4"/>
                          <a:ext cx="7500780" cy="8015019"/>
                          <a:chOff x="-19053" y="-2"/>
                          <a:chExt cx="7500778" cy="8015017"/>
                        </a:xfrm>
                      </xdr:grpSpPr>
                      <xdr:grpSp>
                        <xdr:nvGrpSpPr>
                          <xdr:cNvPr id="55" name="组合 27"/>
                          <xdr:cNvGrpSpPr/>
                        </xdr:nvGrpSpPr>
                        <xdr:grpSpPr>
                          <a:xfrm>
                            <a:off x="-19054" y="-3"/>
                            <a:ext cx="5838722" cy="6614706"/>
                            <a:chOff x="-19051" y="-1"/>
                            <a:chExt cx="5838720" cy="6614704"/>
                          </a:xfrm>
                        </xdr:grpSpPr>
                        <xdr:grpSp>
                          <xdr:nvGrpSpPr>
                            <xdr:cNvPr id="35" name="流程图: 可选过程 28"/>
                            <xdr:cNvGrpSpPr/>
                          </xdr:nvGrpSpPr>
                          <xdr:grpSpPr>
                            <a:xfrm>
                              <a:off x="4220" y="-2"/>
                              <a:ext cx="1854874" cy="672153"/>
                              <a:chOff x="0" y="-1"/>
                              <a:chExt cx="1854872" cy="672151"/>
                            </a:xfrm>
                          </xdr:grpSpPr>
                          <xdr:sp>
                            <xdr:nvSpPr>
                              <xdr:cNvPr id="33" name="Shape 33"/>
                              <xdr:cNvSpPr/>
                            </xdr:nvSpPr>
                            <xdr:spPr>
                              <a:xfrm>
                                <a:off x="-1" y="-2"/>
                                <a:ext cx="1854873" cy="672153"/>
                              </a:xfrm>
                              <a:custGeom>
                                <a:avLst/>
                                <a:gdLst/>
                                <a:ahLst/>
                                <a:cxnLst>
                                  <a:cxn ang="0">
                                    <a:pos x="wd2" y="hd2"/>
                                  </a:cxn>
                                  <a:cxn ang="5400000">
                                    <a:pos x="wd2" y="hd2"/>
                                  </a:cxn>
                                  <a:cxn ang="10800000">
                                    <a:pos x="wd2" y="hd2"/>
                                  </a:cxn>
                                  <a:cxn ang="16200000">
                                    <a:pos x="wd2" y="hd2"/>
                                  </a:cxn>
                                </a:cxnLst>
                                <a:rect l="0" t="0" r="r" b="b"/>
                                <a:pathLst>
                                  <a:path w="21600" h="21600" fill="norm" stroke="1" extrusionOk="0">
                                    <a:moveTo>
                                      <a:pt x="0" y="3600"/>
                                    </a:moveTo>
                                    <a:cubicBezTo>
                                      <a:pt x="0" y="1612"/>
                                      <a:pt x="584" y="0"/>
                                      <a:pt x="1305" y="0"/>
                                    </a:cubicBezTo>
                                    <a:lnTo>
                                      <a:pt x="20295" y="0"/>
                                    </a:lnTo>
                                    <a:cubicBezTo>
                                      <a:pt x="21016" y="0"/>
                                      <a:pt x="21600" y="1612"/>
                                      <a:pt x="21600" y="3600"/>
                                    </a:cubicBezTo>
                                    <a:lnTo>
                                      <a:pt x="21600" y="18000"/>
                                    </a:lnTo>
                                    <a:cubicBezTo>
                                      <a:pt x="21600" y="19988"/>
                                      <a:pt x="21016" y="21600"/>
                                      <a:pt x="20295" y="21600"/>
                                    </a:cubicBezTo>
                                    <a:lnTo>
                                      <a:pt x="1305" y="21600"/>
                                    </a:lnTo>
                                    <a:cubicBezTo>
                                      <a:pt x="584" y="21600"/>
                                      <a:pt x="0" y="19988"/>
                                      <a:pt x="0" y="18000"/>
                                    </a:cubicBezTo>
                                    <a:close/>
                                  </a:path>
                                </a:pathLst>
                              </a:custGeom>
                              <a:noFill/>
                              <a:ln w="12700" cap="flat">
                                <a:solidFill>
                                  <a:schemeClr val="accent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  <xdr:txBody>
                              <a:bodyPr/>
                              <a:lstStyle/>
                              <a:p>
                                <a:pPr/>
                              </a:p>
                            </xdr:txBody>
                          </xdr:sp>
                          <xdr:sp>
                            <xdr:nvSpPr>
                              <xdr:cNvPr id="34" name="Shape 34"/>
                              <xdr:cNvSpPr txBox="1"/>
                            </xdr:nvSpPr>
                            <xdr:spPr>
                              <a:xfrm>
                                <a:off x="17911" y="87789"/>
                                <a:ext cx="1819049" cy="496571"/>
                              </a:xfrm>
                              <a:prstGeom prst="rect">
                                <a:avLst/>
                              </a:prstGeom>
                              <a:noFill/>
                              <a:ln w="12700" cap="flat">
                                <a:noFill/>
                                <a:miter lim="400000"/>
                              </a:ln>
                              <a:effectLst/>
                              <a:extLst>
                                <a:ext uri="{C572A759-6A51-4108-AA02-DFA0A04FC94B}">
                                  <ma14:wrappingTextBoxFlag xmlns:ma14="http://schemas.microsoft.com/office/mac/drawingml/2011/main" val="1"/>
                                </a:ext>
                              </a:extLst>
                            </xdr:spPr>
                            <xdr:txBody>
                              <a:bodyPr wrap="square" lIns="0" tIns="0" rIns="0" bIns="0" numCol="1" anchor="ctr">
                                <a:spAutoFit/>
                              </a:bodyPr>
                              <a:lstStyle/>
                              <a:p>
                                <a:pPr marL="0" marR="0" indent="0" algn="ctr" defTabSz="914400" latinLnBrk="0">
                                  <a:lnSpc>
                                    <a:spcPct val="100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 b="0" baseline="0" cap="none" i="0" spc="0" strike="noStrike" sz="12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defRPr>
                                </a:pPr>
                                <a:r>
                                  <a:rPr b="0" baseline="0" cap="none" i="0" spc="0" strike="noStrike" sz="12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rPr>
                                  <a:t>  Start</a:t>
                                </a:r>
                                <a:endParaRPr b="0" baseline="0" cap="none" i="0" spc="0" strike="noStrike" sz="800" u="none">
                                  <a:ln>
                                    <a:noFill/>
                                  </a:ln>
                                  <a:solidFill>
                                    <a:srgbClr val="000000"/>
                                  </a:solidFill>
                                  <a:uFillTx/>
                                  <a:latin typeface="Calibri"/>
                                  <a:ea typeface="Calibri"/>
                                  <a:cs typeface="Calibri"/>
                                  <a:sym typeface="Calibri"/>
                                </a:endParaRPr>
                              </a:p>
                              <a:p>
                                <a:pPr marL="0" marR="0" indent="0" algn="ctr" defTabSz="914400" latinLnBrk="0">
                                  <a:lnSpc>
                                    <a:spcPct val="100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defRPr>
                                </a:pPr>
                                <a:r>
                                  <a: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rPr>
                                  <a:t>Exp_Time_Cur=1550</a:t>
                                </a:r>
                                <a:endParaRPr b="0" baseline="0" cap="none" i="0" spc="0" strike="noStrike" sz="800" u="none">
                                  <a:ln>
                                    <a:noFill/>
                                  </a:ln>
                                  <a:solidFill>
                                    <a:srgbClr val="000000"/>
                                  </a:solidFill>
                                  <a:uFillTx/>
                                  <a:latin typeface="Calibri"/>
                                  <a:ea typeface="Calibri"/>
                                  <a:cs typeface="Calibri"/>
                                  <a:sym typeface="Calibri"/>
                                </a:endParaRPr>
                              </a:p>
                              <a:p>
                                <a:pPr marL="0" marR="0" indent="0" algn="ctr" defTabSz="914400" latinLnBrk="0">
                                  <a:lnSpc>
                                    <a:spcPct val="100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defRPr>
                                </a:pPr>
                                <a:r>
                                  <a: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rPr>
                                  <a:t>Ana_Gain_Cur= 1862</a:t>
                                </a:r>
                              </a:p>
                            </xdr:txBody>
                          </xdr:sp>
                        </xdr:grpSp>
                        <xdr:grpSp>
                          <xdr:nvGrpSpPr>
                            <xdr:cNvPr id="38" name="流程图: 过程 29"/>
                            <xdr:cNvGrpSpPr/>
                          </xdr:nvGrpSpPr>
                          <xdr:grpSpPr>
                            <a:xfrm>
                              <a:off x="-19052" y="1216744"/>
                              <a:ext cx="1914365" cy="316540"/>
                              <a:chOff x="-19050" y="0"/>
                              <a:chExt cx="1914364" cy="316538"/>
                            </a:xfrm>
                          </xdr:grpSpPr>
                          <xdr:sp>
                            <xdr:nvSpPr>
                              <xdr:cNvPr id="36" name="Shape 36"/>
                              <xdr:cNvSpPr/>
                            </xdr:nvSpPr>
                            <xdr:spPr>
                              <a:xfrm>
                                <a:off x="19050" y="0"/>
                                <a:ext cx="1838165" cy="316539"/>
                              </a:xfrm>
                              <a:prstGeom prst="rect">
                                <a:avLst/>
                              </a:prstGeom>
                              <a:noFill/>
                              <a:ln w="12700" cap="flat">
                                <a:solidFill>
                                  <a:schemeClr val="accent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  <xdr:txBody>
                              <a:bodyPr/>
                              <a:lstStyle/>
                              <a:p>
                                <a:pPr/>
                              </a:p>
                            </xdr:txBody>
                          </xdr:sp>
                          <xdr:sp>
                            <xdr:nvSpPr>
                              <xdr:cNvPr id="37" name="Shape 37"/>
                              <xdr:cNvSpPr txBox="1"/>
                            </xdr:nvSpPr>
                            <xdr:spPr>
                              <a:xfrm>
                                <a:off x="-19050" y="85244"/>
                                <a:ext cx="1914365" cy="146051"/>
                              </a:xfrm>
                              <a:prstGeom prst="rect">
                                <a:avLst/>
                              </a:prstGeom>
                              <a:noFill/>
                              <a:ln w="12700" cap="flat">
                                <a:noFill/>
                                <a:miter lim="400000"/>
                              </a:ln>
                              <a:effectLst/>
                              <a:extLst>
                                <a:ext uri="{C572A759-6A51-4108-AA02-DFA0A04FC94B}">
                                  <ma14:wrappingTextBoxFlag xmlns:ma14="http://schemas.microsoft.com/office/mac/drawingml/2011/main" val="1"/>
                                </a:ext>
                              </a:extLst>
                            </xdr:spPr>
                            <xdr:txBody>
                              <a:bodyPr wrap="square" lIns="0" tIns="0" rIns="0" bIns="0" numCol="1" anchor="ctr">
                                <a:spAutoFit/>
                              </a:bodyPr>
                              <a:lstStyle/>
                              <a:p>
                                <a:pPr marL="0" marR="0" indent="0" algn="ctr" defTabSz="914400" latinLnBrk="0">
                                  <a:lnSpc>
                                    <a:spcPct val="100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defRPr>
                                </a:pPr>
                                <a:r>
                                  <a: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rPr>
                                  <a:t>read the Cur_lum</a:t>
                                </a:r>
                              </a:p>
                            </xdr:txBody>
                          </xdr:sp>
                        </xdr:grpSp>
                        <xdr:sp>
                          <xdr:nvSpPr>
                            <xdr:cNvPr id="39" name="直接箭头连接符 30"/>
                            <xdr:cNvSpPr/>
                          </xdr:nvSpPr>
                          <xdr:spPr>
                            <a:xfrm>
                              <a:off x="931626" y="672231"/>
                              <a:ext cx="6216" cy="544541"/>
                            </a:xfrm>
                            <a:prstGeom prst="line">
                              <a:avLst/>
                            </a:prstGeom>
                            <a:noFill/>
                            <a:ln w="6350" cap="flat">
                              <a:solidFill>
                                <a:schemeClr val="accent1"/>
                              </a:solidFill>
                              <a:prstDash val="solid"/>
                              <a:miter lim="800000"/>
                              <a:tailEnd type="triangle" w="med" len="med"/>
                            </a:ln>
                            <a:effectLst/>
                          </xdr:spPr>
                          <xdr:txBody>
                            <a:bodyPr/>
                            <a:lstStyle/>
                            <a:p>
                              <a:pPr/>
                            </a:p>
                          </xdr:txBody>
                        </xdr:sp>
                        <xdr:grpSp>
                          <xdr:nvGrpSpPr>
                            <xdr:cNvPr id="42" name="流程图: 决策 31"/>
                            <xdr:cNvGrpSpPr/>
                          </xdr:nvGrpSpPr>
                          <xdr:grpSpPr>
                            <a:xfrm>
                              <a:off x="5491" y="2050873"/>
                              <a:ext cx="1866869" cy="840820"/>
                              <a:chOff x="0" y="-1"/>
                              <a:chExt cx="1866867" cy="840819"/>
                            </a:xfrm>
                          </xdr:grpSpPr>
                          <xdr:sp>
                            <xdr:nvSpPr>
                              <xdr:cNvPr id="40" name="Shape 40"/>
                              <xdr:cNvSpPr/>
                            </xdr:nvSpPr>
                            <xdr:spPr>
                              <a:xfrm>
                                <a:off x="-1" y="-2"/>
                                <a:ext cx="1866868" cy="840821"/>
                              </a:xfrm>
                              <a:custGeom>
                                <a:avLst/>
                                <a:gdLst/>
                                <a:ahLst/>
                                <a:cxnLst>
                                  <a:cxn ang="0">
                                    <a:pos x="wd2" y="hd2"/>
                                  </a:cxn>
                                  <a:cxn ang="5400000">
                                    <a:pos x="wd2" y="hd2"/>
                                  </a:cxn>
                                  <a:cxn ang="10800000">
                                    <a:pos x="wd2" y="hd2"/>
                                  </a:cxn>
                                  <a:cxn ang="16200000">
                                    <a:pos x="wd2" y="hd2"/>
                                  </a:cxn>
                                </a:cxnLst>
                                <a:rect l="0" t="0" r="r" b="b"/>
                                <a:pathLst>
                                  <a:path w="21600" h="21600" fill="norm" stroke="1" extrusionOk="0">
                                    <a:moveTo>
                                      <a:pt x="0" y="10800"/>
                                    </a:moveTo>
                                    <a:lnTo>
                                      <a:pt x="10800" y="0"/>
                                    </a:lnTo>
                                    <a:lnTo>
                                      <a:pt x="21600" y="10800"/>
                                    </a:lnTo>
                                    <a:lnTo>
                                      <a:pt x="10800" y="21600"/>
                                    </a:lnTo>
                                    <a:close/>
                                  </a:path>
                                </a:pathLst>
                              </a:custGeom>
                              <a:noFill/>
                              <a:ln w="12700" cap="flat">
                                <a:solidFill>
                                  <a:schemeClr val="accent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  <xdr:txBody>
                              <a:bodyPr/>
                              <a:lstStyle/>
                              <a:p>
                                <a:pPr/>
                              </a:p>
                            </xdr:txBody>
                          </xdr:sp>
                          <xdr:sp>
                            <xdr:nvSpPr>
                              <xdr:cNvPr id="41" name="Shape 41"/>
                              <xdr:cNvSpPr txBox="1"/>
                            </xdr:nvSpPr>
                            <xdr:spPr>
                              <a:xfrm>
                                <a:off x="428615" y="159623"/>
                                <a:ext cx="1009634" cy="292101"/>
                              </a:xfrm>
                              <a:prstGeom prst="rect">
                                <a:avLst/>
                              </a:prstGeom>
                              <a:noFill/>
                              <a:ln w="12700" cap="flat">
                                <a:noFill/>
                                <a:miter lim="400000"/>
                              </a:ln>
                              <a:effectLst/>
                              <a:extLst>
                                <a:ext uri="{C572A759-6A51-4108-AA02-DFA0A04FC94B}">
                                  <ma14:wrappingTextBoxFlag xmlns:ma14="http://schemas.microsoft.com/office/mac/drawingml/2011/main" val="1"/>
                                </a:ext>
                              </a:extLst>
                            </xdr:spPr>
                            <xdr:txBody>
                              <a:bodyPr wrap="square" lIns="0" tIns="0" rIns="0" bIns="0" numCol="1" anchor="t">
                                <a:spAutoFit/>
                              </a:bodyPr>
                              <a:lstStyle/>
                              <a:p>
                                <a:pPr marL="0" marR="0" indent="0" algn="ctr" defTabSz="914400" latinLnBrk="0">
                                  <a:lnSpc>
                                    <a:spcPct val="100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defRPr>
                                </a:pPr>
                                <a:r>
                                  <a: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rPr>
                                  <a:t>If |Cur_lum-Tar_lum|&gt;=Tol_Lum</a:t>
                                </a:r>
                              </a:p>
                            </xdr:txBody>
                          </xdr:sp>
                        </xdr:grpSp>
                        <xdr:sp>
                          <xdr:nvSpPr>
                            <xdr:cNvPr id="43" name="直接箭头连接符 32"/>
                            <xdr:cNvSpPr/>
                          </xdr:nvSpPr>
                          <xdr:spPr>
                            <a:xfrm>
                              <a:off x="938131" y="1533283"/>
                              <a:ext cx="796" cy="517591"/>
                            </a:xfrm>
                            <a:prstGeom prst="line">
                              <a:avLst/>
                            </a:prstGeom>
                            <a:noFill/>
                            <a:ln w="6350" cap="flat">
                              <a:solidFill>
                                <a:schemeClr val="accent1"/>
                              </a:solidFill>
                              <a:prstDash val="solid"/>
                              <a:miter lim="800000"/>
                              <a:tailEnd type="triangle" w="med" len="med"/>
                            </a:ln>
                            <a:effectLst/>
                          </xdr:spPr>
                          <xdr:txBody>
                            <a:bodyPr/>
                            <a:lstStyle/>
                            <a:p>
                              <a:pPr/>
                            </a:p>
                          </xdr:txBody>
                        </xdr:sp>
                        <xdr:grpSp>
                          <xdr:nvGrpSpPr>
                            <xdr:cNvPr id="46" name="流程图: 过程 33"/>
                            <xdr:cNvGrpSpPr/>
                          </xdr:nvGrpSpPr>
                          <xdr:grpSpPr>
                            <a:xfrm>
                              <a:off x="3639224" y="2278606"/>
                              <a:ext cx="2180445" cy="349551"/>
                              <a:chOff x="-19050" y="0"/>
                              <a:chExt cx="2180444" cy="349550"/>
                            </a:xfrm>
                          </xdr:grpSpPr>
                          <xdr:sp>
                            <xdr:nvSpPr>
                              <xdr:cNvPr id="44" name="Shape 44"/>
                              <xdr:cNvSpPr/>
                            </xdr:nvSpPr>
                            <xdr:spPr>
                              <a:xfrm>
                                <a:off x="19050" y="0"/>
                                <a:ext cx="2104245" cy="349551"/>
                              </a:xfrm>
                              <a:prstGeom prst="rect">
                                <a:avLst/>
                              </a:prstGeom>
                              <a:noFill/>
                              <a:ln w="12700" cap="flat">
                                <a:solidFill>
                                  <a:schemeClr val="accent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  <xdr:txBody>
                              <a:bodyPr/>
                              <a:lstStyle/>
                              <a:p>
                                <a:pPr/>
                              </a:p>
                            </xdr:txBody>
                          </xdr:sp>
                          <xdr:sp>
                            <xdr:nvSpPr>
                              <xdr:cNvPr id="45" name="Shape 45"/>
                              <xdr:cNvSpPr txBox="1"/>
                            </xdr:nvSpPr>
                            <xdr:spPr>
                              <a:xfrm>
                                <a:off x="-19050" y="28724"/>
                                <a:ext cx="2180445" cy="292101"/>
                              </a:xfrm>
                              <a:prstGeom prst="rect">
                                <a:avLst/>
                              </a:prstGeom>
                              <a:noFill/>
                              <a:ln w="12700" cap="flat">
                                <a:noFill/>
                                <a:miter lim="400000"/>
                              </a:ln>
                              <a:effectLst/>
                              <a:extLst>
                                <a:ext uri="{C572A759-6A51-4108-AA02-DFA0A04FC94B}">
                                  <ma14:wrappingTextBoxFlag xmlns:ma14="http://schemas.microsoft.com/office/mac/drawingml/2011/main" val="1"/>
                                </a:ext>
                              </a:extLst>
                            </xdr:spPr>
                            <xdr:txBody>
                              <a:bodyPr wrap="square" lIns="0" tIns="0" rIns="0" bIns="0" numCol="1" anchor="ctr">
                                <a:spAutoFit/>
                              </a:bodyPr>
                              <a:lstStyle/>
                              <a:p>
                                <a:pPr marL="0" marR="0" indent="0" algn="ctr" defTabSz="914400" latinLnBrk="0">
                                  <a:lnSpc>
                                    <a:spcPct val="100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defRPr>
                                </a:pPr>
                                <a:r>
                                  <a: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rPr>
                                  <a:t>Exp_Time_Cur=Exp_Time_Nex</a:t>
                                </a:r>
                                <a:endParaRPr b="0" baseline="0" cap="none" i="0" spc="0" strike="noStrike" sz="800" u="none">
                                  <a:ln>
                                    <a:noFill/>
                                  </a:ln>
                                  <a:solidFill>
                                    <a:srgbClr val="000000"/>
                                  </a:solidFill>
                                  <a:uFillTx/>
                                  <a:latin typeface="Calibri"/>
                                  <a:ea typeface="Calibri"/>
                                  <a:cs typeface="Calibri"/>
                                  <a:sym typeface="Calibri"/>
                                </a:endParaRPr>
                              </a:p>
                              <a:p>
                                <a:pPr marL="0" marR="0" indent="0" algn="ctr" defTabSz="914400" latinLnBrk="0">
                                  <a:lnSpc>
                                    <a:spcPct val="100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defRPr>
                                </a:pPr>
                                <a:r>
                                  <a: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rPr>
                                  <a:t>Ana_Gain_Cur = Ana_Gain_Nex</a:t>
                                </a:r>
                              </a:p>
                            </xdr:txBody>
                          </xdr:sp>
                        </xdr:grpSp>
                        <xdr:sp>
                          <xdr:nvSpPr>
                            <xdr:cNvPr id="47" name="直接箭头连接符 34"/>
                            <xdr:cNvSpPr/>
                          </xdr:nvSpPr>
                          <xdr:spPr>
                            <a:xfrm flipV="1">
                              <a:off x="1872293" y="2458618"/>
                              <a:ext cx="1774846" cy="13093"/>
                            </a:xfrm>
                            <a:prstGeom prst="line">
                              <a:avLst/>
                            </a:prstGeom>
                            <a:noFill/>
                            <a:ln w="6350" cap="flat">
                              <a:solidFill>
                                <a:schemeClr val="accent1"/>
                              </a:solidFill>
                              <a:prstDash val="solid"/>
                              <a:miter lim="800000"/>
                              <a:tailEnd type="triangle" w="med" len="med"/>
                            </a:ln>
                            <a:effectLst/>
                          </xdr:spPr>
                          <xdr:txBody>
                            <a:bodyPr/>
                            <a:lstStyle/>
                            <a:p>
                              <a:pPr/>
                            </a:p>
                          </xdr:txBody>
                        </xdr:sp>
                        <xdr:sp>
                          <xdr:nvSpPr>
                            <xdr:cNvPr id="48" name="直接箭头连接符 35"/>
                            <xdr:cNvSpPr/>
                          </xdr:nvSpPr>
                          <xdr:spPr>
                            <a:xfrm>
                              <a:off x="939146" y="2891951"/>
                              <a:ext cx="3551" cy="676840"/>
                            </a:xfrm>
                            <a:prstGeom prst="line">
                              <a:avLst/>
                            </a:prstGeom>
                            <a:noFill/>
                            <a:ln w="6350" cap="flat">
                              <a:solidFill>
                                <a:schemeClr val="accent1"/>
                              </a:solidFill>
                              <a:prstDash val="solid"/>
                              <a:miter lim="800000"/>
                              <a:tailEnd type="triangle" w="med" len="med"/>
                            </a:ln>
                            <a:effectLst/>
                          </xdr:spPr>
                          <xdr:txBody>
                            <a:bodyPr/>
                            <a:lstStyle/>
                            <a:p>
                              <a:pPr/>
                            </a:p>
                          </xdr:txBody>
                        </xdr:sp>
                        <xdr:sp>
                          <xdr:nvSpPr>
                            <xdr:cNvPr id="49" name="直接箭头连接符 36"/>
                            <xdr:cNvSpPr/>
                          </xdr:nvSpPr>
                          <xdr:spPr>
                            <a:xfrm>
                              <a:off x="1901275" y="3981992"/>
                              <a:ext cx="1874415" cy="17213"/>
                            </a:xfrm>
                            <a:prstGeom prst="line">
                              <a:avLst/>
                            </a:prstGeom>
                            <a:noFill/>
                            <a:ln w="6350" cap="flat">
                              <a:solidFill>
                                <a:schemeClr val="accent1"/>
                              </a:solidFill>
                              <a:prstDash val="solid"/>
                              <a:miter lim="800000"/>
                              <a:tailEnd type="triangle" w="med" len="med"/>
                            </a:ln>
                            <a:effectLst/>
                          </xdr:spPr>
                          <xdr:txBody>
                            <a:bodyPr/>
                            <a:lstStyle/>
                            <a:p>
                              <a:pPr/>
                            </a:p>
                          </xdr:txBody>
                        </xdr:sp>
                        <xdr:sp>
                          <xdr:nvSpPr>
                            <xdr:cNvPr id="50" name="直接箭头连接符 37"/>
                            <xdr:cNvSpPr/>
                          </xdr:nvSpPr>
                          <xdr:spPr>
                            <a:xfrm>
                              <a:off x="936065" y="4420786"/>
                              <a:ext cx="11544" cy="699610"/>
                            </a:xfrm>
                            <a:prstGeom prst="line">
                              <a:avLst/>
                            </a:prstGeom>
                            <a:noFill/>
                            <a:ln w="6350" cap="flat">
                              <a:solidFill>
                                <a:schemeClr val="accent1"/>
                              </a:solidFill>
                              <a:prstDash val="solid"/>
                              <a:miter lim="800000"/>
                              <a:tailEnd type="triangle" w="med" len="med"/>
                            </a:ln>
                            <a:effectLst/>
                          </xdr:spPr>
                          <xdr:txBody>
                            <a:bodyPr/>
                            <a:lstStyle/>
                            <a:p>
                              <a:pPr/>
                            </a:p>
                          </xdr:txBody>
                        </xdr:sp>
                        <xdr:sp>
                          <xdr:nvSpPr>
                            <xdr:cNvPr id="51" name="直接箭头连接符 38"/>
                            <xdr:cNvSpPr/>
                          </xdr:nvSpPr>
                          <xdr:spPr>
                            <a:xfrm>
                              <a:off x="938044" y="5969562"/>
                              <a:ext cx="5982" cy="645142"/>
                            </a:xfrm>
                            <a:prstGeom prst="line">
                              <a:avLst/>
                            </a:prstGeom>
                            <a:noFill/>
                            <a:ln w="6350" cap="flat">
                              <a:solidFill>
                                <a:schemeClr val="accent1"/>
                              </a:solidFill>
                              <a:prstDash val="solid"/>
                              <a:miter lim="800000"/>
                              <a:tailEnd type="triangle" w="med" len="med"/>
                            </a:ln>
                            <a:effectLst/>
                          </xdr:spPr>
                          <xdr:txBody>
                            <a:bodyPr/>
                            <a:lstStyle/>
                            <a:p>
                              <a:pPr/>
                            </a:p>
                          </xdr:txBody>
                        </xdr:sp>
                        <xdr:sp>
                          <xdr:nvSpPr>
                            <xdr:cNvPr id="52" name="文本框 39"/>
                            <xdr:cNvSpPr txBox="1"/>
                          </xdr:nvSpPr>
                          <xdr:spPr>
                            <a:xfrm>
                              <a:off x="2471450" y="2149969"/>
                              <a:ext cx="429521" cy="280415"/>
                            </a:xfrm>
                            <a:prstGeom prst="rect">
                              <a:avLst/>
                            </a:prstGeom>
                            <a:noFill/>
                            <a:ln w="12700" cap="flat">
                              <a:noFill/>
                              <a:miter lim="400000"/>
                            </a:ln>
                            <a:effectLst/>
                            <a:extLst>
                              <a:ext uri="{C572A759-6A51-4108-AA02-DFA0A04FC94B}">
                                <ma14:wrappingTextBoxFlag xmlns:ma14="http://schemas.microsoft.com/office/mac/drawingml/2011/main" val="1"/>
                              </a:ext>
                            </a:extLst>
                          </xdr:spPr>
                          <xdr:txBody>
                            <a:bodyPr wrap="square" lIns="45718" tIns="45718" rIns="45718" bIns="45718" numCol="1" anchor="t">
                              <a:spAutoFit/>
                            </a:bodyPr>
                            <a:lstStyle/>
                            <a:p>
                              <a:pPr marL="0" marR="0" indent="0" algn="l" defTabSz="914400" latinLnBrk="0">
                                <a:lnSpc>
                                  <a:spcPct val="100000"/>
                                </a:lnSpc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ClrTx/>
                                <a:buSzTx/>
                                <a:buFontTx/>
                                <a:buNone/>
                                <a:tabLst/>
                                <a:defRPr b="0" baseline="0" cap="none" i="0" spc="0" strike="noStrike" sz="1100" u="none">
                                  <a:ln>
                                    <a:noFill/>
                                  </a:ln>
                                  <a:solidFill>
                                    <a:srgbClr val="000000"/>
                                  </a:solidFill>
                                  <a:uFillTx/>
                                  <a:latin typeface="Calibri"/>
                                  <a:ea typeface="Calibri"/>
                                  <a:cs typeface="Calibri"/>
                                  <a:sym typeface="Calibri"/>
                                </a:defRPr>
                              </a:pPr>
                              <a:r>
                                <a:rPr b="0" baseline="0" cap="none" i="0" spc="0" strike="noStrike" sz="1100" u="none">
                                  <a:ln>
                                    <a:noFill/>
                                  </a:ln>
                                  <a:solidFill>
                                    <a:srgbClr val="000000"/>
                                  </a:solidFill>
                                  <a:uFillTx/>
                                  <a:latin typeface="Calibri"/>
                                  <a:ea typeface="Calibri"/>
                                  <a:cs typeface="Calibri"/>
                                  <a:sym typeface="Calibri"/>
                                </a:rPr>
                                <a:t>N</a:t>
                              </a:r>
                            </a:p>
                          </xdr:txBody>
                        </xdr:sp>
                        <xdr:sp>
                          <xdr:nvSpPr>
                            <xdr:cNvPr id="53" name="文本框 40"/>
                            <xdr:cNvSpPr txBox="1"/>
                          </xdr:nvSpPr>
                          <xdr:spPr>
                            <a:xfrm>
                              <a:off x="967107" y="3000474"/>
                              <a:ext cx="429521" cy="280414"/>
                            </a:xfrm>
                            <a:prstGeom prst="rect">
                              <a:avLst/>
                            </a:prstGeom>
                            <a:noFill/>
                            <a:ln w="12700" cap="flat">
                              <a:noFill/>
                              <a:miter lim="400000"/>
                            </a:ln>
                            <a:effectLst/>
                            <a:extLst>
                              <a:ext uri="{C572A759-6A51-4108-AA02-DFA0A04FC94B}">
                                <ma14:wrappingTextBoxFlag xmlns:ma14="http://schemas.microsoft.com/office/mac/drawingml/2011/main" val="1"/>
                              </a:ext>
                            </a:extLst>
                          </xdr:spPr>
                          <xdr:txBody>
                            <a:bodyPr wrap="square" lIns="45718" tIns="45718" rIns="45718" bIns="45718" numCol="1" anchor="t">
                              <a:spAutoFit/>
                            </a:bodyPr>
                            <a:lstStyle/>
                            <a:p>
                              <a:pPr marL="0" marR="0" indent="0" algn="l" defTabSz="914400" latinLnBrk="0">
                                <a:lnSpc>
                                  <a:spcPct val="100000"/>
                                </a:lnSpc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ClrTx/>
                                <a:buSzTx/>
                                <a:buFontTx/>
                                <a:buNone/>
                                <a:tabLst/>
                                <a:defRPr b="0" baseline="0" cap="none" i="0" spc="0" strike="noStrike" sz="1100" u="none">
                                  <a:ln>
                                    <a:noFill/>
                                  </a:ln>
                                  <a:solidFill>
                                    <a:srgbClr val="000000"/>
                                  </a:solidFill>
                                  <a:uFillTx/>
                                  <a:latin typeface="Calibri"/>
                                  <a:ea typeface="Calibri"/>
                                  <a:cs typeface="Calibri"/>
                                  <a:sym typeface="Calibri"/>
                                </a:defRPr>
                              </a:pPr>
                              <a:r>
                                <a:rPr b="0" baseline="0" cap="none" i="0" spc="0" strike="noStrike" sz="1100" u="none">
                                  <a:ln>
                                    <a:noFill/>
                                  </a:ln>
                                  <a:solidFill>
                                    <a:srgbClr val="000000"/>
                                  </a:solidFill>
                                  <a:uFillTx/>
                                  <a:latin typeface="Calibri"/>
                                  <a:ea typeface="Calibri"/>
                                  <a:cs typeface="Calibri"/>
                                  <a:sym typeface="Calibri"/>
                                </a:rPr>
                                <a:t>Y</a:t>
                              </a:r>
                            </a:p>
                          </xdr:txBody>
                        </xdr:sp>
                        <xdr:sp>
                          <xdr:nvSpPr>
                            <xdr:cNvPr id="54" name="文本框 41"/>
                            <xdr:cNvSpPr txBox="1"/>
                          </xdr:nvSpPr>
                          <xdr:spPr>
                            <a:xfrm>
                              <a:off x="937454" y="4601345"/>
                              <a:ext cx="429520" cy="280415"/>
                            </a:xfrm>
                            <a:prstGeom prst="rect">
                              <a:avLst/>
                            </a:prstGeom>
                            <a:noFill/>
                            <a:ln w="12700" cap="flat">
                              <a:noFill/>
                              <a:miter lim="400000"/>
                            </a:ln>
                            <a:effectLst/>
                            <a:extLst>
                              <a:ext uri="{C572A759-6A51-4108-AA02-DFA0A04FC94B}">
                                <ma14:wrappingTextBoxFlag xmlns:ma14="http://schemas.microsoft.com/office/mac/drawingml/2011/main" val="1"/>
                              </a:ext>
                            </a:extLst>
                          </xdr:spPr>
                          <xdr:txBody>
                            <a:bodyPr wrap="square" lIns="45718" tIns="45718" rIns="45718" bIns="45718" numCol="1" anchor="t">
                              <a:spAutoFit/>
                            </a:bodyPr>
                            <a:lstStyle/>
                            <a:p>
                              <a:pPr marL="0" marR="0" indent="0" algn="l" defTabSz="914400" latinLnBrk="0">
                                <a:lnSpc>
                                  <a:spcPct val="100000"/>
                                </a:lnSpc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ClrTx/>
                                <a:buSzTx/>
                                <a:buFontTx/>
                                <a:buNone/>
                                <a:tabLst/>
                                <a:defRPr b="0" baseline="0" cap="none" i="0" spc="0" strike="noStrike" sz="1100" u="none">
                                  <a:ln>
                                    <a:noFill/>
                                  </a:ln>
                                  <a:solidFill>
                                    <a:srgbClr val="000000"/>
                                  </a:solidFill>
                                  <a:uFillTx/>
                                  <a:latin typeface="Calibri"/>
                                  <a:ea typeface="Calibri"/>
                                  <a:cs typeface="Calibri"/>
                                  <a:sym typeface="Calibri"/>
                                </a:defRPr>
                              </a:pPr>
                              <a:r>
                                <a:rPr b="0" baseline="0" cap="none" i="0" spc="0" strike="noStrike" sz="1100" u="none">
                                  <a:ln>
                                    <a:noFill/>
                                  </a:ln>
                                  <a:solidFill>
                                    <a:srgbClr val="000000"/>
                                  </a:solidFill>
                                  <a:uFillTx/>
                                  <a:latin typeface="Calibri"/>
                                  <a:ea typeface="Calibri"/>
                                  <a:cs typeface="Calibri"/>
                                  <a:sym typeface="Calibri"/>
                                </a:rPr>
                                <a:t>Y</a:t>
                              </a:r>
                            </a:p>
                          </xdr:txBody>
                        </xdr:sp>
                      </xdr:grpSp>
                      <xdr:sp>
                        <xdr:nvSpPr>
                          <xdr:cNvPr id="56" name="肘形连接符 42"/>
                          <xdr:cNvSpPr/>
                        </xdr:nvSpPr>
                        <xdr:spPr>
                          <a:xfrm>
                            <a:off x="5780633" y="2452914"/>
                            <a:ext cx="1701093" cy="5562102"/>
                          </a:xfrm>
                          <a:custGeom>
                            <a:avLst/>
                            <a:gdLst/>
                            <a:ahLst/>
                            <a:cxnLst>
                              <a:cxn ang="0">
                                <a:pos x="wd2" y="hd2"/>
                              </a:cxn>
                              <a:cxn ang="5400000">
                                <a:pos x="wd2" y="hd2"/>
                              </a:cxn>
                              <a:cxn ang="10800000">
                                <a:pos x="wd2" y="hd2"/>
                              </a:cxn>
                              <a:cxn ang="16200000">
                                <a:pos x="wd2" y="hd2"/>
                              </a:cxn>
                            </a:cxnLst>
                            <a:rect l="0" t="0" r="r" b="b"/>
                            <a:pathLst>
                              <a:path w="21600" h="21600" fill="norm" stroke="1" extrusionOk="0">
                                <a:moveTo>
                                  <a:pt x="0" y="0"/>
                                </a:moveTo>
                                <a:lnTo>
                                  <a:pt x="21600" y="0"/>
                                </a:lnTo>
                                <a:lnTo>
                                  <a:pt x="21600" y="21600"/>
                                </a:lnTo>
                              </a:path>
                            </a:pathLst>
                          </a:custGeom>
                          <a:noFill/>
                          <a:ln w="6350" cap="flat">
                            <a:solidFill>
                              <a:schemeClr val="accent1"/>
                            </a:solidFill>
                            <a:prstDash val="solid"/>
                            <a:miter lim="800000"/>
                            <a:tailEnd type="triangle" w="med" len="med"/>
                          </a:ln>
                          <a:effectLst/>
                        </xdr:spPr>
                        <xdr:txBody>
                          <a:bodyPr/>
                          <a:lstStyle/>
                          <a:p>
                            <a:pPr/>
                          </a:p>
                        </xdr:txBody>
                      </xdr:sp>
                    </xdr:grpSp>
                  </xdr:grpSp>
                </xdr:grpSp>
              </xdr:grpSp>
            </xdr:grpSp>
          </xdr:grpSp>
        </xdr:grpSp>
      </xdr:grpSp>
    </xdr:grp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29</xdr:col>
      <xdr:colOff>650099</xdr:colOff>
      <xdr:row>2</xdr:row>
      <xdr:rowOff>192965</xdr:rowOff>
    </xdr:from>
    <xdr:to>
      <xdr:col>41</xdr:col>
      <xdr:colOff>509035</xdr:colOff>
      <xdr:row>18</xdr:row>
      <xdr:rowOff>156545</xdr:rowOff>
    </xdr:to>
    <xdr:graphicFrame>
      <xdr:nvGraphicFramePr>
        <xdr:cNvPr id="69" name="图表 1"/>
        <xdr:cNvGraphicFramePr/>
      </xdr:nvGraphicFramePr>
      <xdr:xfrm>
        <a:off x="26812099" y="748590"/>
        <a:ext cx="8431437" cy="35926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29</xdr:col>
      <xdr:colOff>741263</xdr:colOff>
      <xdr:row>29</xdr:row>
      <xdr:rowOff>88865</xdr:rowOff>
    </xdr:from>
    <xdr:to>
      <xdr:col>41</xdr:col>
      <xdr:colOff>673501</xdr:colOff>
      <xdr:row>37</xdr:row>
      <xdr:rowOff>63893</xdr:rowOff>
    </xdr:to>
    <xdr:graphicFrame>
      <xdr:nvGraphicFramePr>
        <xdr:cNvPr id="70" name="图表 1067"/>
        <xdr:cNvGraphicFramePr/>
      </xdr:nvGraphicFramePr>
      <xdr:xfrm>
        <a:off x="26903263" y="6559515"/>
        <a:ext cx="8504739" cy="160062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</xdr:col>
      <xdr:colOff>1884045</xdr:colOff>
      <xdr:row>74</xdr:row>
      <xdr:rowOff>101600</xdr:rowOff>
    </xdr:from>
    <xdr:to>
      <xdr:col>4</xdr:col>
      <xdr:colOff>229234</xdr:colOff>
      <xdr:row>74</xdr:row>
      <xdr:rowOff>104775</xdr:rowOff>
    </xdr:to>
    <xdr:sp>
      <xdr:nvSpPr>
        <xdr:cNvPr id="71" name="直接箭头连接符 63"/>
        <xdr:cNvSpPr/>
      </xdr:nvSpPr>
      <xdr:spPr>
        <a:xfrm flipV="1">
          <a:off x="3090545" y="14697074"/>
          <a:ext cx="1532890" cy="3177"/>
        </a:xfrm>
        <a:prstGeom prst="line">
          <a:avLst/>
        </a:prstGeom>
        <a:noFill/>
        <a:ln w="6350" cap="flat">
          <a:solidFill>
            <a:schemeClr val="accent1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6</xdr:col>
      <xdr:colOff>74928</xdr:colOff>
      <xdr:row>68</xdr:row>
      <xdr:rowOff>20319</xdr:rowOff>
    </xdr:from>
    <xdr:to>
      <xdr:col>6</xdr:col>
      <xdr:colOff>76832</xdr:colOff>
      <xdr:row>73</xdr:row>
      <xdr:rowOff>43180</xdr:rowOff>
    </xdr:to>
    <xdr:sp>
      <xdr:nvSpPr>
        <xdr:cNvPr id="72" name="直接箭头连接符 42"/>
        <xdr:cNvSpPr/>
      </xdr:nvSpPr>
      <xdr:spPr>
        <a:xfrm>
          <a:off x="5561328" y="13587094"/>
          <a:ext cx="1905" cy="880112"/>
        </a:xfrm>
        <a:prstGeom prst="line">
          <a:avLst/>
        </a:prstGeom>
        <a:noFill/>
        <a:ln w="6350" cap="flat">
          <a:solidFill>
            <a:schemeClr val="accent1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1056638</xdr:colOff>
      <xdr:row>83</xdr:row>
      <xdr:rowOff>97153</xdr:rowOff>
    </xdr:from>
    <xdr:to>
      <xdr:col>2</xdr:col>
      <xdr:colOff>1062353</xdr:colOff>
      <xdr:row>89</xdr:row>
      <xdr:rowOff>31747</xdr:rowOff>
    </xdr:to>
    <xdr:sp>
      <xdr:nvSpPr>
        <xdr:cNvPr id="73" name="直接箭头连接符 124"/>
        <xdr:cNvSpPr/>
      </xdr:nvSpPr>
      <xdr:spPr>
        <a:xfrm>
          <a:off x="2263138" y="16235678"/>
          <a:ext cx="5716" cy="963295"/>
        </a:xfrm>
        <a:prstGeom prst="line">
          <a:avLst/>
        </a:prstGeom>
        <a:noFill/>
        <a:ln w="6350" cap="flat">
          <a:solidFill>
            <a:schemeClr val="accent1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</xdr:col>
      <xdr:colOff>518346</xdr:colOff>
      <xdr:row>42</xdr:row>
      <xdr:rowOff>80641</xdr:rowOff>
    </xdr:from>
    <xdr:to>
      <xdr:col>8</xdr:col>
      <xdr:colOff>1275232</xdr:colOff>
      <xdr:row>89</xdr:row>
      <xdr:rowOff>32571</xdr:rowOff>
    </xdr:to>
    <xdr:grpSp>
      <xdr:nvGrpSpPr>
        <xdr:cNvPr id="128" name="组合 140"/>
        <xdr:cNvGrpSpPr/>
      </xdr:nvGrpSpPr>
      <xdr:grpSpPr>
        <a:xfrm>
          <a:off x="708846" y="9189716"/>
          <a:ext cx="7271987" cy="8010081"/>
          <a:chOff x="0" y="-3"/>
          <a:chExt cx="7271985" cy="8010079"/>
        </a:xfrm>
      </xdr:grpSpPr>
      <xdr:sp>
        <xdr:nvSpPr>
          <xdr:cNvPr id="74" name="文本框 135"/>
          <xdr:cNvSpPr txBox="1"/>
        </xdr:nvSpPr>
        <xdr:spPr>
          <a:xfrm>
            <a:off x="5975533" y="5295558"/>
            <a:ext cx="373490" cy="280415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Y</a:t>
            </a:r>
          </a:p>
        </xdr:txBody>
      </xdr:sp>
      <xdr:grpSp>
        <xdr:nvGrpSpPr>
          <xdr:cNvPr id="127" name="组合 133"/>
          <xdr:cNvGrpSpPr/>
        </xdr:nvGrpSpPr>
        <xdr:grpSpPr>
          <a:xfrm>
            <a:off x="0" y="-4"/>
            <a:ext cx="7271987" cy="8010080"/>
            <a:chOff x="0" y="-3"/>
            <a:chExt cx="7271985" cy="8010079"/>
          </a:xfrm>
        </xdr:grpSpPr>
        <xdr:sp>
          <xdr:nvSpPr>
            <xdr:cNvPr id="75" name="文本框 112"/>
            <xdr:cNvSpPr txBox="1"/>
          </xdr:nvSpPr>
          <xdr:spPr>
            <a:xfrm>
              <a:off x="1543058" y="6028849"/>
              <a:ext cx="373694" cy="280414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val="1"/>
              </a:ext>
            </a:extLst>
          </xdr:spPr>
          <xdr:txBody>
            <a:bodyPr wrap="square" lIns="45718" tIns="45718" rIns="45718" bIns="45718" numCol="1" anchor="t">
              <a:spAutoFit/>
            </a:bodyPr>
            <a:lstStyle/>
            <a:p>
              <a:pPr marL="0" marR="0" indent="0" algn="l" defTabSz="9144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b="0" baseline="0" cap="none" i="0" spc="0" strike="noStrike" sz="1100" u="none">
                  <a:ln>
                    <a:noFill/>
                  </a:ln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  <a:sym typeface="Calibri"/>
                </a:defRPr>
              </a:pPr>
              <a:r>
                <a:rPr b="0" baseline="0" cap="none" i="0" spc="0" strike="noStrike" sz="1100" u="none">
                  <a:ln>
                    <a:noFill/>
                  </a:ln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  <a:sym typeface="Calibri"/>
                </a:rPr>
                <a:t>Y</a:t>
              </a:r>
            </a:p>
          </xdr:txBody>
        </xdr:sp>
        <xdr:grpSp>
          <xdr:nvGrpSpPr>
            <xdr:cNvPr id="126" name="组合 132"/>
            <xdr:cNvGrpSpPr/>
          </xdr:nvGrpSpPr>
          <xdr:grpSpPr>
            <a:xfrm>
              <a:off x="0" y="-4"/>
              <a:ext cx="7271986" cy="8010080"/>
              <a:chOff x="0" y="-3"/>
              <a:chExt cx="7271985" cy="8010079"/>
            </a:xfrm>
          </xdr:grpSpPr>
          <xdr:sp>
            <xdr:nvSpPr>
              <xdr:cNvPr id="76" name="文本框 115"/>
              <xdr:cNvSpPr txBox="1"/>
            </xdr:nvSpPr>
            <xdr:spPr>
              <a:xfrm>
                <a:off x="2614182" y="5134584"/>
                <a:ext cx="373736" cy="280415"/>
              </a:xfrm>
              <a:prstGeom prst="rect">
                <a:avLst/>
              </a:prstGeom>
              <a:noFill/>
              <a:ln w="12700" cap="flat">
                <a:noFill/>
                <a:miter lim="400000"/>
              </a:ln>
              <a:effectLst/>
              <a:extLst>
                <a:ext uri="{C572A759-6A51-4108-AA02-DFA0A04FC94B}">
                  <ma14:wrappingTextBoxFlag xmlns:ma14="http://schemas.microsoft.com/office/mac/drawingml/2011/main" val="1"/>
                </a:ext>
              </a:extLst>
            </xdr:spPr>
            <xdr:txBody>
              <a:bodyPr wrap="square" lIns="45718" tIns="45718" rIns="45718" bIns="45718" numCol="1" anchor="t">
                <a:spAutoFit/>
              </a:bodyPr>
              <a:lstStyle/>
              <a:p>
                <a:pPr marL="0" marR="0" indent="0" algn="l" defTabSz="914400" latinLnBrk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0" baseline="0" cap="none" i="0" spc="0" strike="noStrike" sz="1100" u="none">
                    <a:ln>
                      <a:noFill/>
                    </a:ln>
                    <a:solidFill>
                      <a:srgbClr val="000000"/>
                    </a:solidFill>
                    <a:uFillTx/>
                    <a:latin typeface="Calibri"/>
                    <a:ea typeface="Calibri"/>
                    <a:cs typeface="Calibri"/>
                    <a:sym typeface="Calibri"/>
                  </a:defRPr>
                </a:pPr>
                <a:r>
                  <a:rPr b="0" baseline="0" cap="none" i="0" spc="0" strike="noStrike" sz="1100" u="none">
                    <a:ln>
                      <a:noFill/>
                    </a:ln>
                    <a:solidFill>
                      <a:srgbClr val="000000"/>
                    </a:solidFill>
                    <a:uFillTx/>
                    <a:latin typeface="Calibri"/>
                    <a:ea typeface="Calibri"/>
                    <a:cs typeface="Calibri"/>
                    <a:sym typeface="Calibri"/>
                  </a:rPr>
                  <a:t>N</a:t>
                </a:r>
              </a:p>
            </xdr:txBody>
          </xdr:sp>
          <xdr:grpSp>
            <xdr:nvGrpSpPr>
              <xdr:cNvPr id="125" name="组合 131"/>
              <xdr:cNvGrpSpPr/>
            </xdr:nvGrpSpPr>
            <xdr:grpSpPr>
              <a:xfrm>
                <a:off x="-1" y="-4"/>
                <a:ext cx="7271987" cy="8010080"/>
                <a:chOff x="0" y="-4"/>
                <a:chExt cx="7271985" cy="8010079"/>
              </a:xfrm>
            </xdr:grpSpPr>
            <xdr:sp>
              <xdr:nvSpPr>
                <xdr:cNvPr id="77" name="文本框 37"/>
                <xdr:cNvSpPr txBox="1"/>
              </xdr:nvSpPr>
              <xdr:spPr>
                <a:xfrm>
                  <a:off x="2882393" y="3618826"/>
                  <a:ext cx="373780" cy="280415"/>
                </a:xfrm>
                <a:prstGeom prst="rect">
                  <a:avLst/>
                </a:prstGeom>
                <a:noFill/>
                <a:ln w="12700" cap="flat">
                  <a:noFill/>
                  <a:miter lim="400000"/>
                </a:ln>
                <a:effectLst/>
                <a:extLst>
                  <a:ext uri="{C572A759-6A51-4108-AA02-DFA0A04FC94B}">
                    <ma14:wrappingTextBoxFlag xmlns:ma14="http://schemas.microsoft.com/office/mac/drawingml/2011/main" val="1"/>
                  </a:ext>
                </a:extLst>
              </xdr:spPr>
              <xdr:txBody>
                <a:bodyPr wrap="square" lIns="45718" tIns="45718" rIns="45718" bIns="45718" numCol="1" anchor="t">
                  <a:spAutoFit/>
                </a:bodyPr>
                <a:lstStyle/>
                <a:p>
                  <a:pPr marL="0" marR="0" indent="0" algn="l" defTabSz="914400" latinLnBrk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b="0" baseline="0" cap="none" i="0" spc="0" strike="noStrike" sz="1100" u="none">
                      <a:ln>
                        <a:noFill/>
                      </a:ln>
                      <a:solidFill>
                        <a:srgbClr val="000000"/>
                      </a:solidFill>
                      <a:uFillTx/>
                      <a:latin typeface="Calibri"/>
                      <a:ea typeface="Calibri"/>
                      <a:cs typeface="Calibri"/>
                      <a:sym typeface="Calibri"/>
                    </a:defRPr>
                  </a:pPr>
                  <a:r>
                    <a:rPr b="0" baseline="0" cap="none" i="0" spc="0" strike="noStrike" sz="1100" u="none">
                      <a:ln>
                        <a:noFill/>
                      </a:ln>
                      <a:solidFill>
                        <a:srgbClr val="000000"/>
                      </a:solidFill>
                      <a:uFillTx/>
                      <a:latin typeface="Calibri"/>
                      <a:ea typeface="Calibri"/>
                      <a:cs typeface="Calibri"/>
                      <a:sym typeface="Calibri"/>
                    </a:rPr>
                    <a:t>N</a:t>
                  </a:r>
                </a:p>
              </xdr:txBody>
            </xdr:sp>
            <xdr:grpSp>
              <xdr:nvGrpSpPr>
                <xdr:cNvPr id="124" name="组合 130"/>
                <xdr:cNvGrpSpPr/>
              </xdr:nvGrpSpPr>
              <xdr:grpSpPr>
                <a:xfrm>
                  <a:off x="0" y="-5"/>
                  <a:ext cx="7271986" cy="8010081"/>
                  <a:chOff x="0" y="-3"/>
                  <a:chExt cx="7271985" cy="8010079"/>
                </a:xfrm>
              </xdr:grpSpPr>
              <xdr:sp>
                <xdr:nvSpPr>
                  <xdr:cNvPr id="78" name="文本框 46"/>
                  <xdr:cNvSpPr txBox="1"/>
                </xdr:nvSpPr>
                <xdr:spPr>
                  <a:xfrm>
                    <a:off x="4919370" y="4633864"/>
                    <a:ext cx="373823" cy="280414"/>
                  </a:xfrm>
                  <a:prstGeom prst="rect">
                    <a:avLst/>
                  </a:prstGeom>
                  <a:noFill/>
                  <a:ln w="12700" cap="flat">
                    <a:noFill/>
                    <a:miter lim="400000"/>
                  </a:ln>
                  <a:effectLst/>
                  <a:extLst>
                    <a:ext uri="{C572A759-6A51-4108-AA02-DFA0A04FC94B}">
                      <ma14:wrappingTextBoxFlag xmlns:ma14="http://schemas.microsoft.com/office/mac/drawingml/2011/main" val="1"/>
                    </a:ext>
                  </a:extLst>
                </xdr:spPr>
                <xdr:txBody>
                  <a:bodyPr wrap="square" lIns="45718" tIns="45718" rIns="45718" bIns="45718" numCol="1" anchor="t">
                    <a:spAutoFit/>
                  </a:bodyPr>
                  <a:lstStyle/>
                  <a:p>
                    <a:pPr marL="0" marR="0" indent="0" algn="l" defTabSz="914400" latinLnBrk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b="0" baseline="0" cap="none" i="0" spc="0" strike="noStrike" sz="1100" u="none">
                        <a:ln>
                          <a:noFill/>
                        </a:ln>
                        <a:solidFill>
                          <a:srgbClr val="000000"/>
                        </a:solidFill>
                        <a:uFillTx/>
                        <a:latin typeface="Calibri"/>
                        <a:ea typeface="Calibri"/>
                        <a:cs typeface="Calibri"/>
                        <a:sym typeface="Calibri"/>
                      </a:defRPr>
                    </a:pPr>
                    <a:r>
                      <a:rPr b="0" baseline="0" cap="none" i="0" spc="0" strike="noStrike" sz="1100" u="none">
                        <a:ln>
                          <a:noFill/>
                        </a:ln>
                        <a:solidFill>
                          <a:srgbClr val="000000"/>
                        </a:solidFill>
                        <a:uFillTx/>
                        <a:latin typeface="Calibri"/>
                        <a:ea typeface="Calibri"/>
                        <a:cs typeface="Calibri"/>
                        <a:sym typeface="Calibri"/>
                      </a:rPr>
                      <a:t>N</a:t>
                    </a:r>
                  </a:p>
                </xdr:txBody>
              </xdr:sp>
              <xdr:grpSp>
                <xdr:nvGrpSpPr>
                  <xdr:cNvPr id="123" name="组合 129"/>
                  <xdr:cNvGrpSpPr/>
                </xdr:nvGrpSpPr>
                <xdr:grpSpPr>
                  <a:xfrm>
                    <a:off x="-1" y="-4"/>
                    <a:ext cx="7271987" cy="8010080"/>
                    <a:chOff x="0" y="-3"/>
                    <a:chExt cx="7271985" cy="8010079"/>
                  </a:xfrm>
                </xdr:grpSpPr>
                <xdr:grpSp>
                  <xdr:nvGrpSpPr>
                    <xdr:cNvPr id="81" name="流程图: 过程 2"/>
                    <xdr:cNvGrpSpPr/>
                  </xdr:nvGrpSpPr>
                  <xdr:grpSpPr>
                    <a:xfrm>
                      <a:off x="3873724" y="5286869"/>
                      <a:ext cx="1954800" cy="462631"/>
                      <a:chOff x="-19050" y="0"/>
                      <a:chExt cx="1954799" cy="462629"/>
                    </a:xfrm>
                  </xdr:grpSpPr>
                  <xdr:sp>
                    <xdr:nvSpPr>
                      <xdr:cNvPr id="79" name="Shape 79"/>
                      <xdr:cNvSpPr/>
                    </xdr:nvSpPr>
                    <xdr:spPr>
                      <a:xfrm>
                        <a:off x="19050" y="0"/>
                        <a:ext cx="1878600" cy="462630"/>
                      </a:xfrm>
                      <a:prstGeom prst="rect">
                        <a:avLst/>
                      </a:prstGeom>
                      <a:noFill/>
                      <a:ln w="12700" cap="flat">
                        <a:solidFill>
                          <a:schemeClr val="accent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/>
                      <a:lstStyle/>
                      <a:p>
                        <a:pPr/>
                      </a:p>
                    </xdr:txBody>
                  </xdr:sp>
                  <xdr:sp>
                    <xdr:nvSpPr>
                      <xdr:cNvPr id="80" name="Shape 80"/>
                      <xdr:cNvSpPr txBox="1"/>
                    </xdr:nvSpPr>
                    <xdr:spPr>
                      <a:xfrm>
                        <a:off x="-19050" y="12239"/>
                        <a:ext cx="1954800" cy="438151"/>
                      </a:xfrm>
                      <a:prstGeom prst="rect">
                        <a:avLst/>
                      </a:prstGeom>
                      <a:noFill/>
                      <a:ln w="12700" cap="flat">
                        <a:noFill/>
                        <a:miter lim="400000"/>
                      </a:ln>
                      <a:effectLst/>
                      <a:extLst>
                        <a:ext uri="{C572A759-6A51-4108-AA02-DFA0A04FC94B}">
                          <ma14:wrappingTextBoxFlag xmlns:ma14="http://schemas.microsoft.com/office/mac/drawingml/2011/main" val="1"/>
                        </a:ext>
                      </a:extLst>
                    </xdr:spPr>
                    <xdr:txBody>
                      <a:bodyPr wrap="square" lIns="0" tIns="0" rIns="0" bIns="0" numCol="1" anchor="ctr">
                        <a:spAutoFit/>
                      </a:bodyPr>
                      <a:lstStyle/>
                      <a:p>
                        <a:pPr marL="0" marR="0" indent="0" algn="ctr" defTabSz="914400" latinLnBrk="0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 b="0" baseline="0" cap="none" i="0" spc="0" strike="noStrike" sz="800" u="none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uFillTx/>
                            <a:latin typeface="Calibri"/>
                            <a:ea typeface="Calibri"/>
                            <a:cs typeface="Calibri"/>
                            <a:sym typeface="Calibri"/>
                          </a:defRPr>
                        </a:pPr>
                        <a:r>
                          <a:rPr b="0" baseline="0" cap="none" i="0" spc="0" strike="noStrike" sz="800" u="none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uFillTx/>
                            <a:latin typeface="Calibri"/>
                            <a:ea typeface="Calibri"/>
                            <a:cs typeface="Calibri"/>
                            <a:sym typeface="Calibri"/>
                          </a:rPr>
                          <a:t>Exp_Time_Nex =Exp_Time_Cur</a:t>
                        </a:r>
                        <a:endParaRPr b="0" baseline="0" cap="none" i="0" spc="0" strike="noStrike" sz="800" u="none">
                          <a:ln>
                            <a:noFill/>
                          </a:ln>
                          <a:solidFill>
                            <a:srgbClr val="000000"/>
                          </a:solidFill>
                          <a:uFillTx/>
                          <a:latin typeface="Calibri"/>
                          <a:ea typeface="Calibri"/>
                          <a:cs typeface="Calibri"/>
                          <a:sym typeface="Calibri"/>
                        </a:endParaRPr>
                      </a:p>
                      <a:p>
                        <a:pPr marL="0" marR="0" indent="0" algn="ctr" defTabSz="914400" latinLnBrk="0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 b="0" baseline="0" cap="none" i="0" spc="0" strike="noStrike" sz="800" u="none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uFillTx/>
                            <a:latin typeface="Calibri"/>
                            <a:ea typeface="Calibri"/>
                            <a:cs typeface="Calibri"/>
                            <a:sym typeface="Calibri"/>
                          </a:defRPr>
                        </a:pPr>
                        <a:r>
                          <a:rPr b="0" baseline="0" cap="none" i="0" spc="0" strike="noStrike" sz="800" u="none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uFillTx/>
                            <a:latin typeface="Calibri"/>
                            <a:ea typeface="Calibri"/>
                            <a:cs typeface="Calibri"/>
                            <a:sym typeface="Calibri"/>
                          </a:rPr>
                          <a:t>Ana_Gain_Nex = 2048-(2048-Ana_Gain_Cur)*Cur_Lum/Tar_lum</a:t>
                        </a:r>
                      </a:p>
                    </xdr:txBody>
                  </xdr:sp>
                </xdr:grpSp>
                <xdr:grpSp>
                  <xdr:nvGrpSpPr>
                    <xdr:cNvPr id="84" name="流程图: 决策 3"/>
                    <xdr:cNvGrpSpPr/>
                  </xdr:nvGrpSpPr>
                  <xdr:grpSpPr>
                    <a:xfrm>
                      <a:off x="4034643" y="3571718"/>
                      <a:ext cx="1629099" cy="836367"/>
                      <a:chOff x="0" y="0"/>
                      <a:chExt cx="1629098" cy="836365"/>
                    </a:xfrm>
                  </xdr:grpSpPr>
                  <xdr:sp>
                    <xdr:nvSpPr>
                      <xdr:cNvPr id="82" name="Shape 82"/>
                      <xdr:cNvSpPr/>
                    </xdr:nvSpPr>
                    <xdr:spPr>
                      <a:xfrm>
                        <a:off x="-1" y="-1"/>
                        <a:ext cx="1629099" cy="836367"/>
                      </a:xfrm>
                      <a:custGeom>
                        <a:avLst/>
                        <a:gdLst/>
                        <a:ahLst/>
                        <a:cxnLst>
                          <a:cxn ang="0">
                            <a:pos x="wd2" y="hd2"/>
                          </a:cxn>
                          <a:cxn ang="5400000">
                            <a:pos x="wd2" y="hd2"/>
                          </a:cxn>
                          <a:cxn ang="10800000">
                            <a:pos x="wd2" y="hd2"/>
                          </a:cxn>
                          <a:cxn ang="16200000">
                            <a:pos x="wd2" y="hd2"/>
                          </a:cxn>
                        </a:cxnLst>
                        <a:rect l="0" t="0" r="r" b="b"/>
                        <a:pathLst>
                          <a:path w="21600" h="21600" fill="norm" stroke="1" extrusionOk="0">
                            <a:moveTo>
                              <a:pt x="0" y="10800"/>
                            </a:moveTo>
                            <a:lnTo>
                              <a:pt x="10800" y="0"/>
                            </a:lnTo>
                            <a:lnTo>
                              <a:pt x="21600" y="10800"/>
                            </a:lnTo>
                            <a:lnTo>
                              <a:pt x="10800" y="21600"/>
                            </a:lnTo>
                            <a:close/>
                          </a:path>
                        </a:pathLst>
                      </a:custGeom>
                      <a:noFill/>
                      <a:ln w="12700" cap="flat">
                        <a:solidFill>
                          <a:schemeClr val="accent5"/>
                        </a:solidFill>
                        <a:prstDash val="solid"/>
                        <a:miter lim="800000"/>
                      </a:ln>
                      <a:effectLst/>
                    </xdr:spPr>
                    <xdr:txBody>
                      <a:bodyPr/>
                      <a:lstStyle/>
                      <a:p>
                        <a:pPr/>
                      </a:p>
                    </xdr:txBody>
                  </xdr:sp>
                  <xdr:sp>
                    <xdr:nvSpPr>
                      <xdr:cNvPr id="83" name="Shape 83"/>
                      <xdr:cNvSpPr txBox="1"/>
                    </xdr:nvSpPr>
                    <xdr:spPr>
                      <a:xfrm>
                        <a:off x="369173" y="149152"/>
                        <a:ext cx="890749" cy="438151"/>
                      </a:xfrm>
                      <a:prstGeom prst="rect">
                        <a:avLst/>
                      </a:prstGeom>
                      <a:noFill/>
                      <a:ln w="12700" cap="flat">
                        <a:noFill/>
                        <a:miter lim="400000"/>
                      </a:ln>
                      <a:effectLst/>
                      <a:extLst>
                        <a:ext uri="{C572A759-6A51-4108-AA02-DFA0A04FC94B}">
                          <ma14:wrappingTextBoxFlag xmlns:ma14="http://schemas.microsoft.com/office/mac/drawingml/2011/main" val="1"/>
                        </a:ext>
                      </a:extLst>
                    </xdr:spPr>
                    <xdr:txBody>
                      <a:bodyPr wrap="square" lIns="0" tIns="0" rIns="0" bIns="0" numCol="1" anchor="t">
                        <a:spAutoFit/>
                      </a:bodyPr>
                      <a:lstStyle/>
                      <a:p>
                        <a:pPr marL="0" marR="0" indent="0" algn="ctr" defTabSz="914400" latinLnBrk="0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 b="0" baseline="0" cap="none" i="0" spc="0" strike="noStrike" sz="800" u="none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uFillTx/>
                            <a:latin typeface="Calibri"/>
                            <a:ea typeface="Calibri"/>
                            <a:cs typeface="Calibri"/>
                            <a:sym typeface="Calibri"/>
                          </a:defRPr>
                        </a:pPr>
                        <a:endParaRPr b="0" baseline="0" cap="none" i="0" spc="0" strike="noStrike" sz="800" u="none">
                          <a:ln>
                            <a:noFill/>
                          </a:ln>
                          <a:solidFill>
                            <a:srgbClr val="000000"/>
                          </a:solidFill>
                          <a:uFillTx/>
                          <a:latin typeface="Calibri"/>
                          <a:ea typeface="Calibri"/>
                          <a:cs typeface="Calibri"/>
                          <a:sym typeface="Calibri"/>
                        </a:endParaRPr>
                      </a:p>
                      <a:p>
                        <a:pPr marL="0" marR="0" indent="0" algn="ctr" defTabSz="914400" latinLnBrk="0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 b="0" baseline="0" cap="none" i="0" spc="0" strike="noStrike" sz="800" u="none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uFillTx/>
                            <a:latin typeface="Calibri"/>
                            <a:ea typeface="Calibri"/>
                            <a:cs typeface="Calibri"/>
                            <a:sym typeface="Calibri"/>
                          </a:defRPr>
                        </a:pPr>
                        <a:r>
                          <a:rPr b="0" baseline="0" cap="none" i="0" spc="0" strike="noStrike" sz="800" u="none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uFillTx/>
                            <a:latin typeface="Calibri"/>
                            <a:ea typeface="Calibri"/>
                            <a:cs typeface="Calibri"/>
                            <a:sym typeface="Calibri"/>
                          </a:rPr>
                          <a:t>Exp_Time_Cur &lt; 4542</a:t>
                        </a:r>
                      </a:p>
                    </xdr:txBody>
                  </xdr:sp>
                </xdr:grpSp>
                <xdr:sp>
                  <xdr:nvSpPr>
                    <xdr:cNvPr id="85" name="肘形连接符 69"/>
                    <xdr:cNvSpPr/>
                  </xdr:nvSpPr>
                  <xdr:spPr>
                    <a:xfrm flipH="1">
                      <a:off x="2501333" y="3990574"/>
                      <a:ext cx="3400601" cy="2835694"/>
                    </a:xfrm>
                    <a:custGeom>
                      <a:avLst/>
                      <a:gdLst/>
                      <a:ahLst/>
                      <a:cxnLst>
                        <a:cxn ang="0">
                          <a:pos x="wd2" y="hd2"/>
                        </a:cxn>
                        <a:cxn ang="5400000">
                          <a:pos x="wd2" y="hd2"/>
                        </a:cxn>
                        <a:cxn ang="10800000">
                          <a:pos x="wd2" y="hd2"/>
                        </a:cxn>
                        <a:cxn ang="16200000">
                          <a:pos x="wd2" y="hd2"/>
                        </a:cxn>
                      </a:cxnLst>
                      <a:rect l="0" t="0" r="r" b="b"/>
                      <a:pathLst>
                        <a:path w="21600" h="21600" fill="norm" stroke="1" extrusionOk="0">
                          <a:moveTo>
                            <a:pt x="1513" y="0"/>
                          </a:moveTo>
                          <a:lnTo>
                            <a:pt x="0" y="0"/>
                          </a:lnTo>
                          <a:lnTo>
                            <a:pt x="0" y="21600"/>
                          </a:lnTo>
                          <a:lnTo>
                            <a:pt x="21600" y="21600"/>
                          </a:lnTo>
                        </a:path>
                      </a:pathLst>
                    </a:custGeom>
                    <a:noFill/>
                    <a:ln w="6350" cap="flat">
                      <a:solidFill>
                        <a:schemeClr val="accent1"/>
                      </a:solidFill>
                      <a:prstDash val="solid"/>
                      <a:miter lim="800000"/>
                      <a:tailEnd type="triangle" w="med" len="med"/>
                    </a:ln>
                    <a:effectLst/>
                  </xdr:spPr>
                  <xdr:txBody>
                    <a:bodyPr/>
                    <a:lstStyle/>
                    <a:p>
                      <a:pPr/>
                    </a:p>
                  </xdr:txBody>
                </xdr:sp>
                <xdr:grpSp>
                  <xdr:nvGrpSpPr>
                    <xdr:cNvPr id="122" name="组合 128"/>
                    <xdr:cNvGrpSpPr/>
                  </xdr:nvGrpSpPr>
                  <xdr:grpSpPr>
                    <a:xfrm>
                      <a:off x="-1" y="-4"/>
                      <a:ext cx="7271987" cy="8010080"/>
                      <a:chOff x="0" y="-3"/>
                      <a:chExt cx="7271985" cy="8010079"/>
                    </a:xfrm>
                  </xdr:grpSpPr>
                  <xdr:grpSp>
                    <xdr:nvGrpSpPr>
                      <xdr:cNvPr id="88" name="流程图: 决策 62"/>
                      <xdr:cNvGrpSpPr/>
                    </xdr:nvGrpSpPr>
                    <xdr:grpSpPr>
                      <a:xfrm>
                        <a:off x="757158" y="3561916"/>
                        <a:ext cx="1626970" cy="836439"/>
                        <a:chOff x="0" y="0"/>
                        <a:chExt cx="1626969" cy="836437"/>
                      </a:xfrm>
                    </xdr:grpSpPr>
                    <xdr:sp>
                      <xdr:nvSpPr>
                        <xdr:cNvPr id="86" name="Shape 86"/>
                        <xdr:cNvSpPr/>
                      </xdr:nvSpPr>
                      <xdr:spPr>
                        <a:xfrm>
                          <a:off x="-1" y="-1"/>
                          <a:ext cx="1626970" cy="836438"/>
                        </a:xfrm>
                        <a:custGeom>
                          <a:avLst/>
                          <a:gdLst/>
                          <a:ahLst/>
                          <a:cxnLst>
                            <a:cxn ang="0">
                              <a:pos x="wd2" y="hd2"/>
                            </a:cxn>
                            <a:cxn ang="5400000">
                              <a:pos x="wd2" y="hd2"/>
                            </a:cxn>
                            <a:cxn ang="10800000">
                              <a:pos x="wd2" y="hd2"/>
                            </a:cxn>
                            <a:cxn ang="16200000">
                              <a:pos x="wd2" y="hd2"/>
                            </a:cxn>
                          </a:cxnLst>
                          <a:rect l="0" t="0" r="r" b="b"/>
                          <a:pathLst>
                            <a:path w="21600" h="21600" fill="norm" stroke="1" extrusionOk="0">
                              <a:moveTo>
                                <a:pt x="0" y="10800"/>
                              </a:moveTo>
                              <a:lnTo>
                                <a:pt x="10800" y="0"/>
                              </a:lnTo>
                              <a:lnTo>
                                <a:pt x="21600" y="10800"/>
                              </a:lnTo>
                              <a:lnTo>
                                <a:pt x="10800" y="21600"/>
                              </a:lnTo>
                              <a:close/>
                            </a:path>
                          </a:pathLst>
                        </a:custGeom>
                        <a:noFill/>
                        <a:ln w="12700" cap="flat">
                          <a:solidFill>
                            <a:schemeClr val="accent5"/>
                          </a:solidFill>
                          <a:prstDash val="solid"/>
                          <a:miter lim="800000"/>
                        </a:ln>
                        <a:effectLst/>
                      </xdr:spPr>
                      <xdr:txBody>
                        <a:bodyPr/>
                        <a:lstStyle/>
                        <a:p>
                          <a:pPr/>
                        </a:p>
                      </xdr:txBody>
                    </xdr:sp>
                    <xdr:sp>
                      <xdr:nvSpPr>
                        <xdr:cNvPr id="87" name="Shape 87"/>
                        <xdr:cNvSpPr txBox="1"/>
                      </xdr:nvSpPr>
                      <xdr:spPr>
                        <a:xfrm>
                          <a:off x="368640" y="158692"/>
                          <a:ext cx="889685" cy="292101"/>
                        </a:xfrm>
                        <a:prstGeom prst="rect">
                          <a:avLst/>
                        </a:prstGeom>
                        <a:noFill/>
                        <a:ln w="12700" cap="flat">
                          <a:noFill/>
                          <a:miter lim="400000"/>
                        </a:ln>
                        <a:effectLst/>
                        <a:extLst>
                          <a:ext uri="{C572A759-6A51-4108-AA02-DFA0A04FC94B}">
                            <ma14:wrappingTextBoxFlag xmlns:ma14="http://schemas.microsoft.com/office/mac/drawingml/2011/main" val="1"/>
                          </a:ext>
                        </a:extLst>
                      </xdr:spPr>
                      <xdr:txBody>
                        <a:bodyPr wrap="square" lIns="0" tIns="0" rIns="0" bIns="0" numCol="1" anchor="t">
                          <a:spAutoFit/>
                        </a:bodyPr>
                        <a:lstStyle/>
                        <a:p>
                          <a:pPr marL="0" marR="0" indent="0" algn="ctr" defTabSz="914400" latinLnBrk="0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 b="0" baseline="0" cap="none" i="0" spc="0" strike="noStrike" sz="800" u="none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uFillTx/>
                              <a:latin typeface="Calibri"/>
                              <a:ea typeface="Calibri"/>
                              <a:cs typeface="Calibri"/>
                              <a:sym typeface="Calibri"/>
                            </a:defRPr>
                          </a:pPr>
                          <a:r>
                            <a:rPr b="0" baseline="0" cap="none" i="0" spc="0" strike="noStrike" sz="800" u="none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uFillTx/>
                              <a:latin typeface="Calibri"/>
                              <a:ea typeface="Calibri"/>
                              <a:cs typeface="Calibri"/>
                              <a:sym typeface="Calibri"/>
                            </a:rPr>
                            <a:t>If Cur_lum-Tar_lum&gt;Tol_Lum</a:t>
                          </a:r>
                        </a:p>
                      </xdr:txBody>
                    </xdr:sp>
                  </xdr:grpSp>
                  <xdr:grpSp>
                    <xdr:nvGrpSpPr>
                      <xdr:cNvPr id="91" name="流程图: 决策 111"/>
                      <xdr:cNvGrpSpPr/>
                    </xdr:nvGrpSpPr>
                    <xdr:grpSpPr>
                      <a:xfrm>
                        <a:off x="752523" y="5103462"/>
                        <a:ext cx="1626970" cy="836438"/>
                        <a:chOff x="0" y="0"/>
                        <a:chExt cx="1626969" cy="836437"/>
                      </a:xfrm>
                    </xdr:grpSpPr>
                    <xdr:sp>
                      <xdr:nvSpPr>
                        <xdr:cNvPr id="89" name="Shape 89"/>
                        <xdr:cNvSpPr/>
                      </xdr:nvSpPr>
                      <xdr:spPr>
                        <a:xfrm>
                          <a:off x="-1" y="-1"/>
                          <a:ext cx="1626970" cy="836438"/>
                        </a:xfrm>
                        <a:custGeom>
                          <a:avLst/>
                          <a:gdLst/>
                          <a:ahLst/>
                          <a:cxnLst>
                            <a:cxn ang="0">
                              <a:pos x="wd2" y="hd2"/>
                            </a:cxn>
                            <a:cxn ang="5400000">
                              <a:pos x="wd2" y="hd2"/>
                            </a:cxn>
                            <a:cxn ang="10800000">
                              <a:pos x="wd2" y="hd2"/>
                            </a:cxn>
                            <a:cxn ang="16200000">
                              <a:pos x="wd2" y="hd2"/>
                            </a:cxn>
                          </a:cxnLst>
                          <a:rect l="0" t="0" r="r" b="b"/>
                          <a:pathLst>
                            <a:path w="21600" h="21600" fill="norm" stroke="1" extrusionOk="0">
                              <a:moveTo>
                                <a:pt x="0" y="10800"/>
                              </a:moveTo>
                              <a:lnTo>
                                <a:pt x="10800" y="0"/>
                              </a:lnTo>
                              <a:lnTo>
                                <a:pt x="21600" y="10800"/>
                              </a:lnTo>
                              <a:lnTo>
                                <a:pt x="10800" y="21600"/>
                              </a:lnTo>
                              <a:close/>
                            </a:path>
                          </a:pathLst>
                        </a:custGeom>
                        <a:noFill/>
                        <a:ln w="12700" cap="flat">
                          <a:solidFill>
                            <a:schemeClr val="accent5"/>
                          </a:solidFill>
                          <a:prstDash val="solid"/>
                          <a:miter lim="800000"/>
                        </a:ln>
                        <a:effectLst/>
                      </xdr:spPr>
                      <xdr:txBody>
                        <a:bodyPr/>
                        <a:lstStyle/>
                        <a:p>
                          <a:pPr/>
                        </a:p>
                      </xdr:txBody>
                    </xdr:sp>
                    <xdr:sp>
                      <xdr:nvSpPr>
                        <xdr:cNvPr id="90" name="Shape 90"/>
                        <xdr:cNvSpPr txBox="1"/>
                      </xdr:nvSpPr>
                      <xdr:spPr>
                        <a:xfrm>
                          <a:off x="368640" y="149167"/>
                          <a:ext cx="889685" cy="438151"/>
                        </a:xfrm>
                        <a:prstGeom prst="rect">
                          <a:avLst/>
                        </a:prstGeom>
                        <a:noFill/>
                        <a:ln w="12700" cap="flat">
                          <a:noFill/>
                          <a:miter lim="400000"/>
                        </a:ln>
                        <a:effectLst/>
                        <a:extLst>
                          <a:ext uri="{C572A759-6A51-4108-AA02-DFA0A04FC94B}">
                            <ma14:wrappingTextBoxFlag xmlns:ma14="http://schemas.microsoft.com/office/mac/drawingml/2011/main" val="1"/>
                          </a:ext>
                        </a:extLst>
                      </xdr:spPr>
                      <xdr:txBody>
                        <a:bodyPr wrap="square" lIns="0" tIns="0" rIns="0" bIns="0" numCol="1" anchor="t">
                          <a:spAutoFit/>
                        </a:bodyPr>
                        <a:lstStyle/>
                        <a:p>
                          <a:pPr marL="0" marR="0" indent="0" algn="ctr" defTabSz="914400" latinLnBrk="0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 b="0" baseline="0" cap="none" i="0" spc="0" strike="noStrike" sz="800" u="none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uFillTx/>
                              <a:latin typeface="Calibri"/>
                              <a:ea typeface="Calibri"/>
                              <a:cs typeface="Calibri"/>
                              <a:sym typeface="Calibri"/>
                            </a:defRPr>
                          </a:pPr>
                          <a:endParaRPr b="0" baseline="0" cap="none" i="0" spc="0" strike="noStrike" sz="800" u="none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uFillTx/>
                            <a:latin typeface="Calibri"/>
                            <a:ea typeface="Calibri"/>
                            <a:cs typeface="Calibri"/>
                            <a:sym typeface="Calibri"/>
                          </a:endParaRPr>
                        </a:p>
                        <a:p>
                          <a:pPr marL="0" marR="0" indent="0" algn="ctr" defTabSz="914400" latinLnBrk="0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 b="0" baseline="0" cap="none" i="0" spc="0" strike="noStrike" sz="800" u="none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uFillTx/>
                              <a:latin typeface="Calibri"/>
                              <a:ea typeface="Calibri"/>
                              <a:cs typeface="Calibri"/>
                              <a:sym typeface="Calibri"/>
                            </a:defRPr>
                          </a:pPr>
                          <a:r>
                            <a:rPr b="0" baseline="0" cap="none" i="0" spc="0" strike="noStrike" sz="800" u="none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uFillTx/>
                              <a:latin typeface="Calibri"/>
                              <a:ea typeface="Calibri"/>
                              <a:cs typeface="Calibri"/>
                              <a:sym typeface="Calibri"/>
                            </a:rPr>
                            <a:t> Exp_Time_Cur &gt; 12</a:t>
                          </a:r>
                        </a:p>
                      </xdr:txBody>
                    </xdr:sp>
                  </xdr:grpSp>
                  <xdr:grpSp>
                    <xdr:nvGrpSpPr>
                      <xdr:cNvPr id="94" name="流程图: 过程 113"/>
                      <xdr:cNvGrpSpPr/>
                    </xdr:nvGrpSpPr>
                    <xdr:grpSpPr>
                      <a:xfrm>
                        <a:off x="566869" y="6599886"/>
                        <a:ext cx="1972786" cy="451220"/>
                        <a:chOff x="-19050" y="0"/>
                        <a:chExt cx="1972785" cy="451219"/>
                      </a:xfrm>
                    </xdr:grpSpPr>
                    <xdr:sp>
                      <xdr:nvSpPr>
                        <xdr:cNvPr id="92" name="Shape 92"/>
                        <xdr:cNvSpPr/>
                      </xdr:nvSpPr>
                      <xdr:spPr>
                        <a:xfrm>
                          <a:off x="19050" y="0"/>
                          <a:ext cx="1896586" cy="451220"/>
                        </a:xfrm>
                        <a:prstGeom prst="rect">
                          <a:avLst/>
                        </a:prstGeom>
                        <a:noFill/>
                        <a:ln w="12700" cap="flat">
                          <a:solidFill>
                            <a:schemeClr val="accent5"/>
                          </a:solidFill>
                          <a:prstDash val="solid"/>
                          <a:miter lim="800000"/>
                        </a:ln>
                        <a:effectLst/>
                      </xdr:spPr>
                      <xdr:txBody>
                        <a:bodyPr/>
                        <a:lstStyle/>
                        <a:p>
                          <a:pPr/>
                        </a:p>
                      </xdr:txBody>
                    </xdr:sp>
                    <xdr:sp>
                      <xdr:nvSpPr>
                        <xdr:cNvPr id="93" name="Shape 93"/>
                        <xdr:cNvSpPr txBox="1"/>
                      </xdr:nvSpPr>
                      <xdr:spPr>
                        <a:xfrm>
                          <a:off x="-19050" y="6534"/>
                          <a:ext cx="1972786" cy="438151"/>
                        </a:xfrm>
                        <a:prstGeom prst="rect">
                          <a:avLst/>
                        </a:prstGeom>
                        <a:noFill/>
                        <a:ln w="12700" cap="flat">
                          <a:noFill/>
                          <a:miter lim="400000"/>
                        </a:ln>
                        <a:effectLst/>
                        <a:extLst>
                          <a:ext uri="{C572A759-6A51-4108-AA02-DFA0A04FC94B}">
                            <ma14:wrappingTextBoxFlag xmlns:ma14="http://schemas.microsoft.com/office/mac/drawingml/2011/main" val="1"/>
                          </a:ext>
                        </a:extLst>
                      </xdr:spPr>
                      <xdr:txBody>
                        <a:bodyPr wrap="square" lIns="0" tIns="0" rIns="0" bIns="0" numCol="1" anchor="ctr">
                          <a:spAutoFit/>
                        </a:bodyPr>
                        <a:lstStyle/>
                        <a:p>
                          <a:pPr marL="0" marR="0" indent="0" algn="ctr" defTabSz="914400" latinLnBrk="0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 b="0" baseline="0" cap="none" i="0" spc="0" strike="noStrike" sz="800" u="none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uFillTx/>
                              <a:latin typeface="Calibri"/>
                              <a:ea typeface="Calibri"/>
                              <a:cs typeface="Calibri"/>
                              <a:sym typeface="Calibri"/>
                            </a:defRPr>
                          </a:pPr>
                          <a:r>
                            <a:rPr b="0" baseline="0" cap="none" i="0" spc="0" strike="noStrike" sz="800" u="none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uFillTx/>
                              <a:latin typeface="Calibri"/>
                              <a:ea typeface="Calibri"/>
                              <a:cs typeface="Calibri"/>
                              <a:sym typeface="Calibri"/>
                            </a:rPr>
                            <a:t>Exp_Time_Nex = 4542 - (4542-Exp_Time_Cur)*Tar_lum/Cur_Lum</a:t>
                          </a:r>
                          <a:endParaRPr b="0" baseline="0" cap="none" i="0" spc="0" strike="noStrike" sz="800" u="none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uFillTx/>
                            <a:latin typeface="Calibri"/>
                            <a:ea typeface="Calibri"/>
                            <a:cs typeface="Calibri"/>
                            <a:sym typeface="Calibri"/>
                          </a:endParaRPr>
                        </a:p>
                        <a:p>
                          <a:pPr marL="0" marR="0" indent="0" algn="ctr" defTabSz="914400" latinLnBrk="0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 b="0" baseline="0" cap="none" i="0" spc="0" strike="noStrike" sz="800" u="none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uFillTx/>
                              <a:latin typeface="Calibri"/>
                              <a:ea typeface="Calibri"/>
                              <a:cs typeface="Calibri"/>
                              <a:sym typeface="Calibri"/>
                            </a:defRPr>
                          </a:pPr>
                          <a:r>
                            <a:rPr b="0" baseline="0" cap="none" i="0" spc="0" strike="noStrike" sz="800" u="none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uFillTx/>
                              <a:latin typeface="Calibri"/>
                              <a:ea typeface="Calibri"/>
                              <a:cs typeface="Calibri"/>
                              <a:sym typeface="Calibri"/>
                            </a:rPr>
                            <a:t>Ana_Gain_Nex = Ana_Gain_Cur</a:t>
                          </a:r>
                        </a:p>
                      </xdr:txBody>
                    </xdr:sp>
                  </xdr:grpSp>
                  <xdr:grpSp>
                    <xdr:nvGrpSpPr>
                      <xdr:cNvPr id="121" name="组合 127"/>
                      <xdr:cNvGrpSpPr/>
                    </xdr:nvGrpSpPr>
                    <xdr:grpSpPr>
                      <a:xfrm>
                        <a:off x="-1" y="-4"/>
                        <a:ext cx="7271987" cy="8010081"/>
                        <a:chOff x="0" y="-2"/>
                        <a:chExt cx="7271985" cy="8010079"/>
                      </a:xfrm>
                    </xdr:grpSpPr>
                    <xdr:sp>
                      <xdr:nvSpPr>
                        <xdr:cNvPr id="95" name="肘形连接符 123"/>
                        <xdr:cNvSpPr/>
                      </xdr:nvSpPr>
                      <xdr:spPr>
                        <a:xfrm flipH="1" rot="5400000">
                          <a:off x="316928" y="1055019"/>
                          <a:ext cx="6638128" cy="7271987"/>
                        </a:xfrm>
                        <a:custGeom>
                          <a:avLst/>
                          <a:gdLst/>
                          <a:ahLst/>
                          <a:cxnLst>
                            <a:cxn ang="0">
                              <a:pos x="wd2" y="hd2"/>
                            </a:cxn>
                            <a:cxn ang="5400000">
                              <a:pos x="wd2" y="hd2"/>
                            </a:cxn>
                            <a:cxn ang="10800000">
                              <a:pos x="wd2" y="hd2"/>
                            </a:cxn>
                            <a:cxn ang="16200000">
                              <a:pos x="wd2" y="hd2"/>
                            </a:cxn>
                          </a:cxnLst>
                          <a:rect l="0" t="0" r="r" b="b"/>
                          <a:pathLst>
                            <a:path w="21600" h="21600" fill="norm" stroke="1" extrusionOk="0">
                              <a:moveTo>
                                <a:pt x="46" y="0"/>
                              </a:moveTo>
                              <a:lnTo>
                                <a:pt x="0" y="0"/>
                              </a:lnTo>
                              <a:lnTo>
                                <a:pt x="0" y="21600"/>
                              </a:lnTo>
                              <a:lnTo>
                                <a:pt x="21600" y="21600"/>
                              </a:lnTo>
                              <a:lnTo>
                                <a:pt x="21600" y="19362"/>
                              </a:lnTo>
                            </a:path>
                          </a:pathLst>
                        </a:custGeom>
                        <a:noFill/>
                        <a:ln w="6350" cap="flat">
                          <a:solidFill>
                            <a:schemeClr val="accent1"/>
                          </a:solidFill>
                          <a:prstDash val="solid"/>
                          <a:miter lim="800000"/>
                          <a:tailEnd type="triangle" w="med" len="med"/>
                        </a:ln>
                        <a:effectLst/>
                      </xdr:spPr>
                      <xdr:txBody>
                        <a:bodyPr/>
                        <a:lstStyle/>
                        <a:p>
                          <a:pPr/>
                        </a:p>
                      </xdr:txBody>
                    </xdr:sp>
                    <xdr:grpSp>
                      <xdr:nvGrpSpPr>
                        <xdr:cNvPr id="120" name="组合 126"/>
                        <xdr:cNvGrpSpPr/>
                      </xdr:nvGrpSpPr>
                      <xdr:grpSpPr>
                        <a:xfrm>
                          <a:off x="714987" y="-4"/>
                          <a:ext cx="6556925" cy="7995971"/>
                          <a:chOff x="-19053" y="-3"/>
                          <a:chExt cx="6556923" cy="7995969"/>
                        </a:xfrm>
                      </xdr:grpSpPr>
                      <xdr:grpSp>
                        <xdr:nvGrpSpPr>
                          <xdr:cNvPr id="118" name="组合 142"/>
                          <xdr:cNvGrpSpPr/>
                        </xdr:nvGrpSpPr>
                        <xdr:grpSpPr>
                          <a:xfrm>
                            <a:off x="-19054" y="-4"/>
                            <a:ext cx="5109902" cy="6598984"/>
                            <a:chOff x="-19052" y="-1"/>
                            <a:chExt cx="5109900" cy="6598982"/>
                          </a:xfrm>
                        </xdr:grpSpPr>
                        <xdr:grpSp>
                          <xdr:nvGrpSpPr>
                            <xdr:cNvPr id="98" name="流程图: 可选过程 5"/>
                            <xdr:cNvGrpSpPr/>
                          </xdr:nvGrpSpPr>
                          <xdr:grpSpPr>
                            <a:xfrm>
                              <a:off x="6096" y="-2"/>
                              <a:ext cx="1620277" cy="670555"/>
                              <a:chOff x="-1" y="0"/>
                              <a:chExt cx="1620275" cy="670553"/>
                            </a:xfrm>
                          </xdr:grpSpPr>
                          <xdr:sp>
                            <xdr:nvSpPr>
                              <xdr:cNvPr id="96" name="Shape 96"/>
                              <xdr:cNvSpPr/>
                            </xdr:nvSpPr>
                            <xdr:spPr>
                              <a:xfrm>
                                <a:off x="-2" y="-1"/>
                                <a:ext cx="1620277" cy="670554"/>
                              </a:xfrm>
                              <a:custGeom>
                                <a:avLst/>
                                <a:gdLst/>
                                <a:ahLst/>
                                <a:cxnLst>
                                  <a:cxn ang="0">
                                    <a:pos x="wd2" y="hd2"/>
                                  </a:cxn>
                                  <a:cxn ang="5400000">
                                    <a:pos x="wd2" y="hd2"/>
                                  </a:cxn>
                                  <a:cxn ang="10800000">
                                    <a:pos x="wd2" y="hd2"/>
                                  </a:cxn>
                                  <a:cxn ang="16200000">
                                    <a:pos x="wd2" y="hd2"/>
                                  </a:cxn>
                                </a:cxnLst>
                                <a:rect l="0" t="0" r="r" b="b"/>
                                <a:pathLst>
                                  <a:path w="21600" h="21600" fill="norm" stroke="1" extrusionOk="0">
                                    <a:moveTo>
                                      <a:pt x="0" y="3600"/>
                                    </a:moveTo>
                                    <a:cubicBezTo>
                                      <a:pt x="0" y="1612"/>
                                      <a:pt x="667" y="0"/>
                                      <a:pt x="1490" y="0"/>
                                    </a:cubicBezTo>
                                    <a:lnTo>
                                      <a:pt x="20110" y="0"/>
                                    </a:lnTo>
                                    <a:cubicBezTo>
                                      <a:pt x="20933" y="0"/>
                                      <a:pt x="21600" y="1612"/>
                                      <a:pt x="21600" y="3600"/>
                                    </a:cubicBezTo>
                                    <a:lnTo>
                                      <a:pt x="21600" y="18000"/>
                                    </a:lnTo>
                                    <a:cubicBezTo>
                                      <a:pt x="21600" y="19988"/>
                                      <a:pt x="20933" y="21600"/>
                                      <a:pt x="20110" y="21600"/>
                                    </a:cubicBezTo>
                                    <a:lnTo>
                                      <a:pt x="1490" y="21600"/>
                                    </a:lnTo>
                                    <a:cubicBezTo>
                                      <a:pt x="667" y="21600"/>
                                      <a:pt x="0" y="19988"/>
                                      <a:pt x="0" y="18000"/>
                                    </a:cubicBezTo>
                                    <a:close/>
                                  </a:path>
                                </a:pathLst>
                              </a:custGeom>
                              <a:noFill/>
                              <a:ln w="12700" cap="flat">
                                <a:solidFill>
                                  <a:schemeClr val="accent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  <xdr:txBody>
                              <a:bodyPr/>
                              <a:lstStyle/>
                              <a:p>
                                <a:pPr/>
                              </a:p>
                            </xdr:txBody>
                          </xdr:sp>
                          <xdr:sp>
                            <xdr:nvSpPr>
                              <xdr:cNvPr id="97" name="Shape 97"/>
                              <xdr:cNvSpPr txBox="1"/>
                            </xdr:nvSpPr>
                            <xdr:spPr>
                              <a:xfrm>
                                <a:off x="17778" y="86990"/>
                                <a:ext cx="1584718" cy="496571"/>
                              </a:xfrm>
                              <a:prstGeom prst="rect">
                                <a:avLst/>
                              </a:prstGeom>
                              <a:noFill/>
                              <a:ln w="12700" cap="flat">
                                <a:noFill/>
                                <a:miter lim="400000"/>
                              </a:ln>
                              <a:effectLst/>
                              <a:extLst>
                                <a:ext uri="{C572A759-6A51-4108-AA02-DFA0A04FC94B}">
                                  <ma14:wrappingTextBoxFlag xmlns:ma14="http://schemas.microsoft.com/office/mac/drawingml/2011/main" val="1"/>
                                </a:ext>
                              </a:extLst>
                            </xdr:spPr>
                            <xdr:txBody>
                              <a:bodyPr wrap="square" lIns="0" tIns="0" rIns="0" bIns="0" numCol="1" anchor="ctr">
                                <a:spAutoFit/>
                              </a:bodyPr>
                              <a:lstStyle/>
                              <a:p>
                                <a:pPr marL="0" marR="0" indent="0" algn="ctr" defTabSz="914400" latinLnBrk="0">
                                  <a:lnSpc>
                                    <a:spcPct val="100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 b="0" baseline="0" cap="none" i="0" spc="0" strike="noStrike" sz="12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defRPr>
                                </a:pPr>
                                <a:r>
                                  <a:rPr b="0" baseline="0" cap="none" i="0" spc="0" strike="noStrike" sz="12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rPr>
                                  <a:t>  Start</a:t>
                                </a:r>
                                <a:endParaRPr b="0" baseline="0" cap="none" i="0" spc="0" strike="noStrike" sz="800" u="none">
                                  <a:ln>
                                    <a:noFill/>
                                  </a:ln>
                                  <a:solidFill>
                                    <a:srgbClr val="000000"/>
                                  </a:solidFill>
                                  <a:uFillTx/>
                                  <a:latin typeface="Calibri"/>
                                  <a:ea typeface="Calibri"/>
                                  <a:cs typeface="Calibri"/>
                                  <a:sym typeface="Calibri"/>
                                </a:endParaRPr>
                              </a:p>
                              <a:p>
                                <a:pPr marL="0" marR="0" indent="0" algn="ctr" defTabSz="914400" latinLnBrk="0">
                                  <a:lnSpc>
                                    <a:spcPct val="100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defRPr>
                                </a:pPr>
                                <a:r>
                                  <a: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rPr>
                                  <a:t>Exp_Time_Cur=1550</a:t>
                                </a:r>
                                <a:endParaRPr b="0" baseline="0" cap="none" i="0" spc="0" strike="noStrike" sz="800" u="none">
                                  <a:ln>
                                    <a:noFill/>
                                  </a:ln>
                                  <a:solidFill>
                                    <a:srgbClr val="000000"/>
                                  </a:solidFill>
                                  <a:uFillTx/>
                                  <a:latin typeface="Calibri"/>
                                  <a:ea typeface="Calibri"/>
                                  <a:cs typeface="Calibri"/>
                                  <a:sym typeface="Calibri"/>
                                </a:endParaRPr>
                              </a:p>
                              <a:p>
                                <a:pPr marL="0" marR="0" indent="0" algn="ctr" defTabSz="914400" latinLnBrk="0">
                                  <a:lnSpc>
                                    <a:spcPct val="100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defRPr>
                                </a:pPr>
                                <a:r>
                                  <a: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rPr>
                                  <a:t>Ana_Gain_Cur= 1862</a:t>
                                </a:r>
                              </a:p>
                            </xdr:txBody>
                          </xdr:sp>
                        </xdr:grpSp>
                        <xdr:grpSp>
                          <xdr:nvGrpSpPr>
                            <xdr:cNvPr id="101" name="流程图: 过程 6"/>
                            <xdr:cNvGrpSpPr/>
                          </xdr:nvGrpSpPr>
                          <xdr:grpSpPr>
                            <a:xfrm>
                              <a:off x="-19053" y="1213851"/>
                              <a:ext cx="1681883" cy="315787"/>
                              <a:chOff x="-19050" y="0"/>
                              <a:chExt cx="1681881" cy="315786"/>
                            </a:xfrm>
                          </xdr:grpSpPr>
                          <xdr:sp>
                            <xdr:nvSpPr>
                              <xdr:cNvPr id="99" name="Shape 99"/>
                              <xdr:cNvSpPr/>
                            </xdr:nvSpPr>
                            <xdr:spPr>
                              <a:xfrm>
                                <a:off x="19050" y="0"/>
                                <a:ext cx="1605682" cy="315787"/>
                              </a:xfrm>
                              <a:prstGeom prst="rect">
                                <a:avLst/>
                              </a:prstGeom>
                              <a:noFill/>
                              <a:ln w="12700" cap="flat">
                                <a:solidFill>
                                  <a:schemeClr val="accent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  <xdr:txBody>
                              <a:bodyPr/>
                              <a:lstStyle/>
                              <a:p>
                                <a:pPr/>
                              </a:p>
                            </xdr:txBody>
                          </xdr:sp>
                          <xdr:sp>
                            <xdr:nvSpPr>
                              <xdr:cNvPr id="100" name="Shape 100"/>
                              <xdr:cNvSpPr txBox="1"/>
                            </xdr:nvSpPr>
                            <xdr:spPr>
                              <a:xfrm>
                                <a:off x="-19050" y="84867"/>
                                <a:ext cx="1681882" cy="146051"/>
                              </a:xfrm>
                              <a:prstGeom prst="rect">
                                <a:avLst/>
                              </a:prstGeom>
                              <a:noFill/>
                              <a:ln w="12700" cap="flat">
                                <a:noFill/>
                                <a:miter lim="400000"/>
                              </a:ln>
                              <a:effectLst/>
                              <a:extLst>
                                <a:ext uri="{C572A759-6A51-4108-AA02-DFA0A04FC94B}">
                                  <ma14:wrappingTextBoxFlag xmlns:ma14="http://schemas.microsoft.com/office/mac/drawingml/2011/main" val="1"/>
                                </a:ext>
                              </a:extLst>
                            </xdr:spPr>
                            <xdr:txBody>
                              <a:bodyPr wrap="square" lIns="0" tIns="0" rIns="0" bIns="0" numCol="1" anchor="ctr">
                                <a:spAutoFit/>
                              </a:bodyPr>
                              <a:lstStyle/>
                              <a:p>
                                <a:pPr marL="0" marR="0" indent="0" algn="ctr" defTabSz="914400" latinLnBrk="0">
                                  <a:lnSpc>
                                    <a:spcPct val="100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defRPr>
                                </a:pPr>
                                <a:r>
                                  <a: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rPr>
                                  <a:t>read the Cur_lum</a:t>
                                </a:r>
                              </a:p>
                            </xdr:txBody>
                          </xdr:sp>
                        </xdr:grpSp>
                        <xdr:sp>
                          <xdr:nvSpPr>
                            <xdr:cNvPr id="102" name="直接箭头连接符 7"/>
                            <xdr:cNvSpPr/>
                          </xdr:nvSpPr>
                          <xdr:spPr>
                            <a:xfrm>
                              <a:off x="816206" y="670634"/>
                              <a:ext cx="5431" cy="543247"/>
                            </a:xfrm>
                            <a:prstGeom prst="line">
                              <a:avLst/>
                            </a:prstGeom>
                            <a:noFill/>
                            <a:ln w="6350" cap="flat">
                              <a:solidFill>
                                <a:schemeClr val="accent1"/>
                              </a:solidFill>
                              <a:prstDash val="solid"/>
                              <a:miter lim="800000"/>
                              <a:tailEnd type="triangle" w="med" len="med"/>
                            </a:ln>
                            <a:effectLst/>
                          </xdr:spPr>
                          <xdr:txBody>
                            <a:bodyPr/>
                            <a:lstStyle/>
                            <a:p>
                              <a:pPr/>
                            </a:p>
                          </xdr:txBody>
                        </xdr:sp>
                        <xdr:grpSp>
                          <xdr:nvGrpSpPr>
                            <xdr:cNvPr id="105" name="流程图: 决策 8"/>
                            <xdr:cNvGrpSpPr/>
                          </xdr:nvGrpSpPr>
                          <xdr:grpSpPr>
                            <a:xfrm>
                              <a:off x="7207" y="2045997"/>
                              <a:ext cx="1630754" cy="838822"/>
                              <a:chOff x="0" y="0"/>
                              <a:chExt cx="1630752" cy="838820"/>
                            </a:xfrm>
                          </xdr:grpSpPr>
                          <xdr:sp>
                            <xdr:nvSpPr>
                              <xdr:cNvPr id="103" name="Shape 103"/>
                              <xdr:cNvSpPr/>
                            </xdr:nvSpPr>
                            <xdr:spPr>
                              <a:xfrm>
                                <a:off x="-1" y="-1"/>
                                <a:ext cx="1630754" cy="838822"/>
                              </a:xfrm>
                              <a:custGeom>
                                <a:avLst/>
                                <a:gdLst/>
                                <a:ahLst/>
                                <a:cxnLst>
                                  <a:cxn ang="0">
                                    <a:pos x="wd2" y="hd2"/>
                                  </a:cxn>
                                  <a:cxn ang="5400000">
                                    <a:pos x="wd2" y="hd2"/>
                                  </a:cxn>
                                  <a:cxn ang="10800000">
                                    <a:pos x="wd2" y="hd2"/>
                                  </a:cxn>
                                  <a:cxn ang="16200000">
                                    <a:pos x="wd2" y="hd2"/>
                                  </a:cxn>
                                </a:cxnLst>
                                <a:rect l="0" t="0" r="r" b="b"/>
                                <a:pathLst>
                                  <a:path w="21600" h="21600" fill="norm" stroke="1" extrusionOk="0">
                                    <a:moveTo>
                                      <a:pt x="0" y="10800"/>
                                    </a:moveTo>
                                    <a:lnTo>
                                      <a:pt x="10800" y="0"/>
                                    </a:lnTo>
                                    <a:lnTo>
                                      <a:pt x="21600" y="10800"/>
                                    </a:lnTo>
                                    <a:lnTo>
                                      <a:pt x="10800" y="21600"/>
                                    </a:lnTo>
                                    <a:close/>
                                  </a:path>
                                </a:pathLst>
                              </a:custGeom>
                              <a:noFill/>
                              <a:ln w="12700" cap="flat">
                                <a:solidFill>
                                  <a:schemeClr val="accent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  <xdr:txBody>
                              <a:bodyPr/>
                              <a:lstStyle/>
                              <a:p>
                                <a:pPr/>
                              </a:p>
                            </xdr:txBody>
                          </xdr:sp>
                          <xdr:sp>
                            <xdr:nvSpPr>
                              <xdr:cNvPr id="104" name="Shape 104"/>
                              <xdr:cNvSpPr txBox="1"/>
                            </xdr:nvSpPr>
                            <xdr:spPr>
                              <a:xfrm>
                                <a:off x="369587" y="149673"/>
                                <a:ext cx="891578" cy="438151"/>
                              </a:xfrm>
                              <a:prstGeom prst="rect">
                                <a:avLst/>
                              </a:prstGeom>
                              <a:noFill/>
                              <a:ln w="12700" cap="flat">
                                <a:noFill/>
                                <a:miter lim="400000"/>
                              </a:ln>
                              <a:effectLst/>
                              <a:extLst>
                                <a:ext uri="{C572A759-6A51-4108-AA02-DFA0A04FC94B}">
                                  <ma14:wrappingTextBoxFlag xmlns:ma14="http://schemas.microsoft.com/office/mac/drawingml/2011/main" val="1"/>
                                </a:ext>
                              </a:extLst>
                            </xdr:spPr>
                            <xdr:txBody>
                              <a:bodyPr wrap="square" lIns="0" tIns="0" rIns="0" bIns="0" numCol="1" anchor="t">
                                <a:spAutoFit/>
                              </a:bodyPr>
                              <a:lstStyle/>
                              <a:p>
                                <a:pPr marL="0" marR="0" indent="0" algn="ctr" defTabSz="914400" latinLnBrk="0">
                                  <a:lnSpc>
                                    <a:spcPct val="100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defRPr>
                                </a:pPr>
                                <a:r>
                                  <a: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rPr>
                                  <a:t>If |Cur_lum-Tar_lum|&gt;=Tol_Lum</a:t>
                                </a:r>
                              </a:p>
                            </xdr:txBody>
                          </xdr:sp>
                        </xdr:grpSp>
                        <xdr:sp>
                          <xdr:nvSpPr>
                            <xdr:cNvPr id="106" name="直接箭头连接符 9"/>
                            <xdr:cNvSpPr/>
                          </xdr:nvSpPr>
                          <xdr:spPr>
                            <a:xfrm>
                              <a:off x="821889" y="1529639"/>
                              <a:ext cx="695" cy="516361"/>
                            </a:xfrm>
                            <a:prstGeom prst="line">
                              <a:avLst/>
                            </a:prstGeom>
                            <a:noFill/>
                            <a:ln w="6350" cap="flat">
                              <a:solidFill>
                                <a:schemeClr val="accent1"/>
                              </a:solidFill>
                              <a:prstDash val="solid"/>
                              <a:miter lim="800000"/>
                              <a:tailEnd type="triangle" w="med" len="med"/>
                            </a:ln>
                            <a:effectLst/>
                          </xdr:spPr>
                          <xdr:txBody>
                            <a:bodyPr/>
                            <a:lstStyle/>
                            <a:p>
                              <a:pPr/>
                            </a:p>
                          </xdr:txBody>
                        </xdr:sp>
                        <xdr:grpSp>
                          <xdr:nvGrpSpPr>
                            <xdr:cNvPr id="109" name="流程图: 过程 10"/>
                            <xdr:cNvGrpSpPr/>
                          </xdr:nvGrpSpPr>
                          <xdr:grpSpPr>
                            <a:xfrm>
                              <a:off x="3176540" y="2273191"/>
                              <a:ext cx="1914309" cy="348718"/>
                              <a:chOff x="-19050" y="0"/>
                              <a:chExt cx="1914307" cy="348716"/>
                            </a:xfrm>
                          </xdr:grpSpPr>
                          <xdr:sp>
                            <xdr:nvSpPr>
                              <xdr:cNvPr id="107" name="Shape 107"/>
                              <xdr:cNvSpPr/>
                            </xdr:nvSpPr>
                            <xdr:spPr>
                              <a:xfrm>
                                <a:off x="19050" y="0"/>
                                <a:ext cx="1838108" cy="348717"/>
                              </a:xfrm>
                              <a:prstGeom prst="rect">
                                <a:avLst/>
                              </a:prstGeom>
                              <a:noFill/>
                              <a:ln w="12700" cap="flat">
                                <a:solidFill>
                                  <a:schemeClr val="accent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  <xdr:txBody>
                              <a:bodyPr/>
                              <a:lstStyle/>
                              <a:p>
                                <a:pPr/>
                              </a:p>
                            </xdr:txBody>
                          </xdr:sp>
                          <xdr:sp>
                            <xdr:nvSpPr>
                              <xdr:cNvPr id="108" name="Shape 108"/>
                              <xdr:cNvSpPr txBox="1"/>
                            </xdr:nvSpPr>
                            <xdr:spPr>
                              <a:xfrm>
                                <a:off x="-19050" y="28308"/>
                                <a:ext cx="1914308" cy="292101"/>
                              </a:xfrm>
                              <a:prstGeom prst="rect">
                                <a:avLst/>
                              </a:prstGeom>
                              <a:noFill/>
                              <a:ln w="12700" cap="flat">
                                <a:noFill/>
                                <a:miter lim="400000"/>
                              </a:ln>
                              <a:effectLst/>
                              <a:extLst>
                                <a:ext uri="{C572A759-6A51-4108-AA02-DFA0A04FC94B}">
                                  <ma14:wrappingTextBoxFlag xmlns:ma14="http://schemas.microsoft.com/office/mac/drawingml/2011/main" val="1"/>
                                </a:ext>
                              </a:extLst>
                            </xdr:spPr>
                            <xdr:txBody>
                              <a:bodyPr wrap="square" lIns="0" tIns="0" rIns="0" bIns="0" numCol="1" anchor="ctr">
                                <a:spAutoFit/>
                              </a:bodyPr>
                              <a:lstStyle/>
                              <a:p>
                                <a:pPr marL="0" marR="0" indent="0" algn="ctr" defTabSz="914400" latinLnBrk="0">
                                  <a:lnSpc>
                                    <a:spcPct val="100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defRPr>
                                </a:pPr>
                                <a:r>
                                  <a: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rPr>
                                  <a:t>Exp_Time_Cur=Exp_Time_Nex</a:t>
                                </a:r>
                                <a:endParaRPr b="0" baseline="0" cap="none" i="0" spc="0" strike="noStrike" sz="800" u="none">
                                  <a:ln>
                                    <a:noFill/>
                                  </a:ln>
                                  <a:solidFill>
                                    <a:srgbClr val="000000"/>
                                  </a:solidFill>
                                  <a:uFillTx/>
                                  <a:latin typeface="Calibri"/>
                                  <a:ea typeface="Calibri"/>
                                  <a:cs typeface="Calibri"/>
                                  <a:sym typeface="Calibri"/>
                                </a:endParaRPr>
                              </a:p>
                              <a:p>
                                <a:pPr marL="0" marR="0" indent="0" algn="ctr" defTabSz="914400" latinLnBrk="0">
                                  <a:lnSpc>
                                    <a:spcPct val="100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defRPr>
                                </a:pPr>
                                <a:r>
                                  <a:rPr b="0" baseline="0" cap="none" i="0" spc="0" strike="noStrike" sz="800" u="none">
                                    <a:ln>
                                      <a:noFill/>
                                    </a:ln>
                                    <a:solidFill>
                                      <a:srgbClr val="000000"/>
                                    </a:solidFill>
                                    <a:uFillTx/>
                                    <a:latin typeface="Calibri"/>
                                    <a:ea typeface="Calibri"/>
                                    <a:cs typeface="Calibri"/>
                                    <a:sym typeface="Calibri"/>
                                  </a:rPr>
                                  <a:t>Ana_Gain_Cur = Ana_Gain_Nex</a:t>
                                </a:r>
                              </a:p>
                            </xdr:txBody>
                          </xdr:sp>
                        </xdr:grpSp>
                        <xdr:sp>
                          <xdr:nvSpPr>
                            <xdr:cNvPr id="110" name="直接箭头连接符 35"/>
                            <xdr:cNvSpPr/>
                          </xdr:nvSpPr>
                          <xdr:spPr>
                            <a:xfrm flipV="1">
                              <a:off x="1637901" y="2452775"/>
                              <a:ext cx="1550370" cy="13062"/>
                            </a:xfrm>
                            <a:prstGeom prst="line">
                              <a:avLst/>
                            </a:prstGeom>
                            <a:noFill/>
                            <a:ln w="6350" cap="flat">
                              <a:solidFill>
                                <a:schemeClr val="accent1"/>
                              </a:solidFill>
                              <a:prstDash val="solid"/>
                              <a:miter lim="800000"/>
                              <a:tailEnd type="triangle" w="med" len="med"/>
                            </a:ln>
                            <a:effectLst/>
                          </xdr:spPr>
                          <xdr:txBody>
                            <a:bodyPr/>
                            <a:lstStyle/>
                            <a:p>
                              <a:pPr/>
                            </a:p>
                          </xdr:txBody>
                        </xdr:sp>
                        <xdr:sp>
                          <xdr:nvSpPr>
                            <xdr:cNvPr id="111" name="直接箭头连接符 36"/>
                            <xdr:cNvSpPr/>
                          </xdr:nvSpPr>
                          <xdr:spPr>
                            <a:xfrm>
                              <a:off x="822775" y="2885078"/>
                              <a:ext cx="3102" cy="675232"/>
                            </a:xfrm>
                            <a:prstGeom prst="line">
                              <a:avLst/>
                            </a:prstGeom>
                            <a:noFill/>
                            <a:ln w="6350" cap="flat">
                              <a:solidFill>
                                <a:schemeClr val="accent1"/>
                              </a:solidFill>
                              <a:prstDash val="solid"/>
                              <a:miter lim="800000"/>
                              <a:tailEnd type="triangle" w="med" len="med"/>
                            </a:ln>
                            <a:effectLst/>
                          </xdr:spPr>
                          <xdr:txBody>
                            <a:bodyPr/>
                            <a:lstStyle/>
                            <a:p>
                              <a:pPr/>
                            </a:p>
                          </xdr:txBody>
                        </xdr:sp>
                        <xdr:sp>
                          <xdr:nvSpPr>
                            <xdr:cNvPr id="112" name="直接箭头连接符 38"/>
                            <xdr:cNvSpPr/>
                          </xdr:nvSpPr>
                          <xdr:spPr>
                            <a:xfrm>
                              <a:off x="1663217" y="3972529"/>
                              <a:ext cx="1637347" cy="17170"/>
                            </a:xfrm>
                            <a:prstGeom prst="line">
                              <a:avLst/>
                            </a:prstGeom>
                            <a:noFill/>
                            <a:ln w="6350" cap="flat">
                              <a:solidFill>
                                <a:schemeClr val="accent1"/>
                              </a:solidFill>
                              <a:prstDash val="solid"/>
                              <a:miter lim="800000"/>
                              <a:tailEnd type="triangle" w="med" len="med"/>
                            </a:ln>
                            <a:effectLst/>
                          </xdr:spPr>
                          <xdr:txBody>
                            <a:bodyPr/>
                            <a:lstStyle/>
                            <a:p>
                              <a:pPr/>
                            </a:p>
                          </xdr:txBody>
                        </xdr:sp>
                        <xdr:sp>
                          <xdr:nvSpPr>
                            <xdr:cNvPr id="113" name="直接箭头连接符 41"/>
                            <xdr:cNvSpPr/>
                          </xdr:nvSpPr>
                          <xdr:spPr>
                            <a:xfrm>
                              <a:off x="820084" y="4410279"/>
                              <a:ext cx="10085" cy="697947"/>
                            </a:xfrm>
                            <a:prstGeom prst="line">
                              <a:avLst/>
                            </a:prstGeom>
                            <a:noFill/>
                            <a:ln w="6350" cap="flat">
                              <a:solidFill>
                                <a:schemeClr val="accent1"/>
                              </a:solidFill>
                              <a:prstDash val="solid"/>
                              <a:miter lim="800000"/>
                              <a:tailEnd type="triangle" w="med" len="med"/>
                            </a:ln>
                            <a:effectLst/>
                          </xdr:spPr>
                          <xdr:txBody>
                            <a:bodyPr/>
                            <a:lstStyle/>
                            <a:p>
                              <a:pPr/>
                            </a:p>
                          </xdr:txBody>
                        </xdr:sp>
                        <xdr:sp>
                          <xdr:nvSpPr>
                            <xdr:cNvPr id="114" name="直接箭头连接符 47"/>
                            <xdr:cNvSpPr/>
                          </xdr:nvSpPr>
                          <xdr:spPr>
                            <a:xfrm>
                              <a:off x="821812" y="5955373"/>
                              <a:ext cx="5226" cy="643608"/>
                            </a:xfrm>
                            <a:prstGeom prst="line">
                              <a:avLst/>
                            </a:prstGeom>
                            <a:noFill/>
                            <a:ln w="6350" cap="flat">
                              <a:solidFill>
                                <a:schemeClr val="accent1"/>
                              </a:solidFill>
                              <a:prstDash val="solid"/>
                              <a:miter lim="800000"/>
                              <a:tailEnd type="triangle" w="med" len="med"/>
                            </a:ln>
                            <a:effectLst/>
                          </xdr:spPr>
                          <xdr:txBody>
                            <a:bodyPr/>
                            <a:lstStyle/>
                            <a:p>
                              <a:pPr/>
                            </a:p>
                          </xdr:txBody>
                        </xdr:sp>
                        <xdr:sp>
                          <xdr:nvSpPr>
                            <xdr:cNvPr id="115" name="文本框 67"/>
                            <xdr:cNvSpPr txBox="1"/>
                          </xdr:nvSpPr>
                          <xdr:spPr>
                            <a:xfrm>
                              <a:off x="2160825" y="2144816"/>
                              <a:ext cx="376106" cy="280414"/>
                            </a:xfrm>
                            <a:prstGeom prst="rect">
                              <a:avLst/>
                            </a:prstGeom>
                            <a:noFill/>
                            <a:ln w="12700" cap="flat">
                              <a:noFill/>
                              <a:miter lim="400000"/>
                            </a:ln>
                            <a:effectLst/>
                            <a:extLst>
                              <a:ext uri="{C572A759-6A51-4108-AA02-DFA0A04FC94B}">
                                <ma14:wrappingTextBoxFlag xmlns:ma14="http://schemas.microsoft.com/office/mac/drawingml/2011/main" val="1"/>
                              </a:ext>
                            </a:extLst>
                          </xdr:spPr>
                          <xdr:txBody>
                            <a:bodyPr wrap="square" lIns="45718" tIns="45718" rIns="45718" bIns="45718" numCol="1" anchor="t">
                              <a:spAutoFit/>
                            </a:bodyPr>
                            <a:lstStyle/>
                            <a:p>
                              <a:pPr marL="0" marR="0" indent="0" algn="l" defTabSz="914400" latinLnBrk="0">
                                <a:lnSpc>
                                  <a:spcPct val="100000"/>
                                </a:lnSpc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ClrTx/>
                                <a:buSzTx/>
                                <a:buFontTx/>
                                <a:buNone/>
                                <a:tabLst/>
                                <a:defRPr b="0" baseline="0" cap="none" i="0" spc="0" strike="noStrike" sz="1100" u="none">
                                  <a:ln>
                                    <a:noFill/>
                                  </a:ln>
                                  <a:solidFill>
                                    <a:srgbClr val="000000"/>
                                  </a:solidFill>
                                  <a:uFillTx/>
                                  <a:latin typeface="Calibri"/>
                                  <a:ea typeface="Calibri"/>
                                  <a:cs typeface="Calibri"/>
                                  <a:sym typeface="Calibri"/>
                                </a:defRPr>
                              </a:pPr>
                              <a:r>
                                <a:rPr b="0" baseline="0" cap="none" i="0" spc="0" strike="noStrike" sz="1100" u="none">
                                  <a:ln>
                                    <a:noFill/>
                                  </a:ln>
                                  <a:solidFill>
                                    <a:srgbClr val="000000"/>
                                  </a:solidFill>
                                  <a:uFillTx/>
                                  <a:latin typeface="Calibri"/>
                                  <a:ea typeface="Calibri"/>
                                  <a:cs typeface="Calibri"/>
                                  <a:sym typeface="Calibri"/>
                                </a:rPr>
                                <a:t>N</a:t>
                              </a:r>
                            </a:p>
                          </xdr:txBody>
                        </xdr:sp>
                        <xdr:sp>
                          <xdr:nvSpPr>
                            <xdr:cNvPr id="116" name="文本框 68"/>
                            <xdr:cNvSpPr txBox="1"/>
                          </xdr:nvSpPr>
                          <xdr:spPr>
                            <a:xfrm>
                              <a:off x="846746" y="2993300"/>
                              <a:ext cx="376106" cy="280414"/>
                            </a:xfrm>
                            <a:prstGeom prst="rect">
                              <a:avLst/>
                            </a:prstGeom>
                            <a:noFill/>
                            <a:ln w="12700" cap="flat">
                              <a:noFill/>
                              <a:miter lim="400000"/>
                            </a:ln>
                            <a:effectLst/>
                            <a:extLst>
                              <a:ext uri="{C572A759-6A51-4108-AA02-DFA0A04FC94B}">
                                <ma14:wrappingTextBoxFlag xmlns:ma14="http://schemas.microsoft.com/office/mac/drawingml/2011/main" val="1"/>
                              </a:ext>
                            </a:extLst>
                          </xdr:spPr>
                          <xdr:txBody>
                            <a:bodyPr wrap="square" lIns="45718" tIns="45718" rIns="45718" bIns="45718" numCol="1" anchor="t">
                              <a:spAutoFit/>
                            </a:bodyPr>
                            <a:lstStyle/>
                            <a:p>
                              <a:pPr marL="0" marR="0" indent="0" algn="l" defTabSz="914400" latinLnBrk="0">
                                <a:lnSpc>
                                  <a:spcPct val="100000"/>
                                </a:lnSpc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ClrTx/>
                                <a:buSzTx/>
                                <a:buFontTx/>
                                <a:buNone/>
                                <a:tabLst/>
                                <a:defRPr b="0" baseline="0" cap="none" i="0" spc="0" strike="noStrike" sz="1100" u="none">
                                  <a:ln>
                                    <a:noFill/>
                                  </a:ln>
                                  <a:solidFill>
                                    <a:srgbClr val="000000"/>
                                  </a:solidFill>
                                  <a:uFillTx/>
                                  <a:latin typeface="Calibri"/>
                                  <a:ea typeface="Calibri"/>
                                  <a:cs typeface="Calibri"/>
                                  <a:sym typeface="Calibri"/>
                                </a:defRPr>
                              </a:pPr>
                              <a:r>
                                <a:rPr b="0" baseline="0" cap="none" i="0" spc="0" strike="noStrike" sz="1100" u="none">
                                  <a:ln>
                                    <a:noFill/>
                                  </a:ln>
                                  <a:solidFill>
                                    <a:srgbClr val="000000"/>
                                  </a:solidFill>
                                  <a:uFillTx/>
                                  <a:latin typeface="Calibri"/>
                                  <a:ea typeface="Calibri"/>
                                  <a:cs typeface="Calibri"/>
                                  <a:sym typeface="Calibri"/>
                                </a:rPr>
                                <a:t>Y</a:t>
                              </a:r>
                            </a:p>
                          </xdr:txBody>
                        </xdr:sp>
                        <xdr:sp>
                          <xdr:nvSpPr>
                            <xdr:cNvPr id="117" name="文本框 70"/>
                            <xdr:cNvSpPr txBox="1"/>
                          </xdr:nvSpPr>
                          <xdr:spPr>
                            <a:xfrm>
                              <a:off x="820842" y="4590367"/>
                              <a:ext cx="376106" cy="280414"/>
                            </a:xfrm>
                            <a:prstGeom prst="rect">
                              <a:avLst/>
                            </a:prstGeom>
                            <a:noFill/>
                            <a:ln w="12700" cap="flat">
                              <a:noFill/>
                              <a:miter lim="400000"/>
                            </a:ln>
                            <a:effectLst/>
                            <a:extLst>
                              <a:ext uri="{C572A759-6A51-4108-AA02-DFA0A04FC94B}">
                                <ma14:wrappingTextBoxFlag xmlns:ma14="http://schemas.microsoft.com/office/mac/drawingml/2011/main" val="1"/>
                              </a:ext>
                            </a:extLst>
                          </xdr:spPr>
                          <xdr:txBody>
                            <a:bodyPr wrap="square" lIns="45718" tIns="45718" rIns="45718" bIns="45718" numCol="1" anchor="t">
                              <a:spAutoFit/>
                            </a:bodyPr>
                            <a:lstStyle/>
                            <a:p>
                              <a:pPr marL="0" marR="0" indent="0" algn="l" defTabSz="914400" latinLnBrk="0">
                                <a:lnSpc>
                                  <a:spcPct val="100000"/>
                                </a:lnSpc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ClrTx/>
                                <a:buSzTx/>
                                <a:buFontTx/>
                                <a:buNone/>
                                <a:tabLst/>
                                <a:defRPr b="0" baseline="0" cap="none" i="0" spc="0" strike="noStrike" sz="1100" u="none">
                                  <a:ln>
                                    <a:noFill/>
                                  </a:ln>
                                  <a:solidFill>
                                    <a:srgbClr val="000000"/>
                                  </a:solidFill>
                                  <a:uFillTx/>
                                  <a:latin typeface="Calibri"/>
                                  <a:ea typeface="Calibri"/>
                                  <a:cs typeface="Calibri"/>
                                  <a:sym typeface="Calibri"/>
                                </a:defRPr>
                              </a:pPr>
                              <a:r>
                                <a:rPr b="0" baseline="0" cap="none" i="0" spc="0" strike="noStrike" sz="1100" u="none">
                                  <a:ln>
                                    <a:noFill/>
                                  </a:ln>
                                  <a:solidFill>
                                    <a:srgbClr val="000000"/>
                                  </a:solidFill>
                                  <a:uFillTx/>
                                  <a:latin typeface="Calibri"/>
                                  <a:ea typeface="Calibri"/>
                                  <a:cs typeface="Calibri"/>
                                  <a:sym typeface="Calibri"/>
                                </a:rPr>
                                <a:t>Y</a:t>
                              </a:r>
                            </a:p>
                          </xdr:txBody>
                        </xdr:sp>
                      </xdr:grpSp>
                      <xdr:sp>
                        <xdr:nvSpPr>
                          <xdr:cNvPr id="119" name="肘形连接符 125"/>
                          <xdr:cNvSpPr/>
                        </xdr:nvSpPr>
                        <xdr:spPr>
                          <a:xfrm>
                            <a:off x="5051925" y="2447084"/>
                            <a:ext cx="1485946" cy="5548883"/>
                          </a:xfrm>
                          <a:custGeom>
                            <a:avLst/>
                            <a:gdLst/>
                            <a:ahLst/>
                            <a:cxnLst>
                              <a:cxn ang="0">
                                <a:pos x="wd2" y="hd2"/>
                              </a:cxn>
                              <a:cxn ang="5400000">
                                <a:pos x="wd2" y="hd2"/>
                              </a:cxn>
                              <a:cxn ang="10800000">
                                <a:pos x="wd2" y="hd2"/>
                              </a:cxn>
                              <a:cxn ang="16200000">
                                <a:pos x="wd2" y="hd2"/>
                              </a:cxn>
                            </a:cxnLst>
                            <a:rect l="0" t="0" r="r" b="b"/>
                            <a:pathLst>
                              <a:path w="21600" h="21600" fill="norm" stroke="1" extrusionOk="0">
                                <a:moveTo>
                                  <a:pt x="0" y="0"/>
                                </a:moveTo>
                                <a:lnTo>
                                  <a:pt x="21600" y="0"/>
                                </a:lnTo>
                                <a:lnTo>
                                  <a:pt x="21600" y="21600"/>
                                </a:lnTo>
                              </a:path>
                            </a:pathLst>
                          </a:custGeom>
                          <a:noFill/>
                          <a:ln w="6350" cap="flat">
                            <a:solidFill>
                              <a:schemeClr val="accent1"/>
                            </a:solidFill>
                            <a:prstDash val="solid"/>
                            <a:miter lim="800000"/>
                            <a:tailEnd type="triangle" w="med" len="med"/>
                          </a:ln>
                          <a:effectLst/>
                        </xdr:spPr>
                        <xdr:txBody>
                          <a:bodyPr/>
                          <a:lstStyle/>
                          <a:p>
                            <a:pPr/>
                          </a:p>
                        </xdr:txBody>
                      </xdr:sp>
                    </xdr:grpSp>
                  </xdr:grpSp>
                </xdr:grpSp>
              </xdr:grpSp>
            </xdr:grpSp>
          </xdr:grpSp>
        </xdr:grpSp>
      </xdr:grp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4"/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1" max="1" width="2" style="6" customWidth="1"/>
    <col min="2" max="4" width="30.5547" customWidth="1"/>
    <col min="2" max="2" width="30.5" style="6" customWidth="1"/>
    <col min="3" max="3" width="30.5" style="6" customWidth="1"/>
    <col min="4" max="4" width="30.5" style="6" customWidth="1"/>
    <col min="5" max="5" width="10" style="6" customWidth="1"/>
    <col min="6" max="256" width="10" style="6" customWidth="1"/>
  </cols>
  <sheetData>
    <row r="1" ht="16" customHeight="1">
      <c r="A1" s="7"/>
      <c r="B1" s="8"/>
      <c r="C1" s="8"/>
      <c r="D1" s="8"/>
      <c r="E1" s="9"/>
    </row>
    <row r="2" ht="16" customHeight="1">
      <c r="A2" s="10"/>
      <c r="B2" s="11"/>
      <c r="C2" s="11"/>
      <c r="D2" s="11"/>
      <c r="E2" s="12"/>
    </row>
    <row r="3" ht="50" customHeight="1">
      <c r="A3" s="10"/>
      <c r="B3" t="s" s="13">
        <v>0</v>
      </c>
      <c r="C3" s="11"/>
      <c r="D3" s="11"/>
      <c r="E3" s="12"/>
    </row>
    <row r="4" ht="16" customHeight="1">
      <c r="A4" s="10"/>
      <c r="B4" s="11"/>
      <c r="C4" s="11"/>
      <c r="D4" s="11"/>
      <c r="E4" s="12"/>
    </row>
    <row r="5" ht="16" customHeight="1">
      <c r="A5" s="10"/>
      <c r="B5" s="11"/>
      <c r="C5" s="11"/>
      <c r="D5" s="11"/>
      <c r="E5" s="12"/>
    </row>
    <row r="6" ht="16" customHeight="1">
      <c r="A6" s="10"/>
      <c r="B6" s="11"/>
      <c r="C6" s="11"/>
      <c r="D6" s="11"/>
      <c r="E6" s="12"/>
    </row>
    <row r="7">
      <c r="A7" s="10"/>
      <c r="B7" t="s" s="14">
        <v>1</v>
      </c>
      <c r="C7" t="s" s="14">
        <v>2</v>
      </c>
      <c r="D7" t="s" s="14">
        <v>3</v>
      </c>
      <c r="E7" s="12"/>
    </row>
    <row r="8" ht="16" customHeight="1">
      <c r="A8" s="10"/>
      <c r="B8" s="11"/>
      <c r="C8" s="11"/>
      <c r="D8" s="11"/>
      <c r="E8" s="12"/>
    </row>
    <row r="9">
      <c r="A9" s="10"/>
      <c r="B9" t="s" s="15">
        <v>6</v>
      </c>
      <c r="C9" s="16"/>
      <c r="D9" s="16"/>
      <c r="E9" s="12"/>
    </row>
    <row r="10">
      <c r="A10" s="10"/>
      <c r="B10" s="17"/>
      <c r="C10" t="s" s="18">
        <v>5</v>
      </c>
      <c r="D10" t="s" s="19">
        <v>7</v>
      </c>
      <c r="E10" s="12"/>
    </row>
    <row r="11" ht="13" customHeight="1">
      <c r="A11" s="10"/>
      <c r="B11" t="s" s="3">
        <v>6</v>
      </c>
      <c r="C11" s="3"/>
      <c r="D11" s="3"/>
      <c r="E11" s="12"/>
    </row>
    <row r="12" ht="13" customHeight="1">
      <c r="A12" s="10"/>
      <c r="B12" s="4"/>
      <c r="C12" t="s" s="4">
        <v>5</v>
      </c>
      <c r="D12" t="s" s="5">
        <v>6</v>
      </c>
      <c r="E12" s="12"/>
    </row>
    <row r="13" ht="13" customHeight="1">
      <c r="A13" s="10"/>
      <c r="B13" t="s" s="3">
        <v>8</v>
      </c>
      <c r="C13" s="3"/>
      <c r="D13" s="3"/>
      <c r="E13" s="12"/>
    </row>
    <row r="14" ht="13" customHeight="1">
      <c r="A14" s="20"/>
      <c r="B14" s="4"/>
      <c r="C14" t="s" s="4">
        <v>5</v>
      </c>
      <c r="D14" t="s" s="5">
        <v>8</v>
      </c>
      <c r="E14" s="24"/>
    </row>
    <row r="15">
      <c r="B15" t="s" s="3">
        <v>10</v>
      </c>
      <c r="C15" s="3"/>
      <c r="D15" s="3"/>
    </row>
    <row r="16">
      <c r="B16" s="4"/>
      <c r="C16" t="s" s="4">
        <v>5</v>
      </c>
      <c r="D16" t="s" s="5">
        <v>10</v>
      </c>
    </row>
  </sheetData>
  <mergeCells count="2">
    <mergeCell ref="B3:D3"/>
    <mergeCell ref="B3:D3"/>
  </mergeCells>
  <hyperlinks>
    <hyperlink ref="D10" location="'导出摘要'!R1C1" tooltip="" display="导出摘要"/>
    <hyperlink ref="D12" location="'AE曝光2.0'!R1C1" tooltip="" display="AE曝光2.0"/>
    <hyperlink ref="D14" location="'AE曝光3.0'!R1C1" tooltip="" display="AE曝光3.0"/>
    <hyperlink ref="D16" location="'Sheet16'!R1C1" tooltip="" display="Sheet16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V230"/>
  <sheetViews>
    <sheetView workbookViewId="0" showGridLines="0" defaultGridColor="1"/>
  </sheetViews>
  <sheetFormatPr defaultColWidth="9" defaultRowHeight="13.5" customHeight="1" outlineLevelRow="0" outlineLevelCol="0"/>
  <cols>
    <col min="1" max="1" width="2.5" style="25" customWidth="1"/>
    <col min="2" max="2" width="13.3516" style="25" customWidth="1"/>
    <col min="3" max="3" width="45.5" style="25" customWidth="1"/>
    <col min="4" max="4" width="9" style="25" customWidth="1"/>
    <col min="5" max="5" width="7.67188" style="25" customWidth="1"/>
    <col min="6" max="6" width="6.67188" style="25" customWidth="1"/>
    <col min="7" max="7" width="7.67188" style="25" customWidth="1"/>
    <col min="8" max="8" width="8.35156" style="25" customWidth="1"/>
    <col min="9" max="9" width="39.3516" style="25" customWidth="1"/>
    <col min="10" max="10" width="16.5" style="25" customWidth="1"/>
    <col min="11" max="11" width="9.5" style="25" customWidth="1"/>
    <col min="12" max="12" width="10.8516" style="25" customWidth="1"/>
    <col min="13" max="13" width="12.6719" style="25" customWidth="1"/>
    <col min="14" max="14" width="10.6719" style="25" customWidth="1"/>
    <col min="15" max="15" width="12.6719" style="25" customWidth="1"/>
    <col min="16" max="16" width="11.6719" style="25" customWidth="1"/>
    <col min="17" max="17" width="11.8516" style="25" customWidth="1"/>
    <col min="18" max="18" width="13.3516" style="25" customWidth="1"/>
    <col min="19" max="19" width="13" style="25" customWidth="1"/>
    <col min="20" max="20" width="9" style="25" customWidth="1"/>
    <col min="21" max="21" width="4.35156" style="25" customWidth="1"/>
    <col min="22" max="22" width="12.6719" style="25" customWidth="1"/>
    <col min="23" max="26" width="9.67188" style="25" customWidth="1"/>
    <col min="27" max="27" width="10.8516" style="25" customWidth="1"/>
    <col min="28" max="28" width="9.5" style="25" customWidth="1"/>
    <col min="29" max="30" width="10.8516" style="25" customWidth="1"/>
    <col min="31" max="31" width="9.67188" style="25" customWidth="1"/>
    <col min="32" max="32" width="9.17188" style="25" customWidth="1"/>
    <col min="33" max="33" width="10.8516" style="25" customWidth="1"/>
    <col min="34" max="46" width="9" style="25" customWidth="1"/>
    <col min="47" max="47" width="15.3516" style="25" customWidth="1"/>
    <col min="48" max="48" width="14.5" style="25" customWidth="1"/>
    <col min="49" max="256" width="9" style="25" customWidth="1"/>
  </cols>
  <sheetData>
    <row r="1" ht="8" customHeight="1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8"/>
    </row>
    <row r="2" ht="28" customHeight="1">
      <c r="A2" s="29"/>
      <c r="B2" t="s" s="30">
        <v>12</v>
      </c>
      <c r="C2" s="31"/>
      <c r="D2" s="31"/>
      <c r="E2" s="31"/>
      <c r="F2" s="31"/>
      <c r="G2" s="31"/>
      <c r="H2" s="31"/>
      <c r="I2" s="31"/>
      <c r="J2" s="29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29"/>
      <c r="W2" s="29"/>
      <c r="X2" s="29"/>
      <c r="Y2" s="29"/>
      <c r="Z2" s="29"/>
      <c r="AA2" t="s" s="33">
        <v>13</v>
      </c>
      <c r="AB2" t="s" s="33">
        <v>14</v>
      </c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t="s" s="33">
        <v>15</v>
      </c>
      <c r="AV2" t="s" s="33">
        <v>14</v>
      </c>
    </row>
    <row r="3" ht="15.75" customHeight="1">
      <c r="A3" s="34"/>
      <c r="B3" t="s" s="35">
        <v>16</v>
      </c>
      <c r="C3" t="s" s="35">
        <v>17</v>
      </c>
      <c r="D3" t="s" s="36">
        <v>18</v>
      </c>
      <c r="E3" s="37"/>
      <c r="F3" t="s" s="36">
        <v>19</v>
      </c>
      <c r="G3" s="37"/>
      <c r="H3" t="s" s="38">
        <v>20</v>
      </c>
      <c r="I3" t="s" s="38">
        <v>21</v>
      </c>
      <c r="J3" s="39"/>
      <c r="K3" t="s" s="40">
        <v>22</v>
      </c>
      <c r="L3" s="41"/>
      <c r="M3" s="41"/>
      <c r="N3" s="41"/>
      <c r="O3" s="41"/>
      <c r="P3" s="41"/>
      <c r="Q3" s="41"/>
      <c r="R3" s="41"/>
      <c r="S3" s="41"/>
      <c r="T3" s="41"/>
      <c r="U3" s="41"/>
      <c r="V3" t="s" s="42">
        <v>23</v>
      </c>
      <c r="W3" s="32"/>
      <c r="X3" s="32"/>
      <c r="Y3" s="32"/>
      <c r="Z3" t="s" s="43">
        <v>23</v>
      </c>
      <c r="AA3" s="44"/>
      <c r="AB3" s="44"/>
      <c r="AC3" s="32"/>
      <c r="AD3" s="32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t="s" s="45">
        <v>24</v>
      </c>
      <c r="AR3" s="46"/>
      <c r="AS3" s="46"/>
      <c r="AT3" t="s" s="47">
        <v>25</v>
      </c>
      <c r="AU3" s="48"/>
      <c r="AV3" s="48"/>
    </row>
    <row r="4" ht="15.75" customHeight="1">
      <c r="A4" s="34"/>
      <c r="B4" s="49"/>
      <c r="C4" s="49"/>
      <c r="D4" t="s" s="50">
        <v>26</v>
      </c>
      <c r="E4" t="s" s="51">
        <v>27</v>
      </c>
      <c r="F4" t="s" s="50">
        <v>28</v>
      </c>
      <c r="G4" t="s" s="51">
        <v>27</v>
      </c>
      <c r="H4" s="52"/>
      <c r="I4" s="52"/>
      <c r="J4" s="39"/>
      <c r="K4" t="s" s="53">
        <v>29</v>
      </c>
      <c r="L4" t="s" s="53">
        <v>30</v>
      </c>
      <c r="M4" t="s" s="53">
        <v>31</v>
      </c>
      <c r="N4" t="s" s="53">
        <v>32</v>
      </c>
      <c r="O4" t="s" s="54">
        <v>33</v>
      </c>
      <c r="P4" t="s" s="53">
        <v>34</v>
      </c>
      <c r="Q4" t="s" s="53">
        <v>35</v>
      </c>
      <c r="R4" t="s" s="53">
        <v>36</v>
      </c>
      <c r="S4" t="s" s="53">
        <v>37</v>
      </c>
      <c r="T4" t="s" s="54">
        <v>38</v>
      </c>
      <c r="U4" t="s" s="54">
        <v>39</v>
      </c>
      <c r="V4" t="s" s="53">
        <v>40</v>
      </c>
      <c r="W4" t="s" s="55">
        <v>41</v>
      </c>
      <c r="X4" t="s" s="55">
        <v>42</v>
      </c>
      <c r="Y4" t="s" s="55">
        <v>43</v>
      </c>
      <c r="Z4" t="s" s="54">
        <v>44</v>
      </c>
      <c r="AA4" t="s" s="54">
        <v>45</v>
      </c>
      <c r="AB4" t="s" s="54">
        <v>46</v>
      </c>
      <c r="AC4" t="s" s="54">
        <v>47</v>
      </c>
      <c r="AD4" t="s" s="54">
        <v>48</v>
      </c>
      <c r="AE4" s="56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57"/>
      <c r="AQ4" s="58">
        <v>1.5</v>
      </c>
      <c r="AR4" s="58">
        <v>0.6</v>
      </c>
      <c r="AS4" s="58">
        <v>1.5</v>
      </c>
      <c r="AT4" s="59"/>
      <c r="AU4" t="s" s="43">
        <v>49</v>
      </c>
      <c r="AV4" t="s" s="43">
        <v>50</v>
      </c>
    </row>
    <row r="5" ht="15" customHeight="1">
      <c r="A5" s="34"/>
      <c r="B5" t="s" s="60">
        <v>51</v>
      </c>
      <c r="C5" t="s" s="60">
        <v>52</v>
      </c>
      <c r="D5" t="s" s="61">
        <v>53</v>
      </c>
      <c r="E5" t="s" s="62">
        <v>54</v>
      </c>
      <c r="F5" s="63">
        <v>1</v>
      </c>
      <c r="G5" s="64">
        <v>1</v>
      </c>
      <c r="H5" s="65">
        <v>90</v>
      </c>
      <c r="I5" s="66"/>
      <c r="J5" s="39"/>
      <c r="K5" s="67">
        <v>0</v>
      </c>
      <c r="L5" s="68"/>
      <c r="M5" s="68"/>
      <c r="N5" s="68"/>
      <c r="O5" s="69">
        <v>0</v>
      </c>
      <c r="P5" s="67">
        <v>0</v>
      </c>
      <c r="Q5" s="68"/>
      <c r="R5" s="67">
        <v>0</v>
      </c>
      <c r="S5" s="70">
        <v>0</v>
      </c>
      <c r="T5" s="69">
        <v>0</v>
      </c>
      <c r="U5" s="71"/>
      <c r="V5" s="67">
        <v>0</v>
      </c>
      <c r="W5" s="72">
        <v>0</v>
      </c>
      <c r="X5" s="72">
        <v>0</v>
      </c>
      <c r="Y5" s="72">
        <v>0</v>
      </c>
      <c r="Z5" s="69">
        <v>0</v>
      </c>
      <c r="AA5" s="73">
        <v>0</v>
      </c>
      <c r="AB5" s="69">
        <v>0</v>
      </c>
      <c r="AC5" s="74">
        <v>0</v>
      </c>
      <c r="AD5" s="73">
        <f>AA5-AC5</f>
        <v>0</v>
      </c>
      <c r="AE5" s="56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57"/>
      <c r="AQ5" s="75">
        <v>1.5</v>
      </c>
      <c r="AR5" s="58">
        <v>0.6</v>
      </c>
      <c r="AS5" s="58">
        <v>1.5</v>
      </c>
      <c r="AT5" s="76">
        <v>0</v>
      </c>
      <c r="AU5" s="77">
        <f>LOOKUP(1,0/($K$5:$K$23=(INT(AT5/8))),$AA$5:$AA$23)+(AT5-INT(AT5/8)*8)*(LOOKUP(1,0/($K$5:$K$23=(INT(AT5/8)+1)),$AA$5:$AA$23)-LOOKUP(1,0/($K$5:$K$23=(INT(AT5/8))),$AA$5:$AA$23))/8</f>
      </c>
      <c r="AV5" s="77"/>
    </row>
    <row r="6" ht="15" customHeight="1">
      <c r="A6" s="34"/>
      <c r="B6" t="s" s="60">
        <v>55</v>
      </c>
      <c r="C6" t="s" s="60">
        <v>56</v>
      </c>
      <c r="D6" t="s" s="78">
        <v>57</v>
      </c>
      <c r="E6" t="s" s="79">
        <v>54</v>
      </c>
      <c r="F6" s="80">
        <v>1</v>
      </c>
      <c r="G6" s="81">
        <v>1</v>
      </c>
      <c r="H6" s="82">
        <v>10</v>
      </c>
      <c r="I6" s="83"/>
      <c r="J6" s="39"/>
      <c r="K6" s="68"/>
      <c r="L6" s="68"/>
      <c r="M6" s="68"/>
      <c r="N6" s="68"/>
      <c r="O6" s="71"/>
      <c r="P6" s="68"/>
      <c r="Q6" s="68"/>
      <c r="R6" s="68"/>
      <c r="S6" s="70"/>
      <c r="T6" s="71"/>
      <c r="U6" s="71"/>
      <c r="V6" s="68"/>
      <c r="W6" s="72"/>
      <c r="X6" s="72"/>
      <c r="Y6" s="72"/>
      <c r="Z6" s="71"/>
      <c r="AA6" s="73"/>
      <c r="AB6" s="71"/>
      <c r="AC6" s="74"/>
      <c r="AD6" s="73"/>
      <c r="AE6" s="56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57"/>
      <c r="AQ6" s="75"/>
      <c r="AR6" s="84"/>
      <c r="AS6" s="84"/>
      <c r="AT6" s="85"/>
      <c r="AU6" s="77"/>
      <c r="AV6" s="77"/>
    </row>
    <row r="7" ht="15" customHeight="1">
      <c r="A7" s="34"/>
      <c r="B7" t="s" s="60">
        <v>58</v>
      </c>
      <c r="C7" t="s" s="86">
        <v>59</v>
      </c>
      <c r="D7" t="s" s="78">
        <v>60</v>
      </c>
      <c r="E7" t="s" s="79">
        <v>54</v>
      </c>
      <c r="F7" s="80">
        <v>1</v>
      </c>
      <c r="G7" s="81">
        <v>1</v>
      </c>
      <c r="H7" s="87"/>
      <c r="I7" s="88"/>
      <c r="J7" s="39"/>
      <c r="K7" s="67">
        <v>1</v>
      </c>
      <c r="L7" s="67">
        <v>0</v>
      </c>
      <c r="M7" s="67">
        <v>7</v>
      </c>
      <c r="N7" s="67">
        <f>(L7+M7)/2</f>
        <v>3.5</v>
      </c>
      <c r="O7" s="69">
        <v>0</v>
      </c>
      <c r="P7" s="70"/>
      <c r="Q7" s="89"/>
      <c r="R7" s="90">
        <f>P7*Q7</f>
        <v>0</v>
      </c>
      <c r="S7" s="91">
        <f>S5+O7</f>
        <v>0</v>
      </c>
      <c r="T7" s="69">
        <v>0</v>
      </c>
      <c r="U7" s="69">
        <f>O7*T7</f>
        <v>0</v>
      </c>
      <c r="V7" s="67">
        <f>M7</f>
        <v>7</v>
      </c>
      <c r="W7" s="72">
        <v>1.63698</v>
      </c>
      <c r="X7" s="72">
        <v>29.5362</v>
      </c>
      <c r="Y7" s="72">
        <v>1.15752</v>
      </c>
      <c r="Z7" s="73"/>
      <c r="AA7" s="73"/>
      <c r="AB7" s="73">
        <f>AA7</f>
        <v>0</v>
      </c>
      <c r="AC7" s="74">
        <v>10.4518</v>
      </c>
      <c r="AD7" s="73">
        <f>AA7-AC7</f>
        <v>-10.4518</v>
      </c>
      <c r="AE7" s="56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57"/>
      <c r="AQ7" s="92">
        <v>0</v>
      </c>
      <c r="AR7" s="92">
        <v>0</v>
      </c>
      <c r="AS7" s="92">
        <v>0</v>
      </c>
      <c r="AT7" s="76">
        <v>1</v>
      </c>
      <c r="AU7" s="77">
        <f>LOOKUP(1,0/($K$5:$K$23=(INT(AT7/8))),$AA$5:$AA$23)+(AT7-LOOKUP(1,0/($K$5:$K$23=(INT(AT7/8))),$V$5:$V$23))*(LOOKUP(1,0/($K$5:$K$23=(INT(AT7/8)+1)),$AA$5:$AA$23)-LOOKUP(1,0/($K$5:$K$23=(INT(AT7/8))),$AA$5:$AA$23))/8</f>
      </c>
      <c r="AV7" s="77"/>
    </row>
    <row r="8" ht="15" customHeight="1">
      <c r="A8" s="34"/>
      <c r="B8" t="s" s="60">
        <v>61</v>
      </c>
      <c r="C8" t="s" s="86">
        <v>62</v>
      </c>
      <c r="D8" t="s" s="78">
        <v>60</v>
      </c>
      <c r="E8" t="s" s="79">
        <v>54</v>
      </c>
      <c r="F8" s="80">
        <v>1</v>
      </c>
      <c r="G8" s="81">
        <v>1</v>
      </c>
      <c r="H8" s="87"/>
      <c r="I8" s="88"/>
      <c r="J8" s="39"/>
      <c r="K8" s="68"/>
      <c r="L8" s="68"/>
      <c r="M8" s="68"/>
      <c r="N8" s="68"/>
      <c r="O8" s="71"/>
      <c r="P8" s="70"/>
      <c r="Q8" s="89"/>
      <c r="R8" s="90"/>
      <c r="S8" s="91"/>
      <c r="T8" s="71"/>
      <c r="U8" s="71"/>
      <c r="V8" s="68"/>
      <c r="W8" s="72"/>
      <c r="X8" s="72"/>
      <c r="Y8" s="72"/>
      <c r="Z8" s="73"/>
      <c r="AA8" s="73"/>
      <c r="AB8" s="73"/>
      <c r="AC8" s="74"/>
      <c r="AD8" s="73"/>
      <c r="AE8" s="56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57"/>
      <c r="AQ8" s="93"/>
      <c r="AR8" s="93"/>
      <c r="AS8" s="93"/>
      <c r="AT8" s="85"/>
      <c r="AU8" s="77"/>
      <c r="AV8" s="77"/>
    </row>
    <row r="9" ht="15" customHeight="1">
      <c r="A9" s="34"/>
      <c r="B9" t="s" s="60">
        <v>63</v>
      </c>
      <c r="C9" t="s" s="86">
        <v>64</v>
      </c>
      <c r="D9" t="s" s="78">
        <v>65</v>
      </c>
      <c r="E9" t="s" s="79">
        <v>66</v>
      </c>
      <c r="F9" s="80">
        <v>1</v>
      </c>
      <c r="G9" s="81">
        <v>1</v>
      </c>
      <c r="H9" s="82">
        <v>1876</v>
      </c>
      <c r="I9" s="83"/>
      <c r="J9" s="39"/>
      <c r="K9" s="67">
        <v>2</v>
      </c>
      <c r="L9" s="67">
        <v>8</v>
      </c>
      <c r="M9" s="67">
        <v>15</v>
      </c>
      <c r="N9" s="67">
        <f>(L9+M9)/2</f>
        <v>11.5</v>
      </c>
      <c r="O9" s="69">
        <v>0</v>
      </c>
      <c r="P9" s="70"/>
      <c r="Q9" s="89"/>
      <c r="R9" s="90">
        <f>P9*Q9</f>
        <v>0</v>
      </c>
      <c r="S9" s="91">
        <f>S7+O9</f>
        <v>0</v>
      </c>
      <c r="T9" s="69">
        <v>0</v>
      </c>
      <c r="U9" s="69">
        <f>O9*T9</f>
        <v>0</v>
      </c>
      <c r="V9" s="67">
        <f>M9</f>
        <v>15</v>
      </c>
      <c r="W9" s="72">
        <v>5.1349</v>
      </c>
      <c r="X9" s="72">
        <v>46.6606</v>
      </c>
      <c r="Y9" s="72">
        <v>3.63092</v>
      </c>
      <c r="Z9" s="73"/>
      <c r="AA9" s="73"/>
      <c r="AB9" s="73">
        <f>Z9</f>
        <v>0</v>
      </c>
      <c r="AC9" s="74">
        <v>13.5935</v>
      </c>
      <c r="AD9" s="73">
        <f>AA9-AC9</f>
        <v>-13.5935</v>
      </c>
      <c r="AE9" s="56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57"/>
      <c r="AQ9" s="94"/>
      <c r="AR9" s="94"/>
      <c r="AS9" s="94"/>
      <c r="AT9" s="76">
        <v>2</v>
      </c>
      <c r="AU9" s="77">
        <f>LOOKUP(1,0/($K$5:$K$23=(INT(AT9/8))),$AA$5:$AA$23)+(AT9-LOOKUP(1,0/($K$5:$K$23=(INT(AT9/8))),$V$5:$V$23))*(LOOKUP(1,0/($K$5:$K$23=(INT(AT9/8)+1)),$AA$5:$AA$23)-LOOKUP(1,0/($K$5:$K$23=(INT(AT9/8))),$AA$5:$AA$23))/8</f>
      </c>
      <c r="AV9" s="77"/>
    </row>
    <row r="10" ht="15" customHeight="1">
      <c r="A10" s="34"/>
      <c r="B10" t="s" s="60">
        <v>67</v>
      </c>
      <c r="C10" t="s" s="86">
        <v>68</v>
      </c>
      <c r="D10" s="95"/>
      <c r="E10" s="96"/>
      <c r="F10" s="97"/>
      <c r="G10" s="98"/>
      <c r="H10" s="87"/>
      <c r="I10" t="s" s="60">
        <v>69</v>
      </c>
      <c r="J10" s="39"/>
      <c r="K10" s="68"/>
      <c r="L10" s="68"/>
      <c r="M10" s="68"/>
      <c r="N10" s="68"/>
      <c r="O10" s="71"/>
      <c r="P10" s="70"/>
      <c r="Q10" s="89"/>
      <c r="R10" s="90"/>
      <c r="S10" s="91"/>
      <c r="T10" s="71"/>
      <c r="U10" s="71"/>
      <c r="V10" s="68"/>
      <c r="W10" s="72"/>
      <c r="X10" s="72"/>
      <c r="Y10" s="72"/>
      <c r="Z10" s="73"/>
      <c r="AA10" s="73"/>
      <c r="AB10" s="73"/>
      <c r="AC10" s="74"/>
      <c r="AD10" s="73"/>
      <c r="AE10" s="56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57"/>
      <c r="AQ10" s="94"/>
      <c r="AR10" s="94"/>
      <c r="AS10" s="94"/>
      <c r="AT10" s="85"/>
      <c r="AU10" s="77"/>
      <c r="AV10" s="77"/>
    </row>
    <row r="11" ht="15" customHeight="1">
      <c r="A11" s="34"/>
      <c r="B11" t="s" s="60">
        <v>70</v>
      </c>
      <c r="C11" t="s" s="86">
        <v>71</v>
      </c>
      <c r="D11" s="95"/>
      <c r="E11" s="96"/>
      <c r="F11" s="97"/>
      <c r="G11" s="98"/>
      <c r="H11" s="87"/>
      <c r="I11" t="s" s="60">
        <v>72</v>
      </c>
      <c r="J11" s="39"/>
      <c r="K11" s="68"/>
      <c r="L11" s="68"/>
      <c r="M11" s="68"/>
      <c r="N11" s="68"/>
      <c r="O11" s="71"/>
      <c r="P11" s="70"/>
      <c r="Q11" s="89"/>
      <c r="R11" s="90"/>
      <c r="S11" s="91"/>
      <c r="T11" s="71"/>
      <c r="U11" s="71"/>
      <c r="V11" s="68"/>
      <c r="W11" s="72"/>
      <c r="X11" s="72"/>
      <c r="Y11" s="72"/>
      <c r="Z11" s="73"/>
      <c r="AA11" s="73"/>
      <c r="AB11" s="73"/>
      <c r="AC11" s="74"/>
      <c r="AD11" s="73"/>
      <c r="AE11" s="56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57"/>
      <c r="AQ11" s="94"/>
      <c r="AR11" s="94"/>
      <c r="AS11" s="94"/>
      <c r="AT11" s="85"/>
      <c r="AU11" s="77"/>
      <c r="AV11" s="77"/>
    </row>
    <row r="12" ht="15" customHeight="1">
      <c r="A12" s="34"/>
      <c r="B12" t="s" s="60">
        <v>73</v>
      </c>
      <c r="C12" t="s" s="60">
        <v>74</v>
      </c>
      <c r="D12" t="s" s="78">
        <v>65</v>
      </c>
      <c r="E12" t="s" s="79">
        <v>66</v>
      </c>
      <c r="F12" s="80">
        <v>1</v>
      </c>
      <c r="G12" s="81">
        <v>1</v>
      </c>
      <c r="H12" s="82">
        <v>1876</v>
      </c>
      <c r="I12" s="83"/>
      <c r="J12" s="39"/>
      <c r="K12" s="68"/>
      <c r="L12" s="68"/>
      <c r="M12" s="68"/>
      <c r="N12" s="68"/>
      <c r="O12" s="71"/>
      <c r="P12" s="70"/>
      <c r="Q12" s="89"/>
      <c r="R12" s="90"/>
      <c r="S12" s="91"/>
      <c r="T12" s="71"/>
      <c r="U12" s="71"/>
      <c r="V12" s="68"/>
      <c r="W12" s="72"/>
      <c r="X12" s="72"/>
      <c r="Y12" s="72"/>
      <c r="Z12" s="73"/>
      <c r="AA12" s="73"/>
      <c r="AB12" s="73"/>
      <c r="AC12" s="74"/>
      <c r="AD12" s="73"/>
      <c r="AE12" s="56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57"/>
      <c r="AQ12" s="94"/>
      <c r="AR12" s="94"/>
      <c r="AS12" s="94"/>
      <c r="AT12" s="85"/>
      <c r="AU12" s="77"/>
      <c r="AV12" s="77"/>
    </row>
    <row r="13" ht="15" customHeight="1">
      <c r="A13" s="34"/>
      <c r="B13" t="s" s="60">
        <v>75</v>
      </c>
      <c r="C13" t="s" s="60">
        <v>76</v>
      </c>
      <c r="D13" t="s" s="78">
        <v>77</v>
      </c>
      <c r="E13" s="81">
        <v>1</v>
      </c>
      <c r="F13" s="80">
        <v>1</v>
      </c>
      <c r="G13" s="81">
        <v>1</v>
      </c>
      <c r="H13" s="82">
        <v>0</v>
      </c>
      <c r="I13" s="83"/>
      <c r="J13" s="39"/>
      <c r="K13" s="68"/>
      <c r="L13" s="68"/>
      <c r="M13" s="68"/>
      <c r="N13" s="68"/>
      <c r="O13" s="71"/>
      <c r="P13" s="70"/>
      <c r="Q13" s="89"/>
      <c r="R13" s="90"/>
      <c r="S13" s="91"/>
      <c r="T13" s="71"/>
      <c r="U13" s="71"/>
      <c r="V13" s="68"/>
      <c r="W13" s="72"/>
      <c r="X13" s="72"/>
      <c r="Y13" s="72"/>
      <c r="Z13" s="73"/>
      <c r="AA13" s="73"/>
      <c r="AB13" s="73"/>
      <c r="AC13" s="74"/>
      <c r="AD13" s="73"/>
      <c r="AE13" s="56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57"/>
      <c r="AQ13" s="94"/>
      <c r="AR13" s="94"/>
      <c r="AS13" s="94"/>
      <c r="AT13" s="85"/>
      <c r="AU13" s="77"/>
      <c r="AV13" s="77"/>
    </row>
    <row r="14" ht="15" customHeight="1">
      <c r="A14" s="34"/>
      <c r="B14" t="s" s="60">
        <v>78</v>
      </c>
      <c r="C14" t="s" s="60">
        <v>79</v>
      </c>
      <c r="D14" t="s" s="78">
        <v>77</v>
      </c>
      <c r="E14" s="81">
        <v>1</v>
      </c>
      <c r="F14" s="80">
        <v>1</v>
      </c>
      <c r="G14" s="81">
        <v>1</v>
      </c>
      <c r="H14" s="82">
        <v>0</v>
      </c>
      <c r="I14" s="83"/>
      <c r="J14" s="39"/>
      <c r="K14" s="67">
        <v>3</v>
      </c>
      <c r="L14" s="67">
        <v>16</v>
      </c>
      <c r="M14" s="67">
        <v>23</v>
      </c>
      <c r="N14" s="67">
        <f>(L14+M14)/2</f>
        <v>19.5</v>
      </c>
      <c r="O14" s="69">
        <v>0</v>
      </c>
      <c r="P14" s="70"/>
      <c r="Q14" s="89"/>
      <c r="R14" s="90">
        <f>P14*Q14</f>
        <v>0</v>
      </c>
      <c r="S14" s="91">
        <f>S9+O14</f>
        <v>0</v>
      </c>
      <c r="T14" s="69">
        <v>0</v>
      </c>
      <c r="U14" s="69">
        <f>O14*T14</f>
        <v>0</v>
      </c>
      <c r="V14" s="67">
        <f>M14</f>
        <v>23</v>
      </c>
      <c r="W14" s="72">
        <v>9.749599999999999</v>
      </c>
      <c r="X14" s="72">
        <v>60.3021</v>
      </c>
      <c r="Y14" s="72">
        <v>6.89401</v>
      </c>
      <c r="Z14" s="73"/>
      <c r="AA14" s="73"/>
      <c r="AB14" s="73">
        <f>Z14</f>
        <v>0</v>
      </c>
      <c r="AC14" s="74">
        <v>15.0943</v>
      </c>
      <c r="AD14" s="73">
        <f>AA14-AC14</f>
        <v>-15.0943</v>
      </c>
      <c r="AE14" s="56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57"/>
      <c r="AQ14" s="94"/>
      <c r="AR14" s="94"/>
      <c r="AS14" s="94"/>
      <c r="AT14" s="76">
        <v>3</v>
      </c>
      <c r="AU14" s="77">
        <f>LOOKUP(1,0/($K$5:$K$23=(INT(AT14/8))),$AA$5:$AA$23)+(AT14-LOOKUP(1,0/($K$5:$K$23=(INT(AT14/8))),$V$5:$V$23))*(LOOKUP(1,0/($K$5:$K$23=(INT(AT14/8)+1)),$AA$5:$AA$23)-LOOKUP(1,0/($K$5:$K$23=(INT(AT14/8))),$AA$5:$AA$23))/8</f>
      </c>
      <c r="AV14" s="77"/>
    </row>
    <row r="15" ht="30" customHeight="1">
      <c r="A15" s="34"/>
      <c r="B15" t="s" s="60">
        <v>80</v>
      </c>
      <c r="C15" t="s" s="86">
        <v>81</v>
      </c>
      <c r="D15" t="s" s="99">
        <v>82</v>
      </c>
      <c r="E15" t="s" s="79">
        <v>83</v>
      </c>
      <c r="F15" s="100"/>
      <c r="G15" s="98"/>
      <c r="H15" s="82">
        <v>1550</v>
      </c>
      <c r="I15" t="s" s="60">
        <v>84</v>
      </c>
      <c r="J15" s="39"/>
      <c r="K15" s="68"/>
      <c r="L15" s="68"/>
      <c r="M15" s="68"/>
      <c r="N15" s="68"/>
      <c r="O15" s="71"/>
      <c r="P15" s="70"/>
      <c r="Q15" s="89"/>
      <c r="R15" s="90"/>
      <c r="S15" s="91"/>
      <c r="T15" s="71"/>
      <c r="U15" s="71"/>
      <c r="V15" s="68"/>
      <c r="W15" s="72"/>
      <c r="X15" s="72"/>
      <c r="Y15" s="72"/>
      <c r="Z15" s="73"/>
      <c r="AA15" s="73"/>
      <c r="AB15" s="73"/>
      <c r="AC15" s="74"/>
      <c r="AD15" s="73"/>
      <c r="AE15" s="56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57"/>
      <c r="AQ15" s="101"/>
      <c r="AR15" s="94"/>
      <c r="AS15" s="94"/>
      <c r="AT15" s="85"/>
      <c r="AU15" s="77"/>
      <c r="AV15" s="77"/>
    </row>
    <row r="16" ht="30" customHeight="1">
      <c r="A16" s="34"/>
      <c r="B16" t="s" s="60">
        <v>85</v>
      </c>
      <c r="C16" t="s" s="86">
        <v>86</v>
      </c>
      <c r="D16" t="s" s="99">
        <v>82</v>
      </c>
      <c r="E16" t="s" s="79">
        <v>83</v>
      </c>
      <c r="F16" s="100"/>
      <c r="G16" s="98"/>
      <c r="H16" s="82">
        <v>1550</v>
      </c>
      <c r="I16" t="s" s="60">
        <v>84</v>
      </c>
      <c r="J16" s="39"/>
      <c r="K16" s="67">
        <v>6</v>
      </c>
      <c r="L16" s="67">
        <v>40</v>
      </c>
      <c r="M16" s="67">
        <v>47</v>
      </c>
      <c r="N16" s="67">
        <f>(L16+M16)/2</f>
        <v>43.5</v>
      </c>
      <c r="O16" s="69">
        <v>0</v>
      </c>
      <c r="P16" s="70"/>
      <c r="Q16" s="89"/>
      <c r="R16" s="90">
        <f>P16*Q16</f>
        <v>0</v>
      </c>
      <c r="S16" s="91"/>
      <c r="T16" s="69">
        <v>0</v>
      </c>
      <c r="U16" s="69">
        <f>O16*T16</f>
        <v>0</v>
      </c>
      <c r="V16" s="67">
        <f>M16</f>
        <v>47</v>
      </c>
      <c r="W16" s="72">
        <v>28.4801</v>
      </c>
      <c r="X16" s="72">
        <v>92.58799999999999</v>
      </c>
      <c r="Y16" s="72">
        <v>20.1385</v>
      </c>
      <c r="Z16" s="73"/>
      <c r="AA16" s="73"/>
      <c r="AB16" s="73">
        <f>Z16</f>
        <v>0</v>
      </c>
      <c r="AC16" s="74">
        <v>18.2673</v>
      </c>
      <c r="AD16" s="73">
        <f>AA16-AC16</f>
        <v>-18.2673</v>
      </c>
      <c r="AE16" s="56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57"/>
      <c r="AQ16" s="101"/>
      <c r="AR16" s="94"/>
      <c r="AS16" s="94"/>
      <c r="AT16" s="76">
        <v>6</v>
      </c>
      <c r="AU16" s="77">
        <f>LOOKUP(1,0/($K$5:$K$23=(INT(AT16/8))),$AA$5:$AA$23)+(AT16-LOOKUP(1,0/($K$5:$K$23=(INT(AT16/8))),$V$5:$V$23))*(LOOKUP(1,0/($K$5:$K$23=(INT(AT16/8)+1)),$AA$5:$AA$23)-LOOKUP(1,0/($K$5:$K$23=(INT(AT16/8))),$AA$5:$AA$23))/8</f>
      </c>
      <c r="AV16" s="77"/>
    </row>
    <row r="17" ht="15" customHeight="1">
      <c r="A17" s="34"/>
      <c r="B17" s="83"/>
      <c r="C17" s="83"/>
      <c r="D17" s="95"/>
      <c r="E17" s="96"/>
      <c r="F17" s="95"/>
      <c r="G17" s="96"/>
      <c r="H17" s="83"/>
      <c r="I17" s="83"/>
      <c r="J17" s="39"/>
      <c r="K17" s="67">
        <v>7</v>
      </c>
      <c r="L17" s="67">
        <v>48</v>
      </c>
      <c r="M17" s="67">
        <v>55</v>
      </c>
      <c r="N17" s="67">
        <f>(L17+M17)/2</f>
        <v>51.5</v>
      </c>
      <c r="O17" s="69">
        <v>0</v>
      </c>
      <c r="P17" s="70"/>
      <c r="Q17" s="89"/>
      <c r="R17" s="90">
        <f>P17*Q17</f>
        <v>0</v>
      </c>
      <c r="S17" s="91">
        <f>S16+O17</f>
        <v>0</v>
      </c>
      <c r="T17" s="69">
        <v>0</v>
      </c>
      <c r="U17" s="69">
        <f>O17*T17</f>
        <v>0</v>
      </c>
      <c r="V17" s="67">
        <f>M17</f>
        <v>55</v>
      </c>
      <c r="W17" s="72">
        <v>36.0528</v>
      </c>
      <c r="X17" s="72">
        <v>101.745</v>
      </c>
      <c r="Y17" s="72">
        <v>25.4932</v>
      </c>
      <c r="Z17" s="73"/>
      <c r="AA17" s="73"/>
      <c r="AB17" s="73">
        <f>Z17</f>
        <v>0</v>
      </c>
      <c r="AC17" s="74">
        <v>19.0847</v>
      </c>
      <c r="AD17" s="73">
        <f>AA17-AC17</f>
        <v>-19.0847</v>
      </c>
      <c r="AE17" s="56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57"/>
      <c r="AQ17" s="101"/>
      <c r="AR17" s="94"/>
      <c r="AS17" s="94"/>
      <c r="AT17" s="76">
        <v>7</v>
      </c>
      <c r="AU17" s="77">
        <f>LOOKUP(1,0/($K$5:$K$23=(INT(AT17/8))),$AA$5:$AA$23)+(AT17-LOOKUP(1,0/($K$5:$K$23=(INT(AT17/8))),$V$5:$V$23))*(LOOKUP(1,0/($K$5:$K$23=(INT(AT17/8)+1)),$AA$5:$AA$23)-LOOKUP(1,0/($K$5:$K$23=(INT(AT17/8))),$AA$5:$AA$23))/8</f>
      </c>
      <c r="AV17" s="77"/>
    </row>
    <row r="18" ht="15" customHeight="1">
      <c r="A18" s="34"/>
      <c r="B18" s="83"/>
      <c r="C18" s="83"/>
      <c r="D18" s="95"/>
      <c r="E18" s="96"/>
      <c r="F18" s="95"/>
      <c r="G18" s="96"/>
      <c r="H18" s="83"/>
      <c r="I18" s="83"/>
      <c r="J18" s="39"/>
      <c r="K18" s="67">
        <v>8</v>
      </c>
      <c r="L18" s="67">
        <v>56</v>
      </c>
      <c r="M18" s="67">
        <v>63</v>
      </c>
      <c r="N18" s="67">
        <f>(L18+M18)/2</f>
        <v>59.5</v>
      </c>
      <c r="O18" s="69">
        <v>1</v>
      </c>
      <c r="P18" s="70"/>
      <c r="Q18" s="89"/>
      <c r="R18" s="90">
        <f>P18*Q18</f>
        <v>0</v>
      </c>
      <c r="S18" s="91">
        <f>S17+O18</f>
        <v>1</v>
      </c>
      <c r="T18" s="69">
        <v>122</v>
      </c>
      <c r="U18" s="69">
        <f>O18*T18</f>
        <v>122</v>
      </c>
      <c r="V18" s="67">
        <f>M18</f>
        <v>63</v>
      </c>
      <c r="W18" s="72">
        <v>44.1983</v>
      </c>
      <c r="X18" s="72">
        <v>110.383</v>
      </c>
      <c r="Y18" s="72">
        <v>31.2529</v>
      </c>
      <c r="Z18" s="73"/>
      <c r="AA18" s="73"/>
      <c r="AB18" s="73">
        <f>Z18</f>
        <v>0</v>
      </c>
      <c r="AC18" s="74">
        <v>19.8302</v>
      </c>
      <c r="AD18" s="73">
        <f>AA18-AC18</f>
        <v>-19.8302</v>
      </c>
      <c r="AE18" s="56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57"/>
      <c r="AQ18" s="101"/>
      <c r="AR18" s="94"/>
      <c r="AS18" s="94"/>
      <c r="AT18" s="76">
        <v>8</v>
      </c>
      <c r="AU18" s="77">
        <f>LOOKUP(1,0/($K$5:$K$23=(INT(AT18/8))),$AA$5:$AA$23)+(AT18-LOOKUP(1,0/($K$5:$K$23=(INT(AT18/8))),$V$5:$V$23))*(LOOKUP(1,0/($K$5:$K$23=(INT(AT18/8)+1)),$AA$5:$AA$23)-LOOKUP(1,0/($K$5:$K$23=(INT(AT18/8))),$AA$5:$AA$23))/8</f>
      </c>
      <c r="AV18" s="77"/>
    </row>
    <row r="19" ht="15" customHeight="1">
      <c r="A19" s="34"/>
      <c r="B19" s="83"/>
      <c r="C19" s="83"/>
      <c r="D19" s="95"/>
      <c r="E19" s="96"/>
      <c r="F19" s="95"/>
      <c r="G19" s="96"/>
      <c r="H19" s="83"/>
      <c r="I19" s="83"/>
      <c r="J19" s="39"/>
      <c r="K19" s="67">
        <v>9</v>
      </c>
      <c r="L19" s="67">
        <v>64</v>
      </c>
      <c r="M19" s="67">
        <v>71</v>
      </c>
      <c r="N19" s="67">
        <f>(L19+M19)/2</f>
        <v>67.5</v>
      </c>
      <c r="O19" s="69">
        <v>0</v>
      </c>
      <c r="P19" s="70"/>
      <c r="Q19" s="89"/>
      <c r="R19" s="90">
        <f>P19*Q19</f>
        <v>0</v>
      </c>
      <c r="S19" s="91">
        <f>S18+O19</f>
        <v>1</v>
      </c>
      <c r="T19" s="69">
        <v>0</v>
      </c>
      <c r="U19" s="69">
        <f>O19*T19</f>
        <v>0</v>
      </c>
      <c r="V19" s="67">
        <f>M19</f>
        <v>71</v>
      </c>
      <c r="W19" s="72">
        <v>52.8789</v>
      </c>
      <c r="X19" s="72">
        <v>118.591</v>
      </c>
      <c r="Y19" s="72">
        <v>37.391</v>
      </c>
      <c r="Z19" s="73"/>
      <c r="AA19" s="73"/>
      <c r="AB19" s="73">
        <f>Z19</f>
        <v>0</v>
      </c>
      <c r="AC19" s="74">
        <v>20.5141</v>
      </c>
      <c r="AD19" s="73">
        <f>AA19-AC19</f>
        <v>-20.5141</v>
      </c>
      <c r="AE19" s="56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57"/>
      <c r="AQ19" s="101"/>
      <c r="AR19" s="94"/>
      <c r="AS19" s="94"/>
      <c r="AT19" s="76">
        <v>9</v>
      </c>
      <c r="AU19" s="77">
        <f>LOOKUP(1,0/($K$5:$K$23=(INT(AT19/8))),$AA$5:$AA$23)+(AT19-LOOKUP(1,0/($K$5:$K$23=(INT(AT19/8))),$V$5:$V$23))*(LOOKUP(1,0/($K$5:$K$23=(INT(AT19/8)+1)),$AA$5:$AA$23)-LOOKUP(1,0/($K$5:$K$23=(INT(AT19/8))),$AA$5:$AA$23))/8</f>
      </c>
      <c r="AV19" s="77"/>
    </row>
    <row r="20" ht="15" customHeight="1">
      <c r="A20" s="34"/>
      <c r="B20" s="83"/>
      <c r="C20" s="83"/>
      <c r="D20" s="95"/>
      <c r="E20" s="96"/>
      <c r="F20" s="95"/>
      <c r="G20" s="96"/>
      <c r="H20" s="83"/>
      <c r="I20" s="83"/>
      <c r="J20" s="39"/>
      <c r="K20" s="67">
        <v>10</v>
      </c>
      <c r="L20" s="67">
        <v>72</v>
      </c>
      <c r="M20" s="67">
        <v>79</v>
      </c>
      <c r="N20" s="67">
        <f>(L20+M20)/2</f>
        <v>75.5</v>
      </c>
      <c r="O20" s="69">
        <v>0</v>
      </c>
      <c r="P20" s="70"/>
      <c r="Q20" s="89"/>
      <c r="R20" s="90">
        <f>P20*Q20</f>
        <v>0</v>
      </c>
      <c r="S20" s="91">
        <f>S19+O20</f>
        <v>1</v>
      </c>
      <c r="T20" s="69">
        <v>0</v>
      </c>
      <c r="U20" s="69">
        <f>O20*T20</f>
        <v>0</v>
      </c>
      <c r="V20" s="67">
        <f>M20</f>
        <v>79</v>
      </c>
      <c r="W20" s="72">
        <v>62.0634</v>
      </c>
      <c r="X20" s="72">
        <v>126.436</v>
      </c>
      <c r="Y20" s="72">
        <v>43.8855</v>
      </c>
      <c r="Z20" s="73"/>
      <c r="AA20" s="73"/>
      <c r="AB20" s="73">
        <f>Z20</f>
        <v>0</v>
      </c>
      <c r="AC20" s="74">
        <v>21.1484</v>
      </c>
      <c r="AD20" s="73">
        <f>AA20-AC20</f>
        <v>-21.1484</v>
      </c>
      <c r="AE20" s="56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57"/>
      <c r="AQ20" s="101"/>
      <c r="AR20" s="94"/>
      <c r="AS20" s="94"/>
      <c r="AT20" s="76">
        <v>10</v>
      </c>
      <c r="AU20" s="77">
        <f>LOOKUP(1,0/($K$5:$K$23=(INT(AT20/8))),$AA$5:$AA$23)+(AT20-LOOKUP(1,0/($K$5:$K$23=(INT(AT20/8))),$V$5:$V$23))*(LOOKUP(1,0/($K$5:$K$23=(INT(AT20/8)+1)),$AA$5:$AA$23)-LOOKUP(1,0/($K$5:$K$23=(INT(AT20/8))),$AA$5:$AA$23))/8</f>
      </c>
      <c r="AV20" s="77"/>
    </row>
    <row r="21" ht="15" customHeight="1">
      <c r="A21" s="34"/>
      <c r="B21" s="83"/>
      <c r="C21" s="83"/>
      <c r="D21" s="95"/>
      <c r="E21" s="96"/>
      <c r="F21" s="95"/>
      <c r="G21" s="96"/>
      <c r="H21" s="83"/>
      <c r="I21" s="83"/>
      <c r="J21" s="39"/>
      <c r="K21" s="67">
        <v>11</v>
      </c>
      <c r="L21" s="67">
        <v>80</v>
      </c>
      <c r="M21" s="67">
        <v>87</v>
      </c>
      <c r="N21" s="67">
        <f>(L21+M21)/2</f>
        <v>83.5</v>
      </c>
      <c r="O21" s="69">
        <v>1</v>
      </c>
      <c r="P21" s="70"/>
      <c r="Q21" s="89"/>
      <c r="R21" s="90">
        <f>P21*Q21</f>
        <v>0</v>
      </c>
      <c r="S21" s="91">
        <f>S20+O21</f>
        <v>2</v>
      </c>
      <c r="T21" s="69">
        <v>170</v>
      </c>
      <c r="U21" s="69">
        <f>O21*T21</f>
        <v>170</v>
      </c>
      <c r="V21" s="67">
        <f>M21</f>
        <v>87</v>
      </c>
      <c r="W21" s="72">
        <v>71.7256</v>
      </c>
      <c r="X21" s="72">
        <v>133.97</v>
      </c>
      <c r="Y21" s="72">
        <v>50.7176</v>
      </c>
      <c r="Z21" s="73"/>
      <c r="AA21" s="73"/>
      <c r="AB21" s="73">
        <f>Z21</f>
        <v>0</v>
      </c>
      <c r="AC21" s="74">
        <v>21.7425</v>
      </c>
      <c r="AD21" s="73">
        <f>AA21-AC21</f>
        <v>-21.7425</v>
      </c>
      <c r="AE21" s="56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57"/>
      <c r="AQ21" s="101"/>
      <c r="AR21" s="94"/>
      <c r="AS21" s="94"/>
      <c r="AT21" s="76">
        <v>11</v>
      </c>
      <c r="AU21" s="77">
        <f>LOOKUP(1,0/($K$5:$K$23=(INT(AT21/8))),$AA$5:$AA$23)+(AT21-LOOKUP(1,0/($K$5:$K$23=(INT(AT21/8))),$V$5:$V$23))*(LOOKUP(1,0/($K$5:$K$23=(INT(AT21/8)+1)),$AA$5:$AA$23)-LOOKUP(1,0/($K$5:$K$23=(INT(AT21/8))),$AA$5:$AA$23))/8</f>
      </c>
      <c r="AV21" s="77"/>
    </row>
    <row r="22" ht="15" customHeight="1">
      <c r="A22" s="34"/>
      <c r="B22" s="83"/>
      <c r="C22" s="83"/>
      <c r="D22" s="95"/>
      <c r="E22" s="96"/>
      <c r="F22" s="95"/>
      <c r="G22" s="96"/>
      <c r="H22" s="83"/>
      <c r="I22" s="83"/>
      <c r="J22" s="39"/>
      <c r="K22" s="67">
        <v>12</v>
      </c>
      <c r="L22" s="67">
        <v>88</v>
      </c>
      <c r="M22" s="67">
        <v>95</v>
      </c>
      <c r="N22" s="67">
        <f>(L22+M22)/2</f>
        <v>91.5</v>
      </c>
      <c r="O22" s="69">
        <v>6</v>
      </c>
      <c r="P22" s="70"/>
      <c r="Q22" s="89"/>
      <c r="R22" s="90">
        <f>P22*Q22</f>
        <v>0</v>
      </c>
      <c r="S22" s="91">
        <f>S21+O22</f>
        <v>8</v>
      </c>
      <c r="T22" s="69">
        <v>106.167</v>
      </c>
      <c r="U22" s="69">
        <f>O22*T22</f>
        <v>637.002</v>
      </c>
      <c r="V22" s="67">
        <f>M22</f>
        <v>95</v>
      </c>
      <c r="W22" s="72">
        <v>81.8428</v>
      </c>
      <c r="X22" s="72">
        <v>141.231</v>
      </c>
      <c r="Y22" s="72">
        <v>57.8716</v>
      </c>
      <c r="Z22" s="73"/>
      <c r="AA22" s="73"/>
      <c r="AB22" s="73">
        <f>Z22</f>
        <v>0</v>
      </c>
      <c r="AC22" s="74">
        <v>22.307</v>
      </c>
      <c r="AD22" s="73">
        <f>AA22-AC22</f>
        <v>-22.307</v>
      </c>
      <c r="AE22" s="56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57"/>
      <c r="AQ22" s="101"/>
      <c r="AR22" s="94"/>
      <c r="AS22" s="94"/>
      <c r="AT22" s="76">
        <v>12</v>
      </c>
      <c r="AU22" s="77">
        <f>LOOKUP(1,0/($K$5:$K$23=(INT(AT22/8))),$AA$5:$AA$23)+(AT22-LOOKUP(1,0/($K$5:$K$23=(INT(AT22/8))),$V$5:$V$23))*(LOOKUP(1,0/($K$5:$K$23=(INT(AT22/8)+1)),$AA$5:$AA$23)-LOOKUP(1,0/($K$5:$K$23=(INT(AT22/8))),$AA$5:$AA$23))/8</f>
      </c>
      <c r="AV22" s="77"/>
    </row>
    <row r="23" ht="15.75" customHeight="1">
      <c r="A23" s="34"/>
      <c r="B23" s="102"/>
      <c r="C23" s="102"/>
      <c r="D23" s="103"/>
      <c r="E23" s="104"/>
      <c r="F23" s="103"/>
      <c r="G23" s="104"/>
      <c r="H23" s="102"/>
      <c r="I23" s="102"/>
      <c r="J23" s="39"/>
      <c r="K23" s="67">
        <v>13</v>
      </c>
      <c r="L23" s="67">
        <v>96</v>
      </c>
      <c r="M23" s="67">
        <v>103</v>
      </c>
      <c r="N23" s="67">
        <f>(L23+M23)/2</f>
        <v>99.5</v>
      </c>
      <c r="O23" s="69">
        <v>9</v>
      </c>
      <c r="P23" s="70"/>
      <c r="Q23" s="89"/>
      <c r="R23" s="90">
        <f>P23*Q23</f>
        <v>0</v>
      </c>
      <c r="S23" s="91">
        <f>S22+O23</f>
        <v>17</v>
      </c>
      <c r="T23" s="69">
        <v>109.136</v>
      </c>
      <c r="U23" s="69">
        <f>O23*T23</f>
        <v>982.2239999999999</v>
      </c>
      <c r="V23" s="67">
        <f>M23</f>
        <v>103</v>
      </c>
      <c r="W23" s="72">
        <v>92.3955</v>
      </c>
      <c r="X23" s="72">
        <v>148.251</v>
      </c>
      <c r="Y23" s="72">
        <v>65.3335</v>
      </c>
      <c r="Z23" s="73"/>
      <c r="AA23" s="73"/>
      <c r="AB23" s="73">
        <f>Z23</f>
        <v>0</v>
      </c>
      <c r="AC23" s="74">
        <v>22.8438</v>
      </c>
      <c r="AD23" s="73">
        <f>AA23-AC23</f>
        <v>-22.8438</v>
      </c>
      <c r="AE23" s="56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57"/>
      <c r="AQ23" s="101"/>
      <c r="AR23" s="94"/>
      <c r="AS23" s="94"/>
      <c r="AT23" s="76">
        <v>13</v>
      </c>
      <c r="AU23" s="77">
        <f>LOOKUP(1,0/($K$5:$K$23=(INT(AT23/8))),$AA$5:$AA$23)+(AT23-LOOKUP(1,0/($K$5:$K$23=(INT(AT23/8))),$V$5:$V$23))*(LOOKUP(1,0/($K$5:$K$23=(INT(AT23/8)+1)),$AA$5:$AA$23)-LOOKUP(1,0/($K$5:$K$23=(INT(AT23/8))),$AA$5:$AA$23))/8</f>
      </c>
      <c r="AV23" s="77"/>
    </row>
    <row r="24" ht="15" customHeight="1">
      <c r="A24" s="29"/>
      <c r="B24" s="105"/>
      <c r="C24" s="105"/>
      <c r="D24" s="105"/>
      <c r="E24" s="105"/>
      <c r="F24" s="105"/>
      <c r="G24" s="106"/>
      <c r="H24" s="107"/>
      <c r="I24" s="108"/>
      <c r="J24" s="26"/>
      <c r="K24" s="109"/>
      <c r="L24" s="109"/>
      <c r="M24" s="109"/>
      <c r="N24" s="109"/>
      <c r="O24" s="110"/>
      <c r="P24" s="111"/>
      <c r="Q24" s="112"/>
      <c r="R24" s="113"/>
      <c r="S24" s="114"/>
      <c r="T24" s="110"/>
      <c r="U24" s="110"/>
      <c r="V24" s="109"/>
      <c r="W24" s="115"/>
      <c r="X24" s="115"/>
      <c r="Y24" s="115"/>
      <c r="Z24" s="116"/>
      <c r="AA24" s="116"/>
      <c r="AB24" s="116"/>
      <c r="AC24" s="117"/>
      <c r="AD24" s="116"/>
      <c r="AE24" s="28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6"/>
      <c r="AQ24" s="118"/>
      <c r="AR24" s="119"/>
      <c r="AS24" s="120"/>
      <c r="AT24" s="85"/>
      <c r="AU24" s="77"/>
      <c r="AV24" s="77"/>
    </row>
    <row r="25" ht="15" customHeight="1">
      <c r="A25" s="29"/>
      <c r="B25" s="121"/>
      <c r="C25" s="122"/>
      <c r="D25" s="123"/>
      <c r="E25" s="124"/>
      <c r="F25" s="124"/>
      <c r="G25" s="125"/>
      <c r="H25" s="126"/>
      <c r="I25" s="127"/>
      <c r="J25" s="26"/>
      <c r="K25" s="128"/>
      <c r="L25" s="128"/>
      <c r="M25" s="128"/>
      <c r="N25" s="128"/>
      <c r="O25" s="129"/>
      <c r="P25" s="130"/>
      <c r="Q25" s="131"/>
      <c r="R25" s="132"/>
      <c r="S25" s="133"/>
      <c r="T25" s="129"/>
      <c r="U25" s="129"/>
      <c r="V25" s="128"/>
      <c r="W25" s="134"/>
      <c r="X25" s="134"/>
      <c r="Y25" s="134"/>
      <c r="Z25" s="135"/>
      <c r="AA25" s="135"/>
      <c r="AB25" s="135"/>
      <c r="AC25" s="136"/>
      <c r="AD25" s="135"/>
      <c r="AE25" s="28"/>
      <c r="AF25" s="32"/>
      <c r="AG25" s="32"/>
      <c r="AH25" s="29"/>
      <c r="AI25" s="32"/>
      <c r="AJ25" s="32"/>
      <c r="AK25" s="29"/>
      <c r="AL25" s="29"/>
      <c r="AM25" s="29"/>
      <c r="AN25" s="29"/>
      <c r="AO25" s="29"/>
      <c r="AP25" s="26"/>
      <c r="AQ25" s="137"/>
      <c r="AR25" s="138"/>
      <c r="AS25" s="139"/>
      <c r="AT25" s="85"/>
      <c r="AU25" s="77"/>
      <c r="AV25" s="77"/>
    </row>
    <row r="26" ht="23.25" customHeight="1">
      <c r="A26" s="29"/>
      <c r="B26" t="s" s="140">
        <v>87</v>
      </c>
      <c r="C26" s="141"/>
      <c r="D26" s="142"/>
      <c r="E26" s="141"/>
      <c r="F26" s="141"/>
      <c r="G26" s="141"/>
      <c r="H26" s="141"/>
      <c r="I26" s="31"/>
      <c r="J26" s="29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4"/>
      <c r="Y26" s="143"/>
      <c r="Z26" s="143"/>
      <c r="AA26" s="143"/>
      <c r="AB26" s="143"/>
      <c r="AC26" s="143"/>
      <c r="AD26" s="143"/>
      <c r="AE26" s="57"/>
      <c r="AF26" t="s" s="55">
        <v>88</v>
      </c>
      <c r="AG26" s="76">
        <v>50</v>
      </c>
      <c r="AH26" s="145"/>
      <c r="AI26" t="s" s="55">
        <v>89</v>
      </c>
      <c r="AJ26" s="76">
        <v>200</v>
      </c>
      <c r="AK26" s="56"/>
      <c r="AL26" s="29"/>
      <c r="AM26" s="29"/>
      <c r="AN26" s="29"/>
      <c r="AO26" s="29"/>
      <c r="AP26" s="29"/>
      <c r="AQ26" s="143"/>
      <c r="AR26" s="143"/>
      <c r="AS26" s="146"/>
      <c r="AT26" s="76">
        <v>40</v>
      </c>
      <c r="AU26" s="77">
        <f>LOOKUP(1,0/($K$5:$K$23=(INT(AT26/8))),$AA$5:$AA$23)+(AT26-LOOKUP(1,0/($K$5:$K$23=(INT(AT26/8))),$V$5:$V$23))*(LOOKUP(1,0/($K$5:$K$23=(INT(AT26/8)+1)),$AA$5:$AA$23)-LOOKUP(1,0/($K$5:$K$23=(INT(AT26/8))),$AA$5:$AA$23))/8</f>
      </c>
      <c r="AV26" s="77"/>
    </row>
    <row r="27" ht="15" customHeight="1">
      <c r="A27" s="34"/>
      <c r="B27" t="s" s="147">
        <v>90</v>
      </c>
      <c r="C27" t="s" s="148">
        <v>91</v>
      </c>
      <c r="D27" t="s" s="149">
        <v>92</v>
      </c>
      <c r="E27" s="150"/>
      <c r="F27" s="150"/>
      <c r="G27" s="150"/>
      <c r="H27" s="151"/>
      <c r="I27" t="s" s="152">
        <v>93</v>
      </c>
      <c r="J27" s="153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154"/>
      <c r="Y27" s="29"/>
      <c r="Z27" s="29"/>
      <c r="AA27" s="29"/>
      <c r="AB27" s="29"/>
      <c r="AC27" s="29"/>
      <c r="AD27" s="29"/>
      <c r="AE27" s="57"/>
      <c r="AF27" s="84"/>
      <c r="AG27" s="85"/>
      <c r="AH27" s="145"/>
      <c r="AI27" s="84"/>
      <c r="AJ27" s="85"/>
      <c r="AK27" s="56"/>
      <c r="AL27" s="29"/>
      <c r="AM27" s="29"/>
      <c r="AN27" s="29"/>
      <c r="AO27" s="29"/>
      <c r="AP27" s="29"/>
      <c r="AQ27" s="29"/>
      <c r="AR27" s="29"/>
      <c r="AS27" s="57"/>
      <c r="AT27" s="85"/>
      <c r="AU27" s="77"/>
      <c r="AV27" s="77"/>
    </row>
    <row r="28" ht="15" customHeight="1">
      <c r="A28" s="34"/>
      <c r="B28" s="155"/>
      <c r="C28" s="87"/>
      <c r="D28" t="s" s="156">
        <v>94</v>
      </c>
      <c r="E28" s="157"/>
      <c r="F28" s="157"/>
      <c r="G28" s="157"/>
      <c r="H28" s="158"/>
      <c r="I28" t="s" s="60">
        <v>95</v>
      </c>
      <c r="J28" s="153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154"/>
      <c r="Y28" s="29"/>
      <c r="Z28" s="29"/>
      <c r="AA28" s="29"/>
      <c r="AB28" s="29"/>
      <c r="AC28" s="29"/>
      <c r="AD28" s="29"/>
      <c r="AE28" s="57"/>
      <c r="AF28" s="84"/>
      <c r="AG28" s="85"/>
      <c r="AH28" s="145"/>
      <c r="AI28" s="84"/>
      <c r="AJ28" s="85"/>
      <c r="AK28" s="56"/>
      <c r="AL28" s="29"/>
      <c r="AM28" s="29"/>
      <c r="AN28" s="29"/>
      <c r="AO28" s="29"/>
      <c r="AP28" s="29"/>
      <c r="AQ28" s="29"/>
      <c r="AR28" s="29"/>
      <c r="AS28" s="57"/>
      <c r="AT28" s="85"/>
      <c r="AU28" s="77"/>
      <c r="AV28" s="77"/>
    </row>
    <row r="29" ht="15.75" customHeight="1">
      <c r="A29" s="34"/>
      <c r="B29" s="159"/>
      <c r="C29" s="160"/>
      <c r="D29" t="s" s="161">
        <v>96</v>
      </c>
      <c r="E29" s="162"/>
      <c r="F29" s="162"/>
      <c r="G29" s="162"/>
      <c r="H29" s="163"/>
      <c r="I29" t="s" s="164">
        <v>96</v>
      </c>
      <c r="J29" s="153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154"/>
      <c r="Y29" s="29"/>
      <c r="Z29" s="29"/>
      <c r="AA29" s="29"/>
      <c r="AB29" s="29"/>
      <c r="AC29" s="29"/>
      <c r="AD29" s="29"/>
      <c r="AE29" s="57"/>
      <c r="AF29" s="84"/>
      <c r="AG29" s="85"/>
      <c r="AH29" s="145"/>
      <c r="AI29" s="84"/>
      <c r="AJ29" s="85"/>
      <c r="AK29" s="56"/>
      <c r="AL29" s="29"/>
      <c r="AM29" s="29"/>
      <c r="AN29" s="29"/>
      <c r="AO29" s="29"/>
      <c r="AP29" s="29"/>
      <c r="AQ29" s="29"/>
      <c r="AR29" s="29"/>
      <c r="AS29" s="57"/>
      <c r="AT29" s="85"/>
      <c r="AU29" s="77"/>
      <c r="AV29" s="77"/>
    </row>
    <row r="30" ht="16" customHeight="1">
      <c r="A30" s="34"/>
      <c r="B30" t="s" s="147">
        <v>97</v>
      </c>
      <c r="C30" t="s" s="165">
        <v>98</v>
      </c>
      <c r="D30" t="s" s="149">
        <v>99</v>
      </c>
      <c r="E30" s="150"/>
      <c r="F30" s="150"/>
      <c r="G30" s="150"/>
      <c r="H30" s="150"/>
      <c r="I30" s="151"/>
      <c r="J30" s="153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166"/>
      <c r="Y30" s="29"/>
      <c r="Z30" s="29"/>
      <c r="AA30" s="29"/>
      <c r="AB30" s="29"/>
      <c r="AC30" s="29"/>
      <c r="AD30" s="29"/>
      <c r="AE30" s="57"/>
      <c r="AF30" t="s" s="54">
        <v>100</v>
      </c>
      <c r="AG30" s="167"/>
      <c r="AH30" s="145"/>
      <c r="AI30" t="s" s="54">
        <v>101</v>
      </c>
      <c r="AJ30" s="167"/>
      <c r="AK30" s="56"/>
      <c r="AL30" s="29"/>
      <c r="AM30" s="29">
        <f>LOOKUP(1,0/($K$5:$K$23=(AT5/8)),$AA$5:$AA$23)</f>
      </c>
      <c r="AN30" s="168">
        <f>INT(AT7/8)</f>
        <v>0</v>
      </c>
      <c r="AO30" s="29"/>
      <c r="AP30" s="29"/>
      <c r="AQ30" s="29"/>
      <c r="AR30" s="29"/>
      <c r="AS30" s="57"/>
      <c r="AT30" s="76">
        <v>41</v>
      </c>
      <c r="AU30" s="77">
        <f>LOOKUP(1,0/($K$5:$K$23=(INT(AT30/8))),$AA$5:$AA$23)+(AT30-LOOKUP(1,0/($K$5:$K$23=(INT(AT30/8))),$V$5:$V$23))*(LOOKUP(1,0/($K$5:$K$23=(INT(AT30/8)+1)),$AA$5:$AA$23)-LOOKUP(1,0/($K$5:$K$23=(INT(AT30/8))),$AA$5:$AA$23))/8</f>
      </c>
      <c r="AV30" s="77"/>
    </row>
    <row r="31" ht="16" customHeight="1">
      <c r="A31" s="34"/>
      <c r="B31" s="155"/>
      <c r="C31" s="155"/>
      <c r="D31" t="s" s="156">
        <v>102</v>
      </c>
      <c r="E31" s="157"/>
      <c r="F31" s="157"/>
      <c r="G31" s="157"/>
      <c r="H31" s="157"/>
      <c r="I31" s="158"/>
      <c r="J31" s="153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166"/>
      <c r="Y31" s="29"/>
      <c r="Z31" s="29"/>
      <c r="AA31" s="29"/>
      <c r="AB31" s="29"/>
      <c r="AC31" s="29"/>
      <c r="AD31" s="29"/>
      <c r="AE31" s="57"/>
      <c r="AF31" t="s" s="54">
        <v>103</v>
      </c>
      <c r="AG31" s="167"/>
      <c r="AH31" s="145"/>
      <c r="AI31" t="s" s="54">
        <v>104</v>
      </c>
      <c r="AJ31" s="167"/>
      <c r="AK31" s="56"/>
      <c r="AL31" s="29"/>
      <c r="AM31" s="29">
        <f>LOOKUP(1,0/($K$5:$K$23=(AT5/8+1)),$AA$5:$AA$23)</f>
      </c>
      <c r="AN31" s="29"/>
      <c r="AO31" s="29"/>
      <c r="AP31" s="29"/>
      <c r="AQ31" s="29"/>
      <c r="AR31" s="29"/>
      <c r="AS31" s="57"/>
      <c r="AT31" s="76">
        <v>42</v>
      </c>
      <c r="AU31" s="77">
        <f>LOOKUP(1,0/($K$5:$K$23=(INT(AT31/8))),$AA$5:$AA$23)+(AT31-LOOKUP(1,0/($K$5:$K$23=(INT(AT31/8))),$V$5:$V$23))*(LOOKUP(1,0/($K$5:$K$23=(INT(AT31/8)+1)),$AA$5:$AA$23)-LOOKUP(1,0/($K$5:$K$23=(INT(AT31/8))),$AA$5:$AA$23))/8</f>
      </c>
      <c r="AV31" s="77"/>
    </row>
    <row r="32" ht="16" customHeight="1">
      <c r="A32" s="34"/>
      <c r="B32" s="159"/>
      <c r="C32" s="159"/>
      <c r="D32" t="s" s="169">
        <v>96</v>
      </c>
      <c r="E32" s="170"/>
      <c r="F32" s="170"/>
      <c r="G32" s="170"/>
      <c r="H32" s="170"/>
      <c r="I32" s="171"/>
      <c r="J32" s="153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6"/>
      <c r="AF32" s="110"/>
      <c r="AG32" s="172"/>
      <c r="AH32" s="26"/>
      <c r="AI32" s="110"/>
      <c r="AJ32" s="172"/>
      <c r="AK32" s="29"/>
      <c r="AL32" s="29"/>
      <c r="AM32" s="29"/>
      <c r="AN32" s="29"/>
      <c r="AO32" s="29"/>
      <c r="AP32" s="29"/>
      <c r="AQ32" s="29"/>
      <c r="AR32" s="29"/>
      <c r="AS32" s="57"/>
      <c r="AT32" s="85"/>
      <c r="AU32" s="77"/>
      <c r="AV32" s="77"/>
    </row>
    <row r="33" ht="16" customHeight="1">
      <c r="A33" s="34"/>
      <c r="B33" t="s" s="147">
        <v>105</v>
      </c>
      <c r="C33" t="s" s="165">
        <v>106</v>
      </c>
      <c r="D33" t="s" s="149">
        <v>99</v>
      </c>
      <c r="E33" s="150"/>
      <c r="F33" s="150"/>
      <c r="G33" s="150"/>
      <c r="H33" s="150"/>
      <c r="I33" s="151"/>
      <c r="J33" s="39"/>
      <c r="K33" s="56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143"/>
      <c r="AG33" s="29"/>
      <c r="AH33" s="29"/>
      <c r="AI33" s="143"/>
      <c r="AJ33" s="29"/>
      <c r="AK33" s="29"/>
      <c r="AL33" s="29"/>
      <c r="AM33" s="29"/>
      <c r="AN33" s="29"/>
      <c r="AO33" s="29"/>
      <c r="AP33" s="29"/>
      <c r="AQ33" s="29"/>
      <c r="AR33" s="29"/>
      <c r="AS33" s="57"/>
      <c r="AT33" s="76">
        <v>46</v>
      </c>
      <c r="AU33" s="77">
        <f>LOOKUP(1,0/($K$5:$K$23=(INT(AT33/8))),$AA$5:$AA$23)+(AT33-LOOKUP(1,0/($K$5:$K$23=(INT(AT33/8))),$V$5:$V$23))*(LOOKUP(1,0/($K$5:$K$23=(INT(AT33/8)+1)),$AA$5:$AA$23)-LOOKUP(1,0/($K$5:$K$23=(INT(AT33/8))),$AA$5:$AA$23))/8</f>
      </c>
      <c r="AV33" s="77"/>
    </row>
    <row r="34" ht="16" customHeight="1">
      <c r="A34" s="34"/>
      <c r="B34" s="155"/>
      <c r="C34" s="155"/>
      <c r="D34" t="s" s="100">
        <v>102</v>
      </c>
      <c r="E34" s="173"/>
      <c r="F34" s="173"/>
      <c r="G34" s="173"/>
      <c r="H34" s="173"/>
      <c r="I34" s="98"/>
      <c r="J34" s="153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57"/>
      <c r="AT34" s="76">
        <v>47</v>
      </c>
      <c r="AU34" s="77">
        <f>LOOKUP(1,0/($K$5:$K$23=(INT(AT34/8))),$AA$5:$AA$23)+(AT34-LOOKUP(1,0/($K$5:$K$23=(INT(AT34/8))),$V$5:$V$23))*(LOOKUP(1,0/($K$5:$K$23=(INT(AT34/8)+1)),$AA$5:$AA$23)-LOOKUP(1,0/($K$5:$K$23=(INT(AT34/8))),$AA$5:$AA$23))/8</f>
      </c>
      <c r="AV34" s="77"/>
    </row>
    <row r="35" ht="15.75" customHeight="1">
      <c r="A35" s="34"/>
      <c r="B35" s="159"/>
      <c r="C35" s="159"/>
      <c r="D35" t="s" s="174">
        <v>96</v>
      </c>
      <c r="E35" s="175"/>
      <c r="F35" s="175"/>
      <c r="G35" s="175"/>
      <c r="H35" s="175"/>
      <c r="I35" s="176"/>
      <c r="J35" s="153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57"/>
      <c r="AT35" s="76">
        <v>48</v>
      </c>
      <c r="AU35" s="77">
        <f>LOOKUP(1,0/($K$5:$K$23=(INT(AT35/8))),$AA$5:$AA$23)+(AT35-LOOKUP(1,0/($K$5:$K$23=(INT(AT35/8))),$V$5:$V$23))*(LOOKUP(1,0/($K$5:$K$23=(INT(AT35/8)+1)),$AA$5:$AA$23)-LOOKUP(1,0/($K$5:$K$23=(INT(AT35/8))),$AA$5:$AA$23))/8</f>
      </c>
      <c r="AV35" s="77"/>
    </row>
    <row r="36" ht="16" customHeight="1">
      <c r="A36" s="34"/>
      <c r="B36" s="177"/>
      <c r="C36" s="178"/>
      <c r="D36" s="179"/>
      <c r="E36" s="157"/>
      <c r="F36" s="157"/>
      <c r="G36" s="157"/>
      <c r="H36" s="157"/>
      <c r="I36" s="158"/>
      <c r="J36" s="153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57"/>
      <c r="AT36" s="76">
        <v>50</v>
      </c>
      <c r="AU36" s="77">
        <f>LOOKUP(1,0/($K$5:$K$23=(INT(AT36/8))),$AA$5:$AA$23)+(AT36-LOOKUP(1,0/($K$5:$K$23=(INT(AT36/8))),$V$5:$V$23))*(LOOKUP(1,0/($K$5:$K$23=(INT(AT36/8)+1)),$AA$5:$AA$23)-LOOKUP(1,0/($K$5:$K$23=(INT(AT36/8))),$AA$5:$AA$23))/8</f>
      </c>
      <c r="AV36" s="77"/>
    </row>
    <row r="37" ht="16" customHeight="1">
      <c r="A37" s="34"/>
      <c r="B37" s="155"/>
      <c r="C37" s="87"/>
      <c r="D37" s="97"/>
      <c r="E37" s="173"/>
      <c r="F37" s="173"/>
      <c r="G37" s="173"/>
      <c r="H37" s="173"/>
      <c r="I37" s="98"/>
      <c r="J37" s="39"/>
      <c r="K37" s="180">
        <v>3</v>
      </c>
      <c r="L37" s="181"/>
      <c r="M37" s="180">
        <v>6</v>
      </c>
      <c r="N37" s="181"/>
      <c r="O37" s="182">
        <v>11</v>
      </c>
      <c r="P37" s="41"/>
      <c r="Q37" s="182">
        <v>22</v>
      </c>
      <c r="R37" s="41"/>
      <c r="S37" s="182">
        <v>33</v>
      </c>
      <c r="T37" s="41"/>
      <c r="U37" s="56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57"/>
      <c r="AT37" s="76">
        <v>51</v>
      </c>
      <c r="AU37" s="77">
        <f>LOOKUP(1,0/($K$5:$K$23=(INT(AT37/8))),$AA$5:$AA$23)+(AT37-LOOKUP(1,0/($K$5:$K$23=(INT(AT37/8))),$V$5:$V$23))*(LOOKUP(1,0/($K$5:$K$23=(INT(AT37/8)+1)),$AA$5:$AA$23)-LOOKUP(1,0/($K$5:$K$23=(INT(AT37/8))),$AA$5:$AA$23))/8</f>
      </c>
      <c r="AV37" s="77"/>
    </row>
    <row r="38" ht="16" customHeight="1">
      <c r="A38" s="34"/>
      <c r="B38" s="159"/>
      <c r="C38" s="160"/>
      <c r="D38" s="183"/>
      <c r="E38" s="170"/>
      <c r="F38" s="170"/>
      <c r="G38" s="170"/>
      <c r="H38" s="170"/>
      <c r="I38" s="171"/>
      <c r="J38" s="39"/>
      <c r="K38" s="180">
        <v>232</v>
      </c>
      <c r="L38" s="180">
        <f>(M38-2048)*K37/M37+2048</f>
        <v>1535</v>
      </c>
      <c r="M38" s="180">
        <v>1022</v>
      </c>
      <c r="N38" s="180">
        <f>(O38-2048)*M37/O37+2048</f>
        <v>1651.454545454545</v>
      </c>
      <c r="O38" s="182">
        <v>1321</v>
      </c>
      <c r="P38" s="182">
        <f>(Q38-2048)*O37/Q37+2048</f>
        <v>1759</v>
      </c>
      <c r="Q38" s="182">
        <v>1470</v>
      </c>
      <c r="R38" s="182">
        <f>(S38-2048)*Q37/S37+2048</f>
        <v>1876</v>
      </c>
      <c r="S38" s="182">
        <v>1790</v>
      </c>
      <c r="T38" s="182">
        <v>1957</v>
      </c>
      <c r="U38" s="56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57"/>
      <c r="AT38" s="76">
        <v>53</v>
      </c>
      <c r="AU38" s="77">
        <f>LOOKUP(1,0/($K$5:$K$23=(INT(AT38/8))),$AA$5:$AA$23)+(AT38-LOOKUP(1,0/($K$5:$K$23=(INT(AT38/8))),$V$5:$V$23))*(LOOKUP(1,0/($K$5:$K$23=(INT(AT38/8)+1)),$AA$5:$AA$23)-LOOKUP(1,0/($K$5:$K$23=(INT(AT38/8))),$AA$5:$AA$23))/8</f>
      </c>
      <c r="AV38" s="77"/>
    </row>
    <row r="39" ht="16" customHeight="1">
      <c r="A39" s="34"/>
      <c r="B39" s="177"/>
      <c r="C39" s="178"/>
      <c r="D39" s="184"/>
      <c r="E39" s="150"/>
      <c r="F39" s="150"/>
      <c r="G39" s="150"/>
      <c r="H39" s="150"/>
      <c r="I39" s="151"/>
      <c r="J39" s="39"/>
      <c r="K39" s="180">
        <f>DEC2HEX(K38)</f>
        <v>232</v>
      </c>
      <c r="L39" s="180">
        <f>DEC2HEX(L38)</f>
        <v>1535</v>
      </c>
      <c r="M39" s="180">
        <f>DEC2HEX(M38)</f>
        <v>1022</v>
      </c>
      <c r="N39" s="180">
        <f>DEC2HEX(N38)</f>
        <v>1651</v>
      </c>
      <c r="O39" s="182">
        <f>DEC2HEX(O38)</f>
        <v>1321</v>
      </c>
      <c r="P39" s="182">
        <f>DEC2HEX(P38)</f>
        <v>1759</v>
      </c>
      <c r="Q39" s="182">
        <f>DEC2HEX(Q38)</f>
        <v>1470</v>
      </c>
      <c r="R39" s="182">
        <f>DEC2HEX(R38)</f>
        <v>1876</v>
      </c>
      <c r="S39" s="182">
        <f>DEC2HEX(S38)</f>
        <v>1790</v>
      </c>
      <c r="T39" s="182">
        <f>DEC2HEX(1957)</f>
        <v>1957</v>
      </c>
      <c r="U39" s="56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57"/>
      <c r="AT39" s="76">
        <v>54</v>
      </c>
      <c r="AU39" s="77">
        <f>LOOKUP(1,0/($K$5:$K$23=(INT(AT39/8))),$AA$5:$AA$23)+(AT39-LOOKUP(1,0/($K$5:$K$23=(INT(AT39/8))),$V$5:$V$23))*(LOOKUP(1,0/($K$5:$K$23=(INT(AT39/8)+1)),$AA$5:$AA$23)-LOOKUP(1,0/($K$5:$K$23=(INT(AT39/8))),$AA$5:$AA$23))/8</f>
      </c>
      <c r="AV39" s="77"/>
    </row>
    <row r="40" ht="16" customHeight="1">
      <c r="A40" s="34"/>
      <c r="B40" s="155"/>
      <c r="C40" s="87"/>
      <c r="D40" s="97"/>
      <c r="E40" s="173"/>
      <c r="F40" s="173"/>
      <c r="G40" s="173"/>
      <c r="H40" s="173"/>
      <c r="I40" s="98"/>
      <c r="J40" s="153"/>
      <c r="K40" s="185"/>
      <c r="L40" s="186">
        <f>2048/(2048-L38)</f>
        <v>3.992202729044834</v>
      </c>
      <c r="M40" s="186">
        <f>2048/(2048-M38)</f>
        <v>1.996101364522417</v>
      </c>
      <c r="N40" s="186">
        <f>2048/(2048-N38)</f>
        <v>5.16460339293902</v>
      </c>
      <c r="O40" s="186">
        <f>2048/(2048-O38)</f>
        <v>2.817056396148556</v>
      </c>
      <c r="P40" s="186">
        <f>2048/(2048-P38)</f>
        <v>7.086505190311419</v>
      </c>
      <c r="Q40" s="186">
        <f>2048/(2048-Q38)</f>
        <v>3.543252595155709</v>
      </c>
      <c r="R40" s="186">
        <f>2048/(2048-R38)</f>
        <v>11.90697674418605</v>
      </c>
      <c r="S40" s="186">
        <f>2048/(2048-S38)</f>
        <v>7.937984496124031</v>
      </c>
      <c r="T40" s="185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57"/>
      <c r="AT40" s="85"/>
      <c r="AU40" s="77"/>
      <c r="AV40" s="77"/>
    </row>
    <row r="41" ht="16" customHeight="1">
      <c r="A41" s="34"/>
      <c r="B41" s="159"/>
      <c r="C41" s="160"/>
      <c r="D41" s="187"/>
      <c r="E41" s="188"/>
      <c r="F41" s="188"/>
      <c r="G41" s="188"/>
      <c r="H41" s="188"/>
      <c r="I41" s="189"/>
      <c r="J41" s="153"/>
      <c r="K41" s="29"/>
      <c r="L41" s="168">
        <f>K37*L40</f>
        <v>11.9766081871345</v>
      </c>
      <c r="M41" s="168">
        <f>M37*M40</f>
        <v>11.9766081871345</v>
      </c>
      <c r="N41" s="168">
        <f>M37*N40</f>
        <v>30.98762035763412</v>
      </c>
      <c r="O41" s="168">
        <f>O40*O37</f>
        <v>30.98762035763411</v>
      </c>
      <c r="P41" s="168">
        <f>O37*P40</f>
        <v>77.95155709342561</v>
      </c>
      <c r="Q41" s="168">
        <f>Q37*Q40</f>
        <v>77.95155709342561</v>
      </c>
      <c r="R41" s="168">
        <f>Q37*R40</f>
        <v>261.953488372093</v>
      </c>
      <c r="S41" s="168">
        <f>S37*S40</f>
        <v>261.953488372093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57"/>
      <c r="AT41" s="76">
        <v>55</v>
      </c>
      <c r="AU41" s="77">
        <f>LOOKUP(1,0/($K$5:$K$23=(INT(AT41/8))),$AA$5:$AA$23)+(AT41-LOOKUP(1,0/($K$5:$K$23=(INT(AT41/8))),$V$5:$V$23))*(LOOKUP(1,0/($K$5:$K$23=(INT(AT41/8)+1)),$AA$5:$AA$23)-LOOKUP(1,0/($K$5:$K$23=(INT(AT41/8))),$AA$5:$AA$23))/8</f>
      </c>
      <c r="AV41" s="77"/>
    </row>
    <row r="42" ht="16" customHeight="1">
      <c r="A42" s="34"/>
      <c r="B42" t="s" s="147">
        <v>107</v>
      </c>
      <c r="C42" t="s" s="148">
        <v>108</v>
      </c>
      <c r="D42" t="s" s="190">
        <v>99</v>
      </c>
      <c r="E42" s="191"/>
      <c r="F42" s="191"/>
      <c r="G42" s="191"/>
      <c r="H42" s="191"/>
      <c r="I42" s="191"/>
      <c r="J42" s="29"/>
      <c r="K42" s="29"/>
      <c r="L42" s="29"/>
      <c r="M42" s="168">
        <f>N41/M41</f>
        <v>2.587345254470427</v>
      </c>
      <c r="N42" s="29"/>
      <c r="O42" s="168">
        <f>P41/O41</f>
        <v>2.515570934256055</v>
      </c>
      <c r="P42" s="29"/>
      <c r="Q42" s="168">
        <f>R41/Q41</f>
        <v>3.36046511627907</v>
      </c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57"/>
      <c r="AT42" s="76">
        <v>56</v>
      </c>
      <c r="AU42" s="77">
        <f>LOOKUP(1,0/($K$5:$K$23=(INT(AT42/8))),$AA$5:$AA$23)+(AT42-LOOKUP(1,0/($K$5:$K$23=(INT(AT42/8))),$V$5:$V$23))*(LOOKUP(1,0/($K$5:$K$23=(INT(AT42/8)+1)),$AA$5:$AA$23)-LOOKUP(1,0/($K$5:$K$23=(INT(AT42/8))),$AA$5:$AA$23))/8</f>
      </c>
      <c r="AV42" s="77"/>
    </row>
    <row r="43" ht="16" customHeight="1">
      <c r="A43" s="34"/>
      <c r="B43" s="155"/>
      <c r="C43" s="87"/>
      <c r="D43" t="s" s="100">
        <v>102</v>
      </c>
      <c r="E43" s="173"/>
      <c r="F43" s="173"/>
      <c r="G43" s="173"/>
      <c r="H43" s="173"/>
      <c r="I43" s="192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57"/>
      <c r="AT43" s="85"/>
      <c r="AU43" s="77"/>
      <c r="AV43" s="77"/>
    </row>
    <row r="44" ht="16" customHeight="1">
      <c r="A44" s="34"/>
      <c r="B44" s="155"/>
      <c r="C44" s="193"/>
      <c r="D44" t="s" s="169">
        <v>96</v>
      </c>
      <c r="E44" s="170"/>
      <c r="F44" s="170"/>
      <c r="G44" s="170"/>
      <c r="H44" s="170"/>
      <c r="I44" s="194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57"/>
      <c r="AT44" s="76">
        <v>57</v>
      </c>
      <c r="AU44" s="77">
        <f>LOOKUP(1,0/($K$5:$K$23=(INT(AT44/8))),$AA$5:$AA$23)+(AT44-LOOKUP(1,0/($K$5:$K$23=(INT(AT44/8))),$V$5:$V$23))*(LOOKUP(1,0/($K$5:$K$23=(INT(AT44/8)+1)),$AA$5:$AA$23)-LOOKUP(1,0/($K$5:$K$23=(INT(AT44/8))),$AA$5:$AA$23))/8</f>
      </c>
      <c r="AV44" s="77"/>
    </row>
    <row r="45" ht="13.5" customHeight="1">
      <c r="A45" s="29"/>
      <c r="B45" s="29"/>
      <c r="C45" s="29"/>
      <c r="D45" s="195"/>
      <c r="E45" s="195"/>
      <c r="F45" s="195"/>
      <c r="G45" s="195"/>
      <c r="H45" s="195"/>
      <c r="I45" s="195"/>
      <c r="J45" s="196"/>
      <c r="K45" s="196"/>
      <c r="L45" s="196"/>
      <c r="M45" s="196"/>
      <c r="N45" s="196"/>
      <c r="O45" s="196"/>
      <c r="P45" s="196"/>
      <c r="Q45" s="196"/>
      <c r="R45" s="196"/>
      <c r="S45" s="196"/>
      <c r="T45" s="196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57"/>
      <c r="AT45" s="76">
        <v>70</v>
      </c>
      <c r="AU45" s="77">
        <f>LOOKUP(1,0/($K$5:$K$23=(INT(AT45/8))),$AA$5:$AA$23)+(AT45-LOOKUP(1,0/($K$5:$K$23=(INT(AT45/8))),$V$5:$V$23))*(LOOKUP(1,0/($K$5:$K$23=(INT(AT45/8)+1)),$AA$5:$AA$23)-LOOKUP(1,0/($K$5:$K$23=(INT(AT45/8))),$AA$5:$AA$23))/8</f>
      </c>
      <c r="AV45" s="77"/>
    </row>
    <row r="46" ht="23.25" customHeight="1">
      <c r="A46" s="29"/>
      <c r="B46" t="s" s="30">
        <v>109</v>
      </c>
      <c r="C46" s="31"/>
      <c r="D46" s="31"/>
      <c r="E46" s="31"/>
      <c r="F46" s="31"/>
      <c r="G46" s="31"/>
      <c r="H46" s="31"/>
      <c r="I46" s="31"/>
      <c r="J46" s="196"/>
      <c r="K46" s="197">
        <v>3</v>
      </c>
      <c r="L46" s="197">
        <f>4542-136*K46</f>
        <v>4134</v>
      </c>
      <c r="M46" s="196"/>
      <c r="N46" s="196"/>
      <c r="O46" s="196"/>
      <c r="P46" s="196"/>
      <c r="Q46" s="196"/>
      <c r="R46" s="196"/>
      <c r="S46" s="196"/>
      <c r="T46" s="196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57"/>
      <c r="AT46" s="76">
        <v>71</v>
      </c>
      <c r="AU46" s="77">
        <f>LOOKUP(1,0/($K$5:$K$23=(INT(AT46/8))),$AA$5:$AA$23)+(AT46-LOOKUP(1,0/($K$5:$K$23=(INT(AT46/8))),$V$5:$V$23))*(LOOKUP(1,0/($K$5:$K$23=(INT(AT46/8)+1)),$AA$5:$AA$23)-LOOKUP(1,0/($K$5:$K$23=(INT(AT46/8))),$AA$5:$AA$23))/8</f>
      </c>
      <c r="AV46" s="77"/>
    </row>
    <row r="47" ht="13.5" customHeight="1">
      <c r="A47" s="34"/>
      <c r="B47" s="198"/>
      <c r="C47" s="199"/>
      <c r="D47" s="199"/>
      <c r="E47" s="199"/>
      <c r="F47" s="199"/>
      <c r="G47" s="199"/>
      <c r="H47" s="199"/>
      <c r="I47" s="200"/>
      <c r="J47" s="201"/>
      <c r="K47" s="197">
        <v>6</v>
      </c>
      <c r="L47" s="197">
        <f>4542-136*K47</f>
        <v>3726</v>
      </c>
      <c r="M47" s="196"/>
      <c r="N47" s="196"/>
      <c r="O47" s="196"/>
      <c r="P47" s="196"/>
      <c r="Q47" s="196"/>
      <c r="R47" s="196"/>
      <c r="S47" s="196"/>
      <c r="T47" s="196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57"/>
      <c r="AT47" s="76">
        <v>72</v>
      </c>
      <c r="AU47" s="77">
        <f>LOOKUP(1,0/($K$5:$K$23=(INT(AT47/8))),$AA$5:$AA$23)+(AT47-LOOKUP(1,0/($K$5:$K$23=(INT(AT47/8))),$V$5:$V$23))*(LOOKUP(1,0/($K$5:$K$23=(INT(AT47/8)+1)),$AA$5:$AA$23)-LOOKUP(1,0/($K$5:$K$23=(INT(AT47/8))),$AA$5:$AA$23))/8</f>
      </c>
      <c r="AV47" s="77"/>
    </row>
    <row r="48" ht="13.5" customHeight="1">
      <c r="A48" s="34"/>
      <c r="B48" s="202"/>
      <c r="C48" s="203"/>
      <c r="D48" s="203"/>
      <c r="E48" s="203"/>
      <c r="F48" s="203"/>
      <c r="G48" s="203"/>
      <c r="H48" s="203"/>
      <c r="I48" s="204"/>
      <c r="J48" s="201"/>
      <c r="K48" s="197">
        <v>11</v>
      </c>
      <c r="L48" s="197">
        <f>4542-136*K48</f>
        <v>3046</v>
      </c>
      <c r="M48" s="196"/>
      <c r="N48" s="196"/>
      <c r="O48" s="196"/>
      <c r="P48" s="196"/>
      <c r="Q48" s="196"/>
      <c r="R48" s="196"/>
      <c r="S48" s="196"/>
      <c r="T48" s="196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57"/>
      <c r="AT48" s="76">
        <v>73</v>
      </c>
      <c r="AU48" s="77">
        <f>LOOKUP(1,0/($K$5:$K$23=(INT(AT48/8))),$AA$5:$AA$23)+(AT48-LOOKUP(1,0/($K$5:$K$23=(INT(AT48/8))),$V$5:$V$23))*(LOOKUP(1,0/($K$5:$K$23=(INT(AT48/8)+1)),$AA$5:$AA$23)-LOOKUP(1,0/($K$5:$K$23=(INT(AT48/8))),$AA$5:$AA$23))/8</f>
      </c>
      <c r="AV48" s="77"/>
    </row>
    <row r="49" ht="13.5" customHeight="1">
      <c r="A49" s="34"/>
      <c r="B49" s="202"/>
      <c r="C49" s="203"/>
      <c r="D49" s="203"/>
      <c r="E49" s="203"/>
      <c r="F49" s="203"/>
      <c r="G49" s="203"/>
      <c r="H49" s="203"/>
      <c r="I49" s="204"/>
      <c r="J49" s="201"/>
      <c r="K49" s="197">
        <v>22</v>
      </c>
      <c r="L49" s="197">
        <f>4542-136*K49</f>
        <v>1550</v>
      </c>
      <c r="M49" s="196"/>
      <c r="N49" s="196"/>
      <c r="O49" s="196"/>
      <c r="P49" s="196"/>
      <c r="Q49" s="196"/>
      <c r="R49" s="196"/>
      <c r="S49" s="196"/>
      <c r="T49" s="196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57"/>
      <c r="AT49" s="76">
        <v>74</v>
      </c>
      <c r="AU49" s="77">
        <f>LOOKUP(1,0/($K$5:$K$23=(INT(AT49/8))),$AA$5:$AA$23)+(AT49-LOOKUP(1,0/($K$5:$K$23=(INT(AT49/8))),$V$5:$V$23))*(LOOKUP(1,0/($K$5:$K$23=(INT(AT49/8)+1)),$AA$5:$AA$23)-LOOKUP(1,0/($K$5:$K$23=(INT(AT49/8))),$AA$5:$AA$23))/8</f>
      </c>
      <c r="AV49" s="77"/>
    </row>
    <row r="50" ht="13.5" customHeight="1">
      <c r="A50" s="34"/>
      <c r="B50" s="202"/>
      <c r="C50" s="203"/>
      <c r="D50" s="203"/>
      <c r="E50" s="203"/>
      <c r="F50" s="203"/>
      <c r="G50" s="203"/>
      <c r="H50" s="203"/>
      <c r="I50" s="204"/>
      <c r="J50" s="201"/>
      <c r="K50" s="197">
        <v>33</v>
      </c>
      <c r="L50" s="197">
        <f>4542-136*K50</f>
        <v>54</v>
      </c>
      <c r="M50" s="196"/>
      <c r="N50" s="196"/>
      <c r="O50" s="196"/>
      <c r="P50" s="196"/>
      <c r="Q50" s="196"/>
      <c r="R50" s="196"/>
      <c r="S50" s="196"/>
      <c r="T50" s="196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57"/>
      <c r="AT50" s="76">
        <v>75</v>
      </c>
      <c r="AU50" s="77">
        <f>LOOKUP(1,0/($K$5:$K$23=(INT(AT50/8))),$AA$5:$AA$23)+(AT50-LOOKUP(1,0/($K$5:$K$23=(INT(AT50/8))),$V$5:$V$23))*(LOOKUP(1,0/($K$5:$K$23=(INT(AT50/8)+1)),$AA$5:$AA$23)-LOOKUP(1,0/($K$5:$K$23=(INT(AT50/8))),$AA$5:$AA$23))/8</f>
      </c>
      <c r="AV50" s="77"/>
    </row>
    <row r="51" ht="13.5" customHeight="1">
      <c r="A51" s="34"/>
      <c r="B51" s="202"/>
      <c r="C51" s="203"/>
      <c r="D51" s="203"/>
      <c r="E51" s="203"/>
      <c r="F51" s="203"/>
      <c r="G51" s="203"/>
      <c r="H51" s="203"/>
      <c r="I51" s="204"/>
      <c r="J51" s="201"/>
      <c r="K51" s="205"/>
      <c r="L51" s="196"/>
      <c r="M51" s="196"/>
      <c r="N51" s="196"/>
      <c r="O51" s="196"/>
      <c r="P51" s="196"/>
      <c r="Q51" s="196"/>
      <c r="R51" s="196"/>
      <c r="S51" s="196"/>
      <c r="T51" s="196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57"/>
      <c r="AT51" s="76">
        <v>76</v>
      </c>
      <c r="AU51" s="77">
        <f>LOOKUP(1,0/($K$5:$K$23=(INT(AT51/8))),$AA$5:$AA$23)+(AT51-LOOKUP(1,0/($K$5:$K$23=(INT(AT51/8))),$V$5:$V$23))*(LOOKUP(1,0/($K$5:$K$23=(INT(AT51/8)+1)),$AA$5:$AA$23)-LOOKUP(1,0/($K$5:$K$23=(INT(AT51/8))),$AA$5:$AA$23))/8</f>
      </c>
      <c r="AV51" s="77"/>
    </row>
    <row r="52" ht="15" customHeight="1">
      <c r="A52" s="34"/>
      <c r="B52" s="202"/>
      <c r="C52" s="203"/>
      <c r="D52" s="203"/>
      <c r="E52" s="203"/>
      <c r="F52" s="203"/>
      <c r="G52" s="203"/>
      <c r="H52" s="203"/>
      <c r="I52" s="204"/>
      <c r="J52" s="206"/>
      <c r="K52" t="s" s="60">
        <v>69</v>
      </c>
      <c r="L52" s="201"/>
      <c r="M52" s="196"/>
      <c r="N52" s="196"/>
      <c r="O52" s="196"/>
      <c r="P52" s="196"/>
      <c r="Q52" s="196"/>
      <c r="R52" s="196"/>
      <c r="S52" s="196"/>
      <c r="T52" s="196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57"/>
      <c r="AT52" s="76">
        <v>77</v>
      </c>
      <c r="AU52" s="77">
        <f>LOOKUP(1,0/($K$5:$K$23=(INT(AT52/8))),$AA$5:$AA$23)+(AT52-LOOKUP(1,0/($K$5:$K$23=(INT(AT52/8))),$V$5:$V$23))*(LOOKUP(1,0/($K$5:$K$23=(INT(AT52/8)+1)),$AA$5:$AA$23)-LOOKUP(1,0/($K$5:$K$23=(INT(AT52/8))),$AA$5:$AA$23))/8</f>
      </c>
      <c r="AV52" s="77"/>
    </row>
    <row r="53" ht="13.5" customHeight="1">
      <c r="A53" s="34"/>
      <c r="B53" s="202"/>
      <c r="C53" s="203"/>
      <c r="D53" s="203"/>
      <c r="E53" s="203"/>
      <c r="F53" s="203"/>
      <c r="G53" s="203"/>
      <c r="H53" s="203"/>
      <c r="I53" s="204"/>
      <c r="J53" s="201"/>
      <c r="K53" s="207"/>
      <c r="L53" s="196"/>
      <c r="M53" s="196"/>
      <c r="N53" s="196"/>
      <c r="O53" s="196"/>
      <c r="P53" s="196"/>
      <c r="Q53" s="196"/>
      <c r="R53" s="196"/>
      <c r="S53" s="196"/>
      <c r="T53" s="196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57"/>
      <c r="AT53" s="76">
        <v>78</v>
      </c>
      <c r="AU53" s="77">
        <f>LOOKUP(1,0/($K$5:$K$23=(INT(AT53/8))),$AA$5:$AA$23)+(AT53-LOOKUP(1,0/($K$5:$K$23=(INT(AT53/8))),$V$5:$V$23))*(LOOKUP(1,0/($K$5:$K$23=(INT(AT53/8)+1)),$AA$5:$AA$23)-LOOKUP(1,0/($K$5:$K$23=(INT(AT53/8))),$AA$5:$AA$23))/8</f>
      </c>
      <c r="AV53" s="77"/>
    </row>
    <row r="54" ht="13.5" customHeight="1">
      <c r="A54" s="34"/>
      <c r="B54" s="202"/>
      <c r="C54" s="203"/>
      <c r="D54" s="203"/>
      <c r="E54" s="203"/>
      <c r="F54" s="203"/>
      <c r="G54" s="203"/>
      <c r="H54" s="203"/>
      <c r="I54" s="204"/>
      <c r="J54" s="201"/>
      <c r="K54" s="205"/>
      <c r="L54" s="205"/>
      <c r="M54" s="205"/>
      <c r="N54" s="205"/>
      <c r="O54" s="205"/>
      <c r="P54" s="205"/>
      <c r="Q54" s="205"/>
      <c r="R54" s="205"/>
      <c r="S54" s="205"/>
      <c r="T54" s="196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57"/>
      <c r="AT54" s="76">
        <v>79</v>
      </c>
      <c r="AU54" s="77">
        <f>LOOKUP(1,0/($K$5:$K$23=(INT(AT54/8))),$AA$5:$AA$23)+(AT54-LOOKUP(1,0/($K$5:$K$23=(INT(AT54/8))),$V$5:$V$23))*(LOOKUP(1,0/($K$5:$K$23=(INT(AT54/8)+1)),$AA$5:$AA$23)-LOOKUP(1,0/($K$5:$K$23=(INT(AT54/8))),$AA$5:$AA$23))/8</f>
      </c>
      <c r="AV54" s="77"/>
    </row>
    <row r="55" ht="13.5" customHeight="1">
      <c r="A55" s="34"/>
      <c r="B55" s="202"/>
      <c r="C55" s="203"/>
      <c r="D55" s="203"/>
      <c r="E55" s="203"/>
      <c r="F55" s="203"/>
      <c r="G55" s="203"/>
      <c r="H55" s="203"/>
      <c r="I55" s="204"/>
      <c r="J55" s="208"/>
      <c r="K55" s="209">
        <v>3</v>
      </c>
      <c r="L55" s="210">
        <v>232</v>
      </c>
      <c r="M55" s="209">
        <v>598</v>
      </c>
      <c r="N55" s="209">
        <v>828</v>
      </c>
      <c r="O55" s="209">
        <v>1021</v>
      </c>
      <c r="P55" s="209">
        <v>1184</v>
      </c>
      <c r="Q55" s="209">
        <v>1321</v>
      </c>
      <c r="R55" s="209">
        <v>1436</v>
      </c>
      <c r="S55" s="209">
        <v>1535</v>
      </c>
      <c r="T55" s="211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57"/>
      <c r="AT55" s="76">
        <v>80</v>
      </c>
      <c r="AU55" s="77">
        <f>LOOKUP(1,0/($K$5:$K$23=(INT(AT55/8))),$AA$5:$AA$23)+(AT55-LOOKUP(1,0/($K$5:$K$23=(INT(AT55/8))),$V$5:$V$23))*(LOOKUP(1,0/($K$5:$K$23=(INT(AT55/8)+1)),$AA$5:$AA$23)-LOOKUP(1,0/($K$5:$K$23=(INT(AT55/8))),$AA$5:$AA$23))/8</f>
      </c>
      <c r="AV55" s="77"/>
    </row>
    <row r="56" ht="13.5" customHeight="1">
      <c r="A56" s="34"/>
      <c r="B56" s="202"/>
      <c r="C56" s="203"/>
      <c r="D56" s="203"/>
      <c r="E56" s="203"/>
      <c r="F56" s="203"/>
      <c r="G56" s="203"/>
      <c r="H56" s="203"/>
      <c r="I56" s="204"/>
      <c r="J56" s="208"/>
      <c r="K56" s="209">
        <v>6</v>
      </c>
      <c r="L56" s="209">
        <v>1022</v>
      </c>
      <c r="M56" s="209">
        <v>1184</v>
      </c>
      <c r="N56" s="209">
        <v>1321</v>
      </c>
      <c r="O56" s="209">
        <v>1436</v>
      </c>
      <c r="P56" s="212">
        <v>1615</v>
      </c>
      <c r="Q56" s="212">
        <v>1651</v>
      </c>
      <c r="R56" s="213"/>
      <c r="S56" s="214"/>
      <c r="T56" s="215"/>
      <c r="U56" s="29"/>
      <c r="V56" s="29"/>
      <c r="W56" s="29"/>
      <c r="X56" s="32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57"/>
      <c r="AT56" s="76">
        <v>81</v>
      </c>
      <c r="AU56" s="77">
        <f>LOOKUP(1,0/($K$5:$K$23=(INT(AT56/8))),$AA$5:$AA$23)+(AT56-LOOKUP(1,0/($K$5:$K$23=(INT(AT56/8))),$V$5:$V$23))*(LOOKUP(1,0/($K$5:$K$23=(INT(AT56/8)+1)),$AA$5:$AA$23)-LOOKUP(1,0/($K$5:$K$23=(INT(AT56/8))),$AA$5:$AA$23))/8</f>
      </c>
      <c r="AV56" s="77"/>
    </row>
    <row r="57" ht="13.5" customHeight="1">
      <c r="A57" s="34"/>
      <c r="B57" s="202"/>
      <c r="C57" s="203"/>
      <c r="D57" s="203"/>
      <c r="E57" s="203"/>
      <c r="F57" s="203"/>
      <c r="G57" s="203"/>
      <c r="H57" s="203"/>
      <c r="I57" s="204"/>
      <c r="J57" s="208"/>
      <c r="K57" s="209">
        <v>11</v>
      </c>
      <c r="L57" s="209">
        <v>1321</v>
      </c>
      <c r="M57" s="209">
        <v>1436</v>
      </c>
      <c r="N57" s="209">
        <v>1615</v>
      </c>
      <c r="O57" s="216">
        <v>1759</v>
      </c>
      <c r="P57" s="217"/>
      <c r="Q57" s="218"/>
      <c r="R57" s="219"/>
      <c r="S57" s="220"/>
      <c r="T57" s="207"/>
      <c r="U57" s="29"/>
      <c r="V57" s="29"/>
      <c r="W57" s="29"/>
      <c r="X57" s="221">
        <v>1321</v>
      </c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57"/>
      <c r="AT57" s="76">
        <v>82</v>
      </c>
      <c r="AU57" s="77">
        <f>LOOKUP(1,0/($K$5:$K$23=(INT(AT57/8))),$AA$5:$AA$23)+(AT57-LOOKUP(1,0/($K$5:$K$23=(INT(AT57/8))),$V$5:$V$23))*(LOOKUP(1,0/($K$5:$K$23=(INT(AT57/8)+1)),$AA$5:$AA$23)-LOOKUP(1,0/($K$5:$K$23=(INT(AT57/8))),$AA$5:$AA$23))/8</f>
      </c>
      <c r="AV57" s="77"/>
    </row>
    <row r="58" ht="13.5" customHeight="1">
      <c r="A58" s="34"/>
      <c r="B58" s="202"/>
      <c r="C58" s="203"/>
      <c r="D58" s="203"/>
      <c r="E58" s="203"/>
      <c r="F58" s="203"/>
      <c r="G58" s="203"/>
      <c r="H58" s="203"/>
      <c r="I58" s="204"/>
      <c r="J58" s="208"/>
      <c r="K58" s="209">
        <v>22</v>
      </c>
      <c r="L58" s="209">
        <v>1470</v>
      </c>
      <c r="M58" s="209">
        <v>1615</v>
      </c>
      <c r="N58" s="209">
        <v>1865</v>
      </c>
      <c r="O58" s="209">
        <v>1876</v>
      </c>
      <c r="P58" s="218"/>
      <c r="Q58" s="218"/>
      <c r="R58" s="219"/>
      <c r="S58" s="222"/>
      <c r="T58" s="196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57"/>
      <c r="AT58" s="76">
        <v>83</v>
      </c>
      <c r="AU58" s="77">
        <f>LOOKUP(1,0/($K$5:$K$23=(INT(AT58/8))),$AA$5:$AA$23)+(AT58-LOOKUP(1,0/($K$5:$K$23=(INT(AT58/8))),$V$5:$V$23))*(LOOKUP(1,0/($K$5:$K$23=(INT(AT58/8)+1)),$AA$5:$AA$23)-LOOKUP(1,0/($K$5:$K$23=(INT(AT58/8))),$AA$5:$AA$23))/8</f>
      </c>
      <c r="AV58" s="77"/>
    </row>
    <row r="59" ht="13.5" customHeight="1">
      <c r="A59" s="34"/>
      <c r="B59" s="202"/>
      <c r="C59" s="203"/>
      <c r="D59" s="203"/>
      <c r="E59" s="203"/>
      <c r="F59" s="203"/>
      <c r="G59" s="203"/>
      <c r="H59" s="203"/>
      <c r="I59" s="204"/>
      <c r="J59" s="208"/>
      <c r="K59" s="209">
        <v>33</v>
      </c>
      <c r="L59" s="209">
        <v>1790</v>
      </c>
      <c r="M59" s="209">
        <v>1865</v>
      </c>
      <c r="N59" s="209">
        <v>1957</v>
      </c>
      <c r="O59" s="218"/>
      <c r="P59" s="218"/>
      <c r="Q59" s="218"/>
      <c r="R59" s="219"/>
      <c r="S59" s="222"/>
      <c r="T59" s="196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57"/>
      <c r="AT59" s="76">
        <v>84</v>
      </c>
      <c r="AU59" s="77">
        <f>LOOKUP(1,0/($K$5:$K$23=(INT(AT59/8))),$AA$5:$AA$23)+(AT59-LOOKUP(1,0/($K$5:$K$23=(INT(AT59/8))),$V$5:$V$23))*(LOOKUP(1,0/($K$5:$K$23=(INT(AT59/8)+1)),$AA$5:$AA$23)-LOOKUP(1,0/($K$5:$K$23=(INT(AT59/8))),$AA$5:$AA$23))/8</f>
      </c>
      <c r="AV59" s="77"/>
    </row>
    <row r="60" ht="13.5" customHeight="1">
      <c r="A60" s="34"/>
      <c r="B60" s="202"/>
      <c r="C60" s="203"/>
      <c r="D60" s="203"/>
      <c r="E60" s="203"/>
      <c r="F60" s="203"/>
      <c r="G60" s="203"/>
      <c r="H60" s="203"/>
      <c r="I60" s="204"/>
      <c r="J60" s="201"/>
      <c r="K60" s="207"/>
      <c r="L60" s="207"/>
      <c r="M60" s="207"/>
      <c r="N60" s="207"/>
      <c r="O60" s="207"/>
      <c r="P60" s="207"/>
      <c r="Q60" s="207"/>
      <c r="R60" s="196"/>
      <c r="S60" s="196"/>
      <c r="T60" s="196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57"/>
      <c r="AT60" s="76">
        <v>85</v>
      </c>
      <c r="AU60" s="77">
        <f>LOOKUP(1,0/($K$5:$K$23=(INT(AT60/8))),$AA$5:$AA$23)+(AT60-LOOKUP(1,0/($K$5:$K$23=(INT(AT60/8))),$V$5:$V$23))*(LOOKUP(1,0/($K$5:$K$23=(INT(AT60/8)+1)),$AA$5:$AA$23)-LOOKUP(1,0/($K$5:$K$23=(INT(AT60/8))),$AA$5:$AA$23))/8</f>
      </c>
      <c r="AV60" s="77"/>
    </row>
    <row r="61" ht="13.5" customHeight="1">
      <c r="A61" s="34"/>
      <c r="B61" s="202"/>
      <c r="C61" s="203"/>
      <c r="D61" s="203"/>
      <c r="E61" s="203"/>
      <c r="F61" s="203"/>
      <c r="G61" s="203"/>
      <c r="H61" s="203"/>
      <c r="I61" s="204"/>
      <c r="J61" s="201"/>
      <c r="K61" s="196"/>
      <c r="L61" s="196"/>
      <c r="M61" s="196"/>
      <c r="N61" s="196"/>
      <c r="O61" s="196"/>
      <c r="P61" s="196"/>
      <c r="Q61" s="196"/>
      <c r="R61" s="196"/>
      <c r="S61" s="196"/>
      <c r="T61" s="196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57"/>
      <c r="AT61" s="76">
        <v>86</v>
      </c>
      <c r="AU61" s="77">
        <f>LOOKUP(1,0/($K$5:$K$23=(INT(AT61/8))),$AA$5:$AA$23)+(AT61-LOOKUP(1,0/($K$5:$K$23=(INT(AT61/8))),$V$5:$V$23))*(LOOKUP(1,0/($K$5:$K$23=(INT(AT61/8)+1)),$AA$5:$AA$23)-LOOKUP(1,0/($K$5:$K$23=(INT(AT61/8))),$AA$5:$AA$23))/8</f>
      </c>
      <c r="AV61" s="77"/>
    </row>
    <row r="62" ht="13.5" customHeight="1">
      <c r="A62" s="34"/>
      <c r="B62" s="202"/>
      <c r="C62" s="203"/>
      <c r="D62" s="203"/>
      <c r="E62" s="203"/>
      <c r="F62" s="203"/>
      <c r="G62" s="203"/>
      <c r="H62" s="203"/>
      <c r="I62" s="204"/>
      <c r="J62" s="201"/>
      <c r="K62" s="196"/>
      <c r="L62" s="196"/>
      <c r="M62" s="196"/>
      <c r="N62" s="196"/>
      <c r="O62" s="196"/>
      <c r="P62" s="196"/>
      <c r="Q62" s="196"/>
      <c r="R62" s="196"/>
      <c r="S62" s="196"/>
      <c r="T62" s="196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57"/>
      <c r="AT62" s="76">
        <v>87</v>
      </c>
      <c r="AU62" s="77">
        <f>LOOKUP(1,0/($K$5:$K$23=(INT(AT62/8))),$AA$5:$AA$23)+(AT62-LOOKUP(1,0/($K$5:$K$23=(INT(AT62/8))),$V$5:$V$23))*(LOOKUP(1,0/($K$5:$K$23=(INT(AT62/8)+1)),$AA$5:$AA$23)-LOOKUP(1,0/($K$5:$K$23=(INT(AT62/8))),$AA$5:$AA$23))/8</f>
      </c>
      <c r="AV62" s="77"/>
    </row>
    <row r="63" ht="13.5" customHeight="1">
      <c r="A63" s="34"/>
      <c r="B63" s="202"/>
      <c r="C63" s="203"/>
      <c r="D63" s="203"/>
      <c r="E63" s="203"/>
      <c r="F63" s="203"/>
      <c r="G63" s="203"/>
      <c r="H63" s="203"/>
      <c r="I63" s="204"/>
      <c r="J63" s="201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57"/>
      <c r="AT63" s="76">
        <v>88</v>
      </c>
      <c r="AU63" s="77">
        <f>LOOKUP(1,0/($K$5:$K$23=(INT(AT63/8))),$AA$5:$AA$23)+(AT63-LOOKUP(1,0/($K$5:$K$23=(INT(AT63/8))),$V$5:$V$23))*(LOOKUP(1,0/($K$5:$K$23=(INT(AT63/8)+1)),$AA$5:$AA$23)-LOOKUP(1,0/($K$5:$K$23=(INT(AT63/8))),$AA$5:$AA$23))/8</f>
      </c>
      <c r="AV63" s="77"/>
    </row>
    <row r="64" ht="13.5" customHeight="1">
      <c r="A64" s="34"/>
      <c r="B64" s="202"/>
      <c r="C64" s="203"/>
      <c r="D64" s="203"/>
      <c r="E64" s="203"/>
      <c r="F64" s="203"/>
      <c r="G64" s="203"/>
      <c r="H64" s="203"/>
      <c r="I64" s="204"/>
      <c r="J64" s="201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57"/>
      <c r="AT64" s="76">
        <v>89</v>
      </c>
      <c r="AU64" s="77">
        <f>LOOKUP(1,0/($K$5:$K$23=(INT(AT64/8))),$AA$5:$AA$23)+(AT64-LOOKUP(1,0/($K$5:$K$23=(INT(AT64/8))),$V$5:$V$23))*(LOOKUP(1,0/($K$5:$K$23=(INT(AT64/8)+1)),$AA$5:$AA$23)-LOOKUP(1,0/($K$5:$K$23=(INT(AT64/8))),$AA$5:$AA$23))/8</f>
      </c>
      <c r="AV64" s="77"/>
    </row>
    <row r="65" ht="13.5" customHeight="1">
      <c r="A65" s="34"/>
      <c r="B65" s="202"/>
      <c r="C65" s="203"/>
      <c r="D65" s="203"/>
      <c r="E65" s="203"/>
      <c r="F65" s="203"/>
      <c r="G65" s="203"/>
      <c r="H65" s="203"/>
      <c r="I65" s="204"/>
      <c r="J65" s="201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57"/>
      <c r="AT65" s="76">
        <v>90</v>
      </c>
      <c r="AU65" s="77">
        <f>LOOKUP(1,0/($K$5:$K$23=(INT(AT65/8))),$AA$5:$AA$23)+(AT65-LOOKUP(1,0/($K$5:$K$23=(INT(AT65/8))),$V$5:$V$23))*(LOOKUP(1,0/($K$5:$K$23=(INT(AT65/8)+1)),$AA$5:$AA$23)-LOOKUP(1,0/($K$5:$K$23=(INT(AT65/8))),$AA$5:$AA$23))/8</f>
      </c>
      <c r="AV65" s="77"/>
    </row>
    <row r="66" ht="13.5" customHeight="1">
      <c r="A66" s="34"/>
      <c r="B66" s="202"/>
      <c r="C66" s="203"/>
      <c r="D66" s="203"/>
      <c r="E66" s="203"/>
      <c r="F66" s="203"/>
      <c r="G66" s="203"/>
      <c r="H66" s="203"/>
      <c r="I66" s="204"/>
      <c r="J66" s="201"/>
      <c r="K66" s="196"/>
      <c r="L66" s="196"/>
      <c r="M66" s="196"/>
      <c r="N66" s="196"/>
      <c r="O66" s="196"/>
      <c r="P66" s="196"/>
      <c r="Q66" s="196"/>
      <c r="R66" s="196"/>
      <c r="S66" s="196"/>
      <c r="T66" s="196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57"/>
      <c r="AT66" s="76">
        <v>91</v>
      </c>
      <c r="AU66" s="77">
        <f>LOOKUP(1,0/($K$5:$K$23=(INT(AT66/8))),$AA$5:$AA$23)+(AT66-LOOKUP(1,0/($K$5:$K$23=(INT(AT66/8))),$V$5:$V$23))*(LOOKUP(1,0/($K$5:$K$23=(INT(AT66/8)+1)),$AA$5:$AA$23)-LOOKUP(1,0/($K$5:$K$23=(INT(AT66/8))),$AA$5:$AA$23))/8</f>
      </c>
      <c r="AV66" s="77"/>
    </row>
    <row r="67" ht="13.5" customHeight="1">
      <c r="A67" s="34"/>
      <c r="B67" s="202"/>
      <c r="C67" s="203"/>
      <c r="D67" s="203"/>
      <c r="E67" s="203"/>
      <c r="F67" s="203"/>
      <c r="G67" s="203"/>
      <c r="H67" s="203"/>
      <c r="I67" s="204"/>
      <c r="J67" s="201"/>
      <c r="K67" s="196"/>
      <c r="L67" s="196"/>
      <c r="M67" s="196"/>
      <c r="N67" s="196"/>
      <c r="O67" s="196"/>
      <c r="P67" s="196"/>
      <c r="Q67" s="196"/>
      <c r="R67" s="196"/>
      <c r="S67" s="196"/>
      <c r="T67" s="196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57"/>
      <c r="AT67" s="76">
        <v>92</v>
      </c>
      <c r="AU67" s="77">
        <f>LOOKUP(1,0/($K$5:$K$23=(INT(AT67/8))),$AA$5:$AA$23)+(AT67-LOOKUP(1,0/($K$5:$K$23=(INT(AT67/8))),$V$5:$V$23))*(LOOKUP(1,0/($K$5:$K$23=(INT(AT67/8)+1)),$AA$5:$AA$23)-LOOKUP(1,0/($K$5:$K$23=(INT(AT67/8))),$AA$5:$AA$23))/8</f>
      </c>
      <c r="AV67" s="77"/>
    </row>
    <row r="68" ht="13.5" customHeight="1">
      <c r="A68" s="34"/>
      <c r="B68" s="202"/>
      <c r="C68" s="203"/>
      <c r="D68" s="203"/>
      <c r="E68" s="203"/>
      <c r="F68" s="203"/>
      <c r="G68" s="203"/>
      <c r="H68" s="203"/>
      <c r="I68" s="204"/>
      <c r="J68" s="201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57"/>
      <c r="AT68" s="76">
        <v>93</v>
      </c>
      <c r="AU68" s="77">
        <f>LOOKUP(1,0/($K$5:$K$23=(INT(AT68/8))),$AA$5:$AA$23)+(AT68-LOOKUP(1,0/($K$5:$K$23=(INT(AT68/8))),$V$5:$V$23))*(LOOKUP(1,0/($K$5:$K$23=(INT(AT68/8)+1)),$AA$5:$AA$23)-LOOKUP(1,0/($K$5:$K$23=(INT(AT68/8))),$AA$5:$AA$23))/8</f>
      </c>
      <c r="AV68" s="77"/>
    </row>
    <row r="69" ht="13.5" customHeight="1">
      <c r="A69" s="34"/>
      <c r="B69" s="202"/>
      <c r="C69" s="203"/>
      <c r="D69" s="203"/>
      <c r="E69" s="203"/>
      <c r="F69" s="203"/>
      <c r="G69" s="203"/>
      <c r="H69" s="203"/>
      <c r="I69" s="204"/>
      <c r="J69" s="201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57"/>
      <c r="AT69" s="76">
        <v>94</v>
      </c>
      <c r="AU69" s="77">
        <f>LOOKUP(1,0/($K$5:$K$23=(INT(AT69/8))),$AA$5:$AA$23)+(AT69-LOOKUP(1,0/($K$5:$K$23=(INT(AT69/8))),$V$5:$V$23))*(LOOKUP(1,0/($K$5:$K$23=(INT(AT69/8)+1)),$AA$5:$AA$23)-LOOKUP(1,0/($K$5:$K$23=(INT(AT69/8))),$AA$5:$AA$23))/8</f>
      </c>
      <c r="AV69" s="77"/>
    </row>
    <row r="70" ht="13.5" customHeight="1">
      <c r="A70" s="34"/>
      <c r="B70" s="202"/>
      <c r="C70" s="203"/>
      <c r="D70" s="203"/>
      <c r="E70" s="203"/>
      <c r="F70" s="203"/>
      <c r="G70" s="203"/>
      <c r="H70" s="203"/>
      <c r="I70" s="204"/>
      <c r="J70" s="201"/>
      <c r="K70" s="196"/>
      <c r="L70" s="223">
        <v>232</v>
      </c>
      <c r="M70" s="223">
        <v>598</v>
      </c>
      <c r="N70" s="223">
        <v>828</v>
      </c>
      <c r="O70" s="223">
        <v>1021</v>
      </c>
      <c r="P70" s="223">
        <v>1022</v>
      </c>
      <c r="Q70" s="223">
        <v>1184</v>
      </c>
      <c r="R70" s="223">
        <v>1321</v>
      </c>
      <c r="S70" s="223">
        <v>1436</v>
      </c>
      <c r="T70" s="223">
        <v>1470</v>
      </c>
      <c r="U70" s="224">
        <v>1615</v>
      </c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57"/>
      <c r="AT70" s="76">
        <v>95</v>
      </c>
      <c r="AU70" s="77">
        <f>LOOKUP(1,0/($K$5:$K$23=(INT(AT70/8))),$AA$5:$AA$23)+(AT70-LOOKUP(1,0/($K$5:$K$23=(INT(AT70/8))),$V$5:$V$23))*(LOOKUP(1,0/($K$5:$K$23=(INT(AT70/8)+1)),$AA$5:$AA$23)-LOOKUP(1,0/($K$5:$K$23=(INT(AT70/8))),$AA$5:$AA$23))/8</f>
      </c>
      <c r="AV70" s="77"/>
    </row>
    <row r="71" ht="13.5" customHeight="1">
      <c r="A71" s="34"/>
      <c r="B71" s="202"/>
      <c r="C71" s="203"/>
      <c r="D71" s="203"/>
      <c r="E71" s="203"/>
      <c r="F71" s="203"/>
      <c r="G71" s="203"/>
      <c r="H71" s="203"/>
      <c r="I71" s="204"/>
      <c r="J71" s="201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57"/>
      <c r="AT71" s="76">
        <v>96</v>
      </c>
      <c r="AU71" s="77">
        <f>LOOKUP(1,0/($K$5:$K$23=(INT(AT71/8))),$AA$5:$AA$23)+(AT71-LOOKUP(1,0/($K$5:$K$23=(INT(AT71/8))),$V$5:$V$23))*(LOOKUP(1,0/($K$5:$K$23=(INT(AT71/8)+1)),$AA$5:$AA$23)-LOOKUP(1,0/($K$5:$K$23=(INT(AT71/8))),$AA$5:$AA$23))/8</f>
      </c>
      <c r="AV71" s="77"/>
    </row>
    <row r="72" ht="13.5" customHeight="1">
      <c r="A72" s="34"/>
      <c r="B72" s="202"/>
      <c r="C72" s="203"/>
      <c r="D72" s="203"/>
      <c r="E72" s="203"/>
      <c r="F72" s="203"/>
      <c r="G72" s="203"/>
      <c r="H72" s="203"/>
      <c r="I72" s="204"/>
      <c r="J72" s="201"/>
      <c r="K72" s="196"/>
      <c r="L72" s="196"/>
      <c r="M72" s="196"/>
      <c r="N72" s="196"/>
      <c r="O72" s="196"/>
      <c r="P72" s="196"/>
      <c r="Q72" s="196"/>
      <c r="R72" s="196"/>
      <c r="S72" s="196"/>
      <c r="T72" s="196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57"/>
      <c r="AT72" s="76">
        <v>97</v>
      </c>
      <c r="AU72" s="77">
        <f>LOOKUP(1,0/($K$5:$K$23=(INT(AT72/8))),$AA$5:$AA$23)+(AT72-LOOKUP(1,0/($K$5:$K$23=(INT(AT72/8))),$V$5:$V$23))*(LOOKUP(1,0/($K$5:$K$23=(INT(AT72/8)+1)),$AA$5:$AA$23)-LOOKUP(1,0/($K$5:$K$23=(INT(AT72/8))),$AA$5:$AA$23))/8</f>
      </c>
      <c r="AV72" s="77"/>
    </row>
    <row r="73" ht="13.5" customHeight="1">
      <c r="A73" s="34"/>
      <c r="B73" s="202"/>
      <c r="C73" s="203"/>
      <c r="D73" s="203"/>
      <c r="E73" s="203"/>
      <c r="F73" s="203"/>
      <c r="G73" s="203"/>
      <c r="H73" s="203"/>
      <c r="I73" s="204"/>
      <c r="J73" s="201"/>
      <c r="K73" s="196"/>
      <c r="L73" s="196"/>
      <c r="M73" s="196"/>
      <c r="N73" s="196"/>
      <c r="O73" s="196"/>
      <c r="P73" s="196"/>
      <c r="Q73" s="196"/>
      <c r="R73" s="196"/>
      <c r="S73" s="196"/>
      <c r="T73" s="196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57"/>
      <c r="AT73" s="76">
        <v>98</v>
      </c>
      <c r="AU73" s="77">
        <f>LOOKUP(1,0/($K$5:$K$23=(INT(AT73/8))),$AA$5:$AA$23)+(AT73-LOOKUP(1,0/($K$5:$K$23=(INT(AT73/8))),$V$5:$V$23))*(LOOKUP(1,0/($K$5:$K$23=(INT(AT73/8)+1)),$AA$5:$AA$23)-LOOKUP(1,0/($K$5:$K$23=(INT(AT73/8))),$AA$5:$AA$23))/8</f>
      </c>
      <c r="AV73" s="77"/>
    </row>
    <row r="74" ht="13.5" customHeight="1">
      <c r="A74" s="34"/>
      <c r="B74" s="202"/>
      <c r="C74" s="203"/>
      <c r="D74" s="203"/>
      <c r="E74" s="203"/>
      <c r="F74" s="203"/>
      <c r="G74" s="203"/>
      <c r="H74" s="203"/>
      <c r="I74" s="204"/>
      <c r="J74" s="201"/>
      <c r="K74" s="196"/>
      <c r="L74" s="196"/>
      <c r="M74" s="196"/>
      <c r="N74" s="196"/>
      <c r="O74" s="196"/>
      <c r="P74" s="196"/>
      <c r="Q74" s="196"/>
      <c r="R74" s="196"/>
      <c r="S74" s="196"/>
      <c r="T74" s="196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57"/>
      <c r="AT74" s="76">
        <v>99</v>
      </c>
      <c r="AU74" s="77">
        <f>LOOKUP(1,0/($K$5:$K$23=(INT(AT74/8))),$AA$5:$AA$23)+(AT74-LOOKUP(1,0/($K$5:$K$23=(INT(AT74/8))),$V$5:$V$23))*(LOOKUP(1,0/($K$5:$K$23=(INT(AT74/8)+1)),$AA$5:$AA$23)-LOOKUP(1,0/($K$5:$K$23=(INT(AT74/8))),$AA$5:$AA$23))/8</f>
      </c>
      <c r="AV74" s="77"/>
    </row>
    <row r="75" ht="13.5" customHeight="1">
      <c r="A75" s="34"/>
      <c r="B75" s="202"/>
      <c r="C75" s="203"/>
      <c r="D75" s="203"/>
      <c r="E75" s="203"/>
      <c r="F75" s="203"/>
      <c r="G75" s="203"/>
      <c r="H75" s="203"/>
      <c r="I75" s="204"/>
      <c r="J75" s="201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57"/>
      <c r="AT75" s="76">
        <v>100</v>
      </c>
      <c r="AU75" s="77">
        <f>LOOKUP(1,0/($K$5:$K$23=(INT(AT75/8))),$AA$5:$AA$23)+(AT75-LOOKUP(1,0/($K$5:$K$23=(INT(AT75/8))),$V$5:$V$23))*(LOOKUP(1,0/($K$5:$K$23=(INT(AT75/8)+1)),$AA$5:$AA$23)-LOOKUP(1,0/($K$5:$K$23=(INT(AT75/8))),$AA$5:$AA$23))/8</f>
      </c>
      <c r="AV75" s="77"/>
    </row>
    <row r="76" ht="13.5" customHeight="1">
      <c r="A76" s="34"/>
      <c r="B76" s="202"/>
      <c r="C76" s="203"/>
      <c r="D76" s="203"/>
      <c r="E76" s="203"/>
      <c r="F76" s="203"/>
      <c r="G76" s="203"/>
      <c r="H76" s="203"/>
      <c r="I76" s="204"/>
      <c r="J76" s="201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57"/>
      <c r="AT76" s="76">
        <v>101</v>
      </c>
      <c r="AU76" s="77">
        <f>LOOKUP(1,0/($K$5:$K$23=(INT(AT76/8))),$AA$5:$AA$23)+(AT76-LOOKUP(1,0/($K$5:$K$23=(INT(AT76/8))),$V$5:$V$23))*(LOOKUP(1,0/($K$5:$K$23=(INT(AT76/8)+1)),$AA$5:$AA$23)-LOOKUP(1,0/($K$5:$K$23=(INT(AT76/8))),$AA$5:$AA$23))/8</f>
      </c>
      <c r="AV76" s="77"/>
    </row>
    <row r="77" ht="13.5" customHeight="1">
      <c r="A77" s="34"/>
      <c r="B77" s="202"/>
      <c r="C77" s="203"/>
      <c r="D77" s="203"/>
      <c r="E77" s="203"/>
      <c r="F77" s="203"/>
      <c r="G77" s="203"/>
      <c r="H77" s="203"/>
      <c r="I77" s="204"/>
      <c r="J77" s="201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57"/>
      <c r="AT77" s="76">
        <v>102</v>
      </c>
      <c r="AU77" s="77">
        <f>LOOKUP(1,0/($K$5:$K$23=(INT(AT77/8))),$AA$5:$AA$23)+(AT77-LOOKUP(1,0/($K$5:$K$23=(INT(AT77/8))),$V$5:$V$23))*(LOOKUP(1,0/($K$5:$K$23=(INT(AT77/8)+1)),$AA$5:$AA$23)-LOOKUP(1,0/($K$5:$K$23=(INT(AT77/8))),$AA$5:$AA$23))/8</f>
      </c>
      <c r="AV77" s="77"/>
    </row>
    <row r="78" ht="13.5" customHeight="1">
      <c r="A78" s="34"/>
      <c r="B78" s="202"/>
      <c r="C78" s="203"/>
      <c r="D78" s="203"/>
      <c r="E78" s="203"/>
      <c r="F78" s="203"/>
      <c r="G78" s="203"/>
      <c r="H78" s="203"/>
      <c r="I78" s="204"/>
      <c r="J78" s="201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57"/>
      <c r="AT78" s="76">
        <v>103</v>
      </c>
      <c r="AU78" s="77">
        <f>LOOKUP(1,0/($K$5:$K$23=(INT(AT78/8))),$AA$5:$AA$23)+(AT78-LOOKUP(1,0/($K$5:$K$23=(INT(AT78/8))),$V$5:$V$23))*(LOOKUP(1,0/($K$5:$K$23=(INT(AT78/8)+1)),$AA$5:$AA$23)-LOOKUP(1,0/($K$5:$K$23=(INT(AT78/8))),$AA$5:$AA$23))/8</f>
      </c>
      <c r="AV78" s="77"/>
    </row>
    <row r="79" ht="13.5" customHeight="1">
      <c r="A79" s="34"/>
      <c r="B79" s="202"/>
      <c r="C79" s="203"/>
      <c r="D79" s="203"/>
      <c r="E79" s="203"/>
      <c r="F79" s="203"/>
      <c r="G79" s="203"/>
      <c r="H79" s="203"/>
      <c r="I79" s="204"/>
      <c r="J79" s="201"/>
      <c r="K79" s="196"/>
      <c r="L79" s="196"/>
      <c r="M79" s="196"/>
      <c r="N79" s="196"/>
      <c r="O79" s="196"/>
      <c r="P79" s="196"/>
      <c r="Q79" s="196"/>
      <c r="R79" s="196"/>
      <c r="S79" s="196"/>
      <c r="T79" s="196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57"/>
      <c r="AT79" s="76">
        <v>104</v>
      </c>
      <c r="AU79" s="77">
        <f>LOOKUP(1,0/($K$5:$K$23=(INT(AT79/8))),$AA$5:$AA$23)+(AT79-LOOKUP(1,0/($K$5:$K$23=(INT(AT79/8))),$V$5:$V$23))*(LOOKUP(1,0/($K$5:$K$23=(INT(AT79/8)+1)),$AA$5:$AA$23)-LOOKUP(1,0/($K$5:$K$23=(INT(AT79/8))),$AA$5:$AA$23))/8</f>
      </c>
      <c r="AV79" s="77"/>
    </row>
    <row r="80" ht="13.5" customHeight="1">
      <c r="A80" s="34"/>
      <c r="B80" s="202"/>
      <c r="C80" s="203"/>
      <c r="D80" s="203"/>
      <c r="E80" s="203"/>
      <c r="F80" s="203"/>
      <c r="G80" s="203"/>
      <c r="H80" s="203"/>
      <c r="I80" s="204"/>
      <c r="J80" s="153"/>
      <c r="K80" s="29"/>
      <c r="L80" s="196"/>
      <c r="M80" s="196"/>
      <c r="N80" s="196"/>
      <c r="O80" s="196"/>
      <c r="P80" s="196"/>
      <c r="Q80" s="196"/>
      <c r="R80" s="196"/>
      <c r="S80" s="196"/>
      <c r="T80" s="196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57"/>
      <c r="AT80" s="76">
        <v>105</v>
      </c>
      <c r="AU80" s="77">
        <f>LOOKUP(1,0/($K$5:$K$23=(INT(AT80/8))),$AA$5:$AA$23)+(AT80-LOOKUP(1,0/($K$5:$K$23=(INT(AT80/8))),$V$5:$V$23))*(LOOKUP(1,0/($K$5:$K$23=(INT(AT80/8)+1)),$AA$5:$AA$23)-LOOKUP(1,0/($K$5:$K$23=(INT(AT80/8))),$AA$5:$AA$23))/8</f>
      </c>
      <c r="AV80" s="77"/>
    </row>
    <row r="81" ht="13.5" customHeight="1">
      <c r="A81" s="34"/>
      <c r="B81" s="202"/>
      <c r="C81" s="203"/>
      <c r="D81" s="203"/>
      <c r="E81" s="203"/>
      <c r="F81" s="203"/>
      <c r="G81" s="203"/>
      <c r="H81" s="203"/>
      <c r="I81" s="204"/>
      <c r="J81" s="153"/>
      <c r="K81" s="29"/>
      <c r="L81" s="196"/>
      <c r="M81" s="196"/>
      <c r="N81" s="196"/>
      <c r="O81" s="196"/>
      <c r="P81" s="196"/>
      <c r="Q81" s="196"/>
      <c r="R81" s="196"/>
      <c r="S81" s="196"/>
      <c r="T81" s="196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57"/>
      <c r="AT81" s="76">
        <v>106</v>
      </c>
      <c r="AU81" s="77">
        <f>LOOKUP(1,0/($K$5:$K$23=(INT(AT81/8))),$AA$5:$AA$23)+(AT81-LOOKUP(1,0/($K$5:$K$23=(INT(AT81/8))),$V$5:$V$23))*(LOOKUP(1,0/($K$5:$K$23=(INT(AT81/8)+1)),$AA$5:$AA$23)-LOOKUP(1,0/($K$5:$K$23=(INT(AT81/8))),$AA$5:$AA$23))/8</f>
      </c>
      <c r="AV81" s="77"/>
    </row>
    <row r="82" ht="13.5" customHeight="1">
      <c r="A82" s="34"/>
      <c r="B82" s="202"/>
      <c r="C82" s="203"/>
      <c r="D82" s="203"/>
      <c r="E82" s="203"/>
      <c r="F82" s="203"/>
      <c r="G82" s="203"/>
      <c r="H82" s="203"/>
      <c r="I82" s="204"/>
      <c r="J82" s="153"/>
      <c r="K82" s="29"/>
      <c r="L82" s="196"/>
      <c r="M82" s="196"/>
      <c r="N82" s="196"/>
      <c r="O82" s="196"/>
      <c r="P82" s="196"/>
      <c r="Q82" s="196"/>
      <c r="R82" s="196"/>
      <c r="S82" s="196"/>
      <c r="T82" s="196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57"/>
      <c r="AT82" s="76">
        <v>107</v>
      </c>
      <c r="AU82" s="77">
        <f>LOOKUP(1,0/($K$5:$K$23=(INT(AT82/8))),$AA$5:$AA$23)+(AT82-LOOKUP(1,0/($K$5:$K$23=(INT(AT82/8))),$V$5:$V$23))*(LOOKUP(1,0/($K$5:$K$23=(INT(AT82/8)+1)),$AA$5:$AA$23)-LOOKUP(1,0/($K$5:$K$23=(INT(AT82/8))),$AA$5:$AA$23))/8</f>
      </c>
      <c r="AV82" s="77"/>
    </row>
    <row r="83" ht="13.5" customHeight="1">
      <c r="A83" s="34"/>
      <c r="B83" s="202"/>
      <c r="C83" s="203"/>
      <c r="D83" s="203"/>
      <c r="E83" s="203"/>
      <c r="F83" s="203"/>
      <c r="G83" s="203"/>
      <c r="H83" s="203"/>
      <c r="I83" s="204"/>
      <c r="J83" s="153"/>
      <c r="K83" s="29"/>
      <c r="L83" s="196"/>
      <c r="M83" s="196"/>
      <c r="N83" s="196"/>
      <c r="O83" s="196"/>
      <c r="P83" s="196"/>
      <c r="Q83" s="196"/>
      <c r="R83" s="196"/>
      <c r="S83" s="196"/>
      <c r="T83" s="196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57"/>
      <c r="AT83" s="76">
        <v>108</v>
      </c>
      <c r="AU83" s="77">
        <f>LOOKUP(1,0/($K$5:$K$23=(INT(AT83/8))),$AA$5:$AA$23)+(AT83-LOOKUP(1,0/($K$5:$K$23=(INT(AT83/8))),$V$5:$V$23))*(LOOKUP(1,0/($K$5:$K$23=(INT(AT83/8)+1)),$AA$5:$AA$23)-LOOKUP(1,0/($K$5:$K$23=(INT(AT83/8))),$AA$5:$AA$23))/8</f>
      </c>
      <c r="AV83" s="77"/>
    </row>
    <row r="84" ht="13.5" customHeight="1">
      <c r="A84" s="34"/>
      <c r="B84" s="202"/>
      <c r="C84" s="203"/>
      <c r="D84" s="203"/>
      <c r="E84" s="203"/>
      <c r="F84" s="203"/>
      <c r="G84" s="203"/>
      <c r="H84" s="203"/>
      <c r="I84" s="204"/>
      <c r="J84" s="153"/>
      <c r="K84" s="29"/>
      <c r="L84" s="196"/>
      <c r="M84" s="196"/>
      <c r="N84" s="196"/>
      <c r="O84" s="196"/>
      <c r="P84" s="196"/>
      <c r="Q84" s="196"/>
      <c r="R84" s="196"/>
      <c r="S84" s="196"/>
      <c r="T84" s="196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57"/>
      <c r="AT84" s="76">
        <v>109</v>
      </c>
      <c r="AU84" s="77">
        <f>LOOKUP(1,0/($K$5:$K$23=(INT(AT84/8))),$AA$5:$AA$23)+(AT84-LOOKUP(1,0/($K$5:$K$23=(INT(AT84/8))),$V$5:$V$23))*(LOOKUP(1,0/($K$5:$K$23=(INT(AT84/8)+1)),$AA$5:$AA$23)-LOOKUP(1,0/($K$5:$K$23=(INT(AT84/8))),$AA$5:$AA$23))/8</f>
      </c>
      <c r="AV84" s="77"/>
    </row>
    <row r="85" ht="13.5" customHeight="1">
      <c r="A85" s="34"/>
      <c r="B85" s="202"/>
      <c r="C85" s="203"/>
      <c r="D85" s="203"/>
      <c r="E85" s="203"/>
      <c r="F85" s="203"/>
      <c r="G85" s="203"/>
      <c r="H85" s="203"/>
      <c r="I85" s="204"/>
      <c r="J85" s="153"/>
      <c r="K85" s="29"/>
      <c r="L85" s="196"/>
      <c r="M85" s="196"/>
      <c r="N85" s="196"/>
      <c r="O85" s="196"/>
      <c r="P85" s="196"/>
      <c r="Q85" s="196"/>
      <c r="R85" s="196"/>
      <c r="S85" s="196"/>
      <c r="T85" s="196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57"/>
      <c r="AT85" s="76">
        <v>110</v>
      </c>
      <c r="AU85" s="77">
        <f>LOOKUP(1,0/($K$5:$K$23=(INT(AT85/8))),$AA$5:$AA$23)+(AT85-LOOKUP(1,0/($K$5:$K$23=(INT(AT85/8))),$V$5:$V$23))*(LOOKUP(1,0/($K$5:$K$23=(INT(AT85/8)+1)),$AA$5:$AA$23)-LOOKUP(1,0/($K$5:$K$23=(INT(AT85/8))),$AA$5:$AA$23))/8</f>
      </c>
      <c r="AV85" s="77"/>
    </row>
    <row r="86" ht="13.5" customHeight="1">
      <c r="A86" s="34"/>
      <c r="B86" s="202"/>
      <c r="C86" s="203"/>
      <c r="D86" s="203"/>
      <c r="E86" s="203"/>
      <c r="F86" s="203"/>
      <c r="G86" s="203"/>
      <c r="H86" s="203"/>
      <c r="I86" s="204"/>
      <c r="J86" s="153"/>
      <c r="K86" s="29"/>
      <c r="L86" s="196"/>
      <c r="M86" s="196"/>
      <c r="N86" s="196"/>
      <c r="O86" s="196"/>
      <c r="P86" s="196"/>
      <c r="Q86" s="196"/>
      <c r="R86" s="196"/>
      <c r="S86" s="196"/>
      <c r="T86" s="196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57"/>
      <c r="AT86" s="76">
        <v>111</v>
      </c>
      <c r="AU86" s="77">
        <f>LOOKUP(1,0/($K$5:$K$23=(INT(AT86/8))),$AA$5:$AA$23)+(AT86-LOOKUP(1,0/($K$5:$K$23=(INT(AT86/8))),$V$5:$V$23))*(LOOKUP(1,0/($K$5:$K$23=(INT(AT86/8)+1)),$AA$5:$AA$23)-LOOKUP(1,0/($K$5:$K$23=(INT(AT86/8))),$AA$5:$AA$23))/8</f>
      </c>
      <c r="AV86" s="77"/>
    </row>
    <row r="87" ht="13.5" customHeight="1">
      <c r="A87" s="34"/>
      <c r="B87" s="202"/>
      <c r="C87" s="203"/>
      <c r="D87" s="203"/>
      <c r="E87" s="203"/>
      <c r="F87" s="203"/>
      <c r="G87" s="203"/>
      <c r="H87" s="203"/>
      <c r="I87" s="204"/>
      <c r="J87" s="153"/>
      <c r="K87" s="29"/>
      <c r="L87" s="196"/>
      <c r="M87" s="196"/>
      <c r="N87" s="196"/>
      <c r="O87" s="196"/>
      <c r="P87" s="196"/>
      <c r="Q87" s="196"/>
      <c r="R87" s="196"/>
      <c r="S87" s="196"/>
      <c r="T87" s="196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57"/>
      <c r="AT87" s="76">
        <v>112</v>
      </c>
      <c r="AU87" s="77">
        <f>LOOKUP(1,0/($K$5:$K$23=(INT(AT87/8))),$AA$5:$AA$23)+(AT87-LOOKUP(1,0/($K$5:$K$23=(INT(AT87/8))),$V$5:$V$23))*(LOOKUP(1,0/($K$5:$K$23=(INT(AT87/8)+1)),$AA$5:$AA$23)-LOOKUP(1,0/($K$5:$K$23=(INT(AT87/8))),$AA$5:$AA$23))/8</f>
      </c>
      <c r="AV87" s="77"/>
    </row>
    <row r="88" ht="13.5" customHeight="1">
      <c r="A88" s="34"/>
      <c r="B88" s="202"/>
      <c r="C88" s="203"/>
      <c r="D88" s="203"/>
      <c r="E88" s="203"/>
      <c r="F88" s="203"/>
      <c r="G88" s="203"/>
      <c r="H88" s="203"/>
      <c r="I88" s="204"/>
      <c r="J88" s="153"/>
      <c r="K88" s="29"/>
      <c r="L88" s="196"/>
      <c r="M88" s="196"/>
      <c r="N88" s="196"/>
      <c r="O88" s="196"/>
      <c r="P88" s="196"/>
      <c r="Q88" s="196"/>
      <c r="R88" s="196"/>
      <c r="S88" s="196"/>
      <c r="T88" s="196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57"/>
      <c r="AT88" s="76">
        <v>113</v>
      </c>
      <c r="AU88" s="77">
        <f>LOOKUP(1,0/($K$5:$K$23=(INT(AT88/8))),$AA$5:$AA$23)+(AT88-LOOKUP(1,0/($K$5:$K$23=(INT(AT88/8))),$V$5:$V$23))*(LOOKUP(1,0/($K$5:$K$23=(INT(AT88/8)+1)),$AA$5:$AA$23)-LOOKUP(1,0/($K$5:$K$23=(INT(AT88/8))),$AA$5:$AA$23))/8</f>
      </c>
      <c r="AV88" s="77"/>
    </row>
    <row r="89" ht="13.5" customHeight="1">
      <c r="A89" s="34"/>
      <c r="B89" s="202"/>
      <c r="C89" s="203"/>
      <c r="D89" s="203"/>
      <c r="E89" s="203"/>
      <c r="F89" s="203"/>
      <c r="G89" s="203"/>
      <c r="H89" s="203"/>
      <c r="I89" s="204"/>
      <c r="J89" s="153"/>
      <c r="K89" s="29"/>
      <c r="L89" s="196"/>
      <c r="M89" s="196"/>
      <c r="N89" s="196"/>
      <c r="O89" s="196"/>
      <c r="P89" s="196"/>
      <c r="Q89" s="196"/>
      <c r="R89" s="196"/>
      <c r="S89" s="196"/>
      <c r="T89" s="196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57"/>
      <c r="AT89" s="76">
        <v>114</v>
      </c>
      <c r="AU89" s="77">
        <f>LOOKUP(1,0/($K$5:$K$23=(INT(AT89/8))),$AA$5:$AA$23)+(AT89-LOOKUP(1,0/($K$5:$K$23=(INT(AT89/8))),$V$5:$V$23))*(LOOKUP(1,0/($K$5:$K$23=(INT(AT89/8)+1)),$AA$5:$AA$23)-LOOKUP(1,0/($K$5:$K$23=(INT(AT89/8))),$AA$5:$AA$23))/8</f>
      </c>
      <c r="AV89" s="77"/>
    </row>
    <row r="90" ht="13.5" customHeight="1">
      <c r="A90" s="34"/>
      <c r="B90" s="202"/>
      <c r="C90" s="203"/>
      <c r="D90" s="203"/>
      <c r="E90" s="203"/>
      <c r="F90" s="203"/>
      <c r="G90" s="203"/>
      <c r="H90" s="203"/>
      <c r="I90" s="204"/>
      <c r="J90" s="153"/>
      <c r="K90" s="29"/>
      <c r="L90" s="196"/>
      <c r="M90" s="196"/>
      <c r="N90" s="196"/>
      <c r="O90" s="196"/>
      <c r="P90" s="196"/>
      <c r="Q90" s="196"/>
      <c r="R90" s="196"/>
      <c r="S90" s="196"/>
      <c r="T90" s="196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57"/>
      <c r="AT90" s="76">
        <v>115</v>
      </c>
      <c r="AU90" s="77">
        <f>LOOKUP(1,0/($K$5:$K$23=(INT(AT90/8))),$AA$5:$AA$23)+(AT90-LOOKUP(1,0/($K$5:$K$23=(INT(AT90/8))),$V$5:$V$23))*(LOOKUP(1,0/($K$5:$K$23=(INT(AT90/8)+1)),$AA$5:$AA$23)-LOOKUP(1,0/($K$5:$K$23=(INT(AT90/8))),$AA$5:$AA$23))/8</f>
      </c>
      <c r="AV90" s="77"/>
    </row>
    <row r="91" ht="13.5" customHeight="1">
      <c r="A91" s="34"/>
      <c r="B91" s="202"/>
      <c r="C91" s="203"/>
      <c r="D91" s="203"/>
      <c r="E91" s="203"/>
      <c r="F91" s="203"/>
      <c r="G91" s="203"/>
      <c r="H91" s="203"/>
      <c r="I91" s="204"/>
      <c r="J91" s="153"/>
      <c r="K91" s="29"/>
      <c r="L91" s="196"/>
      <c r="M91" s="196"/>
      <c r="N91" s="196"/>
      <c r="O91" s="196"/>
      <c r="P91" s="196"/>
      <c r="Q91" s="196"/>
      <c r="R91" s="196"/>
      <c r="S91" s="196"/>
      <c r="T91" s="196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57"/>
      <c r="AT91" s="76">
        <v>116</v>
      </c>
      <c r="AU91" s="77">
        <f>LOOKUP(1,0/($K$5:$K$23=(INT(AT91/8))),$AA$5:$AA$23)+(AT91-LOOKUP(1,0/($K$5:$K$23=(INT(AT91/8))),$V$5:$V$23))*(LOOKUP(1,0/($K$5:$K$23=(INT(AT91/8)+1)),$AA$5:$AA$23)-LOOKUP(1,0/($K$5:$K$23=(INT(AT91/8))),$AA$5:$AA$23))/8</f>
      </c>
      <c r="AV91" s="77"/>
    </row>
    <row r="92" ht="13.5" customHeight="1">
      <c r="A92" s="34"/>
      <c r="B92" s="202"/>
      <c r="C92" s="203"/>
      <c r="D92" s="203"/>
      <c r="E92" s="203"/>
      <c r="F92" s="203"/>
      <c r="G92" s="203"/>
      <c r="H92" s="203"/>
      <c r="I92" s="204"/>
      <c r="J92" s="153"/>
      <c r="K92" s="29"/>
      <c r="L92" s="196"/>
      <c r="M92" s="196"/>
      <c r="N92" s="196"/>
      <c r="O92" s="196"/>
      <c r="P92" s="196"/>
      <c r="Q92" s="196"/>
      <c r="R92" s="196"/>
      <c r="S92" s="196"/>
      <c r="T92" s="196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57"/>
      <c r="AT92" s="76">
        <v>117</v>
      </c>
      <c r="AU92" s="77">
        <f>LOOKUP(1,0/($K$5:$K$23=(INT(AT92/8))),$AA$5:$AA$23)+(AT92-LOOKUP(1,0/($K$5:$K$23=(INT(AT92/8))),$V$5:$V$23))*(LOOKUP(1,0/($K$5:$K$23=(INT(AT92/8)+1)),$AA$5:$AA$23)-LOOKUP(1,0/($K$5:$K$23=(INT(AT92/8))),$AA$5:$AA$23))/8</f>
      </c>
      <c r="AV92" s="77"/>
    </row>
    <row r="93" ht="13.5" customHeight="1">
      <c r="A93" s="34"/>
      <c r="B93" s="202"/>
      <c r="C93" s="203"/>
      <c r="D93" s="203"/>
      <c r="E93" s="203"/>
      <c r="F93" s="203"/>
      <c r="G93" s="203"/>
      <c r="H93" s="203"/>
      <c r="I93" s="204"/>
      <c r="J93" s="153"/>
      <c r="K93" s="29"/>
      <c r="L93" s="196"/>
      <c r="M93" s="196"/>
      <c r="N93" s="196"/>
      <c r="O93" s="196"/>
      <c r="P93" s="196"/>
      <c r="Q93" s="196"/>
      <c r="R93" s="196"/>
      <c r="S93" s="196"/>
      <c r="T93" s="196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57"/>
      <c r="AT93" s="76">
        <v>118</v>
      </c>
      <c r="AU93" s="77">
        <f>LOOKUP(1,0/($K$5:$K$23=(INT(AT93/8))),$AA$5:$AA$23)+(AT93-LOOKUP(1,0/($K$5:$K$23=(INT(AT93/8))),$V$5:$V$23))*(LOOKUP(1,0/($K$5:$K$23=(INT(AT93/8)+1)),$AA$5:$AA$23)-LOOKUP(1,0/($K$5:$K$23=(INT(AT93/8))),$AA$5:$AA$23))/8</f>
      </c>
      <c r="AV93" s="77"/>
    </row>
    <row r="94" ht="13.5" customHeight="1">
      <c r="A94" s="34"/>
      <c r="B94" s="202"/>
      <c r="C94" s="203"/>
      <c r="D94" s="203"/>
      <c r="E94" s="203"/>
      <c r="F94" s="203"/>
      <c r="G94" s="203"/>
      <c r="H94" s="203"/>
      <c r="I94" s="204"/>
      <c r="J94" s="153"/>
      <c r="K94" s="29"/>
      <c r="L94" s="196"/>
      <c r="M94" s="196"/>
      <c r="N94" s="196"/>
      <c r="O94" s="196"/>
      <c r="P94" s="196"/>
      <c r="Q94" s="196"/>
      <c r="R94" s="196"/>
      <c r="S94" s="196"/>
      <c r="T94" s="196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57"/>
      <c r="AT94" s="76">
        <v>119</v>
      </c>
      <c r="AU94" s="77">
        <f>LOOKUP(1,0/($K$5:$K$23=(INT(AT94/8))),$AA$5:$AA$23)+(AT94-LOOKUP(1,0/($K$5:$K$23=(INT(AT94/8))),$V$5:$V$23))*(LOOKUP(1,0/($K$5:$K$23=(INT(AT94/8)+1)),$AA$5:$AA$23)-LOOKUP(1,0/($K$5:$K$23=(INT(AT94/8))),$AA$5:$AA$23))/8</f>
      </c>
      <c r="AV94" s="77"/>
    </row>
    <row r="95" ht="13.5" customHeight="1">
      <c r="A95" s="34"/>
      <c r="B95" s="202"/>
      <c r="C95" s="203"/>
      <c r="D95" s="203"/>
      <c r="E95" s="203"/>
      <c r="F95" s="203"/>
      <c r="G95" s="203"/>
      <c r="H95" s="203"/>
      <c r="I95" s="204"/>
      <c r="J95" s="153"/>
      <c r="K95" s="29"/>
      <c r="L95" s="196"/>
      <c r="M95" s="196"/>
      <c r="N95" s="196"/>
      <c r="O95" s="196"/>
      <c r="P95" s="196"/>
      <c r="Q95" s="196"/>
      <c r="R95" s="196"/>
      <c r="S95" s="196"/>
      <c r="T95" s="196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57"/>
      <c r="AT95" s="76">
        <v>120</v>
      </c>
      <c r="AU95" s="77">
        <f>LOOKUP(1,0/($K$5:$K$23=(INT(AT95/8))),$AA$5:$AA$23)+(AT95-LOOKUP(1,0/($K$5:$K$23=(INT(AT95/8))),$V$5:$V$23))*(LOOKUP(1,0/($K$5:$K$23=(INT(AT95/8)+1)),$AA$5:$AA$23)-LOOKUP(1,0/($K$5:$K$23=(INT(AT95/8))),$AA$5:$AA$23))/8</f>
      </c>
      <c r="AV95" s="77"/>
    </row>
    <row r="96" ht="13.5" customHeight="1">
      <c r="A96" s="34"/>
      <c r="B96" s="202"/>
      <c r="C96" s="203"/>
      <c r="D96" s="203"/>
      <c r="E96" s="203"/>
      <c r="F96" s="203"/>
      <c r="G96" s="203"/>
      <c r="H96" s="203"/>
      <c r="I96" s="204"/>
      <c r="J96" s="153"/>
      <c r="K96" s="29"/>
      <c r="L96" s="196"/>
      <c r="M96" s="196"/>
      <c r="N96" s="196"/>
      <c r="O96" s="196"/>
      <c r="P96" s="196"/>
      <c r="Q96" s="196"/>
      <c r="R96" s="196"/>
      <c r="S96" s="196"/>
      <c r="T96" s="196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57"/>
      <c r="AT96" s="76">
        <v>121</v>
      </c>
      <c r="AU96" s="77">
        <f>LOOKUP(1,0/($K$5:$K$23=(INT(AT96/8))),$AA$5:$AA$23)+(AT96-LOOKUP(1,0/($K$5:$K$23=(INT(AT96/8))),$V$5:$V$23))*(LOOKUP(1,0/($K$5:$K$23=(INT(AT96/8)+1)),$AA$5:$AA$23)-LOOKUP(1,0/($K$5:$K$23=(INT(AT96/8))),$AA$5:$AA$23))/8</f>
      </c>
      <c r="AV96" s="77"/>
    </row>
    <row r="97" ht="13.5" customHeight="1">
      <c r="A97" s="34"/>
      <c r="B97" s="202"/>
      <c r="C97" s="203"/>
      <c r="D97" s="203"/>
      <c r="E97" s="203"/>
      <c r="F97" s="203"/>
      <c r="G97" s="203"/>
      <c r="H97" s="203"/>
      <c r="I97" s="204"/>
      <c r="J97" s="153"/>
      <c r="K97" s="29"/>
      <c r="L97" s="196"/>
      <c r="M97" s="196"/>
      <c r="N97" s="196"/>
      <c r="O97" s="196"/>
      <c r="P97" s="196"/>
      <c r="Q97" s="196"/>
      <c r="R97" s="196"/>
      <c r="S97" s="196"/>
      <c r="T97" s="196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57"/>
      <c r="AT97" s="76">
        <v>122</v>
      </c>
      <c r="AU97" s="77">
        <f>LOOKUP(1,0/($K$5:$K$23=(INT(AT97/8))),$AA$5:$AA$23)+(AT97-LOOKUP(1,0/($K$5:$K$23=(INT(AT97/8))),$V$5:$V$23))*(LOOKUP(1,0/($K$5:$K$23=(INT(AT97/8)+1)),$AA$5:$AA$23)-LOOKUP(1,0/($K$5:$K$23=(INT(AT97/8))),$AA$5:$AA$23))/8</f>
      </c>
      <c r="AV97" s="77"/>
    </row>
    <row r="98" ht="14.25" customHeight="1">
      <c r="A98" s="34"/>
      <c r="B98" s="225"/>
      <c r="C98" s="226"/>
      <c r="D98" s="226"/>
      <c r="E98" s="226"/>
      <c r="F98" s="226"/>
      <c r="G98" s="226"/>
      <c r="H98" s="226"/>
      <c r="I98" s="227"/>
      <c r="J98" s="153"/>
      <c r="K98" s="29"/>
      <c r="L98" s="196"/>
      <c r="M98" s="196"/>
      <c r="N98" s="196"/>
      <c r="O98" s="196"/>
      <c r="P98" s="196"/>
      <c r="Q98" s="196"/>
      <c r="R98" s="196"/>
      <c r="S98" s="196"/>
      <c r="T98" s="196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57"/>
      <c r="AT98" s="76">
        <v>123</v>
      </c>
      <c r="AU98" s="77">
        <f>LOOKUP(1,0/($K$5:$K$23=(INT(AT98/8))),$AA$5:$AA$23)+(AT98-LOOKUP(1,0/($K$5:$K$23=(INT(AT98/8))),$V$5:$V$23))*(LOOKUP(1,0/($K$5:$K$23=(INT(AT98/8)+1)),$AA$5:$AA$23)-LOOKUP(1,0/($K$5:$K$23=(INT(AT98/8))),$AA$5:$AA$23))/8</f>
      </c>
      <c r="AV98" s="77"/>
    </row>
    <row r="99" ht="13.5" customHeight="1">
      <c r="A99" s="29"/>
      <c r="B99" s="228"/>
      <c r="C99" s="228"/>
      <c r="D99" s="195"/>
      <c r="E99" s="195"/>
      <c r="F99" s="195"/>
      <c r="G99" s="195"/>
      <c r="H99" s="195"/>
      <c r="I99" s="195"/>
      <c r="J99" s="29"/>
      <c r="K99" s="29"/>
      <c r="L99" s="196"/>
      <c r="M99" s="196"/>
      <c r="N99" s="196"/>
      <c r="O99" s="196"/>
      <c r="P99" s="196"/>
      <c r="Q99" s="196"/>
      <c r="R99" s="196"/>
      <c r="S99" s="196"/>
      <c r="T99" s="196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57"/>
      <c r="AT99" s="76">
        <v>124</v>
      </c>
      <c r="AU99" s="77">
        <f>LOOKUP(1,0/($K$5:$K$23=(INT(AT99/8))),$AA$5:$AA$23)+(AT99-LOOKUP(1,0/($K$5:$K$23=(INT(AT99/8))),$V$5:$V$23))*(LOOKUP(1,0/($K$5:$K$23=(INT(AT99/8)+1)),$AA$5:$AA$23)-LOOKUP(1,0/($K$5:$K$23=(INT(AT99/8))),$AA$5:$AA$23))/8</f>
      </c>
      <c r="AV99" s="77"/>
    </row>
    <row r="100" ht="13.5" customHeight="1">
      <c r="A100" s="29"/>
      <c r="B100" s="29"/>
      <c r="C100" s="29"/>
      <c r="D100" s="196"/>
      <c r="E100" s="196"/>
      <c r="F100" s="196"/>
      <c r="G100" s="196"/>
      <c r="H100" s="196"/>
      <c r="I100" s="196"/>
      <c r="J100" s="29"/>
      <c r="K100" s="29"/>
      <c r="L100" s="196"/>
      <c r="M100" s="196"/>
      <c r="N100" s="196"/>
      <c r="O100" s="196"/>
      <c r="P100" s="196"/>
      <c r="Q100" s="196"/>
      <c r="R100" s="196"/>
      <c r="S100" s="196"/>
      <c r="T100" s="196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57"/>
      <c r="AT100" s="76">
        <v>125</v>
      </c>
      <c r="AU100" s="77">
        <f>LOOKUP(1,0/($K$5:$K$23=(INT(AT100/8))),$AA$5:$AA$23)+(AT100-LOOKUP(1,0/($K$5:$K$23=(INT(AT100/8))),$V$5:$V$23))*(LOOKUP(1,0/($K$5:$K$23=(INT(AT100/8)+1)),$AA$5:$AA$23)-LOOKUP(1,0/($K$5:$K$23=(INT(AT100/8))),$AA$5:$AA$23))/8</f>
      </c>
      <c r="AV100" s="77"/>
    </row>
    <row r="101" ht="13.5" customHeight="1">
      <c r="A101" s="29"/>
      <c r="B101" s="29"/>
      <c r="C101" s="29"/>
      <c r="D101" s="196"/>
      <c r="E101" s="196"/>
      <c r="F101" s="196"/>
      <c r="G101" s="196"/>
      <c r="H101" s="196"/>
      <c r="I101" s="196"/>
      <c r="J101" s="29"/>
      <c r="K101" s="29"/>
      <c r="L101" s="196"/>
      <c r="M101" s="196"/>
      <c r="N101" s="196"/>
      <c r="O101" s="196"/>
      <c r="P101" s="196"/>
      <c r="Q101" s="196"/>
      <c r="R101" s="196"/>
      <c r="S101" s="196"/>
      <c r="T101" s="196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57"/>
      <c r="AT101" s="76">
        <v>126</v>
      </c>
      <c r="AU101" s="77">
        <f>LOOKUP(1,0/($K$5:$K$23=(INT(AT101/8))),$AA$5:$AA$23)+(AT101-LOOKUP(1,0/($K$5:$K$23=(INT(AT101/8))),$V$5:$V$23))*(LOOKUP(1,0/($K$5:$K$23=(INT(AT101/8)+1)),$AA$5:$AA$23)-LOOKUP(1,0/($K$5:$K$23=(INT(AT101/8))),$AA$5:$AA$23))/8</f>
      </c>
      <c r="AV101" s="77"/>
    </row>
    <row r="102" ht="13.5" customHeight="1">
      <c r="A102" s="29"/>
      <c r="B102" s="29"/>
      <c r="C102" s="29"/>
      <c r="D102" s="196"/>
      <c r="E102" s="196"/>
      <c r="F102" s="196"/>
      <c r="G102" s="196"/>
      <c r="H102" s="196"/>
      <c r="I102" s="196"/>
      <c r="J102" s="29"/>
      <c r="K102" s="29"/>
      <c r="L102" s="196"/>
      <c r="M102" s="196"/>
      <c r="N102" s="196"/>
      <c r="O102" s="196"/>
      <c r="P102" s="196"/>
      <c r="Q102" s="196"/>
      <c r="R102" s="196"/>
      <c r="S102" s="196"/>
      <c r="T102" s="196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57"/>
      <c r="AT102" s="76">
        <v>127</v>
      </c>
      <c r="AU102" s="77">
        <f>LOOKUP(1,0/($K$5:$K$23=(INT(AT102/8))),$AA$5:$AA$23)+(AT102-LOOKUP(1,0/($K$5:$K$23=(INT(AT102/8))),$V$5:$V$23))*(LOOKUP(1,0/($K$5:$K$23=(INT(AT102/8)+1)),$AA$5:$AA$23)-LOOKUP(1,0/($K$5:$K$23=(INT(AT102/8))),$AA$5:$AA$23))/8</f>
      </c>
      <c r="AV102" s="77"/>
    </row>
    <row r="103" ht="13.5" customHeight="1">
      <c r="A103" s="29"/>
      <c r="B103" s="29"/>
      <c r="C103" s="29"/>
      <c r="D103" s="196"/>
      <c r="E103" s="196"/>
      <c r="F103" s="196"/>
      <c r="G103" s="196"/>
      <c r="H103" s="196"/>
      <c r="I103" s="196"/>
      <c r="J103" s="29"/>
      <c r="K103" s="29"/>
      <c r="L103" s="196"/>
      <c r="M103" s="196"/>
      <c r="N103" s="196"/>
      <c r="O103" s="196"/>
      <c r="P103" s="196"/>
      <c r="Q103" s="196"/>
      <c r="R103" s="196"/>
      <c r="S103" s="196"/>
      <c r="T103" s="196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57"/>
      <c r="AT103" s="76">
        <v>128</v>
      </c>
      <c r="AU103" s="77">
        <f>LOOKUP(1,0/($K$5:$K$23=(INT(AT103/8))),$AA$5:$AA$23)+(AT103-LOOKUP(1,0/($K$5:$K$23=(INT(AT103/8))),$V$5:$V$23))*(LOOKUP(1,0/($K$5:$K$23=(INT(AT103/8)+1)),$AA$5:$AA$23)-LOOKUP(1,0/($K$5:$K$23=(INT(AT103/8))),$AA$5:$AA$23))/8</f>
      </c>
      <c r="AV103" s="77"/>
    </row>
    <row r="104" ht="13.5" customHeight="1">
      <c r="A104" s="29"/>
      <c r="B104" s="29"/>
      <c r="C104" s="29"/>
      <c r="D104" s="196"/>
      <c r="E104" s="196"/>
      <c r="F104" s="196"/>
      <c r="G104" s="196"/>
      <c r="H104" s="196"/>
      <c r="I104" s="196"/>
      <c r="J104" s="29"/>
      <c r="K104" s="29"/>
      <c r="L104" s="196"/>
      <c r="M104" s="196"/>
      <c r="N104" s="196"/>
      <c r="O104" s="196"/>
      <c r="P104" s="196"/>
      <c r="Q104" s="196"/>
      <c r="R104" s="196"/>
      <c r="S104" s="196"/>
      <c r="T104" s="196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57"/>
      <c r="AT104" s="76">
        <v>129</v>
      </c>
      <c r="AU104" s="77">
        <f>LOOKUP(1,0/($K$5:$K$23=(INT(AT104/8))),$AA$5:$AA$23)+(AT104-LOOKUP(1,0/($K$5:$K$23=(INT(AT104/8))),$V$5:$V$23))*(LOOKUP(1,0/($K$5:$K$23=(INT(AT104/8)+1)),$AA$5:$AA$23)-LOOKUP(1,0/($K$5:$K$23=(INT(AT104/8))),$AA$5:$AA$23))/8</f>
      </c>
      <c r="AV104" s="77"/>
    </row>
    <row r="105" ht="13.5" customHeight="1">
      <c r="A105" s="29"/>
      <c r="B105" s="29"/>
      <c r="C105" s="29"/>
      <c r="D105" s="196"/>
      <c r="E105" s="196"/>
      <c r="F105" s="196"/>
      <c r="G105" s="196"/>
      <c r="H105" s="196"/>
      <c r="I105" s="196"/>
      <c r="J105" s="29"/>
      <c r="K105" s="29"/>
      <c r="L105" s="196"/>
      <c r="M105" s="196"/>
      <c r="N105" s="196"/>
      <c r="O105" s="196"/>
      <c r="P105" s="196"/>
      <c r="Q105" s="196"/>
      <c r="R105" s="196"/>
      <c r="S105" s="196"/>
      <c r="T105" s="196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57"/>
      <c r="AT105" s="76">
        <v>130</v>
      </c>
      <c r="AU105" s="77">
        <f>LOOKUP(1,0/($K$5:$K$23=(INT(AT105/8))),$AA$5:$AA$23)+(AT105-LOOKUP(1,0/($K$5:$K$23=(INT(AT105/8))),$V$5:$V$23))*(LOOKUP(1,0/($K$5:$K$23=(INT(AT105/8)+1)),$AA$5:$AA$23)-LOOKUP(1,0/($K$5:$K$23=(INT(AT105/8))),$AA$5:$AA$23))/8</f>
      </c>
      <c r="AV105" s="77"/>
    </row>
    <row r="106" ht="13.5" customHeight="1">
      <c r="A106" s="29"/>
      <c r="B106" s="29"/>
      <c r="C106" s="29"/>
      <c r="D106" s="196"/>
      <c r="E106" s="196"/>
      <c r="F106" s="196"/>
      <c r="G106" s="196"/>
      <c r="H106" s="196"/>
      <c r="I106" s="196"/>
      <c r="J106" s="29"/>
      <c r="K106" s="29"/>
      <c r="L106" s="196"/>
      <c r="M106" s="196"/>
      <c r="N106" s="196"/>
      <c r="O106" s="196"/>
      <c r="P106" s="196"/>
      <c r="Q106" s="196"/>
      <c r="R106" s="196"/>
      <c r="S106" s="196"/>
      <c r="T106" s="196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57"/>
      <c r="AT106" s="76">
        <v>131</v>
      </c>
      <c r="AU106" s="77">
        <f>LOOKUP(1,0/($K$5:$K$23=(INT(AT106/8))),$AA$5:$AA$23)+(AT106-LOOKUP(1,0/($K$5:$K$23=(INT(AT106/8))),$V$5:$V$23))*(LOOKUP(1,0/($K$5:$K$23=(INT(AT106/8)+1)),$AA$5:$AA$23)-LOOKUP(1,0/($K$5:$K$23=(INT(AT106/8))),$AA$5:$AA$23))/8</f>
      </c>
      <c r="AV106" s="77"/>
    </row>
    <row r="107" ht="13.5" customHeight="1">
      <c r="A107" s="29"/>
      <c r="B107" s="29"/>
      <c r="C107" s="29"/>
      <c r="D107" s="196"/>
      <c r="E107" s="196"/>
      <c r="F107" s="196"/>
      <c r="G107" s="196"/>
      <c r="H107" s="196"/>
      <c r="I107" s="196"/>
      <c r="J107" s="29"/>
      <c r="K107" s="29"/>
      <c r="L107" s="196"/>
      <c r="M107" s="196"/>
      <c r="N107" s="196"/>
      <c r="O107" s="196"/>
      <c r="P107" s="196"/>
      <c r="Q107" s="196"/>
      <c r="R107" s="196"/>
      <c r="S107" s="196"/>
      <c r="T107" s="196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57"/>
      <c r="AT107" s="76">
        <v>132</v>
      </c>
      <c r="AU107" s="77">
        <f>LOOKUP(1,0/($K$5:$K$23=(INT(AT107/8))),$AA$5:$AA$23)+(AT107-LOOKUP(1,0/($K$5:$K$23=(INT(AT107/8))),$V$5:$V$23))*(LOOKUP(1,0/($K$5:$K$23=(INT(AT107/8)+1)),$AA$5:$AA$23)-LOOKUP(1,0/($K$5:$K$23=(INT(AT107/8))),$AA$5:$AA$23))/8</f>
      </c>
      <c r="AV107" s="77"/>
    </row>
    <row r="108" ht="13.5" customHeight="1">
      <c r="A108" s="29"/>
      <c r="B108" s="29"/>
      <c r="C108" s="29"/>
      <c r="D108" s="196"/>
      <c r="E108" s="196"/>
      <c r="F108" s="196"/>
      <c r="G108" s="196"/>
      <c r="H108" s="196"/>
      <c r="I108" s="196"/>
      <c r="J108" s="29"/>
      <c r="K108" s="29"/>
      <c r="L108" s="196"/>
      <c r="M108" s="196"/>
      <c r="N108" s="196"/>
      <c r="O108" s="196"/>
      <c r="P108" s="196"/>
      <c r="Q108" s="196"/>
      <c r="R108" s="196"/>
      <c r="S108" s="196"/>
      <c r="T108" s="196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57"/>
      <c r="AT108" s="76">
        <v>133</v>
      </c>
      <c r="AU108" s="77">
        <f>LOOKUP(1,0/($K$5:$K$23=(INT(AT108/8))),$AA$5:$AA$23)+(AT108-LOOKUP(1,0/($K$5:$K$23=(INT(AT108/8))),$V$5:$V$23))*(LOOKUP(1,0/($K$5:$K$23=(INT(AT108/8)+1)),$AA$5:$AA$23)-LOOKUP(1,0/($K$5:$K$23=(INT(AT108/8))),$AA$5:$AA$23))/8</f>
      </c>
      <c r="AV108" s="77"/>
    </row>
    <row r="109" ht="13.5" customHeight="1">
      <c r="A109" s="29"/>
      <c r="B109" s="29"/>
      <c r="C109" s="29"/>
      <c r="D109" s="196"/>
      <c r="E109" s="196"/>
      <c r="F109" s="196"/>
      <c r="G109" s="196"/>
      <c r="H109" s="196"/>
      <c r="I109" s="196"/>
      <c r="J109" s="29"/>
      <c r="K109" s="29"/>
      <c r="L109" s="196"/>
      <c r="M109" s="196"/>
      <c r="N109" s="196"/>
      <c r="O109" s="196"/>
      <c r="P109" s="196"/>
      <c r="Q109" s="196"/>
      <c r="R109" s="196"/>
      <c r="S109" s="196"/>
      <c r="T109" s="196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57"/>
      <c r="AT109" s="76">
        <v>134</v>
      </c>
      <c r="AU109" s="77">
        <f>LOOKUP(1,0/($K$5:$K$23=(INT(AT109/8))),$AA$5:$AA$23)+(AT109-LOOKUP(1,0/($K$5:$K$23=(INT(AT109/8))),$V$5:$V$23))*(LOOKUP(1,0/($K$5:$K$23=(INT(AT109/8)+1)),$AA$5:$AA$23)-LOOKUP(1,0/($K$5:$K$23=(INT(AT109/8))),$AA$5:$AA$23))/8</f>
      </c>
      <c r="AV109" s="77"/>
    </row>
    <row r="110" ht="13.5" customHeight="1">
      <c r="A110" s="29"/>
      <c r="B110" s="29"/>
      <c r="C110" s="29"/>
      <c r="D110" s="196"/>
      <c r="E110" s="196"/>
      <c r="F110" s="196"/>
      <c r="G110" s="196"/>
      <c r="H110" s="196"/>
      <c r="I110" s="196"/>
      <c r="J110" s="29"/>
      <c r="K110" s="29"/>
      <c r="L110" s="196"/>
      <c r="M110" s="196"/>
      <c r="N110" s="196"/>
      <c r="O110" s="196"/>
      <c r="P110" s="196"/>
      <c r="Q110" s="196"/>
      <c r="R110" s="196"/>
      <c r="S110" s="196"/>
      <c r="T110" s="196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57"/>
      <c r="AT110" s="76">
        <v>135</v>
      </c>
      <c r="AU110" s="77">
        <f>LOOKUP(1,0/($K$5:$K$23=(INT(AT110/8))),$AA$5:$AA$23)+(AT110-LOOKUP(1,0/($K$5:$K$23=(INT(AT110/8))),$V$5:$V$23))*(LOOKUP(1,0/($K$5:$K$23=(INT(AT110/8)+1)),$AA$5:$AA$23)-LOOKUP(1,0/($K$5:$K$23=(INT(AT110/8))),$AA$5:$AA$23))/8</f>
      </c>
      <c r="AV110" s="77"/>
    </row>
    <row r="111" ht="13.5" customHeight="1">
      <c r="A111" s="29"/>
      <c r="B111" s="29"/>
      <c r="C111" s="29"/>
      <c r="D111" s="196"/>
      <c r="E111" s="29"/>
      <c r="F111" s="29"/>
      <c r="G111" s="29"/>
      <c r="H111" s="29"/>
      <c r="I111" s="29"/>
      <c r="J111" s="29"/>
      <c r="K111" s="29"/>
      <c r="L111" s="196"/>
      <c r="M111" s="196"/>
      <c r="N111" s="196"/>
      <c r="O111" s="196"/>
      <c r="P111" s="196"/>
      <c r="Q111" s="196"/>
      <c r="R111" s="196"/>
      <c r="S111" s="196"/>
      <c r="T111" s="196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57"/>
      <c r="AT111" s="76">
        <v>136</v>
      </c>
      <c r="AU111" s="77">
        <f>LOOKUP(1,0/($K$5:$K$23=(INT(AT111/8))),$AA$5:$AA$23)+(AT111-LOOKUP(1,0/($K$5:$K$23=(INT(AT111/8))),$V$5:$V$23))*(LOOKUP(1,0/($K$5:$K$23=(INT(AT111/8)+1)),$AA$5:$AA$23)-LOOKUP(1,0/($K$5:$K$23=(INT(AT111/8))),$AA$5:$AA$23))/8</f>
      </c>
      <c r="AV111" s="77"/>
    </row>
    <row r="112" ht="13.5" customHeight="1">
      <c r="A112" s="29"/>
      <c r="B112" s="29"/>
      <c r="C112" s="29"/>
      <c r="D112" s="196"/>
      <c r="E112" s="29"/>
      <c r="F112" s="29"/>
      <c r="G112" s="29"/>
      <c r="H112" s="29"/>
      <c r="I112" s="29"/>
      <c r="J112" s="29"/>
      <c r="K112" s="29"/>
      <c r="L112" s="196"/>
      <c r="M112" s="196"/>
      <c r="N112" s="196"/>
      <c r="O112" s="196"/>
      <c r="P112" s="196"/>
      <c r="Q112" s="196"/>
      <c r="R112" s="196"/>
      <c r="S112" s="196"/>
      <c r="T112" s="196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57"/>
      <c r="AT112" s="76">
        <v>137</v>
      </c>
      <c r="AU112" s="77">
        <f>LOOKUP(1,0/($K$5:$K$23=(INT(AT112/8))),$AA$5:$AA$23)+(AT112-LOOKUP(1,0/($K$5:$K$23=(INT(AT112/8))),$V$5:$V$23))*(LOOKUP(1,0/($K$5:$K$23=(INT(AT112/8)+1)),$AA$5:$AA$23)-LOOKUP(1,0/($K$5:$K$23=(INT(AT112/8))),$AA$5:$AA$23))/8</f>
      </c>
      <c r="AV112" s="77"/>
    </row>
    <row r="113" ht="13.5" customHeight="1">
      <c r="A113" s="29"/>
      <c r="B113" s="29"/>
      <c r="C113" s="29"/>
      <c r="D113" s="196"/>
      <c r="E113" s="29"/>
      <c r="F113" s="29"/>
      <c r="G113" s="29"/>
      <c r="H113" s="29"/>
      <c r="I113" s="29"/>
      <c r="J113" s="29"/>
      <c r="K113" s="29"/>
      <c r="L113" s="196"/>
      <c r="M113" s="196"/>
      <c r="N113" s="196"/>
      <c r="O113" s="196"/>
      <c r="P113" s="196"/>
      <c r="Q113" s="196"/>
      <c r="R113" s="196"/>
      <c r="S113" s="196"/>
      <c r="T113" s="196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57"/>
      <c r="AT113" s="76">
        <v>138</v>
      </c>
      <c r="AU113" s="77">
        <f>LOOKUP(1,0/($K$5:$K$23=(INT(AT113/8))),$AA$5:$AA$23)+(AT113-LOOKUP(1,0/($K$5:$K$23=(INT(AT113/8))),$V$5:$V$23))*(LOOKUP(1,0/($K$5:$K$23=(INT(AT113/8)+1)),$AA$5:$AA$23)-LOOKUP(1,0/($K$5:$K$23=(INT(AT113/8))),$AA$5:$AA$23))/8</f>
      </c>
      <c r="AV113" s="77"/>
    </row>
    <row r="114" ht="13.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196"/>
      <c r="K114" s="196"/>
      <c r="L114" s="29"/>
      <c r="M114" s="29"/>
      <c r="N114" s="196"/>
      <c r="O114" s="196"/>
      <c r="P114" s="196"/>
      <c r="Q114" s="196"/>
      <c r="R114" s="196"/>
      <c r="S114" s="196"/>
      <c r="T114" s="196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57"/>
      <c r="AT114" s="76">
        <v>139</v>
      </c>
      <c r="AU114" s="77">
        <f>LOOKUP(1,0/($K$5:$K$23=(INT(AT114/8))),$AA$5:$AA$23)+(AT114-LOOKUP(1,0/($K$5:$K$23=(INT(AT114/8))),$V$5:$V$23))*(LOOKUP(1,0/($K$5:$K$23=(INT(AT114/8)+1)),$AA$5:$AA$23)-LOOKUP(1,0/($K$5:$K$23=(INT(AT114/8))),$AA$5:$AA$23))/8</f>
      </c>
      <c r="AV114" s="77"/>
    </row>
    <row r="115" ht="13.5" customHeight="1">
      <c r="A115" s="29"/>
      <c r="B115" s="29"/>
      <c r="C115" s="29"/>
      <c r="D115" s="29"/>
      <c r="E115" s="196"/>
      <c r="F115" s="196"/>
      <c r="G115" s="196"/>
      <c r="H115" s="196"/>
      <c r="I115" s="196"/>
      <c r="J115" s="196"/>
      <c r="K115" s="196"/>
      <c r="L115" s="29"/>
      <c r="M115" s="29"/>
      <c r="N115" s="196"/>
      <c r="O115" s="196"/>
      <c r="P115" s="196"/>
      <c r="Q115" s="196"/>
      <c r="R115" s="196"/>
      <c r="S115" s="196"/>
      <c r="T115" s="196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57"/>
      <c r="AT115" s="76">
        <v>140</v>
      </c>
      <c r="AU115" s="77">
        <f>LOOKUP(1,0/($K$5:$K$23=(INT(AT115/8))),$AA$5:$AA$23)+(AT115-LOOKUP(1,0/($K$5:$K$23=(INT(AT115/8))),$V$5:$V$23))*(LOOKUP(1,0/($K$5:$K$23=(INT(AT115/8)+1)),$AA$5:$AA$23)-LOOKUP(1,0/($K$5:$K$23=(INT(AT115/8))),$AA$5:$AA$23))/8</f>
      </c>
      <c r="AV115" s="77"/>
    </row>
    <row r="116" ht="13.5" customHeight="1">
      <c r="A116" s="29"/>
      <c r="B116" s="29"/>
      <c r="C116" s="29"/>
      <c r="D116" s="29"/>
      <c r="E116" s="196"/>
      <c r="F116" s="196"/>
      <c r="G116" s="196"/>
      <c r="H116" s="196"/>
      <c r="I116" s="196"/>
      <c r="J116" s="196"/>
      <c r="K116" s="196"/>
      <c r="L116" s="29"/>
      <c r="M116" s="29"/>
      <c r="N116" s="196"/>
      <c r="O116" s="196"/>
      <c r="P116" s="196"/>
      <c r="Q116" s="196"/>
      <c r="R116" s="196"/>
      <c r="S116" s="196"/>
      <c r="T116" s="196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57"/>
      <c r="AT116" s="76">
        <v>141</v>
      </c>
      <c r="AU116" s="77">
        <f>LOOKUP(1,0/($K$5:$K$23=(INT(AT116/8))),$AA$5:$AA$23)+(AT116-LOOKUP(1,0/($K$5:$K$23=(INT(AT116/8))),$V$5:$V$23))*(LOOKUP(1,0/($K$5:$K$23=(INT(AT116/8)+1)),$AA$5:$AA$23)-LOOKUP(1,0/($K$5:$K$23=(INT(AT116/8))),$AA$5:$AA$23))/8</f>
      </c>
      <c r="AV116" s="77"/>
    </row>
    <row r="117" ht="13.5" customHeight="1">
      <c r="A117" s="29"/>
      <c r="B117" s="29"/>
      <c r="C117" s="29"/>
      <c r="D117" s="29"/>
      <c r="E117" s="196"/>
      <c r="F117" s="196"/>
      <c r="G117" s="196"/>
      <c r="H117" s="196"/>
      <c r="I117" s="196"/>
      <c r="J117" s="196"/>
      <c r="K117" s="196"/>
      <c r="L117" s="29"/>
      <c r="M117" s="29"/>
      <c r="N117" s="196"/>
      <c r="O117" s="196"/>
      <c r="P117" s="196"/>
      <c r="Q117" s="196"/>
      <c r="R117" s="196"/>
      <c r="S117" s="196"/>
      <c r="T117" s="196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57"/>
      <c r="AT117" s="76">
        <v>142</v>
      </c>
      <c r="AU117" s="77">
        <f>LOOKUP(1,0/($K$5:$K$23=(INT(AT117/8))),$AA$5:$AA$23)+(AT117-LOOKUP(1,0/($K$5:$K$23=(INT(AT117/8))),$V$5:$V$23))*(LOOKUP(1,0/($K$5:$K$23=(INT(AT117/8)+1)),$AA$5:$AA$23)-LOOKUP(1,0/($K$5:$K$23=(INT(AT117/8))),$AA$5:$AA$23))/8</f>
      </c>
      <c r="AV117" s="77"/>
    </row>
    <row r="118" ht="13.5" customHeight="1">
      <c r="A118" s="29"/>
      <c r="B118" s="29"/>
      <c r="C118" s="29"/>
      <c r="D118" s="29"/>
      <c r="E118" s="196"/>
      <c r="F118" s="196"/>
      <c r="G118" s="196"/>
      <c r="H118" s="196"/>
      <c r="I118" s="196"/>
      <c r="J118" s="196"/>
      <c r="K118" s="196"/>
      <c r="L118" s="29"/>
      <c r="M118" s="29"/>
      <c r="N118" s="196"/>
      <c r="O118" s="196"/>
      <c r="P118" s="196"/>
      <c r="Q118" s="196"/>
      <c r="R118" s="196"/>
      <c r="S118" s="196"/>
      <c r="T118" s="196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57"/>
      <c r="AT118" s="76">
        <v>143</v>
      </c>
      <c r="AU118" s="77">
        <f>LOOKUP(1,0/($K$5:$K$23=(INT(AT118/8))),$AA$5:$AA$23)+(AT118-LOOKUP(1,0/($K$5:$K$23=(INT(AT118/8))),$V$5:$V$23))*(LOOKUP(1,0/($K$5:$K$23=(INT(AT118/8)+1)),$AA$5:$AA$23)-LOOKUP(1,0/($K$5:$K$23=(INT(AT118/8))),$AA$5:$AA$23))/8</f>
      </c>
      <c r="AV118" s="77"/>
    </row>
    <row r="119" ht="13.5" customHeight="1">
      <c r="A119" s="29"/>
      <c r="B119" s="29"/>
      <c r="C119" s="29"/>
      <c r="D119" s="29"/>
      <c r="E119" s="196"/>
      <c r="F119" s="196"/>
      <c r="G119" s="196"/>
      <c r="H119" s="196"/>
      <c r="I119" s="196"/>
      <c r="J119" s="196"/>
      <c r="K119" s="196"/>
      <c r="L119" s="29"/>
      <c r="M119" s="29"/>
      <c r="N119" s="196"/>
      <c r="O119" s="196"/>
      <c r="P119" s="196"/>
      <c r="Q119" s="196"/>
      <c r="R119" s="196"/>
      <c r="S119" s="196"/>
      <c r="T119" s="196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57"/>
      <c r="AT119" s="76">
        <v>144</v>
      </c>
      <c r="AU119" s="77">
        <f>LOOKUP(1,0/($K$5:$K$23=(INT(AT119/8))),$AA$5:$AA$23)+(AT119-LOOKUP(1,0/($K$5:$K$23=(INT(AT119/8))),$V$5:$V$23))*(LOOKUP(1,0/($K$5:$K$23=(INT(AT119/8)+1)),$AA$5:$AA$23)-LOOKUP(1,0/($K$5:$K$23=(INT(AT119/8))),$AA$5:$AA$23))/8</f>
      </c>
      <c r="AV119" s="77"/>
    </row>
    <row r="120" ht="13.5" customHeight="1">
      <c r="A120" s="29"/>
      <c r="B120" s="29"/>
      <c r="C120" s="29"/>
      <c r="D120" s="29"/>
      <c r="E120" s="196"/>
      <c r="F120" s="196"/>
      <c r="G120" s="196"/>
      <c r="H120" s="196"/>
      <c r="I120" s="196"/>
      <c r="J120" s="196"/>
      <c r="K120" s="196"/>
      <c r="L120" s="29"/>
      <c r="M120" s="29"/>
      <c r="N120" s="196"/>
      <c r="O120" s="196"/>
      <c r="P120" s="196"/>
      <c r="Q120" s="196"/>
      <c r="R120" s="196"/>
      <c r="S120" s="196"/>
      <c r="T120" s="196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57"/>
      <c r="AT120" s="76">
        <v>145</v>
      </c>
      <c r="AU120" s="77">
        <f>LOOKUP(1,0/($K$5:$K$23=(INT(AT120/8))),$AA$5:$AA$23)+(AT120-LOOKUP(1,0/($K$5:$K$23=(INT(AT120/8))),$V$5:$V$23))*(LOOKUP(1,0/($K$5:$K$23=(INT(AT120/8)+1)),$AA$5:$AA$23)-LOOKUP(1,0/($K$5:$K$23=(INT(AT120/8))),$AA$5:$AA$23))/8</f>
      </c>
      <c r="AV120" s="77"/>
    </row>
    <row r="121" ht="13.5" customHeight="1">
      <c r="A121" s="29"/>
      <c r="B121" s="29"/>
      <c r="C121" s="29"/>
      <c r="D121" s="29"/>
      <c r="E121" s="196"/>
      <c r="F121" s="196"/>
      <c r="G121" s="196"/>
      <c r="H121" s="196"/>
      <c r="I121" s="196"/>
      <c r="J121" s="196"/>
      <c r="K121" s="196"/>
      <c r="L121" s="29"/>
      <c r="M121" s="29"/>
      <c r="N121" s="196"/>
      <c r="O121" s="196"/>
      <c r="P121" s="196"/>
      <c r="Q121" s="196"/>
      <c r="R121" s="196"/>
      <c r="S121" s="196"/>
      <c r="T121" s="196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57"/>
      <c r="AT121" s="76">
        <v>146</v>
      </c>
      <c r="AU121" s="77">
        <f>LOOKUP(1,0/($K$5:$K$23=(INT(AT121/8))),$AA$5:$AA$23)+(AT121-LOOKUP(1,0/($K$5:$K$23=(INT(AT121/8))),$V$5:$V$23))*(LOOKUP(1,0/($K$5:$K$23=(INT(AT121/8)+1)),$AA$5:$AA$23)-LOOKUP(1,0/($K$5:$K$23=(INT(AT121/8))),$AA$5:$AA$23))/8</f>
      </c>
      <c r="AV121" s="77"/>
    </row>
    <row r="122" ht="13.5" customHeight="1">
      <c r="A122" s="29"/>
      <c r="B122" s="29"/>
      <c r="C122" s="29"/>
      <c r="D122" s="29"/>
      <c r="E122" s="196"/>
      <c r="F122" s="196"/>
      <c r="G122" s="196"/>
      <c r="H122" s="196"/>
      <c r="I122" s="196"/>
      <c r="J122" s="196"/>
      <c r="K122" s="196"/>
      <c r="L122" s="29"/>
      <c r="M122" s="29"/>
      <c r="N122" s="196"/>
      <c r="O122" s="196"/>
      <c r="P122" s="196"/>
      <c r="Q122" s="196"/>
      <c r="R122" s="196"/>
      <c r="S122" s="196"/>
      <c r="T122" s="196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57"/>
      <c r="AT122" s="76">
        <v>147</v>
      </c>
      <c r="AU122" s="77">
        <f>LOOKUP(1,0/($K$5:$K$23=(INT(AT122/8))),$AA$5:$AA$23)+(AT122-LOOKUP(1,0/($K$5:$K$23=(INT(AT122/8))),$V$5:$V$23))*(LOOKUP(1,0/($K$5:$K$23=(INT(AT122/8)+1)),$AA$5:$AA$23)-LOOKUP(1,0/($K$5:$K$23=(INT(AT122/8))),$AA$5:$AA$23))/8</f>
      </c>
      <c r="AV122" s="77"/>
    </row>
    <row r="123" ht="13.5" customHeight="1">
      <c r="A123" s="29"/>
      <c r="B123" s="29"/>
      <c r="C123" s="29"/>
      <c r="D123" s="29"/>
      <c r="E123" s="196"/>
      <c r="F123" s="196"/>
      <c r="G123" s="196"/>
      <c r="H123" s="196"/>
      <c r="I123" s="196"/>
      <c r="J123" s="196"/>
      <c r="K123" s="196"/>
      <c r="L123" s="29"/>
      <c r="M123" s="29"/>
      <c r="N123" s="196"/>
      <c r="O123" s="196"/>
      <c r="P123" s="196"/>
      <c r="Q123" s="196"/>
      <c r="R123" s="196"/>
      <c r="S123" s="196"/>
      <c r="T123" s="196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57"/>
      <c r="AT123" s="76">
        <v>148</v>
      </c>
      <c r="AU123" s="77">
        <f>LOOKUP(1,0/($K$5:$K$23=(INT(AT123/8))),$AA$5:$AA$23)+(AT123-LOOKUP(1,0/($K$5:$K$23=(INT(AT123/8))),$V$5:$V$23))*(LOOKUP(1,0/($K$5:$K$23=(INT(AT123/8)+1)),$AA$5:$AA$23)-LOOKUP(1,0/($K$5:$K$23=(INT(AT123/8))),$AA$5:$AA$23))/8</f>
      </c>
      <c r="AV123" s="77"/>
    </row>
    <row r="124" ht="13.5" customHeight="1">
      <c r="A124" s="29"/>
      <c r="B124" s="29"/>
      <c r="C124" s="29"/>
      <c r="D124" s="29"/>
      <c r="E124" s="196"/>
      <c r="F124" s="196"/>
      <c r="G124" s="196"/>
      <c r="H124" s="196"/>
      <c r="I124" s="196"/>
      <c r="J124" s="196"/>
      <c r="K124" s="196"/>
      <c r="L124" s="29"/>
      <c r="M124" s="29"/>
      <c r="N124" s="196"/>
      <c r="O124" s="196"/>
      <c r="P124" s="196"/>
      <c r="Q124" s="196"/>
      <c r="R124" s="196"/>
      <c r="S124" s="196"/>
      <c r="T124" s="196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57"/>
      <c r="AT124" s="76">
        <v>149</v>
      </c>
      <c r="AU124" s="77">
        <f>LOOKUP(1,0/($K$5:$K$23=(INT(AT124/8))),$AA$5:$AA$23)+(AT124-LOOKUP(1,0/($K$5:$K$23=(INT(AT124/8))),$V$5:$V$23))*(LOOKUP(1,0/($K$5:$K$23=(INT(AT124/8)+1)),$AA$5:$AA$23)-LOOKUP(1,0/($K$5:$K$23=(INT(AT124/8))),$AA$5:$AA$23))/8</f>
      </c>
      <c r="AV124" s="77"/>
    </row>
    <row r="125" ht="13.5" customHeight="1">
      <c r="A125" s="29"/>
      <c r="B125" s="29"/>
      <c r="C125" s="29"/>
      <c r="D125" s="29"/>
      <c r="E125" s="196"/>
      <c r="F125" s="196"/>
      <c r="G125" s="196"/>
      <c r="H125" s="196"/>
      <c r="I125" s="196"/>
      <c r="J125" s="196"/>
      <c r="K125" s="196"/>
      <c r="L125" s="29"/>
      <c r="M125" s="29"/>
      <c r="N125" s="196"/>
      <c r="O125" s="196"/>
      <c r="P125" s="196"/>
      <c r="Q125" s="196"/>
      <c r="R125" s="196"/>
      <c r="S125" s="196"/>
      <c r="T125" s="196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57"/>
      <c r="AT125" s="76">
        <v>150</v>
      </c>
      <c r="AU125" s="77">
        <f>LOOKUP(1,0/($K$5:$K$23=(INT(AT125/8))),$AA$5:$AA$23)+(AT125-LOOKUP(1,0/($K$5:$K$23=(INT(AT125/8))),$V$5:$V$23))*(LOOKUP(1,0/($K$5:$K$23=(INT(AT125/8)+1)),$AA$5:$AA$23)-LOOKUP(1,0/($K$5:$K$23=(INT(AT125/8))),$AA$5:$AA$23))/8</f>
      </c>
      <c r="AV125" s="77"/>
    </row>
    <row r="126" ht="13.5" customHeight="1">
      <c r="A126" s="29"/>
      <c r="B126" s="29"/>
      <c r="C126" s="29"/>
      <c r="D126" s="29"/>
      <c r="E126" s="196"/>
      <c r="F126" s="196"/>
      <c r="G126" s="196"/>
      <c r="H126" s="196"/>
      <c r="I126" s="196"/>
      <c r="J126" s="196"/>
      <c r="K126" s="196"/>
      <c r="L126" s="29"/>
      <c r="M126" s="29"/>
      <c r="N126" s="196"/>
      <c r="O126" s="196"/>
      <c r="P126" s="196"/>
      <c r="Q126" s="196"/>
      <c r="R126" s="196"/>
      <c r="S126" s="196"/>
      <c r="T126" s="196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57"/>
      <c r="AT126" s="76">
        <v>151</v>
      </c>
      <c r="AU126" s="77">
        <f>LOOKUP(1,0/($K$5:$K$23=(INT(AT126/8))),$AA$5:$AA$23)+(AT126-LOOKUP(1,0/($K$5:$K$23=(INT(AT126/8))),$V$5:$V$23))*(LOOKUP(1,0/($K$5:$K$23=(INT(AT126/8)+1)),$AA$5:$AA$23)-LOOKUP(1,0/($K$5:$K$23=(INT(AT126/8))),$AA$5:$AA$23))/8</f>
      </c>
      <c r="AV126" s="77"/>
    </row>
    <row r="127" ht="13.5" customHeight="1">
      <c r="A127" s="29"/>
      <c r="B127" s="29"/>
      <c r="C127" s="29"/>
      <c r="D127" s="29"/>
      <c r="E127" s="196"/>
      <c r="F127" s="196"/>
      <c r="G127" s="196"/>
      <c r="H127" s="196"/>
      <c r="I127" s="196"/>
      <c r="J127" s="196"/>
      <c r="K127" s="196"/>
      <c r="L127" s="29"/>
      <c r="M127" s="29"/>
      <c r="N127" s="196"/>
      <c r="O127" s="196"/>
      <c r="P127" s="196"/>
      <c r="Q127" s="196"/>
      <c r="R127" s="196"/>
      <c r="S127" s="196"/>
      <c r="T127" s="196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57"/>
      <c r="AT127" s="76">
        <v>152</v>
      </c>
      <c r="AU127" s="77">
        <f>LOOKUP(1,0/($K$5:$K$23=(INT(AT127/8))),$AA$5:$AA$23)+(AT127-LOOKUP(1,0/($K$5:$K$23=(INT(AT127/8))),$V$5:$V$23))*(LOOKUP(1,0/($K$5:$K$23=(INT(AT127/8)+1)),$AA$5:$AA$23)-LOOKUP(1,0/($K$5:$K$23=(INT(AT127/8))),$AA$5:$AA$23))/8</f>
      </c>
      <c r="AV127" s="77"/>
    </row>
    <row r="128" ht="13.5" customHeight="1">
      <c r="A128" s="29"/>
      <c r="B128" s="29"/>
      <c r="C128" s="29"/>
      <c r="D128" s="29"/>
      <c r="E128" s="196"/>
      <c r="F128" s="196"/>
      <c r="G128" s="196"/>
      <c r="H128" s="196"/>
      <c r="I128" s="196"/>
      <c r="J128" s="196"/>
      <c r="K128" s="196"/>
      <c r="L128" s="29"/>
      <c r="M128" s="29"/>
      <c r="N128" s="196"/>
      <c r="O128" s="196"/>
      <c r="P128" s="196"/>
      <c r="Q128" s="196"/>
      <c r="R128" s="196"/>
      <c r="S128" s="196"/>
      <c r="T128" s="196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57"/>
      <c r="AT128" s="76">
        <v>153</v>
      </c>
      <c r="AU128" s="77">
        <f>LOOKUP(1,0/($K$5:$K$23=(INT(AT128/8))),$AA$5:$AA$23)+(AT128-LOOKUP(1,0/($K$5:$K$23=(INT(AT128/8))),$V$5:$V$23))*(LOOKUP(1,0/($K$5:$K$23=(INT(AT128/8)+1)),$AA$5:$AA$23)-LOOKUP(1,0/($K$5:$K$23=(INT(AT128/8))),$AA$5:$AA$23))/8</f>
      </c>
      <c r="AV128" s="77"/>
    </row>
    <row r="129" ht="13.5" customHeight="1">
      <c r="A129" s="29"/>
      <c r="B129" s="29"/>
      <c r="C129" s="29"/>
      <c r="D129" s="29"/>
      <c r="E129" s="196"/>
      <c r="F129" s="196"/>
      <c r="G129" s="196"/>
      <c r="H129" s="196"/>
      <c r="I129" s="196"/>
      <c r="J129" s="196"/>
      <c r="K129" s="196"/>
      <c r="L129" s="29"/>
      <c r="M129" s="29"/>
      <c r="N129" s="196"/>
      <c r="O129" s="196"/>
      <c r="P129" s="196"/>
      <c r="Q129" s="196"/>
      <c r="R129" s="196"/>
      <c r="S129" s="196"/>
      <c r="T129" s="196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57"/>
      <c r="AT129" s="76">
        <v>154</v>
      </c>
      <c r="AU129" s="77">
        <f>LOOKUP(1,0/($K$5:$K$23=(INT(AT129/8))),$AA$5:$AA$23)+(AT129-LOOKUP(1,0/($K$5:$K$23=(INT(AT129/8))),$V$5:$V$23))*(LOOKUP(1,0/($K$5:$K$23=(INT(AT129/8)+1)),$AA$5:$AA$23)-LOOKUP(1,0/($K$5:$K$23=(INT(AT129/8))),$AA$5:$AA$23))/8</f>
      </c>
      <c r="AV129" s="77"/>
    </row>
    <row r="130" ht="13.5" customHeight="1">
      <c r="A130" s="29"/>
      <c r="B130" s="29"/>
      <c r="C130" s="29"/>
      <c r="D130" s="29"/>
      <c r="E130" s="196"/>
      <c r="F130" s="196"/>
      <c r="G130" s="196"/>
      <c r="H130" s="196"/>
      <c r="I130" s="196"/>
      <c r="J130" s="196"/>
      <c r="K130" s="196"/>
      <c r="L130" s="29"/>
      <c r="M130" s="29"/>
      <c r="N130" s="196"/>
      <c r="O130" s="196"/>
      <c r="P130" s="196"/>
      <c r="Q130" s="196"/>
      <c r="R130" s="196"/>
      <c r="S130" s="196"/>
      <c r="T130" s="196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57"/>
      <c r="AT130" s="76">
        <v>155</v>
      </c>
      <c r="AU130" s="77">
        <f>LOOKUP(1,0/($K$5:$K$23=(INT(AT130/8))),$AA$5:$AA$23)+(AT130-LOOKUP(1,0/($K$5:$K$23=(INT(AT130/8))),$V$5:$V$23))*(LOOKUP(1,0/($K$5:$K$23=(INT(AT130/8)+1)),$AA$5:$AA$23)-LOOKUP(1,0/($K$5:$K$23=(INT(AT130/8))),$AA$5:$AA$23))/8</f>
      </c>
      <c r="AV130" s="77"/>
    </row>
    <row r="131" ht="13.5" customHeight="1">
      <c r="A131" s="29"/>
      <c r="B131" s="29"/>
      <c r="C131" s="29"/>
      <c r="D131" s="29"/>
      <c r="E131" s="196"/>
      <c r="F131" s="196"/>
      <c r="G131" s="196"/>
      <c r="H131" s="196"/>
      <c r="I131" s="196"/>
      <c r="J131" s="196"/>
      <c r="K131" s="196"/>
      <c r="L131" s="29"/>
      <c r="M131" s="29"/>
      <c r="N131" s="196"/>
      <c r="O131" s="196"/>
      <c r="P131" s="196"/>
      <c r="Q131" s="196"/>
      <c r="R131" s="196"/>
      <c r="S131" s="196"/>
      <c r="T131" s="196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57"/>
      <c r="AT131" s="76">
        <v>156</v>
      </c>
      <c r="AU131" s="77">
        <f>LOOKUP(1,0/($K$5:$K$23=(INT(AT131/8))),$AA$5:$AA$23)+(AT131-LOOKUP(1,0/($K$5:$K$23=(INT(AT131/8))),$V$5:$V$23))*(LOOKUP(1,0/($K$5:$K$23=(INT(AT131/8)+1)),$AA$5:$AA$23)-LOOKUP(1,0/($K$5:$K$23=(INT(AT131/8))),$AA$5:$AA$23))/8</f>
      </c>
      <c r="AV131" s="77"/>
    </row>
    <row r="132" ht="13.5" customHeight="1">
      <c r="A132" s="29"/>
      <c r="B132" s="29"/>
      <c r="C132" s="29"/>
      <c r="D132" s="29"/>
      <c r="E132" s="196"/>
      <c r="F132" s="196"/>
      <c r="G132" s="196"/>
      <c r="H132" s="196"/>
      <c r="I132" s="196"/>
      <c r="J132" s="196"/>
      <c r="K132" s="196"/>
      <c r="L132" s="29"/>
      <c r="M132" s="29"/>
      <c r="N132" s="196"/>
      <c r="O132" s="196"/>
      <c r="P132" s="196"/>
      <c r="Q132" s="196"/>
      <c r="R132" s="196"/>
      <c r="S132" s="196"/>
      <c r="T132" s="196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57"/>
      <c r="AT132" s="76">
        <v>157</v>
      </c>
      <c r="AU132" s="77">
        <f>LOOKUP(1,0/($K$5:$K$23=(INT(AT132/8))),$AA$5:$AA$23)+(AT132-LOOKUP(1,0/($K$5:$K$23=(INT(AT132/8))),$V$5:$V$23))*(LOOKUP(1,0/($K$5:$K$23=(INT(AT132/8)+1)),$AA$5:$AA$23)-LOOKUP(1,0/($K$5:$K$23=(INT(AT132/8))),$AA$5:$AA$23))/8</f>
      </c>
      <c r="AV132" s="77"/>
    </row>
    <row r="133" ht="13.5" customHeight="1">
      <c r="A133" s="29"/>
      <c r="B133" s="29"/>
      <c r="C133" s="29"/>
      <c r="D133" s="29"/>
      <c r="E133" s="196"/>
      <c r="F133" s="196"/>
      <c r="G133" s="196"/>
      <c r="H133" s="196"/>
      <c r="I133" s="196"/>
      <c r="J133" s="196"/>
      <c r="K133" s="196"/>
      <c r="L133" s="29"/>
      <c r="M133" s="29"/>
      <c r="N133" s="196"/>
      <c r="O133" s="196"/>
      <c r="P133" s="196"/>
      <c r="Q133" s="196"/>
      <c r="R133" s="196"/>
      <c r="S133" s="196"/>
      <c r="T133" s="196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57"/>
      <c r="AT133" s="76">
        <v>158</v>
      </c>
      <c r="AU133" s="77">
        <f>LOOKUP(1,0/($K$5:$K$23=(INT(AT133/8))),$AA$5:$AA$23)+(AT133-LOOKUP(1,0/($K$5:$K$23=(INT(AT133/8))),$V$5:$V$23))*(LOOKUP(1,0/($K$5:$K$23=(INT(AT133/8)+1)),$AA$5:$AA$23)-LOOKUP(1,0/($K$5:$K$23=(INT(AT133/8))),$AA$5:$AA$23))/8</f>
      </c>
      <c r="AV133" s="77"/>
    </row>
    <row r="134" ht="13.5" customHeight="1">
      <c r="A134" s="29"/>
      <c r="B134" s="29"/>
      <c r="C134" s="29"/>
      <c r="D134" s="29"/>
      <c r="E134" s="196"/>
      <c r="F134" s="196"/>
      <c r="G134" s="196"/>
      <c r="H134" s="196"/>
      <c r="I134" s="196"/>
      <c r="J134" s="196"/>
      <c r="K134" s="196"/>
      <c r="L134" s="29"/>
      <c r="M134" s="29"/>
      <c r="N134" s="196"/>
      <c r="O134" s="196"/>
      <c r="P134" s="196"/>
      <c r="Q134" s="196"/>
      <c r="R134" s="196"/>
      <c r="S134" s="196"/>
      <c r="T134" s="196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57"/>
      <c r="AT134" s="76">
        <v>159</v>
      </c>
      <c r="AU134" s="77">
        <f>LOOKUP(1,0/($K$5:$K$23=(INT(AT134/8))),$AA$5:$AA$23)+(AT134-LOOKUP(1,0/($K$5:$K$23=(INT(AT134/8))),$V$5:$V$23))*(LOOKUP(1,0/($K$5:$K$23=(INT(AT134/8)+1)),$AA$5:$AA$23)-LOOKUP(1,0/($K$5:$K$23=(INT(AT134/8))),$AA$5:$AA$23))/8</f>
      </c>
      <c r="AV134" s="77"/>
    </row>
    <row r="135" ht="13.5" customHeight="1">
      <c r="A135" s="29"/>
      <c r="B135" s="29"/>
      <c r="C135" s="29"/>
      <c r="D135" s="29"/>
      <c r="E135" s="196"/>
      <c r="F135" s="196"/>
      <c r="G135" s="196"/>
      <c r="H135" s="196"/>
      <c r="I135" s="196"/>
      <c r="J135" s="196"/>
      <c r="K135" s="196"/>
      <c r="L135" s="29"/>
      <c r="M135" s="29"/>
      <c r="N135" s="196"/>
      <c r="O135" s="196"/>
      <c r="P135" s="196"/>
      <c r="Q135" s="196"/>
      <c r="R135" s="196"/>
      <c r="S135" s="196"/>
      <c r="T135" s="196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57"/>
      <c r="AT135" s="76">
        <v>160</v>
      </c>
      <c r="AU135" s="77">
        <f>LOOKUP(1,0/($K$5:$K$23=(INT(AT135/8))),$AA$5:$AA$23)+(AT135-LOOKUP(1,0/($K$5:$K$23=(INT(AT135/8))),$V$5:$V$23))*(LOOKUP(1,0/($K$5:$K$23=(INT(AT135/8)+1)),$AA$5:$AA$23)-LOOKUP(1,0/($K$5:$K$23=(INT(AT135/8))),$AA$5:$AA$23))/8</f>
      </c>
      <c r="AV135" s="77"/>
    </row>
    <row r="136" ht="13.5" customHeight="1">
      <c r="A136" s="29"/>
      <c r="B136" s="29"/>
      <c r="C136" s="29"/>
      <c r="D136" s="29"/>
      <c r="E136" s="196"/>
      <c r="F136" s="196"/>
      <c r="G136" s="196"/>
      <c r="H136" s="196"/>
      <c r="I136" s="196"/>
      <c r="J136" s="196"/>
      <c r="K136" s="196"/>
      <c r="L136" s="29"/>
      <c r="M136" s="29"/>
      <c r="N136" s="196"/>
      <c r="O136" s="196"/>
      <c r="P136" s="196"/>
      <c r="Q136" s="196"/>
      <c r="R136" s="196"/>
      <c r="S136" s="196"/>
      <c r="T136" s="196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57"/>
      <c r="AT136" s="76">
        <v>161</v>
      </c>
      <c r="AU136" s="77">
        <f>LOOKUP(1,0/($K$5:$K$23=(INT(AT136/8))),$AA$5:$AA$23)+(AT136-LOOKUP(1,0/($K$5:$K$23=(INT(AT136/8))),$V$5:$V$23))*(LOOKUP(1,0/($K$5:$K$23=(INT(AT136/8)+1)),$AA$5:$AA$23)-LOOKUP(1,0/($K$5:$K$23=(INT(AT136/8))),$AA$5:$AA$23))/8</f>
      </c>
      <c r="AV136" s="77"/>
    </row>
    <row r="137" ht="13.5" customHeight="1">
      <c r="A137" s="29"/>
      <c r="B137" s="29"/>
      <c r="C137" s="29"/>
      <c r="D137" s="29"/>
      <c r="E137" s="196"/>
      <c r="F137" s="196"/>
      <c r="G137" s="196"/>
      <c r="H137" s="196"/>
      <c r="I137" s="196"/>
      <c r="J137" s="196"/>
      <c r="K137" s="196"/>
      <c r="L137" s="29"/>
      <c r="M137" s="29"/>
      <c r="N137" s="196"/>
      <c r="O137" s="196"/>
      <c r="P137" s="196"/>
      <c r="Q137" s="196"/>
      <c r="R137" s="196"/>
      <c r="S137" s="196"/>
      <c r="T137" s="196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57"/>
      <c r="AT137" s="76">
        <v>162</v>
      </c>
      <c r="AU137" s="77">
        <f>LOOKUP(1,0/($K$5:$K$23=(INT(AT137/8))),$AA$5:$AA$23)+(AT137-LOOKUP(1,0/($K$5:$K$23=(INT(AT137/8))),$V$5:$V$23))*(LOOKUP(1,0/($K$5:$K$23=(INT(AT137/8)+1)),$AA$5:$AA$23)-LOOKUP(1,0/($K$5:$K$23=(INT(AT137/8))),$AA$5:$AA$23))/8</f>
      </c>
      <c r="AV137" s="77"/>
    </row>
    <row r="138" ht="13.5" customHeight="1">
      <c r="A138" s="29"/>
      <c r="B138" s="29"/>
      <c r="C138" s="29"/>
      <c r="D138" s="29"/>
      <c r="E138" s="196"/>
      <c r="F138" s="196"/>
      <c r="G138" s="196"/>
      <c r="H138" s="196"/>
      <c r="I138" s="196"/>
      <c r="J138" s="196"/>
      <c r="K138" s="196"/>
      <c r="L138" s="29"/>
      <c r="M138" s="29"/>
      <c r="N138" s="196"/>
      <c r="O138" s="196"/>
      <c r="P138" s="196"/>
      <c r="Q138" s="196"/>
      <c r="R138" s="196"/>
      <c r="S138" s="196"/>
      <c r="T138" s="196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57"/>
      <c r="AT138" s="76">
        <v>163</v>
      </c>
      <c r="AU138" s="77">
        <f>LOOKUP(1,0/($K$5:$K$23=(INT(AT138/8))),$AA$5:$AA$23)+(AT138-LOOKUP(1,0/($K$5:$K$23=(INT(AT138/8))),$V$5:$V$23))*(LOOKUP(1,0/($K$5:$K$23=(INT(AT138/8)+1)),$AA$5:$AA$23)-LOOKUP(1,0/($K$5:$K$23=(INT(AT138/8))),$AA$5:$AA$23))/8</f>
      </c>
      <c r="AV138" s="77"/>
    </row>
    <row r="139" ht="13.5" customHeight="1">
      <c r="A139" s="29"/>
      <c r="B139" s="29"/>
      <c r="C139" s="29"/>
      <c r="D139" s="29"/>
      <c r="E139" s="196"/>
      <c r="F139" s="196"/>
      <c r="G139" s="196"/>
      <c r="H139" s="196"/>
      <c r="I139" s="196"/>
      <c r="J139" s="196"/>
      <c r="K139" s="196"/>
      <c r="L139" s="29"/>
      <c r="M139" s="29"/>
      <c r="N139" s="196"/>
      <c r="O139" s="196"/>
      <c r="P139" s="196"/>
      <c r="Q139" s="196"/>
      <c r="R139" s="196"/>
      <c r="S139" s="196"/>
      <c r="T139" s="196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57"/>
      <c r="AT139" s="76">
        <v>164</v>
      </c>
      <c r="AU139" s="77">
        <f>LOOKUP(1,0/($K$5:$K$23=(INT(AT139/8))),$AA$5:$AA$23)+(AT139-LOOKUP(1,0/($K$5:$K$23=(INT(AT139/8))),$V$5:$V$23))*(LOOKUP(1,0/($K$5:$K$23=(INT(AT139/8)+1)),$AA$5:$AA$23)-LOOKUP(1,0/($K$5:$K$23=(INT(AT139/8))),$AA$5:$AA$23))/8</f>
      </c>
      <c r="AV139" s="77"/>
    </row>
    <row r="140" ht="13.5" customHeight="1">
      <c r="A140" s="29"/>
      <c r="B140" s="29"/>
      <c r="C140" s="29"/>
      <c r="D140" s="29"/>
      <c r="E140" s="196"/>
      <c r="F140" s="196"/>
      <c r="G140" s="196"/>
      <c r="H140" s="196"/>
      <c r="I140" s="196"/>
      <c r="J140" s="196"/>
      <c r="K140" s="196"/>
      <c r="L140" s="29"/>
      <c r="M140" s="29"/>
      <c r="N140" s="196"/>
      <c r="O140" s="196"/>
      <c r="P140" s="196"/>
      <c r="Q140" s="196"/>
      <c r="R140" s="196"/>
      <c r="S140" s="196"/>
      <c r="T140" s="196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57"/>
      <c r="AT140" s="76">
        <v>165</v>
      </c>
      <c r="AU140" s="77">
        <f>LOOKUP(1,0/($K$5:$K$23=(INT(AT140/8))),$AA$5:$AA$23)+(AT140-LOOKUP(1,0/($K$5:$K$23=(INT(AT140/8))),$V$5:$V$23))*(LOOKUP(1,0/($K$5:$K$23=(INT(AT140/8)+1)),$AA$5:$AA$23)-LOOKUP(1,0/($K$5:$K$23=(INT(AT140/8))),$AA$5:$AA$23))/8</f>
      </c>
      <c r="AV140" s="77"/>
    </row>
    <row r="141" ht="13.5" customHeight="1">
      <c r="A141" s="29"/>
      <c r="B141" s="29"/>
      <c r="C141" s="29"/>
      <c r="D141" s="29"/>
      <c r="E141" s="196"/>
      <c r="F141" s="196"/>
      <c r="G141" s="196"/>
      <c r="H141" s="196"/>
      <c r="I141" s="196"/>
      <c r="J141" s="196"/>
      <c r="K141" s="196"/>
      <c r="L141" s="29"/>
      <c r="M141" s="29"/>
      <c r="N141" s="196"/>
      <c r="O141" s="196"/>
      <c r="P141" s="196"/>
      <c r="Q141" s="196"/>
      <c r="R141" s="196"/>
      <c r="S141" s="196"/>
      <c r="T141" s="196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57"/>
      <c r="AT141" s="76">
        <v>166</v>
      </c>
      <c r="AU141" s="77">
        <f>LOOKUP(1,0/($K$5:$K$23=(INT(AT141/8))),$AA$5:$AA$23)+(AT141-LOOKUP(1,0/($K$5:$K$23=(INT(AT141/8))),$V$5:$V$23))*(LOOKUP(1,0/($K$5:$K$23=(INT(AT141/8)+1)),$AA$5:$AA$23)-LOOKUP(1,0/($K$5:$K$23=(INT(AT141/8))),$AA$5:$AA$23))/8</f>
      </c>
      <c r="AV141" s="77"/>
    </row>
    <row r="142" ht="13.5" customHeight="1">
      <c r="A142" s="29"/>
      <c r="B142" s="29"/>
      <c r="C142" s="29"/>
      <c r="D142" s="29"/>
      <c r="E142" s="196"/>
      <c r="F142" s="196"/>
      <c r="G142" s="196"/>
      <c r="H142" s="196"/>
      <c r="I142" s="196"/>
      <c r="J142" s="196"/>
      <c r="K142" s="196"/>
      <c r="L142" s="29"/>
      <c r="M142" s="29"/>
      <c r="N142" s="196"/>
      <c r="O142" s="196"/>
      <c r="P142" s="196"/>
      <c r="Q142" s="196"/>
      <c r="R142" s="196"/>
      <c r="S142" s="196"/>
      <c r="T142" s="196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57"/>
      <c r="AT142" s="76">
        <v>167</v>
      </c>
      <c r="AU142" s="77">
        <f>LOOKUP(1,0/($K$5:$K$23=(INT(AT142/8))),$AA$5:$AA$23)+(AT142-LOOKUP(1,0/($K$5:$K$23=(INT(AT142/8))),$V$5:$V$23))*(LOOKUP(1,0/($K$5:$K$23=(INT(AT142/8)+1)),$AA$5:$AA$23)-LOOKUP(1,0/($K$5:$K$23=(INT(AT142/8))),$AA$5:$AA$23))/8</f>
      </c>
      <c r="AV142" s="77"/>
    </row>
    <row r="143" ht="13.5" customHeight="1">
      <c r="A143" s="29"/>
      <c r="B143" s="29"/>
      <c r="C143" s="29"/>
      <c r="D143" s="29"/>
      <c r="E143" s="196"/>
      <c r="F143" s="196"/>
      <c r="G143" s="196"/>
      <c r="H143" s="196"/>
      <c r="I143" s="196"/>
      <c r="J143" s="196"/>
      <c r="K143" s="196"/>
      <c r="L143" s="29"/>
      <c r="M143" s="29"/>
      <c r="N143" s="196"/>
      <c r="O143" s="196"/>
      <c r="P143" s="196"/>
      <c r="Q143" s="196"/>
      <c r="R143" s="196"/>
      <c r="S143" s="196"/>
      <c r="T143" s="196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57"/>
      <c r="AT143" s="76">
        <v>168</v>
      </c>
      <c r="AU143" s="77">
        <f>LOOKUP(1,0/($K$5:$K$23=(INT(AT143/8))),$AA$5:$AA$23)+(AT143-LOOKUP(1,0/($K$5:$K$23=(INT(AT143/8))),$V$5:$V$23))*(LOOKUP(1,0/($K$5:$K$23=(INT(AT143/8)+1)),$AA$5:$AA$23)-LOOKUP(1,0/($K$5:$K$23=(INT(AT143/8))),$AA$5:$AA$23))/8</f>
      </c>
      <c r="AV143" s="77"/>
    </row>
    <row r="144" ht="13.5" customHeight="1">
      <c r="A144" s="29"/>
      <c r="B144" s="29"/>
      <c r="C144" s="29"/>
      <c r="D144" s="29"/>
      <c r="E144" s="196"/>
      <c r="F144" s="196"/>
      <c r="G144" s="196"/>
      <c r="H144" s="196"/>
      <c r="I144" s="196"/>
      <c r="J144" s="196"/>
      <c r="K144" s="196"/>
      <c r="L144" s="29"/>
      <c r="M144" s="29"/>
      <c r="N144" s="196"/>
      <c r="O144" s="196"/>
      <c r="P144" s="196"/>
      <c r="Q144" s="196"/>
      <c r="R144" s="196"/>
      <c r="S144" s="196"/>
      <c r="T144" s="196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57"/>
      <c r="AT144" s="76">
        <v>169</v>
      </c>
      <c r="AU144" s="77">
        <f>LOOKUP(1,0/($K$5:$K$23=(INT(AT144/8))),$AA$5:$AA$23)+(AT144-LOOKUP(1,0/($K$5:$K$23=(INT(AT144/8))),$V$5:$V$23))*(LOOKUP(1,0/($K$5:$K$23=(INT(AT144/8)+1)),$AA$5:$AA$23)-LOOKUP(1,0/($K$5:$K$23=(INT(AT144/8))),$AA$5:$AA$23))/8</f>
      </c>
      <c r="AV144" s="77"/>
    </row>
    <row r="145" ht="13.5" customHeight="1">
      <c r="A145" s="29"/>
      <c r="B145" s="29"/>
      <c r="C145" s="29"/>
      <c r="D145" s="29"/>
      <c r="E145" s="196"/>
      <c r="F145" s="196"/>
      <c r="G145" s="196"/>
      <c r="H145" s="196"/>
      <c r="I145" s="196"/>
      <c r="J145" s="196"/>
      <c r="K145" s="196"/>
      <c r="L145" s="29"/>
      <c r="M145" s="29"/>
      <c r="N145" s="196"/>
      <c r="O145" s="196"/>
      <c r="P145" s="196"/>
      <c r="Q145" s="196"/>
      <c r="R145" s="196"/>
      <c r="S145" s="196"/>
      <c r="T145" s="196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57"/>
      <c r="AT145" s="76">
        <v>170</v>
      </c>
      <c r="AU145" s="77">
        <f>LOOKUP(1,0/($K$5:$K$23=(INT(AT145/8))),$AA$5:$AA$23)+(AT145-LOOKUP(1,0/($K$5:$K$23=(INT(AT145/8))),$V$5:$V$23))*(LOOKUP(1,0/($K$5:$K$23=(INT(AT145/8)+1)),$AA$5:$AA$23)-LOOKUP(1,0/($K$5:$K$23=(INT(AT145/8))),$AA$5:$AA$23))/8</f>
      </c>
      <c r="AV145" s="77"/>
    </row>
    <row r="146" ht="13.5" customHeight="1">
      <c r="A146" s="29"/>
      <c r="B146" s="29"/>
      <c r="C146" s="29"/>
      <c r="D146" s="29"/>
      <c r="E146" s="196"/>
      <c r="F146" s="196"/>
      <c r="G146" s="196"/>
      <c r="H146" s="196"/>
      <c r="I146" s="196"/>
      <c r="J146" s="196"/>
      <c r="K146" s="196"/>
      <c r="L146" s="29"/>
      <c r="M146" s="29"/>
      <c r="N146" s="29"/>
      <c r="O146" s="196"/>
      <c r="P146" s="196"/>
      <c r="Q146" s="196"/>
      <c r="R146" s="196"/>
      <c r="S146" s="196"/>
      <c r="T146" s="196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57"/>
      <c r="AT146" s="76">
        <v>171</v>
      </c>
      <c r="AU146" s="77">
        <f>LOOKUP(1,0/($K$5:$K$23=(INT(AT146/8))),$AA$5:$AA$23)+(AT146-LOOKUP(1,0/($K$5:$K$23=(INT(AT146/8))),$V$5:$V$23))*(LOOKUP(1,0/($K$5:$K$23=(INT(AT146/8)+1)),$AA$5:$AA$23)-LOOKUP(1,0/($K$5:$K$23=(INT(AT146/8))),$AA$5:$AA$23))/8</f>
      </c>
      <c r="AV146" s="77"/>
    </row>
    <row r="147" ht="13.5" customHeight="1">
      <c r="A147" s="29"/>
      <c r="B147" s="29"/>
      <c r="C147" s="29"/>
      <c r="D147" s="29"/>
      <c r="E147" s="196"/>
      <c r="F147" s="196"/>
      <c r="G147" s="196"/>
      <c r="H147" s="196"/>
      <c r="I147" s="196"/>
      <c r="J147" s="196"/>
      <c r="K147" s="196"/>
      <c r="L147" s="29"/>
      <c r="M147" s="29"/>
      <c r="N147" s="29"/>
      <c r="O147" s="196"/>
      <c r="P147" s="196"/>
      <c r="Q147" s="196"/>
      <c r="R147" s="196"/>
      <c r="S147" s="196"/>
      <c r="T147" s="196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57"/>
      <c r="AT147" s="76">
        <v>172</v>
      </c>
      <c r="AU147" s="77">
        <f>LOOKUP(1,0/($K$5:$K$23=(INT(AT147/8))),$AA$5:$AA$23)+(AT147-LOOKUP(1,0/($K$5:$K$23=(INT(AT147/8))),$V$5:$V$23))*(LOOKUP(1,0/($K$5:$K$23=(INT(AT147/8)+1)),$AA$5:$AA$23)-LOOKUP(1,0/($K$5:$K$23=(INT(AT147/8))),$AA$5:$AA$23))/8</f>
      </c>
      <c r="AV147" s="77"/>
    </row>
    <row r="148" ht="13.5" customHeight="1">
      <c r="A148" s="29"/>
      <c r="B148" s="29"/>
      <c r="C148" s="29"/>
      <c r="D148" s="29"/>
      <c r="E148" s="196"/>
      <c r="F148" s="196"/>
      <c r="G148" s="196"/>
      <c r="H148" s="196"/>
      <c r="I148" s="196"/>
      <c r="J148" s="196"/>
      <c r="K148" s="196"/>
      <c r="L148" s="29"/>
      <c r="M148" s="29"/>
      <c r="N148" s="29"/>
      <c r="O148" s="29"/>
      <c r="P148" s="29"/>
      <c r="Q148" s="29"/>
      <c r="R148" s="29"/>
      <c r="S148" s="196"/>
      <c r="T148" s="196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57"/>
      <c r="AT148" s="76">
        <v>173</v>
      </c>
      <c r="AU148" s="77">
        <f>LOOKUP(1,0/($K$5:$K$23=(INT(AT148/8))),$AA$5:$AA$23)+(AT148-LOOKUP(1,0/($K$5:$K$23=(INT(AT148/8))),$V$5:$V$23))*(LOOKUP(1,0/($K$5:$K$23=(INT(AT148/8)+1)),$AA$5:$AA$23)-LOOKUP(1,0/($K$5:$K$23=(INT(AT148/8))),$AA$5:$AA$23))/8</f>
      </c>
      <c r="AV148" s="77"/>
    </row>
    <row r="149" ht="13.5" customHeight="1">
      <c r="A149" s="29"/>
      <c r="B149" s="29"/>
      <c r="C149" s="29"/>
      <c r="D149" s="29"/>
      <c r="E149" s="196"/>
      <c r="F149" s="196"/>
      <c r="G149" s="196"/>
      <c r="H149" s="196"/>
      <c r="I149" s="196"/>
      <c r="J149" s="196"/>
      <c r="K149" s="196"/>
      <c r="L149" s="29"/>
      <c r="M149" s="29"/>
      <c r="N149" s="29"/>
      <c r="O149" s="29"/>
      <c r="P149" s="29"/>
      <c r="Q149" s="29"/>
      <c r="R149" s="29"/>
      <c r="S149" s="196"/>
      <c r="T149" s="196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57"/>
      <c r="AT149" s="76">
        <v>174</v>
      </c>
      <c r="AU149" s="77">
        <f>LOOKUP(1,0/($K$5:$K$23=(INT(AT149/8))),$AA$5:$AA$23)+(AT149-LOOKUP(1,0/($K$5:$K$23=(INT(AT149/8))),$V$5:$V$23))*(LOOKUP(1,0/($K$5:$K$23=(INT(AT149/8)+1)),$AA$5:$AA$23)-LOOKUP(1,0/($K$5:$K$23=(INT(AT149/8))),$AA$5:$AA$23))/8</f>
      </c>
      <c r="AV149" s="77"/>
    </row>
    <row r="150" ht="13.5" customHeight="1">
      <c r="A150" s="29"/>
      <c r="B150" s="29"/>
      <c r="C150" s="29"/>
      <c r="D150" s="29"/>
      <c r="E150" s="196"/>
      <c r="F150" s="196"/>
      <c r="G150" s="196"/>
      <c r="H150" s="196"/>
      <c r="I150" s="196"/>
      <c r="J150" s="196"/>
      <c r="K150" s="196"/>
      <c r="L150" s="29"/>
      <c r="M150" s="29"/>
      <c r="N150" s="29"/>
      <c r="O150" s="29"/>
      <c r="P150" s="29"/>
      <c r="Q150" s="29"/>
      <c r="R150" s="29"/>
      <c r="S150" s="196"/>
      <c r="T150" s="196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57"/>
      <c r="AT150" s="76">
        <v>175</v>
      </c>
      <c r="AU150" s="77">
        <f>LOOKUP(1,0/($K$5:$K$23=(INT(AT150/8))),$AA$5:$AA$23)+(AT150-LOOKUP(1,0/($K$5:$K$23=(INT(AT150/8))),$V$5:$V$23))*(LOOKUP(1,0/($K$5:$K$23=(INT(AT150/8)+1)),$AA$5:$AA$23)-LOOKUP(1,0/($K$5:$K$23=(INT(AT150/8))),$AA$5:$AA$23))/8</f>
      </c>
      <c r="AV150" s="77"/>
    </row>
    <row r="151" ht="13.5" customHeight="1">
      <c r="A151" s="29"/>
      <c r="B151" s="29"/>
      <c r="C151" s="29"/>
      <c r="D151" s="29"/>
      <c r="E151" s="196"/>
      <c r="F151" s="196"/>
      <c r="G151" s="196"/>
      <c r="H151" s="196"/>
      <c r="I151" s="196"/>
      <c r="J151" s="196"/>
      <c r="K151" s="196"/>
      <c r="L151" s="29"/>
      <c r="M151" s="29"/>
      <c r="N151" s="29"/>
      <c r="O151" s="29"/>
      <c r="P151" s="29"/>
      <c r="Q151" s="29"/>
      <c r="R151" s="29"/>
      <c r="S151" s="196"/>
      <c r="T151" s="196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57"/>
      <c r="AT151" s="76">
        <v>176</v>
      </c>
      <c r="AU151" s="77">
        <f>LOOKUP(1,0/($K$5:$K$23=(INT(AT151/8))),$AA$5:$AA$23)+(AT151-LOOKUP(1,0/($K$5:$K$23=(INT(AT151/8))),$V$5:$V$23))*(LOOKUP(1,0/($K$5:$K$23=(INT(AT151/8)+1)),$AA$5:$AA$23)-LOOKUP(1,0/($K$5:$K$23=(INT(AT151/8))),$AA$5:$AA$23))/8</f>
      </c>
      <c r="AV151" s="77"/>
    </row>
    <row r="152" ht="13.5" customHeight="1">
      <c r="A152" s="29"/>
      <c r="B152" s="29"/>
      <c r="C152" s="29"/>
      <c r="D152" s="29"/>
      <c r="E152" s="196"/>
      <c r="F152" s="196"/>
      <c r="G152" s="196"/>
      <c r="H152" s="196"/>
      <c r="I152" s="196"/>
      <c r="J152" s="196"/>
      <c r="K152" s="196"/>
      <c r="L152" s="29"/>
      <c r="M152" s="29"/>
      <c r="N152" s="29"/>
      <c r="O152" s="29"/>
      <c r="P152" s="29"/>
      <c r="Q152" s="29"/>
      <c r="R152" s="29"/>
      <c r="S152" s="196"/>
      <c r="T152" s="196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57"/>
      <c r="AT152" s="76">
        <v>177</v>
      </c>
      <c r="AU152" s="77">
        <f>LOOKUP(1,0/($K$5:$K$23=(INT(AT152/8))),$AA$5:$AA$23)+(AT152-LOOKUP(1,0/($K$5:$K$23=(INT(AT152/8))),$V$5:$V$23))*(LOOKUP(1,0/($K$5:$K$23=(INT(AT152/8)+1)),$AA$5:$AA$23)-LOOKUP(1,0/($K$5:$K$23=(INT(AT152/8))),$AA$5:$AA$23))/8</f>
      </c>
      <c r="AV152" s="77"/>
    </row>
    <row r="153" ht="13.5" customHeight="1">
      <c r="A153" s="29"/>
      <c r="B153" s="29"/>
      <c r="C153" s="29"/>
      <c r="D153" s="29"/>
      <c r="E153" s="196"/>
      <c r="F153" s="196"/>
      <c r="G153" s="196"/>
      <c r="H153" s="196"/>
      <c r="I153" s="196"/>
      <c r="J153" s="196"/>
      <c r="K153" s="196"/>
      <c r="L153" s="29"/>
      <c r="M153" s="29"/>
      <c r="N153" s="29"/>
      <c r="O153" s="29"/>
      <c r="P153" s="29"/>
      <c r="Q153" s="29"/>
      <c r="R153" s="29"/>
      <c r="S153" s="196"/>
      <c r="T153" s="196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57"/>
      <c r="AT153" s="76">
        <v>178</v>
      </c>
      <c r="AU153" s="77">
        <f>LOOKUP(1,0/($K$5:$K$23=(INT(AT153/8))),$AA$5:$AA$23)+(AT153-LOOKUP(1,0/($K$5:$K$23=(INT(AT153/8))),$V$5:$V$23))*(LOOKUP(1,0/($K$5:$K$23=(INT(AT153/8)+1)),$AA$5:$AA$23)-LOOKUP(1,0/($K$5:$K$23=(INT(AT153/8))),$AA$5:$AA$23))/8</f>
      </c>
      <c r="AV153" s="77"/>
    </row>
    <row r="154" ht="13.5" customHeight="1">
      <c r="A154" s="29"/>
      <c r="B154" s="29"/>
      <c r="C154" s="29"/>
      <c r="D154" s="29"/>
      <c r="E154" s="196"/>
      <c r="F154" s="196"/>
      <c r="G154" s="196"/>
      <c r="H154" s="196"/>
      <c r="I154" s="196"/>
      <c r="J154" s="196"/>
      <c r="K154" s="196"/>
      <c r="L154" s="29"/>
      <c r="M154" s="29"/>
      <c r="N154" s="29"/>
      <c r="O154" s="29"/>
      <c r="P154" s="29"/>
      <c r="Q154" s="29"/>
      <c r="R154" s="29"/>
      <c r="S154" s="196"/>
      <c r="T154" s="196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57"/>
      <c r="AT154" s="76">
        <v>179</v>
      </c>
      <c r="AU154" s="77">
        <f>LOOKUP(1,0/($K$5:$K$23=(INT(AT154/8))),$AA$5:$AA$23)+(AT154-LOOKUP(1,0/($K$5:$K$23=(INT(AT154/8))),$V$5:$V$23))*(LOOKUP(1,0/($K$5:$K$23=(INT(AT154/8)+1)),$AA$5:$AA$23)-LOOKUP(1,0/($K$5:$K$23=(INT(AT154/8))),$AA$5:$AA$23))/8</f>
      </c>
      <c r="AV154" s="77"/>
    </row>
    <row r="155" ht="13.5" customHeight="1">
      <c r="A155" s="29"/>
      <c r="B155" s="29"/>
      <c r="C155" s="29"/>
      <c r="D155" s="29"/>
      <c r="E155" s="196"/>
      <c r="F155" s="196"/>
      <c r="G155" s="196"/>
      <c r="H155" s="196"/>
      <c r="I155" s="196"/>
      <c r="J155" s="196"/>
      <c r="K155" s="196"/>
      <c r="L155" s="29"/>
      <c r="M155" s="29"/>
      <c r="N155" s="29"/>
      <c r="O155" s="29"/>
      <c r="P155" s="29"/>
      <c r="Q155" s="29"/>
      <c r="R155" s="29"/>
      <c r="S155" s="196"/>
      <c r="T155" s="196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57"/>
      <c r="AT155" s="76">
        <v>180</v>
      </c>
      <c r="AU155" s="77">
        <f>LOOKUP(1,0/($K$5:$K$23=(INT(AT155/8))),$AA$5:$AA$23)+(AT155-LOOKUP(1,0/($K$5:$K$23=(INT(AT155/8))),$V$5:$V$23))*(LOOKUP(1,0/($K$5:$K$23=(INT(AT155/8)+1)),$AA$5:$AA$23)-LOOKUP(1,0/($K$5:$K$23=(INT(AT155/8))),$AA$5:$AA$23))/8</f>
      </c>
      <c r="AV155" s="77"/>
    </row>
    <row r="156" ht="13.5" customHeight="1">
      <c r="A156" s="29"/>
      <c r="B156" s="29"/>
      <c r="C156" s="29"/>
      <c r="D156" s="29"/>
      <c r="E156" s="196"/>
      <c r="F156" s="196"/>
      <c r="G156" s="196"/>
      <c r="H156" s="196"/>
      <c r="I156" s="196"/>
      <c r="J156" s="196"/>
      <c r="K156" s="196"/>
      <c r="L156" s="29"/>
      <c r="M156" s="29"/>
      <c r="N156" s="29"/>
      <c r="O156" s="29"/>
      <c r="P156" s="29"/>
      <c r="Q156" s="29"/>
      <c r="R156" s="29"/>
      <c r="S156" s="196"/>
      <c r="T156" s="196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57"/>
      <c r="AT156" s="76">
        <v>181</v>
      </c>
      <c r="AU156" s="77">
        <f>LOOKUP(1,0/($K$5:$K$23=(INT(AT156/8))),$AA$5:$AA$23)+(AT156-LOOKUP(1,0/($K$5:$K$23=(INT(AT156/8))),$V$5:$V$23))*(LOOKUP(1,0/($K$5:$K$23=(INT(AT156/8)+1)),$AA$5:$AA$23)-LOOKUP(1,0/($K$5:$K$23=(INT(AT156/8))),$AA$5:$AA$23))/8</f>
      </c>
      <c r="AV156" s="77"/>
    </row>
    <row r="157" ht="13.5" customHeight="1">
      <c r="A157" s="29"/>
      <c r="B157" s="29"/>
      <c r="C157" s="29"/>
      <c r="D157" s="29"/>
      <c r="E157" s="196"/>
      <c r="F157" s="196"/>
      <c r="G157" s="196"/>
      <c r="H157" s="196"/>
      <c r="I157" s="196"/>
      <c r="J157" s="196"/>
      <c r="K157" s="196"/>
      <c r="L157" s="29"/>
      <c r="M157" s="29"/>
      <c r="N157" s="29"/>
      <c r="O157" s="29"/>
      <c r="P157" s="29"/>
      <c r="Q157" s="29"/>
      <c r="R157" s="29"/>
      <c r="S157" s="196"/>
      <c r="T157" s="196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57"/>
      <c r="AT157" s="76">
        <v>182</v>
      </c>
      <c r="AU157" s="77">
        <f>LOOKUP(1,0/($K$5:$K$23=(INT(AT157/8))),$AA$5:$AA$23)+(AT157-LOOKUP(1,0/($K$5:$K$23=(INT(AT157/8))),$V$5:$V$23))*(LOOKUP(1,0/($K$5:$K$23=(INT(AT157/8)+1)),$AA$5:$AA$23)-LOOKUP(1,0/($K$5:$K$23=(INT(AT157/8))),$AA$5:$AA$23))/8</f>
      </c>
      <c r="AV157" s="77"/>
    </row>
    <row r="158" ht="13.5" customHeight="1">
      <c r="A158" s="29"/>
      <c r="B158" s="29"/>
      <c r="C158" s="29"/>
      <c r="D158" s="29"/>
      <c r="E158" s="196"/>
      <c r="F158" s="196"/>
      <c r="G158" s="196"/>
      <c r="H158" s="196"/>
      <c r="I158" s="196"/>
      <c r="J158" s="196"/>
      <c r="K158" s="196"/>
      <c r="L158" s="29"/>
      <c r="M158" s="29"/>
      <c r="N158" s="29"/>
      <c r="O158" s="29"/>
      <c r="P158" s="29"/>
      <c r="Q158" s="29"/>
      <c r="R158" s="29"/>
      <c r="S158" s="196"/>
      <c r="T158" s="196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57"/>
      <c r="AT158" s="76">
        <v>183</v>
      </c>
      <c r="AU158" s="77">
        <f>LOOKUP(1,0/($K$5:$K$23=(INT(AT158/8))),$AA$5:$AA$23)+(AT158-LOOKUP(1,0/($K$5:$K$23=(INT(AT158/8))),$V$5:$V$23))*(LOOKUP(1,0/($K$5:$K$23=(INT(AT158/8)+1)),$AA$5:$AA$23)-LOOKUP(1,0/($K$5:$K$23=(INT(AT158/8))),$AA$5:$AA$23))/8</f>
      </c>
      <c r="AV158" s="77"/>
    </row>
    <row r="159" ht="13.5" customHeight="1">
      <c r="A159" s="29"/>
      <c r="B159" s="29"/>
      <c r="C159" s="29"/>
      <c r="D159" s="29"/>
      <c r="E159" s="196"/>
      <c r="F159" s="196"/>
      <c r="G159" s="196"/>
      <c r="H159" s="196"/>
      <c r="I159" s="196"/>
      <c r="J159" s="196"/>
      <c r="K159" s="196"/>
      <c r="L159" s="29"/>
      <c r="M159" s="29"/>
      <c r="N159" s="29"/>
      <c r="O159" s="29"/>
      <c r="P159" s="29"/>
      <c r="Q159" s="29"/>
      <c r="R159" s="29"/>
      <c r="S159" s="196"/>
      <c r="T159" s="196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57"/>
      <c r="AT159" s="76">
        <v>184</v>
      </c>
      <c r="AU159" s="77">
        <f>LOOKUP(1,0/($K$5:$K$23=(INT(AT159/8))),$AA$5:$AA$23)+(AT159-LOOKUP(1,0/($K$5:$K$23=(INT(AT159/8))),$V$5:$V$23))*(LOOKUP(1,0/($K$5:$K$23=(INT(AT159/8)+1)),$AA$5:$AA$23)-LOOKUP(1,0/($K$5:$K$23=(INT(AT159/8))),$AA$5:$AA$23))/8</f>
      </c>
      <c r="AV159" s="77"/>
    </row>
    <row r="160" ht="13.5" customHeight="1">
      <c r="A160" s="29"/>
      <c r="B160" s="29"/>
      <c r="C160" s="29"/>
      <c r="D160" s="29"/>
      <c r="E160" s="196"/>
      <c r="F160" s="196"/>
      <c r="G160" s="196"/>
      <c r="H160" s="196"/>
      <c r="I160" s="196"/>
      <c r="J160" s="196"/>
      <c r="K160" s="196"/>
      <c r="L160" s="29"/>
      <c r="M160" s="29"/>
      <c r="N160" s="29"/>
      <c r="O160" s="29"/>
      <c r="P160" s="29"/>
      <c r="Q160" s="29"/>
      <c r="R160" s="29"/>
      <c r="S160" s="196"/>
      <c r="T160" s="196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57"/>
      <c r="AT160" s="76">
        <v>185</v>
      </c>
      <c r="AU160" s="77">
        <f>LOOKUP(1,0/($K$5:$K$23=(INT(AT160/8))),$AA$5:$AA$23)+(AT160-LOOKUP(1,0/($K$5:$K$23=(INT(AT160/8))),$V$5:$V$23))*(LOOKUP(1,0/($K$5:$K$23=(INT(AT160/8)+1)),$AA$5:$AA$23)-LOOKUP(1,0/($K$5:$K$23=(INT(AT160/8))),$AA$5:$AA$23))/8</f>
      </c>
      <c r="AV160" s="77"/>
    </row>
    <row r="161" ht="13.5" customHeight="1">
      <c r="A161" s="29"/>
      <c r="B161" s="29"/>
      <c r="C161" s="29"/>
      <c r="D161" s="29"/>
      <c r="E161" s="196"/>
      <c r="F161" s="196"/>
      <c r="G161" s="196"/>
      <c r="H161" s="196"/>
      <c r="I161" s="196"/>
      <c r="J161" s="196"/>
      <c r="K161" s="196"/>
      <c r="L161" s="29"/>
      <c r="M161" s="29"/>
      <c r="N161" s="29"/>
      <c r="O161" s="29"/>
      <c r="P161" s="29"/>
      <c r="Q161" s="29"/>
      <c r="R161" s="29"/>
      <c r="S161" s="196"/>
      <c r="T161" s="196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57"/>
      <c r="AT161" s="76">
        <v>186</v>
      </c>
      <c r="AU161" s="77">
        <f>LOOKUP(1,0/($K$5:$K$23=(INT(AT161/8))),$AA$5:$AA$23)+(AT161-LOOKUP(1,0/($K$5:$K$23=(INT(AT161/8))),$V$5:$V$23))*(LOOKUP(1,0/($K$5:$K$23=(INT(AT161/8)+1)),$AA$5:$AA$23)-LOOKUP(1,0/($K$5:$K$23=(INT(AT161/8))),$AA$5:$AA$23))/8</f>
      </c>
      <c r="AV161" s="77"/>
    </row>
    <row r="162" ht="13.5" customHeight="1">
      <c r="A162" s="29"/>
      <c r="B162" s="29"/>
      <c r="C162" s="29"/>
      <c r="D162" s="29"/>
      <c r="E162" s="196"/>
      <c r="F162" s="196"/>
      <c r="G162" s="196"/>
      <c r="H162" s="196"/>
      <c r="I162" s="196"/>
      <c r="J162" s="196"/>
      <c r="K162" s="196"/>
      <c r="L162" s="29"/>
      <c r="M162" s="29"/>
      <c r="N162" s="29"/>
      <c r="O162" s="29"/>
      <c r="P162" s="29"/>
      <c r="Q162" s="29"/>
      <c r="R162" s="29"/>
      <c r="S162" s="196"/>
      <c r="T162" s="196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57"/>
      <c r="AT162" s="76">
        <v>187</v>
      </c>
      <c r="AU162" s="77">
        <f>LOOKUP(1,0/($K$5:$K$23=(INT(AT162/8))),$AA$5:$AA$23)+(AT162-LOOKUP(1,0/($K$5:$K$23=(INT(AT162/8))),$V$5:$V$23))*(LOOKUP(1,0/($K$5:$K$23=(INT(AT162/8)+1)),$AA$5:$AA$23)-LOOKUP(1,0/($K$5:$K$23=(INT(AT162/8))),$AA$5:$AA$23))/8</f>
      </c>
      <c r="AV162" s="77"/>
    </row>
    <row r="163" ht="13.5" customHeight="1">
      <c r="A163" s="29"/>
      <c r="B163" s="29"/>
      <c r="C163" s="29"/>
      <c r="D163" s="29"/>
      <c r="E163" s="196"/>
      <c r="F163" s="196"/>
      <c r="G163" s="196"/>
      <c r="H163" s="196"/>
      <c r="I163" s="196"/>
      <c r="J163" s="196"/>
      <c r="K163" s="196"/>
      <c r="L163" s="29"/>
      <c r="M163" s="29"/>
      <c r="N163" s="29"/>
      <c r="O163" s="29"/>
      <c r="P163" s="29"/>
      <c r="Q163" s="29"/>
      <c r="R163" s="29"/>
      <c r="S163" s="196"/>
      <c r="T163" s="196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57"/>
      <c r="AT163" s="76">
        <v>188</v>
      </c>
      <c r="AU163" s="77">
        <f>LOOKUP(1,0/($K$5:$K$23=(INT(AT163/8))),$AA$5:$AA$23)+(AT163-LOOKUP(1,0/($K$5:$K$23=(INT(AT163/8))),$V$5:$V$23))*(LOOKUP(1,0/($K$5:$K$23=(INT(AT163/8)+1)),$AA$5:$AA$23)-LOOKUP(1,0/($K$5:$K$23=(INT(AT163/8))),$AA$5:$AA$23))/8</f>
      </c>
      <c r="AV163" s="77"/>
    </row>
    <row r="164" ht="13.5" customHeight="1">
      <c r="A164" s="29"/>
      <c r="B164" s="29"/>
      <c r="C164" s="29"/>
      <c r="D164" s="29"/>
      <c r="E164" s="196"/>
      <c r="F164" s="196"/>
      <c r="G164" s="196"/>
      <c r="H164" s="196"/>
      <c r="I164" s="196"/>
      <c r="J164" s="196"/>
      <c r="K164" s="196"/>
      <c r="L164" s="29"/>
      <c r="M164" s="29"/>
      <c r="N164" s="29"/>
      <c r="O164" s="29"/>
      <c r="P164" s="29"/>
      <c r="Q164" s="29"/>
      <c r="R164" s="29"/>
      <c r="S164" s="196"/>
      <c r="T164" s="196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57"/>
      <c r="AT164" s="76">
        <v>189</v>
      </c>
      <c r="AU164" s="77">
        <f>LOOKUP(1,0/($K$5:$K$23=(INT(AT164/8))),$AA$5:$AA$23)+(AT164-LOOKUP(1,0/($K$5:$K$23=(INT(AT164/8))),$V$5:$V$23))*(LOOKUP(1,0/($K$5:$K$23=(INT(AT164/8)+1)),$AA$5:$AA$23)-LOOKUP(1,0/($K$5:$K$23=(INT(AT164/8))),$AA$5:$AA$23))/8</f>
      </c>
      <c r="AV164" s="77"/>
    </row>
    <row r="165" ht="13.5" customHeight="1">
      <c r="A165" s="29"/>
      <c r="B165" s="29"/>
      <c r="C165" s="29"/>
      <c r="D165" s="29"/>
      <c r="E165" s="196"/>
      <c r="F165" s="196"/>
      <c r="G165" s="196"/>
      <c r="H165" s="196"/>
      <c r="I165" s="196"/>
      <c r="J165" s="196"/>
      <c r="K165" s="196"/>
      <c r="L165" s="29"/>
      <c r="M165" s="29"/>
      <c r="N165" s="29"/>
      <c r="O165" s="29"/>
      <c r="P165" s="29"/>
      <c r="Q165" s="29"/>
      <c r="R165" s="29"/>
      <c r="S165" s="196"/>
      <c r="T165" s="196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57"/>
      <c r="AT165" s="76">
        <v>190</v>
      </c>
      <c r="AU165" s="77">
        <f>LOOKUP(1,0/($K$5:$K$23=(INT(AT165/8))),$AA$5:$AA$23)+(AT165-LOOKUP(1,0/($K$5:$K$23=(INT(AT165/8))),$V$5:$V$23))*(LOOKUP(1,0/($K$5:$K$23=(INT(AT165/8)+1)),$AA$5:$AA$23)-LOOKUP(1,0/($K$5:$K$23=(INT(AT165/8))),$AA$5:$AA$23))/8</f>
      </c>
      <c r="AV165" s="77"/>
    </row>
    <row r="166" ht="13.5" customHeight="1">
      <c r="A166" s="29"/>
      <c r="B166" s="29"/>
      <c r="C166" s="29"/>
      <c r="D166" s="29"/>
      <c r="E166" s="196"/>
      <c r="F166" s="196"/>
      <c r="G166" s="196"/>
      <c r="H166" s="196"/>
      <c r="I166" s="196"/>
      <c r="J166" s="196"/>
      <c r="K166" s="196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57"/>
      <c r="AT166" s="76">
        <v>191</v>
      </c>
      <c r="AU166" s="77">
        <f>LOOKUP(1,0/($K$5:$K$23=(INT(AT166/8))),$AA$5:$AA$23)+(AT166-LOOKUP(1,0/($K$5:$K$23=(INT(AT166/8))),$V$5:$V$23))*(LOOKUP(1,0/($K$5:$K$23=(INT(AT166/8)+1)),$AA$5:$AA$23)-LOOKUP(1,0/($K$5:$K$23=(INT(AT166/8))),$AA$5:$AA$23))/8</f>
      </c>
      <c r="AV166" s="77"/>
    </row>
    <row r="167" ht="13.5" customHeight="1">
      <c r="A167" s="29"/>
      <c r="B167" s="29"/>
      <c r="C167" s="29"/>
      <c r="D167" s="29"/>
      <c r="E167" s="196"/>
      <c r="F167" s="196"/>
      <c r="G167" s="196"/>
      <c r="H167" s="196"/>
      <c r="I167" s="196"/>
      <c r="J167" s="196"/>
      <c r="K167" s="196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57"/>
      <c r="AT167" s="76">
        <v>192</v>
      </c>
      <c r="AU167" s="77">
        <f>LOOKUP(1,0/($K$5:$K$23=(INT(AT167/8))),$AA$5:$AA$23)+(AT167-LOOKUP(1,0/($K$5:$K$23=(INT(AT167/8))),$V$5:$V$23))*(LOOKUP(1,0/($K$5:$K$23=(INT(AT167/8)+1)),$AA$5:$AA$23)-LOOKUP(1,0/($K$5:$K$23=(INT(AT167/8))),$AA$5:$AA$23))/8</f>
      </c>
      <c r="AV167" s="77"/>
    </row>
    <row r="168" ht="13.5" customHeight="1">
      <c r="A168" s="29"/>
      <c r="B168" s="29"/>
      <c r="C168" s="29"/>
      <c r="D168" s="29"/>
      <c r="E168" s="196"/>
      <c r="F168" s="196"/>
      <c r="G168" s="196"/>
      <c r="H168" s="196"/>
      <c r="I168" s="196"/>
      <c r="J168" s="196"/>
      <c r="K168" s="196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57"/>
      <c r="AT168" s="76">
        <v>193</v>
      </c>
      <c r="AU168" s="77">
        <f>LOOKUP(1,0/($K$5:$K$23=(INT(AT168/8))),$AA$5:$AA$23)+(AT168-LOOKUP(1,0/($K$5:$K$23=(INT(AT168/8))),$V$5:$V$23))*(LOOKUP(1,0/($K$5:$K$23=(INT(AT168/8)+1)),$AA$5:$AA$23)-LOOKUP(1,0/($K$5:$K$23=(INT(AT168/8))),$AA$5:$AA$23))/8</f>
      </c>
      <c r="AV168" s="77"/>
    </row>
    <row r="169" ht="13.5" customHeight="1">
      <c r="A169" s="29"/>
      <c r="B169" s="29"/>
      <c r="C169" s="29"/>
      <c r="D169" s="29"/>
      <c r="E169" s="196"/>
      <c r="F169" s="196"/>
      <c r="G169" s="196"/>
      <c r="H169" s="196"/>
      <c r="I169" s="196"/>
      <c r="J169" s="196"/>
      <c r="K169" s="196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57"/>
      <c r="AT169" s="76">
        <v>194</v>
      </c>
      <c r="AU169" s="77">
        <f>LOOKUP(1,0/($K$5:$K$23=(INT(AT169/8))),$AA$5:$AA$23)+(AT169-LOOKUP(1,0/($K$5:$K$23=(INT(AT169/8))),$V$5:$V$23))*(LOOKUP(1,0/($K$5:$K$23=(INT(AT169/8)+1)),$AA$5:$AA$23)-LOOKUP(1,0/($K$5:$K$23=(INT(AT169/8))),$AA$5:$AA$23))/8</f>
      </c>
      <c r="AV169" s="77"/>
    </row>
    <row r="170" ht="13.5" customHeight="1">
      <c r="A170" s="29"/>
      <c r="B170" s="29"/>
      <c r="C170" s="29"/>
      <c r="D170" s="29"/>
      <c r="E170" s="196"/>
      <c r="F170" s="196"/>
      <c r="G170" s="196"/>
      <c r="H170" s="196"/>
      <c r="I170" s="196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57"/>
      <c r="AT170" s="76">
        <v>195</v>
      </c>
      <c r="AU170" s="77">
        <f>LOOKUP(1,0/($K$5:$K$23=(INT(AT170/8))),$AA$5:$AA$23)+(AT170-LOOKUP(1,0/($K$5:$K$23=(INT(AT170/8))),$V$5:$V$23))*(LOOKUP(1,0/($K$5:$K$23=(INT(AT170/8)+1)),$AA$5:$AA$23)-LOOKUP(1,0/($K$5:$K$23=(INT(AT170/8))),$AA$5:$AA$23))/8</f>
      </c>
      <c r="AV170" s="77"/>
    </row>
    <row r="171" ht="13.5" customHeight="1">
      <c r="A171" s="29"/>
      <c r="B171" s="29"/>
      <c r="C171" s="29"/>
      <c r="D171" s="29"/>
      <c r="E171" s="196"/>
      <c r="F171" s="196"/>
      <c r="G171" s="196"/>
      <c r="H171" s="196"/>
      <c r="I171" s="196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57"/>
      <c r="AT171" s="76">
        <v>196</v>
      </c>
      <c r="AU171" s="77">
        <f>LOOKUP(1,0/($K$5:$K$23=(INT(AT171/8))),$AA$5:$AA$23)+(AT171-LOOKUP(1,0/($K$5:$K$23=(INT(AT171/8))),$V$5:$V$23))*(LOOKUP(1,0/($K$5:$K$23=(INT(AT171/8)+1)),$AA$5:$AA$23)-LOOKUP(1,0/($K$5:$K$23=(INT(AT171/8))),$AA$5:$AA$23))/8</f>
      </c>
      <c r="AV171" s="77"/>
    </row>
    <row r="172" ht="13.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57"/>
      <c r="AT172" s="76">
        <v>197</v>
      </c>
      <c r="AU172" s="77">
        <f>LOOKUP(1,0/($K$5:$K$23=(INT(AT172/8))),$AA$5:$AA$23)+(AT172-LOOKUP(1,0/($K$5:$K$23=(INT(AT172/8))),$V$5:$V$23))*(LOOKUP(1,0/($K$5:$K$23=(INT(AT172/8)+1)),$AA$5:$AA$23)-LOOKUP(1,0/($K$5:$K$23=(INT(AT172/8))),$AA$5:$AA$23))/8</f>
      </c>
      <c r="AV172" s="77"/>
    </row>
    <row r="173" ht="13.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57"/>
      <c r="AT173" s="76">
        <v>198</v>
      </c>
      <c r="AU173" s="77">
        <f>LOOKUP(1,0/($K$5:$K$23=(INT(AT173/8))),$AA$5:$AA$23)+(AT173-LOOKUP(1,0/($K$5:$K$23=(INT(AT173/8))),$V$5:$V$23))*(LOOKUP(1,0/($K$5:$K$23=(INT(AT173/8)+1)),$AA$5:$AA$23)-LOOKUP(1,0/($K$5:$K$23=(INT(AT173/8))),$AA$5:$AA$23))/8</f>
      </c>
      <c r="AV173" s="77"/>
    </row>
    <row r="174" ht="13.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57"/>
      <c r="AT174" s="76">
        <v>199</v>
      </c>
      <c r="AU174" s="77">
        <f>LOOKUP(1,0/($K$5:$K$23=(INT(AT174/8))),$AA$5:$AA$23)+(AT174-LOOKUP(1,0/($K$5:$K$23=(INT(AT174/8))),$V$5:$V$23))*(LOOKUP(1,0/($K$5:$K$23=(INT(AT174/8)+1)),$AA$5:$AA$23)-LOOKUP(1,0/($K$5:$K$23=(INT(AT174/8))),$AA$5:$AA$23))/8</f>
      </c>
      <c r="AV174" s="77"/>
    </row>
    <row r="175" ht="13.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57"/>
      <c r="AT175" s="76">
        <v>200</v>
      </c>
      <c r="AU175" s="77">
        <f>LOOKUP(1,0/($K$5:$K$23=(INT(AT175/8))),$AA$5:$AA$23)+(AT175-LOOKUP(1,0/($K$5:$K$23=(INT(AT175/8))),$V$5:$V$23))*(LOOKUP(1,0/($K$5:$K$23=(INT(AT175/8)+1)),$AA$5:$AA$23)-LOOKUP(1,0/($K$5:$K$23=(INT(AT175/8))),$AA$5:$AA$23))/8</f>
      </c>
      <c r="AV175" s="77"/>
    </row>
    <row r="176" ht="13.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57"/>
      <c r="AT176" s="76">
        <v>201</v>
      </c>
      <c r="AU176" s="77">
        <f>LOOKUP(1,0/($K$5:$K$23=(INT(AT176/8))),$AA$5:$AA$23)+(AT176-LOOKUP(1,0/($K$5:$K$23=(INT(AT176/8))),$V$5:$V$23))*(LOOKUP(1,0/($K$5:$K$23=(INT(AT176/8)+1)),$AA$5:$AA$23)-LOOKUP(1,0/($K$5:$K$23=(INT(AT176/8))),$AA$5:$AA$23))/8</f>
      </c>
      <c r="AV176" s="77"/>
    </row>
    <row r="177" ht="13.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57"/>
      <c r="AT177" s="76">
        <v>202</v>
      </c>
      <c r="AU177" s="77">
        <f>LOOKUP(1,0/($K$5:$K$23=(INT(AT177/8))),$AA$5:$AA$23)+(AT177-LOOKUP(1,0/($K$5:$K$23=(INT(AT177/8))),$V$5:$V$23))*(LOOKUP(1,0/($K$5:$K$23=(INT(AT177/8)+1)),$AA$5:$AA$23)-LOOKUP(1,0/($K$5:$K$23=(INT(AT177/8))),$AA$5:$AA$23))/8</f>
      </c>
      <c r="AV177" s="77"/>
    </row>
    <row r="178" ht="13.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57"/>
      <c r="AT178" s="76">
        <v>203</v>
      </c>
      <c r="AU178" s="77">
        <f>LOOKUP(1,0/($K$5:$K$23=(INT(AT178/8))),$AA$5:$AA$23)+(AT178-LOOKUP(1,0/($K$5:$K$23=(INT(AT178/8))),$V$5:$V$23))*(LOOKUP(1,0/($K$5:$K$23=(INT(AT178/8)+1)),$AA$5:$AA$23)-LOOKUP(1,0/($K$5:$K$23=(INT(AT178/8))),$AA$5:$AA$23))/8</f>
      </c>
      <c r="AV178" s="77"/>
    </row>
    <row r="179" ht="13.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57"/>
      <c r="AT179" s="76">
        <v>204</v>
      </c>
      <c r="AU179" s="77">
        <f>LOOKUP(1,0/($K$5:$K$23=(INT(AT179/8))),$AA$5:$AA$23)+(AT179-LOOKUP(1,0/($K$5:$K$23=(INT(AT179/8))),$V$5:$V$23))*(LOOKUP(1,0/($K$5:$K$23=(INT(AT179/8)+1)),$AA$5:$AA$23)-LOOKUP(1,0/($K$5:$K$23=(INT(AT179/8))),$AA$5:$AA$23))/8</f>
      </c>
      <c r="AV179" s="77"/>
    </row>
    <row r="180" ht="13.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57"/>
      <c r="AT180" s="76">
        <v>205</v>
      </c>
      <c r="AU180" s="77">
        <f>LOOKUP(1,0/($K$5:$K$23=(INT(AT180/8))),$AA$5:$AA$23)+(AT180-LOOKUP(1,0/($K$5:$K$23=(INT(AT180/8))),$V$5:$V$23))*(LOOKUP(1,0/($K$5:$K$23=(INT(AT180/8)+1)),$AA$5:$AA$23)-LOOKUP(1,0/($K$5:$K$23=(INT(AT180/8))),$AA$5:$AA$23))/8</f>
      </c>
      <c r="AV180" s="77"/>
    </row>
    <row r="181" ht="13.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57"/>
      <c r="AT181" s="76">
        <v>206</v>
      </c>
      <c r="AU181" s="77">
        <f>LOOKUP(1,0/($K$5:$K$23=(INT(AT181/8))),$AA$5:$AA$23)+(AT181-LOOKUP(1,0/($K$5:$K$23=(INT(AT181/8))),$V$5:$V$23))*(LOOKUP(1,0/($K$5:$K$23=(INT(AT181/8)+1)),$AA$5:$AA$23)-LOOKUP(1,0/($K$5:$K$23=(INT(AT181/8))),$AA$5:$AA$23))/8</f>
      </c>
      <c r="AV181" s="77"/>
    </row>
    <row r="182" ht="13.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57"/>
      <c r="AT182" s="76">
        <v>207</v>
      </c>
      <c r="AU182" s="77">
        <f>LOOKUP(1,0/($K$5:$K$23=(INT(AT182/8))),$AA$5:$AA$23)+(AT182-LOOKUP(1,0/($K$5:$K$23=(INT(AT182/8))),$V$5:$V$23))*(LOOKUP(1,0/($K$5:$K$23=(INT(AT182/8)+1)),$AA$5:$AA$23)-LOOKUP(1,0/($K$5:$K$23=(INT(AT182/8))),$AA$5:$AA$23))/8</f>
      </c>
      <c r="AV182" s="77"/>
    </row>
    <row r="183" ht="13.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57"/>
      <c r="AT183" s="76">
        <v>208</v>
      </c>
      <c r="AU183" s="77">
        <f>LOOKUP(1,0/($K$5:$K$23=(INT(AT183/8))),$AA$5:$AA$23)+(AT183-LOOKUP(1,0/($K$5:$K$23=(INT(AT183/8))),$V$5:$V$23))*(LOOKUP(1,0/($K$5:$K$23=(INT(AT183/8)+1)),$AA$5:$AA$23)-LOOKUP(1,0/($K$5:$K$23=(INT(AT183/8))),$AA$5:$AA$23))/8</f>
      </c>
      <c r="AV183" s="77"/>
    </row>
    <row r="184" ht="13.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57"/>
      <c r="AT184" s="76">
        <v>209</v>
      </c>
      <c r="AU184" s="77">
        <f>LOOKUP(1,0/($K$5:$K$23=(INT(AT184/8))),$AA$5:$AA$23)+(AT184-LOOKUP(1,0/($K$5:$K$23=(INT(AT184/8))),$V$5:$V$23))*(LOOKUP(1,0/($K$5:$K$23=(INT(AT184/8)+1)),$AA$5:$AA$23)-LOOKUP(1,0/($K$5:$K$23=(INT(AT184/8))),$AA$5:$AA$23))/8</f>
      </c>
      <c r="AV184" s="77"/>
    </row>
    <row r="185" ht="13.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57"/>
      <c r="AT185" s="76">
        <v>210</v>
      </c>
      <c r="AU185" s="77">
        <f>LOOKUP(1,0/($K$5:$K$23=(INT(AT185/8))),$AA$5:$AA$23)+(AT185-LOOKUP(1,0/($K$5:$K$23=(INT(AT185/8))),$V$5:$V$23))*(LOOKUP(1,0/($K$5:$K$23=(INT(AT185/8)+1)),$AA$5:$AA$23)-LOOKUP(1,0/($K$5:$K$23=(INT(AT185/8))),$AA$5:$AA$23))/8</f>
      </c>
      <c r="AV185" s="77"/>
    </row>
    <row r="186" ht="13.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57"/>
      <c r="AT186" s="76">
        <v>211</v>
      </c>
      <c r="AU186" s="77">
        <f>LOOKUP(1,0/($K$5:$K$23=(INT(AT186/8))),$AA$5:$AA$23)+(AT186-LOOKUP(1,0/($K$5:$K$23=(INT(AT186/8))),$V$5:$V$23))*(LOOKUP(1,0/($K$5:$K$23=(INT(AT186/8)+1)),$AA$5:$AA$23)-LOOKUP(1,0/($K$5:$K$23=(INT(AT186/8))),$AA$5:$AA$23))/8</f>
      </c>
      <c r="AV186" s="77"/>
    </row>
    <row r="187" ht="13.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57"/>
      <c r="AT187" s="76">
        <v>212</v>
      </c>
      <c r="AU187" s="77">
        <f>LOOKUP(1,0/($K$5:$K$23=(INT(AT187/8))),$AA$5:$AA$23)+(AT187-LOOKUP(1,0/($K$5:$K$23=(INT(AT187/8))),$V$5:$V$23))*(LOOKUP(1,0/($K$5:$K$23=(INT(AT187/8)+1)),$AA$5:$AA$23)-LOOKUP(1,0/($K$5:$K$23=(INT(AT187/8))),$AA$5:$AA$23))/8</f>
      </c>
      <c r="AV187" s="77"/>
    </row>
    <row r="188" ht="13.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57"/>
      <c r="AT188" s="76">
        <v>213</v>
      </c>
      <c r="AU188" s="77">
        <f>LOOKUP(1,0/($K$5:$K$23=(INT(AT188/8))),$AA$5:$AA$23)+(AT188-LOOKUP(1,0/($K$5:$K$23=(INT(AT188/8))),$V$5:$V$23))*(LOOKUP(1,0/($K$5:$K$23=(INT(AT188/8)+1)),$AA$5:$AA$23)-LOOKUP(1,0/($K$5:$K$23=(INT(AT188/8))),$AA$5:$AA$23))/8</f>
      </c>
      <c r="AV188" s="77"/>
    </row>
    <row r="189" ht="13.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57"/>
      <c r="AT189" s="76">
        <v>214</v>
      </c>
      <c r="AU189" s="77">
        <f>LOOKUP(1,0/($K$5:$K$23=(INT(AT189/8))),$AA$5:$AA$23)+(AT189-LOOKUP(1,0/($K$5:$K$23=(INT(AT189/8))),$V$5:$V$23))*(LOOKUP(1,0/($K$5:$K$23=(INT(AT189/8)+1)),$AA$5:$AA$23)-LOOKUP(1,0/($K$5:$K$23=(INT(AT189/8))),$AA$5:$AA$23))/8</f>
      </c>
      <c r="AV189" s="77"/>
    </row>
    <row r="190" ht="13.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57"/>
      <c r="AT190" s="76">
        <v>215</v>
      </c>
      <c r="AU190" s="77">
        <f>LOOKUP(1,0/($K$5:$K$23=(INT(AT190/8))),$AA$5:$AA$23)+(AT190-LOOKUP(1,0/($K$5:$K$23=(INT(AT190/8))),$V$5:$V$23))*(LOOKUP(1,0/($K$5:$K$23=(INT(AT190/8)+1)),$AA$5:$AA$23)-LOOKUP(1,0/($K$5:$K$23=(INT(AT190/8))),$AA$5:$AA$23))/8</f>
      </c>
      <c r="AV190" s="77"/>
    </row>
    <row r="191" ht="13.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57"/>
      <c r="AT191" s="76">
        <v>216</v>
      </c>
      <c r="AU191" s="77">
        <f>LOOKUP(1,0/($K$5:$K$23=(INT(AT191/8))),$AA$5:$AA$23)+(AT191-LOOKUP(1,0/($K$5:$K$23=(INT(AT191/8))),$V$5:$V$23))*(LOOKUP(1,0/($K$5:$K$23=(INT(AT191/8)+1)),$AA$5:$AA$23)-LOOKUP(1,0/($K$5:$K$23=(INT(AT191/8))),$AA$5:$AA$23))/8</f>
      </c>
      <c r="AV191" s="77"/>
    </row>
    <row r="192" ht="13.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57"/>
      <c r="AT192" s="76">
        <v>217</v>
      </c>
      <c r="AU192" s="77">
        <f>LOOKUP(1,0/($K$5:$K$23=(INT(AT192/8))),$AA$5:$AA$23)+(AT192-LOOKUP(1,0/($K$5:$K$23=(INT(AT192/8))),$V$5:$V$23))*(LOOKUP(1,0/($K$5:$K$23=(INT(AT192/8)+1)),$AA$5:$AA$23)-LOOKUP(1,0/($K$5:$K$23=(INT(AT192/8))),$AA$5:$AA$23))/8</f>
      </c>
      <c r="AV192" s="77"/>
    </row>
    <row r="193" ht="13.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57"/>
      <c r="AT193" s="76">
        <v>218</v>
      </c>
      <c r="AU193" s="77">
        <f>LOOKUP(1,0/($K$5:$K$23=(INT(AT193/8))),$AA$5:$AA$23)+(AT193-LOOKUP(1,0/($K$5:$K$23=(INT(AT193/8))),$V$5:$V$23))*(LOOKUP(1,0/($K$5:$K$23=(INT(AT193/8)+1)),$AA$5:$AA$23)-LOOKUP(1,0/($K$5:$K$23=(INT(AT193/8))),$AA$5:$AA$23))/8</f>
      </c>
      <c r="AV193" s="77"/>
    </row>
    <row r="194" ht="13.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57"/>
      <c r="AT194" s="76">
        <v>219</v>
      </c>
      <c r="AU194" s="77">
        <f>LOOKUP(1,0/($K$5:$K$23=(INT(AT194/8))),$AA$5:$AA$23)+(AT194-LOOKUP(1,0/($K$5:$K$23=(INT(AT194/8))),$V$5:$V$23))*(LOOKUP(1,0/($K$5:$K$23=(INT(AT194/8)+1)),$AA$5:$AA$23)-LOOKUP(1,0/($K$5:$K$23=(INT(AT194/8))),$AA$5:$AA$23))/8</f>
      </c>
      <c r="AV194" s="77"/>
    </row>
    <row r="195" ht="13.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57"/>
      <c r="AT195" s="76">
        <v>220</v>
      </c>
      <c r="AU195" s="77">
        <f>LOOKUP(1,0/($K$5:$K$23=(INT(AT195/8))),$AA$5:$AA$23)+(AT195-LOOKUP(1,0/($K$5:$K$23=(INT(AT195/8))),$V$5:$V$23))*(LOOKUP(1,0/($K$5:$K$23=(INT(AT195/8)+1)),$AA$5:$AA$23)-LOOKUP(1,0/($K$5:$K$23=(INT(AT195/8))),$AA$5:$AA$23))/8</f>
      </c>
      <c r="AV195" s="77"/>
    </row>
    <row r="196" ht="13.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57"/>
      <c r="AT196" s="76">
        <v>221</v>
      </c>
      <c r="AU196" s="77">
        <f>LOOKUP(1,0/($K$5:$K$23=(INT(AT196/8))),$AA$5:$AA$23)+(AT196-LOOKUP(1,0/($K$5:$K$23=(INT(AT196/8))),$V$5:$V$23))*(LOOKUP(1,0/($K$5:$K$23=(INT(AT196/8)+1)),$AA$5:$AA$23)-LOOKUP(1,0/($K$5:$K$23=(INT(AT196/8))),$AA$5:$AA$23))/8</f>
      </c>
      <c r="AV196" s="77"/>
    </row>
    <row r="197" ht="13.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57"/>
      <c r="AT197" s="76">
        <v>222</v>
      </c>
      <c r="AU197" s="77">
        <f>LOOKUP(1,0/($K$5:$K$23=(INT(AT197/8))),$AA$5:$AA$23)+(AT197-LOOKUP(1,0/($K$5:$K$23=(INT(AT197/8))),$V$5:$V$23))*(LOOKUP(1,0/($K$5:$K$23=(INT(AT197/8)+1)),$AA$5:$AA$23)-LOOKUP(1,0/($K$5:$K$23=(INT(AT197/8))),$AA$5:$AA$23))/8</f>
      </c>
      <c r="AV197" s="77"/>
    </row>
    <row r="198" ht="13.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57"/>
      <c r="AT198" s="76">
        <v>223</v>
      </c>
      <c r="AU198" s="77">
        <f>LOOKUP(1,0/($K$5:$K$23=(INT(AT198/8))),$AA$5:$AA$23)+(AT198-LOOKUP(1,0/($K$5:$K$23=(INT(AT198/8))),$V$5:$V$23))*(LOOKUP(1,0/($K$5:$K$23=(INT(AT198/8)+1)),$AA$5:$AA$23)-LOOKUP(1,0/($K$5:$K$23=(INT(AT198/8))),$AA$5:$AA$23))/8</f>
      </c>
      <c r="AV198" s="77"/>
    </row>
    <row r="199" ht="13.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57"/>
      <c r="AT199" s="76">
        <v>224</v>
      </c>
      <c r="AU199" s="77">
        <f>LOOKUP(1,0/($K$5:$K$23=(INT(AT199/8))),$AA$5:$AA$23)+(AT199-LOOKUP(1,0/($K$5:$K$23=(INT(AT199/8))),$V$5:$V$23))*(LOOKUP(1,0/($K$5:$K$23=(INT(AT199/8)+1)),$AA$5:$AA$23)-LOOKUP(1,0/($K$5:$K$23=(INT(AT199/8))),$AA$5:$AA$23))/8</f>
      </c>
      <c r="AV199" s="77"/>
    </row>
    <row r="200" ht="13.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57"/>
      <c r="AT200" s="76">
        <v>225</v>
      </c>
      <c r="AU200" s="77">
        <f>LOOKUP(1,0/($K$5:$K$23=(INT(AT200/8))),$AA$5:$AA$23)+(AT200-LOOKUP(1,0/($K$5:$K$23=(INT(AT200/8))),$V$5:$V$23))*(LOOKUP(1,0/($K$5:$K$23=(INT(AT200/8)+1)),$AA$5:$AA$23)-LOOKUP(1,0/($K$5:$K$23=(INT(AT200/8))),$AA$5:$AA$23))/8</f>
      </c>
      <c r="AV200" s="77"/>
    </row>
    <row r="201" ht="13.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57"/>
      <c r="AT201" s="76">
        <v>226</v>
      </c>
      <c r="AU201" s="77">
        <f>LOOKUP(1,0/($K$5:$K$23=(INT(AT201/8))),$AA$5:$AA$23)+(AT201-LOOKUP(1,0/($K$5:$K$23=(INT(AT201/8))),$V$5:$V$23))*(LOOKUP(1,0/($K$5:$K$23=(INT(AT201/8)+1)),$AA$5:$AA$23)-LOOKUP(1,0/($K$5:$K$23=(INT(AT201/8))),$AA$5:$AA$23))/8</f>
      </c>
      <c r="AV201" s="77"/>
    </row>
    <row r="202" ht="13.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57"/>
      <c r="AT202" s="76">
        <v>227</v>
      </c>
      <c r="AU202" s="77">
        <f>LOOKUP(1,0/($K$5:$K$23=(INT(AT202/8))),$AA$5:$AA$23)+(AT202-LOOKUP(1,0/($K$5:$K$23=(INT(AT202/8))),$V$5:$V$23))*(LOOKUP(1,0/($K$5:$K$23=(INT(AT202/8)+1)),$AA$5:$AA$23)-LOOKUP(1,0/($K$5:$K$23=(INT(AT202/8))),$AA$5:$AA$23))/8</f>
      </c>
      <c r="AV202" s="77"/>
    </row>
    <row r="203" ht="13.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57"/>
      <c r="AT203" s="76">
        <v>228</v>
      </c>
      <c r="AU203" s="77">
        <f>LOOKUP(1,0/($K$5:$K$23=(INT(AT203/8))),$AA$5:$AA$23)+(AT203-LOOKUP(1,0/($K$5:$K$23=(INT(AT203/8))),$V$5:$V$23))*(LOOKUP(1,0/($K$5:$K$23=(INT(AT203/8)+1)),$AA$5:$AA$23)-LOOKUP(1,0/($K$5:$K$23=(INT(AT203/8))),$AA$5:$AA$23))/8</f>
      </c>
      <c r="AV203" s="77"/>
    </row>
    <row r="204" ht="13.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57"/>
      <c r="AT204" s="76">
        <v>229</v>
      </c>
      <c r="AU204" s="77">
        <f>LOOKUP(1,0/($K$5:$K$23=(INT(AT204/8))),$AA$5:$AA$23)+(AT204-LOOKUP(1,0/($K$5:$K$23=(INT(AT204/8))),$V$5:$V$23))*(LOOKUP(1,0/($K$5:$K$23=(INT(AT204/8)+1)),$AA$5:$AA$23)-LOOKUP(1,0/($K$5:$K$23=(INT(AT204/8))),$AA$5:$AA$23))/8</f>
      </c>
      <c r="AV204" s="77"/>
    </row>
    <row r="205" ht="13.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57"/>
      <c r="AT205" s="76">
        <v>230</v>
      </c>
      <c r="AU205" s="77">
        <f>LOOKUP(1,0/($K$5:$K$23=(INT(AT205/8))),$AA$5:$AA$23)+(AT205-LOOKUP(1,0/($K$5:$K$23=(INT(AT205/8))),$V$5:$V$23))*(LOOKUP(1,0/($K$5:$K$23=(INT(AT205/8)+1)),$AA$5:$AA$23)-LOOKUP(1,0/($K$5:$K$23=(INT(AT205/8))),$AA$5:$AA$23))/8</f>
      </c>
      <c r="AV205" s="77"/>
    </row>
    <row r="206" ht="13.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57"/>
      <c r="AT206" s="76">
        <v>231</v>
      </c>
      <c r="AU206" s="77">
        <f>LOOKUP(1,0/($K$5:$K$23=(INT(AT206/8))),$AA$5:$AA$23)+(AT206-LOOKUP(1,0/($K$5:$K$23=(INT(AT206/8))),$V$5:$V$23))*(LOOKUP(1,0/($K$5:$K$23=(INT(AT206/8)+1)),$AA$5:$AA$23)-LOOKUP(1,0/($K$5:$K$23=(INT(AT206/8))),$AA$5:$AA$23))/8</f>
      </c>
      <c r="AV206" s="77"/>
    </row>
    <row r="207" ht="13.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57"/>
      <c r="AT207" s="76">
        <v>232</v>
      </c>
      <c r="AU207" s="77">
        <f>LOOKUP(1,0/($K$5:$K$23=(INT(AT207/8))),$AA$5:$AA$23)+(AT207-LOOKUP(1,0/($K$5:$K$23=(INT(AT207/8))),$V$5:$V$23))*(LOOKUP(1,0/($K$5:$K$23=(INT(AT207/8)+1)),$AA$5:$AA$23)-LOOKUP(1,0/($K$5:$K$23=(INT(AT207/8))),$AA$5:$AA$23))/8</f>
      </c>
      <c r="AV207" s="77"/>
    </row>
    <row r="208" ht="13.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57"/>
      <c r="AT208" s="76">
        <v>233</v>
      </c>
      <c r="AU208" s="77">
        <f>LOOKUP(1,0/($K$5:$K$23=(INT(AT208/8))),$AA$5:$AA$23)+(AT208-LOOKUP(1,0/($K$5:$K$23=(INT(AT208/8))),$V$5:$V$23))*(LOOKUP(1,0/($K$5:$K$23=(INT(AT208/8)+1)),$AA$5:$AA$23)-LOOKUP(1,0/($K$5:$K$23=(INT(AT208/8))),$AA$5:$AA$23))/8</f>
      </c>
      <c r="AV208" s="77"/>
    </row>
    <row r="209" ht="13.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57"/>
      <c r="AT209" s="76">
        <v>234</v>
      </c>
      <c r="AU209" s="77">
        <f>LOOKUP(1,0/($K$5:$K$23=(INT(AT209/8))),$AA$5:$AA$23)+(AT209-LOOKUP(1,0/($K$5:$K$23=(INT(AT209/8))),$V$5:$V$23))*(LOOKUP(1,0/($K$5:$K$23=(INT(AT209/8)+1)),$AA$5:$AA$23)-LOOKUP(1,0/($K$5:$K$23=(INT(AT209/8))),$AA$5:$AA$23))/8</f>
      </c>
      <c r="AV209" s="77"/>
    </row>
    <row r="210" ht="13.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57"/>
      <c r="AT210" s="76">
        <v>235</v>
      </c>
      <c r="AU210" s="77">
        <f>LOOKUP(1,0/($K$5:$K$23=(INT(AT210/8))),$AA$5:$AA$23)+(AT210-LOOKUP(1,0/($K$5:$K$23=(INT(AT210/8))),$V$5:$V$23))*(LOOKUP(1,0/($K$5:$K$23=(INT(AT210/8)+1)),$AA$5:$AA$23)-LOOKUP(1,0/($K$5:$K$23=(INT(AT210/8))),$AA$5:$AA$23))/8</f>
      </c>
      <c r="AV210" s="77"/>
    </row>
    <row r="211" ht="13.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57"/>
      <c r="AT211" s="76">
        <v>236</v>
      </c>
      <c r="AU211" s="77">
        <f>LOOKUP(1,0/($K$5:$K$23=(INT(AT211/8))),$AA$5:$AA$23)+(AT211-LOOKUP(1,0/($K$5:$K$23=(INT(AT211/8))),$V$5:$V$23))*(LOOKUP(1,0/($K$5:$K$23=(INT(AT211/8)+1)),$AA$5:$AA$23)-LOOKUP(1,0/($K$5:$K$23=(INT(AT211/8))),$AA$5:$AA$23))/8</f>
      </c>
      <c r="AV211" s="77"/>
    </row>
    <row r="212" ht="13.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57"/>
      <c r="AT212" s="76">
        <v>237</v>
      </c>
      <c r="AU212" s="77">
        <f>LOOKUP(1,0/($K$5:$K$23=(INT(AT212/8))),$AA$5:$AA$23)+(AT212-LOOKUP(1,0/($K$5:$K$23=(INT(AT212/8))),$V$5:$V$23))*(LOOKUP(1,0/($K$5:$K$23=(INT(AT212/8)+1)),$AA$5:$AA$23)-LOOKUP(1,0/($K$5:$K$23=(INT(AT212/8))),$AA$5:$AA$23))/8</f>
      </c>
      <c r="AV212" s="77"/>
    </row>
    <row r="213" ht="13.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57"/>
      <c r="AT213" s="76">
        <v>238</v>
      </c>
      <c r="AU213" s="77">
        <f>LOOKUP(1,0/($K$5:$K$23=(INT(AT213/8))),$AA$5:$AA$23)+(AT213-LOOKUP(1,0/($K$5:$K$23=(INT(AT213/8))),$V$5:$V$23))*(LOOKUP(1,0/($K$5:$K$23=(INT(AT213/8)+1)),$AA$5:$AA$23)-LOOKUP(1,0/($K$5:$K$23=(INT(AT213/8))),$AA$5:$AA$23))/8</f>
      </c>
      <c r="AV213" s="77"/>
    </row>
    <row r="214" ht="13.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57"/>
      <c r="AT214" s="76">
        <v>239</v>
      </c>
      <c r="AU214" s="77">
        <f>LOOKUP(1,0/($K$5:$K$23=(INT(AT214/8))),$AA$5:$AA$23)+(AT214-LOOKUP(1,0/($K$5:$K$23=(INT(AT214/8))),$V$5:$V$23))*(LOOKUP(1,0/($K$5:$K$23=(INT(AT214/8)+1)),$AA$5:$AA$23)-LOOKUP(1,0/($K$5:$K$23=(INT(AT214/8))),$AA$5:$AA$23))/8</f>
      </c>
      <c r="AV214" s="77"/>
    </row>
    <row r="215" ht="13.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57"/>
      <c r="AT215" s="76">
        <v>240</v>
      </c>
      <c r="AU215" s="77">
        <f>LOOKUP(1,0/($K$5:$K$23=(INT(AT215/8))),$AA$5:$AA$23)+(AT215-LOOKUP(1,0/($K$5:$K$23=(INT(AT215/8))),$V$5:$V$23))*(LOOKUP(1,0/($K$5:$K$23=(INT(AT215/8)+1)),$AA$5:$AA$23)-LOOKUP(1,0/($K$5:$K$23=(INT(AT215/8))),$AA$5:$AA$23))/8</f>
      </c>
      <c r="AV215" s="77"/>
    </row>
    <row r="216" ht="13.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57"/>
      <c r="AT216" s="76">
        <v>241</v>
      </c>
      <c r="AU216" s="77">
        <f>LOOKUP(1,0/($K$5:$K$23=(INT(AT216/8))),$AA$5:$AA$23)+(AT216-LOOKUP(1,0/($K$5:$K$23=(INT(AT216/8))),$V$5:$V$23))*(LOOKUP(1,0/($K$5:$K$23=(INT(AT216/8)+1)),$AA$5:$AA$23)-LOOKUP(1,0/($K$5:$K$23=(INT(AT216/8))),$AA$5:$AA$23))/8</f>
      </c>
      <c r="AV216" s="77"/>
    </row>
    <row r="217" ht="13.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57"/>
      <c r="AT217" s="76">
        <v>242</v>
      </c>
      <c r="AU217" s="77">
        <f>LOOKUP(1,0/($K$5:$K$23=(INT(AT217/8))),$AA$5:$AA$23)+(AT217-LOOKUP(1,0/($K$5:$K$23=(INT(AT217/8))),$V$5:$V$23))*(LOOKUP(1,0/($K$5:$K$23=(INT(AT217/8)+1)),$AA$5:$AA$23)-LOOKUP(1,0/($K$5:$K$23=(INT(AT217/8))),$AA$5:$AA$23))/8</f>
      </c>
      <c r="AV217" s="77"/>
    </row>
    <row r="218" ht="13.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57"/>
      <c r="AT218" s="76">
        <v>243</v>
      </c>
      <c r="AU218" s="77">
        <f>LOOKUP(1,0/($K$5:$K$23=(INT(AT218/8))),$AA$5:$AA$23)+(AT218-LOOKUP(1,0/($K$5:$K$23=(INT(AT218/8))),$V$5:$V$23))*(LOOKUP(1,0/($K$5:$K$23=(INT(AT218/8)+1)),$AA$5:$AA$23)-LOOKUP(1,0/($K$5:$K$23=(INT(AT218/8))),$AA$5:$AA$23))/8</f>
      </c>
      <c r="AV218" s="77"/>
    </row>
    <row r="219" ht="13.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57"/>
      <c r="AT219" s="76">
        <v>244</v>
      </c>
      <c r="AU219" s="77">
        <f>LOOKUP(1,0/($K$5:$K$23=(INT(AT219/8))),$AA$5:$AA$23)+(AT219-LOOKUP(1,0/($K$5:$K$23=(INT(AT219/8))),$V$5:$V$23))*(LOOKUP(1,0/($K$5:$K$23=(INT(AT219/8)+1)),$AA$5:$AA$23)-LOOKUP(1,0/($K$5:$K$23=(INT(AT219/8))),$AA$5:$AA$23))/8</f>
      </c>
      <c r="AV219" s="77"/>
    </row>
    <row r="220" ht="13.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57"/>
      <c r="AT220" s="76">
        <v>245</v>
      </c>
      <c r="AU220" s="77">
        <f>LOOKUP(1,0/($K$5:$K$23=(INT(AT220/8))),$AA$5:$AA$23)+(AT220-LOOKUP(1,0/($K$5:$K$23=(INT(AT220/8))),$V$5:$V$23))*(LOOKUP(1,0/($K$5:$K$23=(INT(AT220/8)+1)),$AA$5:$AA$23)-LOOKUP(1,0/($K$5:$K$23=(INT(AT220/8))),$AA$5:$AA$23))/8</f>
      </c>
      <c r="AV220" s="77"/>
    </row>
    <row r="221" ht="13.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57"/>
      <c r="AT221" s="76">
        <v>246</v>
      </c>
      <c r="AU221" s="77">
        <f>LOOKUP(1,0/($K$5:$K$23=(INT(AT221/8))),$AA$5:$AA$23)+(AT221-LOOKUP(1,0/($K$5:$K$23=(INT(AT221/8))),$V$5:$V$23))*(LOOKUP(1,0/($K$5:$K$23=(INT(AT221/8)+1)),$AA$5:$AA$23)-LOOKUP(1,0/($K$5:$K$23=(INT(AT221/8))),$AA$5:$AA$23))/8</f>
      </c>
      <c r="AV221" s="77"/>
    </row>
    <row r="222" ht="13.5" customHeight="1">
      <c r="A222" s="29"/>
      <c r="B222" s="29"/>
      <c r="C222" s="29"/>
      <c r="D222" s="168">
        <f>2048/(2048-1)</f>
        <v>1.000488519785051</v>
      </c>
      <c r="E222" s="168">
        <f>D222*22</f>
        <v>22.01074743527113</v>
      </c>
      <c r="F222" s="229">
        <f>2048/(2048-232)</f>
        <v>1.127753303964758</v>
      </c>
      <c r="G222" s="229">
        <v>3</v>
      </c>
      <c r="H222" s="168">
        <f>F222*G222</f>
        <v>3.383259911894274</v>
      </c>
      <c r="I222" s="168">
        <f>H222*H225</f>
        <v>6.750491003947576</v>
      </c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57"/>
      <c r="AT222" s="76">
        <v>247</v>
      </c>
      <c r="AU222" s="77">
        <f>LOOKUP(1,0/($K$5:$K$23=(INT(AT222/8))),$AA$5:$AA$23)+(AT222-LOOKUP(1,0/($K$5:$K$23=(INT(AT222/8))),$V$5:$V$23))*(LOOKUP(1,0/($K$5:$K$23=(INT(AT222/8)+1)),$AA$5:$AA$23)-LOOKUP(1,0/($K$5:$K$23=(INT(AT222/8))),$AA$5:$AA$23))/8</f>
      </c>
      <c r="AV222" s="77"/>
    </row>
    <row r="223" ht="13.5" customHeight="1">
      <c r="A223" s="29"/>
      <c r="B223" s="29"/>
      <c r="C223" s="29"/>
      <c r="D223" s="168">
        <f>2048/(2048-1957)</f>
        <v>22.50549450549451</v>
      </c>
      <c r="E223" s="168">
        <f>D223*22</f>
        <v>495.1208791208792</v>
      </c>
      <c r="F223" s="29"/>
      <c r="G223" s="229">
        <v>33</v>
      </c>
      <c r="H223" s="168">
        <f>G223*D223</f>
        <v>742.6813186813188</v>
      </c>
      <c r="I223" s="168">
        <f>H223*H225</f>
        <v>1481.844047196228</v>
      </c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57"/>
      <c r="AT223" s="76">
        <v>248</v>
      </c>
      <c r="AU223" s="77">
        <f>LOOKUP(1,0/($K$5:$K$23=(INT(AT223/8))),$AA$5:$AA$23)+(AT223-LOOKUP(1,0/($K$5:$K$23=(INT(AT223/8))),$V$5:$V$23))*(LOOKUP(1,0/($K$5:$K$23=(INT(AT223/8)+1)),$AA$5:$AA$23)-LOOKUP(1,0/($K$5:$K$23=(INT(AT223/8))),$AA$5:$AA$23))/8</f>
      </c>
      <c r="AV223" s="77"/>
    </row>
    <row r="224" ht="13.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57"/>
      <c r="AT224" s="76">
        <v>249</v>
      </c>
      <c r="AU224" s="77">
        <f>LOOKUP(1,0/($K$5:$K$23=(INT(AT224/8))),$AA$5:$AA$23)+(AT224-LOOKUP(1,0/($K$5:$K$23=(INT(AT224/8))),$V$5:$V$23))*(LOOKUP(1,0/($K$5:$K$23=(INT(AT224/8)+1)),$AA$5:$AA$23)-LOOKUP(1,0/($K$5:$K$23=(INT(AT224/8))),$AA$5:$AA$23))/8</f>
      </c>
      <c r="AV224" s="77"/>
    </row>
    <row r="225" ht="13.5" customHeight="1">
      <c r="A225" s="29"/>
      <c r="B225" s="29"/>
      <c r="C225" s="29"/>
      <c r="D225" s="29"/>
      <c r="E225" s="29"/>
      <c r="F225" s="29"/>
      <c r="G225" s="29"/>
      <c r="H225" s="168">
        <f>10^(6/20)</f>
        <v>1.99526231496888</v>
      </c>
      <c r="I225" s="168">
        <f>E222/I222</f>
        <v>3.260614290486367</v>
      </c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57"/>
      <c r="AT225" s="76">
        <v>250</v>
      </c>
      <c r="AU225" s="77">
        <f>LOOKUP(1,0/($K$5:$K$23=(INT(AT225/8))),$AA$5:$AA$23)+(AT225-LOOKUP(1,0/($K$5:$K$23=(INT(AT225/8))),$V$5:$V$23))*(LOOKUP(1,0/($K$5:$K$23=(INT(AT225/8)+1)),$AA$5:$AA$23)-LOOKUP(1,0/($K$5:$K$23=(INT(AT225/8))),$AA$5:$AA$23))/8</f>
      </c>
      <c r="AV225" s="77"/>
    </row>
    <row r="226" ht="13.5" customHeight="1">
      <c r="A226" s="29"/>
      <c r="B226" s="29"/>
      <c r="C226" s="29"/>
      <c r="D226" s="29"/>
      <c r="E226" s="29"/>
      <c r="F226" s="29"/>
      <c r="G226" s="29"/>
      <c r="H226" s="29"/>
      <c r="I226" s="168">
        <f>I223/E223</f>
        <v>2.99289347245332</v>
      </c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57"/>
      <c r="AT226" s="76">
        <v>251</v>
      </c>
      <c r="AU226" s="77">
        <f>LOOKUP(1,0/($K$5:$K$23=(INT(AT226/8))),$AA$5:$AA$23)+(AT226-LOOKUP(1,0/($K$5:$K$23=(INT(AT226/8))),$V$5:$V$23))*(LOOKUP(1,0/($K$5:$K$23=(INT(AT226/8)+1)),$AA$5:$AA$23)-LOOKUP(1,0/($K$5:$K$23=(INT(AT226/8))),$AA$5:$AA$23))/8</f>
      </c>
      <c r="AV226" s="77"/>
    </row>
    <row r="227" ht="13.5" customHeight="1">
      <c r="A227" s="29"/>
      <c r="B227" s="29"/>
      <c r="C227" s="29"/>
      <c r="D227" s="168">
        <f>22*22</f>
        <v>484</v>
      </c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57"/>
      <c r="AT227" s="76">
        <v>252</v>
      </c>
      <c r="AU227" s="77">
        <f>LOOKUP(1,0/($K$5:$K$23=(INT(AT227/8))),$AA$5:$AA$23)+(AT227-LOOKUP(1,0/($K$5:$K$23=(INT(AT227/8))),$V$5:$V$23))*(LOOKUP(1,0/($K$5:$K$23=(INT(AT227/8)+1)),$AA$5:$AA$23)-LOOKUP(1,0/($K$5:$K$23=(INT(AT227/8))),$AA$5:$AA$23))/8</f>
      </c>
      <c r="AV227" s="77"/>
    </row>
    <row r="228" ht="13.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57"/>
      <c r="AT228" s="76">
        <v>253</v>
      </c>
      <c r="AU228" s="77">
        <f>LOOKUP(1,0/($K$5:$K$23=(INT(AT228/8))),$AA$5:$AA$23)+(AT228-LOOKUP(1,0/($K$5:$K$23=(INT(AT228/8))),$V$5:$V$23))*(LOOKUP(1,0/($K$5:$K$23=(INT(AT228/8)+1)),$AA$5:$AA$23)-LOOKUP(1,0/($K$5:$K$23=(INT(AT228/8))),$AA$5:$AA$23))/8</f>
      </c>
      <c r="AV228" s="77"/>
    </row>
    <row r="229" ht="13.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57"/>
      <c r="AT229" s="76">
        <v>254</v>
      </c>
      <c r="AU229" s="77">
        <f>LOOKUP(1,0/($K$5:$K$23=(INT(AT229/8))),$AA$5:$AA$23)+(AT229-LOOKUP(1,0/($K$5:$K$23=(INT(AT229/8))),$V$5:$V$23))*(LOOKUP(1,0/($K$5:$K$23=(INT(AT229/8)+1)),$AA$5:$AA$23)-LOOKUP(1,0/($K$5:$K$23=(INT(AT229/8))),$AA$5:$AA$23))/8</f>
      </c>
      <c r="AV229" s="77"/>
    </row>
    <row r="230" ht="13.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57"/>
      <c r="AT230" s="76">
        <v>255</v>
      </c>
      <c r="AU230" s="77">
        <f>LOOKUP(1,0/($K$5:$K$23=(INT(AT230/8))),$AA$5:$AA$23)+(AT230-LOOKUP(1,0/($K$5:$K$23=(INT(AT230/8))),$V$5:$V$23))*(LOOKUP(1,0/($K$5:$K$23=(INT(AT230/8)+1)),$AA$5:$AA$23)-LOOKUP(1,0/($K$5:$K$23=(INT(AT230/8))),$AA$5:$AA$23))/8</f>
      </c>
      <c r="AV230" s="77"/>
    </row>
  </sheetData>
  <mergeCells count="51">
    <mergeCell ref="B2:I2"/>
    <mergeCell ref="D3:E3"/>
    <mergeCell ref="F3:G3"/>
    <mergeCell ref="K3:U3"/>
    <mergeCell ref="AQ3:AS3"/>
    <mergeCell ref="B26:I26"/>
    <mergeCell ref="D27:H27"/>
    <mergeCell ref="D28:H28"/>
    <mergeCell ref="D29:H29"/>
    <mergeCell ref="D30:I30"/>
    <mergeCell ref="D31:I31"/>
    <mergeCell ref="D32:I32"/>
    <mergeCell ref="D33:I33"/>
    <mergeCell ref="D34:I34"/>
    <mergeCell ref="D35:I35"/>
    <mergeCell ref="D36:I36"/>
    <mergeCell ref="D37:I37"/>
    <mergeCell ref="K37:L37"/>
    <mergeCell ref="M37:N37"/>
    <mergeCell ref="O37:P37"/>
    <mergeCell ref="Q37:R37"/>
    <mergeCell ref="S37:T37"/>
    <mergeCell ref="D38:I38"/>
    <mergeCell ref="D39:I39"/>
    <mergeCell ref="D40:I40"/>
    <mergeCell ref="D41:I41"/>
    <mergeCell ref="D42:I42"/>
    <mergeCell ref="D43:I43"/>
    <mergeCell ref="D44:I44"/>
    <mergeCell ref="B46:I46"/>
    <mergeCell ref="B3:B4"/>
    <mergeCell ref="B27:B29"/>
    <mergeCell ref="B30:B32"/>
    <mergeCell ref="B33:B35"/>
    <mergeCell ref="B36:B38"/>
    <mergeCell ref="B39:B41"/>
    <mergeCell ref="B42:B44"/>
    <mergeCell ref="C3:C4"/>
    <mergeCell ref="C27:C29"/>
    <mergeCell ref="C30:C32"/>
    <mergeCell ref="C33:C35"/>
    <mergeCell ref="C36:C38"/>
    <mergeCell ref="C39:C41"/>
    <mergeCell ref="C42:C44"/>
    <mergeCell ref="H3:H4"/>
    <mergeCell ref="I3:I4"/>
    <mergeCell ref="AA2:AA3"/>
    <mergeCell ref="AB2:AB3"/>
    <mergeCell ref="AU2:AU3"/>
    <mergeCell ref="AV2:AV3"/>
    <mergeCell ref="B47:I98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AV224"/>
  <sheetViews>
    <sheetView workbookViewId="0" showGridLines="0" defaultGridColor="1"/>
  </sheetViews>
  <sheetFormatPr defaultColWidth="9" defaultRowHeight="13.5" customHeight="1" outlineLevelRow="0" outlineLevelCol="0"/>
  <cols>
    <col min="1" max="1" width="2.5" style="230" customWidth="1"/>
    <col min="2" max="2" width="13.3516" style="230" customWidth="1"/>
    <col min="3" max="3" width="32.8516" style="230" customWidth="1"/>
    <col min="4" max="4" width="9" style="230" customWidth="1"/>
    <col min="5" max="5" width="7.67188" style="230" customWidth="1"/>
    <col min="6" max="6" width="6.67188" style="230" customWidth="1"/>
    <col min="7" max="7" width="7.67188" style="230" customWidth="1"/>
    <col min="8" max="8" width="8.35156" style="230" customWidth="1"/>
    <col min="9" max="9" width="35.8516" style="230" customWidth="1"/>
    <col min="10" max="10" width="16.5" style="230" customWidth="1"/>
    <col min="11" max="11" width="9.5" style="230" customWidth="1"/>
    <col min="12" max="12" width="10.8516" style="230" customWidth="1"/>
    <col min="13" max="13" width="9" style="230" customWidth="1"/>
    <col min="14" max="14" width="10.1719" style="230" customWidth="1"/>
    <col min="15" max="15" width="9" style="230" customWidth="1"/>
    <col min="16" max="16" width="11.6719" style="230" customWidth="1"/>
    <col min="17" max="17" width="11.8516" style="230" customWidth="1"/>
    <col min="18" max="18" width="13.3516" style="230" customWidth="1"/>
    <col min="19" max="19" width="13" style="230" customWidth="1"/>
    <col min="20" max="20" width="9" style="230" customWidth="1"/>
    <col min="21" max="21" width="13.1719" style="230" customWidth="1"/>
    <col min="22" max="22" width="12.6719" style="230" customWidth="1"/>
    <col min="23" max="26" width="9.67188" style="230" customWidth="1"/>
    <col min="27" max="27" width="10.8516" style="230" customWidth="1"/>
    <col min="28" max="28" width="9.5" style="230" customWidth="1"/>
    <col min="29" max="30" width="10.8516" style="230" customWidth="1"/>
    <col min="31" max="31" width="9.67188" style="230" customWidth="1"/>
    <col min="32" max="32" width="9.17188" style="230" customWidth="1"/>
    <col min="33" max="33" width="10.8516" style="230" customWidth="1"/>
    <col min="34" max="46" width="9" style="230" customWidth="1"/>
    <col min="47" max="47" width="15.3516" style="230" customWidth="1"/>
    <col min="48" max="48" width="14.5" style="230" customWidth="1"/>
    <col min="49" max="256" width="9" style="230" customWidth="1"/>
  </cols>
  <sheetData>
    <row r="1" ht="28" customHeight="1">
      <c r="A1" s="29"/>
      <c r="B1" t="s" s="30">
        <v>12</v>
      </c>
      <c r="C1" s="31"/>
      <c r="D1" s="31"/>
      <c r="E1" s="31"/>
      <c r="F1" s="31"/>
      <c r="G1" s="31"/>
      <c r="H1" s="31"/>
      <c r="I1" s="31"/>
      <c r="J1" s="29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29"/>
      <c r="W1" s="29"/>
      <c r="X1" s="29"/>
      <c r="Y1" s="29"/>
      <c r="Z1" s="29"/>
      <c r="AA1" t="s" s="33">
        <v>13</v>
      </c>
      <c r="AB1" t="s" s="33">
        <v>14</v>
      </c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t="s" s="33">
        <v>15</v>
      </c>
      <c r="AV1" t="s" s="33">
        <v>14</v>
      </c>
    </row>
    <row r="2" ht="15.75" customHeight="1">
      <c r="A2" s="34"/>
      <c r="B2" t="s" s="35">
        <v>16</v>
      </c>
      <c r="C2" t="s" s="35">
        <v>17</v>
      </c>
      <c r="D2" t="s" s="36">
        <v>18</v>
      </c>
      <c r="E2" s="37"/>
      <c r="F2" t="s" s="36">
        <v>19</v>
      </c>
      <c r="G2" s="37"/>
      <c r="H2" t="s" s="38">
        <v>20</v>
      </c>
      <c r="I2" t="s" s="38">
        <v>21</v>
      </c>
      <c r="J2" s="39"/>
      <c r="K2" t="s" s="40">
        <v>22</v>
      </c>
      <c r="L2" s="41"/>
      <c r="M2" s="41"/>
      <c r="N2" s="41"/>
      <c r="O2" s="41"/>
      <c r="P2" s="41"/>
      <c r="Q2" s="41"/>
      <c r="R2" s="41"/>
      <c r="S2" s="41"/>
      <c r="T2" s="41"/>
      <c r="U2" s="41"/>
      <c r="V2" t="s" s="42">
        <v>23</v>
      </c>
      <c r="W2" s="32"/>
      <c r="X2" s="32"/>
      <c r="Y2" s="32"/>
      <c r="Z2" t="s" s="43">
        <v>23</v>
      </c>
      <c r="AA2" s="44"/>
      <c r="AB2" s="44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t="s" s="45">
        <v>24</v>
      </c>
      <c r="AR2" s="46"/>
      <c r="AS2" s="46"/>
      <c r="AT2" t="s" s="47">
        <v>25</v>
      </c>
      <c r="AU2" s="48"/>
      <c r="AV2" s="48"/>
    </row>
    <row r="3" ht="15.75" customHeight="1">
      <c r="A3" s="34"/>
      <c r="B3" s="49"/>
      <c r="C3" s="49"/>
      <c r="D3" t="s" s="50">
        <v>26</v>
      </c>
      <c r="E3" t="s" s="51">
        <v>27</v>
      </c>
      <c r="F3" t="s" s="50">
        <v>28</v>
      </c>
      <c r="G3" t="s" s="51">
        <v>27</v>
      </c>
      <c r="H3" s="52"/>
      <c r="I3" s="52"/>
      <c r="J3" s="39"/>
      <c r="K3" t="s" s="53">
        <v>29</v>
      </c>
      <c r="L3" t="s" s="53">
        <v>30</v>
      </c>
      <c r="M3" t="s" s="53">
        <v>31</v>
      </c>
      <c r="N3" t="s" s="53">
        <v>32</v>
      </c>
      <c r="O3" t="s" s="54">
        <v>33</v>
      </c>
      <c r="P3" t="s" s="53">
        <v>34</v>
      </c>
      <c r="Q3" t="s" s="53">
        <v>35</v>
      </c>
      <c r="R3" t="s" s="53">
        <v>36</v>
      </c>
      <c r="S3" t="s" s="53">
        <v>37</v>
      </c>
      <c r="T3" t="s" s="54">
        <v>38</v>
      </c>
      <c r="U3" t="s" s="54">
        <v>39</v>
      </c>
      <c r="V3" t="s" s="53">
        <v>40</v>
      </c>
      <c r="W3" t="s" s="55">
        <v>41</v>
      </c>
      <c r="X3" t="s" s="55">
        <v>42</v>
      </c>
      <c r="Y3" t="s" s="55">
        <v>43</v>
      </c>
      <c r="Z3" t="s" s="54">
        <v>44</v>
      </c>
      <c r="AA3" t="s" s="54">
        <v>45</v>
      </c>
      <c r="AB3" t="s" s="54">
        <v>46</v>
      </c>
      <c r="AC3" t="s" s="54">
        <v>47</v>
      </c>
      <c r="AD3" t="s" s="54">
        <v>48</v>
      </c>
      <c r="AE3" s="56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57"/>
      <c r="AQ3" s="58">
        <v>1.5</v>
      </c>
      <c r="AR3" s="58">
        <v>0.6</v>
      </c>
      <c r="AS3" s="58">
        <v>1.5</v>
      </c>
      <c r="AT3" s="59"/>
      <c r="AU3" t="s" s="43">
        <v>49</v>
      </c>
      <c r="AV3" t="s" s="43">
        <v>50</v>
      </c>
    </row>
    <row r="4" ht="15" customHeight="1">
      <c r="A4" s="34"/>
      <c r="B4" t="s" s="60">
        <v>51</v>
      </c>
      <c r="C4" t="s" s="60">
        <v>52</v>
      </c>
      <c r="D4" t="s" s="61">
        <v>53</v>
      </c>
      <c r="E4" t="s" s="62">
        <v>54</v>
      </c>
      <c r="F4" s="63">
        <v>1</v>
      </c>
      <c r="G4" s="64">
        <v>1</v>
      </c>
      <c r="H4" s="231"/>
      <c r="I4" s="66"/>
      <c r="J4" s="39"/>
      <c r="K4" s="67">
        <v>0</v>
      </c>
      <c r="L4" s="68"/>
      <c r="M4" s="68"/>
      <c r="N4" s="68"/>
      <c r="O4" s="69">
        <v>0</v>
      </c>
      <c r="P4" s="67">
        <v>0</v>
      </c>
      <c r="Q4" s="68"/>
      <c r="R4" s="67">
        <v>0</v>
      </c>
      <c r="S4" s="70">
        <v>0</v>
      </c>
      <c r="T4" s="69">
        <v>0</v>
      </c>
      <c r="U4" s="71"/>
      <c r="V4" s="67">
        <v>0</v>
      </c>
      <c r="W4" s="72">
        <v>0</v>
      </c>
      <c r="X4" s="72">
        <v>0</v>
      </c>
      <c r="Y4" s="72">
        <v>0</v>
      </c>
      <c r="Z4" s="69">
        <v>0</v>
      </c>
      <c r="AA4" s="73">
        <v>0</v>
      </c>
      <c r="AB4" s="69">
        <v>0</v>
      </c>
      <c r="AC4" s="74">
        <v>0</v>
      </c>
      <c r="AD4" s="73">
        <f>AA4-AC4</f>
        <v>0</v>
      </c>
      <c r="AE4" s="56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57"/>
      <c r="AQ4" s="75">
        <v>1.5</v>
      </c>
      <c r="AR4" s="58">
        <v>0.6</v>
      </c>
      <c r="AS4" s="58">
        <v>1.5</v>
      </c>
      <c r="AT4" s="76">
        <v>0</v>
      </c>
      <c r="AU4" s="77">
        <f>LOOKUP(1,0/($K$4:$K$20=(INT(AT4/8))),$AA$4:$AA$20)+(AT4-INT(AT4/8)*8)*(LOOKUP(1,0/($K$4:$K$20=(INT(AT4/8)+1)),$AA$4:$AA$20)-LOOKUP(1,0/($K$4:$K$20=(INT(AT4/8))),$AA$4:$AA$20))/8</f>
      </c>
      <c r="AV4" s="77"/>
    </row>
    <row r="5" ht="15" customHeight="1">
      <c r="A5" s="34"/>
      <c r="B5" t="s" s="60">
        <v>55</v>
      </c>
      <c r="C5" t="s" s="60">
        <v>56</v>
      </c>
      <c r="D5" t="s" s="78">
        <v>57</v>
      </c>
      <c r="E5" t="s" s="79">
        <v>54</v>
      </c>
      <c r="F5" s="80">
        <v>1</v>
      </c>
      <c r="G5" s="81">
        <v>1</v>
      </c>
      <c r="H5" s="87"/>
      <c r="I5" s="83"/>
      <c r="J5" s="39"/>
      <c r="K5" s="68"/>
      <c r="L5" s="68"/>
      <c r="M5" s="68"/>
      <c r="N5" s="68"/>
      <c r="O5" s="71"/>
      <c r="P5" s="68"/>
      <c r="Q5" s="68"/>
      <c r="R5" s="68"/>
      <c r="S5" s="70"/>
      <c r="T5" s="71"/>
      <c r="U5" s="71"/>
      <c r="V5" s="68"/>
      <c r="W5" s="72"/>
      <c r="X5" s="72"/>
      <c r="Y5" s="72"/>
      <c r="Z5" s="71"/>
      <c r="AA5" s="73"/>
      <c r="AB5" s="71"/>
      <c r="AC5" s="74"/>
      <c r="AD5" s="73"/>
      <c r="AE5" s="56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57"/>
      <c r="AQ5" s="75"/>
      <c r="AR5" s="84"/>
      <c r="AS5" s="84"/>
      <c r="AT5" s="85"/>
      <c r="AU5" s="77"/>
      <c r="AV5" s="77"/>
    </row>
    <row r="6" ht="15" customHeight="1">
      <c r="A6" s="34"/>
      <c r="B6" t="s" s="60">
        <v>58</v>
      </c>
      <c r="C6" t="s" s="86">
        <v>59</v>
      </c>
      <c r="D6" t="s" s="78">
        <v>60</v>
      </c>
      <c r="E6" t="s" s="79">
        <v>54</v>
      </c>
      <c r="F6" s="80">
        <v>1</v>
      </c>
      <c r="G6" s="81">
        <v>1</v>
      </c>
      <c r="H6" s="87"/>
      <c r="I6" t="s" s="86">
        <v>110</v>
      </c>
      <c r="J6" s="39"/>
      <c r="K6" s="67">
        <v>1</v>
      </c>
      <c r="L6" s="67">
        <v>0</v>
      </c>
      <c r="M6" s="67">
        <v>7</v>
      </c>
      <c r="N6" s="67">
        <f>(L6+M6)/2</f>
        <v>3.5</v>
      </c>
      <c r="O6" s="69">
        <v>0</v>
      </c>
      <c r="P6" s="70"/>
      <c r="Q6" s="89"/>
      <c r="R6" s="90">
        <f>P6*Q6</f>
        <v>0</v>
      </c>
      <c r="S6" s="91">
        <f>S4+O6</f>
        <v>0</v>
      </c>
      <c r="T6" s="69">
        <v>0</v>
      </c>
      <c r="U6" s="69">
        <f>O6*T6</f>
        <v>0</v>
      </c>
      <c r="V6" s="67">
        <f>M6</f>
        <v>7</v>
      </c>
      <c r="W6" s="72">
        <v>1.63698</v>
      </c>
      <c r="X6" s="72">
        <v>29.5362</v>
      </c>
      <c r="Y6" s="72">
        <v>1.15752</v>
      </c>
      <c r="Z6" s="73"/>
      <c r="AA6" s="73"/>
      <c r="AB6" s="73">
        <f>AA6</f>
        <v>0</v>
      </c>
      <c r="AC6" s="74">
        <v>10.4518</v>
      </c>
      <c r="AD6" s="73">
        <f>AA6-AC6</f>
        <v>-10.4518</v>
      </c>
      <c r="AE6" s="56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57"/>
      <c r="AQ6" s="92">
        <v>0</v>
      </c>
      <c r="AR6" s="92">
        <v>0</v>
      </c>
      <c r="AS6" s="92">
        <v>0</v>
      </c>
      <c r="AT6" s="76">
        <v>1</v>
      </c>
      <c r="AU6" s="77">
        <f>LOOKUP(1,0/($K$4:$K$20=(INT(AT6/8))),$AA$4:$AA$20)+(AT6-LOOKUP(1,0/($K$4:$K$20=(INT(AT6/8))),$V$4:$V$20))*(LOOKUP(1,0/($K$4:$K$20=(INT(AT6/8)+1)),$AA$4:$AA$20)-LOOKUP(1,0/($K$4:$K$20=(INT(AT6/8))),$AA$4:$AA$20))/8</f>
      </c>
      <c r="AV6" s="77"/>
    </row>
    <row r="7" ht="15" customHeight="1">
      <c r="A7" s="34"/>
      <c r="B7" t="s" s="60">
        <v>61</v>
      </c>
      <c r="C7" t="s" s="86">
        <v>62</v>
      </c>
      <c r="D7" t="s" s="78">
        <v>60</v>
      </c>
      <c r="E7" t="s" s="79">
        <v>54</v>
      </c>
      <c r="F7" s="80">
        <v>1</v>
      </c>
      <c r="G7" s="81">
        <v>1</v>
      </c>
      <c r="H7" s="87"/>
      <c r="I7" t="s" s="86">
        <v>111</v>
      </c>
      <c r="J7" s="39"/>
      <c r="K7" s="68"/>
      <c r="L7" s="68"/>
      <c r="M7" s="68"/>
      <c r="N7" s="68"/>
      <c r="O7" s="71"/>
      <c r="P7" s="70"/>
      <c r="Q7" s="89"/>
      <c r="R7" s="90"/>
      <c r="S7" s="91"/>
      <c r="T7" s="71"/>
      <c r="U7" s="71"/>
      <c r="V7" s="68"/>
      <c r="W7" s="72"/>
      <c r="X7" s="72"/>
      <c r="Y7" s="72"/>
      <c r="Z7" s="73"/>
      <c r="AA7" s="73"/>
      <c r="AB7" s="73"/>
      <c r="AC7" s="74"/>
      <c r="AD7" s="73"/>
      <c r="AE7" s="56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57"/>
      <c r="AQ7" s="93"/>
      <c r="AR7" s="93"/>
      <c r="AS7" s="93"/>
      <c r="AT7" s="85"/>
      <c r="AU7" s="77"/>
      <c r="AV7" s="77"/>
    </row>
    <row r="8" ht="30" customHeight="1">
      <c r="A8" s="34"/>
      <c r="B8" t="s" s="60">
        <v>63</v>
      </c>
      <c r="C8" t="s" s="86">
        <v>112</v>
      </c>
      <c r="D8" t="s" s="78">
        <v>113</v>
      </c>
      <c r="E8" t="s" s="79">
        <v>66</v>
      </c>
      <c r="F8" s="80">
        <v>1</v>
      </c>
      <c r="G8" s="81">
        <v>1</v>
      </c>
      <c r="H8" s="82">
        <v>1862</v>
      </c>
      <c r="I8" s="83"/>
      <c r="J8" s="39"/>
      <c r="K8" s="67">
        <v>2</v>
      </c>
      <c r="L8" s="67">
        <v>8</v>
      </c>
      <c r="M8" s="67">
        <v>15</v>
      </c>
      <c r="N8" s="67">
        <f>(L8+M8)/2</f>
        <v>11.5</v>
      </c>
      <c r="O8" s="69">
        <v>0</v>
      </c>
      <c r="P8" s="70"/>
      <c r="Q8" s="89"/>
      <c r="R8" s="90">
        <f>P8*Q8</f>
        <v>0</v>
      </c>
      <c r="S8" s="91">
        <f>S6+O8</f>
        <v>0</v>
      </c>
      <c r="T8" s="69">
        <v>0</v>
      </c>
      <c r="U8" s="69">
        <f>O8*T8</f>
        <v>0</v>
      </c>
      <c r="V8" s="67">
        <f>M8</f>
        <v>15</v>
      </c>
      <c r="W8" s="72">
        <v>5.1349</v>
      </c>
      <c r="X8" s="72">
        <v>46.6606</v>
      </c>
      <c r="Y8" s="72">
        <v>3.63092</v>
      </c>
      <c r="Z8" s="73"/>
      <c r="AA8" s="73"/>
      <c r="AB8" s="73">
        <f>Z8</f>
        <v>0</v>
      </c>
      <c r="AC8" s="74">
        <v>13.5935</v>
      </c>
      <c r="AD8" s="73">
        <f>AA8-AC8</f>
        <v>-13.5935</v>
      </c>
      <c r="AE8" s="56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57"/>
      <c r="AQ8" s="94"/>
      <c r="AR8" s="94"/>
      <c r="AS8" s="94"/>
      <c r="AT8" s="76">
        <v>2</v>
      </c>
      <c r="AU8" s="77">
        <f>LOOKUP(1,0/($K$4:$K$20=(INT(AT8/8))),$AA$4:$AA$20)+(AT8-LOOKUP(1,0/($K$4:$K$20=(INT(AT8/8))),$V$4:$V$20))*(LOOKUP(1,0/($K$4:$K$20=(INT(AT8/8)+1)),$AA$4:$AA$20)-LOOKUP(1,0/($K$4:$K$20=(INT(AT8/8))),$AA$4:$AA$20))/8</f>
      </c>
      <c r="AV8" s="77"/>
    </row>
    <row r="9" ht="15" customHeight="1">
      <c r="A9" s="34"/>
      <c r="B9" t="s" s="60">
        <v>73</v>
      </c>
      <c r="C9" t="s" s="60">
        <v>74</v>
      </c>
      <c r="D9" t="s" s="78">
        <v>113</v>
      </c>
      <c r="E9" t="s" s="79">
        <v>66</v>
      </c>
      <c r="F9" s="80">
        <v>1</v>
      </c>
      <c r="G9" s="81">
        <v>1</v>
      </c>
      <c r="H9" s="87"/>
      <c r="I9" s="83"/>
      <c r="J9" s="39"/>
      <c r="K9" s="68"/>
      <c r="L9" s="68"/>
      <c r="M9" s="68"/>
      <c r="N9" s="68"/>
      <c r="O9" s="71"/>
      <c r="P9" s="70"/>
      <c r="Q9" s="89"/>
      <c r="R9" s="90"/>
      <c r="S9" s="91"/>
      <c r="T9" s="71"/>
      <c r="U9" s="71"/>
      <c r="V9" s="68"/>
      <c r="W9" s="72"/>
      <c r="X9" s="72"/>
      <c r="Y9" s="72"/>
      <c r="Z9" s="73"/>
      <c r="AA9" s="73"/>
      <c r="AB9" s="73"/>
      <c r="AC9" s="74"/>
      <c r="AD9" s="73"/>
      <c r="AE9" s="56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57"/>
      <c r="AQ9" s="94"/>
      <c r="AR9" s="94"/>
      <c r="AS9" s="94"/>
      <c r="AT9" s="85"/>
      <c r="AU9" s="77"/>
      <c r="AV9" s="77"/>
    </row>
    <row r="10" ht="15" customHeight="1">
      <c r="A10" s="34"/>
      <c r="B10" t="s" s="60">
        <v>75</v>
      </c>
      <c r="C10" t="s" s="60">
        <v>76</v>
      </c>
      <c r="D10" t="s" s="78">
        <v>77</v>
      </c>
      <c r="E10" s="81">
        <v>1</v>
      </c>
      <c r="F10" s="80">
        <v>1</v>
      </c>
      <c r="G10" s="81">
        <v>1</v>
      </c>
      <c r="H10" s="87"/>
      <c r="I10" s="83"/>
      <c r="J10" s="39"/>
      <c r="K10" s="68"/>
      <c r="L10" s="68"/>
      <c r="M10" s="68"/>
      <c r="N10" s="68"/>
      <c r="O10" s="71"/>
      <c r="P10" s="70"/>
      <c r="Q10" s="89"/>
      <c r="R10" s="90"/>
      <c r="S10" s="91"/>
      <c r="T10" s="71"/>
      <c r="U10" s="71"/>
      <c r="V10" s="68"/>
      <c r="W10" s="72"/>
      <c r="X10" s="72"/>
      <c r="Y10" s="72"/>
      <c r="Z10" s="73"/>
      <c r="AA10" s="73"/>
      <c r="AB10" s="73"/>
      <c r="AC10" s="74"/>
      <c r="AD10" s="73"/>
      <c r="AE10" s="56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57"/>
      <c r="AQ10" s="94"/>
      <c r="AR10" s="94"/>
      <c r="AS10" s="94"/>
      <c r="AT10" s="85"/>
      <c r="AU10" s="77"/>
      <c r="AV10" s="77"/>
    </row>
    <row r="11" ht="15" customHeight="1">
      <c r="A11" s="34"/>
      <c r="B11" t="s" s="60">
        <v>78</v>
      </c>
      <c r="C11" t="s" s="60">
        <v>79</v>
      </c>
      <c r="D11" t="s" s="78">
        <v>77</v>
      </c>
      <c r="E11" s="81">
        <v>1</v>
      </c>
      <c r="F11" s="80">
        <v>1</v>
      </c>
      <c r="G11" s="81">
        <v>1</v>
      </c>
      <c r="H11" s="87"/>
      <c r="I11" s="83"/>
      <c r="J11" s="39"/>
      <c r="K11" s="67">
        <v>3</v>
      </c>
      <c r="L11" s="67">
        <v>16</v>
      </c>
      <c r="M11" s="67">
        <v>23</v>
      </c>
      <c r="N11" s="67">
        <f>(L11+M11)/2</f>
        <v>19.5</v>
      </c>
      <c r="O11" s="69">
        <v>0</v>
      </c>
      <c r="P11" s="70"/>
      <c r="Q11" s="89"/>
      <c r="R11" s="90">
        <f>P11*Q11</f>
        <v>0</v>
      </c>
      <c r="S11" s="91">
        <f>S8+O11</f>
        <v>0</v>
      </c>
      <c r="T11" s="69">
        <v>0</v>
      </c>
      <c r="U11" s="69">
        <f>O11*T11</f>
        <v>0</v>
      </c>
      <c r="V11" s="67">
        <f>M11</f>
        <v>23</v>
      </c>
      <c r="W11" s="72">
        <v>9.749599999999999</v>
      </c>
      <c r="X11" s="72">
        <v>60.3021</v>
      </c>
      <c r="Y11" s="72">
        <v>6.89401</v>
      </c>
      <c r="Z11" s="73"/>
      <c r="AA11" s="73"/>
      <c r="AB11" s="73">
        <f>Z11</f>
        <v>0</v>
      </c>
      <c r="AC11" s="74">
        <v>15.0943</v>
      </c>
      <c r="AD11" s="73">
        <f>AA11-AC11</f>
        <v>-15.0943</v>
      </c>
      <c r="AE11" s="56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57"/>
      <c r="AQ11" s="94"/>
      <c r="AR11" s="94"/>
      <c r="AS11" s="94"/>
      <c r="AT11" s="76">
        <v>3</v>
      </c>
      <c r="AU11" s="77">
        <f>LOOKUP(1,0/($K$4:$K$20=(INT(AT11/8))),$AA$4:$AA$20)+(AT11-LOOKUP(1,0/($K$4:$K$20=(INT(AT11/8))),$V$4:$V$20))*(LOOKUP(1,0/($K$4:$K$20=(INT(AT11/8)+1)),$AA$4:$AA$20)-LOOKUP(1,0/($K$4:$K$20=(INT(AT11/8))),$AA$4:$AA$20))/8</f>
      </c>
      <c r="AV11" s="77"/>
    </row>
    <row r="12" ht="30" customHeight="1">
      <c r="A12" s="34"/>
      <c r="B12" t="s" s="60">
        <v>80</v>
      </c>
      <c r="C12" t="s" s="86">
        <v>81</v>
      </c>
      <c r="D12" t="s" s="78">
        <v>114</v>
      </c>
      <c r="E12" t="s" s="79">
        <v>115</v>
      </c>
      <c r="F12" s="80">
        <v>1</v>
      </c>
      <c r="G12" s="81">
        <v>1</v>
      </c>
      <c r="H12" s="82">
        <v>1550</v>
      </c>
      <c r="I12" s="83"/>
      <c r="J12" s="39"/>
      <c r="K12" s="68"/>
      <c r="L12" s="68"/>
      <c r="M12" s="68"/>
      <c r="N12" s="68"/>
      <c r="O12" s="71"/>
      <c r="P12" s="70"/>
      <c r="Q12" s="89"/>
      <c r="R12" s="90"/>
      <c r="S12" s="91"/>
      <c r="T12" s="71"/>
      <c r="U12" s="71"/>
      <c r="V12" s="68"/>
      <c r="W12" s="72"/>
      <c r="X12" s="72"/>
      <c r="Y12" s="72"/>
      <c r="Z12" s="73"/>
      <c r="AA12" s="73"/>
      <c r="AB12" s="73"/>
      <c r="AC12" s="74"/>
      <c r="AD12" s="73"/>
      <c r="AE12" s="56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57"/>
      <c r="AQ12" s="101"/>
      <c r="AR12" s="94"/>
      <c r="AS12" s="94"/>
      <c r="AT12" s="85"/>
      <c r="AU12" s="77"/>
      <c r="AV12" s="77"/>
    </row>
    <row r="13" ht="30" customHeight="1">
      <c r="A13" s="34"/>
      <c r="B13" t="s" s="60">
        <v>85</v>
      </c>
      <c r="C13" t="s" s="86">
        <v>86</v>
      </c>
      <c r="D13" t="s" s="78">
        <v>114</v>
      </c>
      <c r="E13" t="s" s="79">
        <v>115</v>
      </c>
      <c r="F13" s="80">
        <v>1</v>
      </c>
      <c r="G13" s="81">
        <v>1</v>
      </c>
      <c r="H13" s="87"/>
      <c r="I13" s="83"/>
      <c r="J13" s="39"/>
      <c r="K13" s="67">
        <v>6</v>
      </c>
      <c r="L13" s="67">
        <v>40</v>
      </c>
      <c r="M13" s="67">
        <v>47</v>
      </c>
      <c r="N13" s="67">
        <f>(L13+M13)/2</f>
        <v>43.5</v>
      </c>
      <c r="O13" s="69">
        <v>0</v>
      </c>
      <c r="P13" s="70"/>
      <c r="Q13" s="89"/>
      <c r="R13" s="90">
        <f>P13*Q13</f>
        <v>0</v>
      </c>
      <c r="S13" s="91"/>
      <c r="T13" s="69">
        <v>0</v>
      </c>
      <c r="U13" s="69">
        <f>O13*T13</f>
        <v>0</v>
      </c>
      <c r="V13" s="67">
        <f>M13</f>
        <v>47</v>
      </c>
      <c r="W13" s="72">
        <v>28.4801</v>
      </c>
      <c r="X13" s="72">
        <v>92.58799999999999</v>
      </c>
      <c r="Y13" s="72">
        <v>20.1385</v>
      </c>
      <c r="Z13" s="73"/>
      <c r="AA13" s="73"/>
      <c r="AB13" s="73">
        <f>Z13</f>
        <v>0</v>
      </c>
      <c r="AC13" s="74">
        <v>18.2673</v>
      </c>
      <c r="AD13" s="73">
        <f>AA13-AC13</f>
        <v>-18.2673</v>
      </c>
      <c r="AE13" s="56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57"/>
      <c r="AQ13" s="101"/>
      <c r="AR13" s="94"/>
      <c r="AS13" s="94"/>
      <c r="AT13" s="76">
        <v>6</v>
      </c>
      <c r="AU13" s="77">
        <f>LOOKUP(1,0/($K$4:$K$20=(INT(AT13/8))),$AA$4:$AA$20)+(AT13-LOOKUP(1,0/($K$4:$K$20=(INT(AT13/8))),$V$4:$V$20))*(LOOKUP(1,0/($K$4:$K$20=(INT(AT13/8)+1)),$AA$4:$AA$20)-LOOKUP(1,0/($K$4:$K$20=(INT(AT13/8))),$AA$4:$AA$20))/8</f>
      </c>
      <c r="AV13" s="77"/>
    </row>
    <row r="14" ht="15" customHeight="1">
      <c r="A14" s="34"/>
      <c r="B14" s="83"/>
      <c r="C14" s="83"/>
      <c r="D14" s="95"/>
      <c r="E14" s="96"/>
      <c r="F14" s="95"/>
      <c r="G14" s="96"/>
      <c r="H14" s="83"/>
      <c r="I14" s="83"/>
      <c r="J14" s="39"/>
      <c r="K14" s="67">
        <v>7</v>
      </c>
      <c r="L14" s="67">
        <v>48</v>
      </c>
      <c r="M14" s="67">
        <v>55</v>
      </c>
      <c r="N14" s="67">
        <f>(L14+M14)/2</f>
        <v>51.5</v>
      </c>
      <c r="O14" s="69">
        <v>0</v>
      </c>
      <c r="P14" s="70"/>
      <c r="Q14" s="89"/>
      <c r="R14" s="90">
        <f>P14*Q14</f>
        <v>0</v>
      </c>
      <c r="S14" s="91">
        <f>S13+O14</f>
        <v>0</v>
      </c>
      <c r="T14" s="69">
        <v>0</v>
      </c>
      <c r="U14" s="69">
        <f>O14*T14</f>
        <v>0</v>
      </c>
      <c r="V14" s="67">
        <f>M14</f>
        <v>55</v>
      </c>
      <c r="W14" s="72">
        <v>36.0528</v>
      </c>
      <c r="X14" s="72">
        <v>101.745</v>
      </c>
      <c r="Y14" s="72">
        <v>25.4932</v>
      </c>
      <c r="Z14" s="73"/>
      <c r="AA14" s="73"/>
      <c r="AB14" s="73">
        <f>Z14</f>
        <v>0</v>
      </c>
      <c r="AC14" s="74">
        <v>19.0847</v>
      </c>
      <c r="AD14" s="73">
        <f>AA14-AC14</f>
        <v>-19.0847</v>
      </c>
      <c r="AE14" s="56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57"/>
      <c r="AQ14" s="101"/>
      <c r="AR14" s="94"/>
      <c r="AS14" s="94"/>
      <c r="AT14" s="76">
        <v>7</v>
      </c>
      <c r="AU14" s="77">
        <f>LOOKUP(1,0/($K$4:$K$20=(INT(AT14/8))),$AA$4:$AA$20)+(AT14-LOOKUP(1,0/($K$4:$K$20=(INT(AT14/8))),$V$4:$V$20))*(LOOKUP(1,0/($K$4:$K$20=(INT(AT14/8)+1)),$AA$4:$AA$20)-LOOKUP(1,0/($K$4:$K$20=(INT(AT14/8))),$AA$4:$AA$20))/8</f>
      </c>
      <c r="AV14" s="77"/>
    </row>
    <row r="15" ht="15" customHeight="1">
      <c r="A15" s="34"/>
      <c r="B15" s="83"/>
      <c r="C15" s="83"/>
      <c r="D15" s="95"/>
      <c r="E15" s="96"/>
      <c r="F15" s="95"/>
      <c r="G15" s="96"/>
      <c r="H15" s="83"/>
      <c r="I15" s="83"/>
      <c r="J15" s="39"/>
      <c r="K15" s="67">
        <v>8</v>
      </c>
      <c r="L15" s="67">
        <v>56</v>
      </c>
      <c r="M15" s="67">
        <v>63</v>
      </c>
      <c r="N15" s="67">
        <f>(L15+M15)/2</f>
        <v>59.5</v>
      </c>
      <c r="O15" s="69">
        <v>1</v>
      </c>
      <c r="P15" s="70"/>
      <c r="Q15" s="89"/>
      <c r="R15" s="90">
        <f>P15*Q15</f>
        <v>0</v>
      </c>
      <c r="S15" s="91">
        <f>S14+O15</f>
        <v>1</v>
      </c>
      <c r="T15" s="69">
        <v>122</v>
      </c>
      <c r="U15" s="69">
        <f>O15*T15</f>
        <v>122</v>
      </c>
      <c r="V15" s="67">
        <f>M15</f>
        <v>63</v>
      </c>
      <c r="W15" s="72">
        <v>44.1983</v>
      </c>
      <c r="X15" s="72">
        <v>110.383</v>
      </c>
      <c r="Y15" s="72">
        <v>31.2529</v>
      </c>
      <c r="Z15" s="73"/>
      <c r="AA15" s="73"/>
      <c r="AB15" s="73">
        <f>Z15</f>
        <v>0</v>
      </c>
      <c r="AC15" s="74">
        <v>19.8302</v>
      </c>
      <c r="AD15" s="73">
        <f>AA15-AC15</f>
        <v>-19.8302</v>
      </c>
      <c r="AE15" s="56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57"/>
      <c r="AQ15" s="101"/>
      <c r="AR15" s="94"/>
      <c r="AS15" s="94"/>
      <c r="AT15" s="76">
        <v>8</v>
      </c>
      <c r="AU15" s="77">
        <f>LOOKUP(1,0/($K$4:$K$20=(INT(AT15/8))),$AA$4:$AA$20)+(AT15-LOOKUP(1,0/($K$4:$K$20=(INT(AT15/8))),$V$4:$V$20))*(LOOKUP(1,0/($K$4:$K$20=(INT(AT15/8)+1)),$AA$4:$AA$20)-LOOKUP(1,0/($K$4:$K$20=(INT(AT15/8))),$AA$4:$AA$20))/8</f>
      </c>
      <c r="AV15" s="77"/>
    </row>
    <row r="16" ht="15" customHeight="1">
      <c r="A16" s="34"/>
      <c r="B16" s="83"/>
      <c r="C16" s="83"/>
      <c r="D16" s="95"/>
      <c r="E16" s="96"/>
      <c r="F16" s="95"/>
      <c r="G16" s="96"/>
      <c r="H16" s="83"/>
      <c r="I16" s="83"/>
      <c r="J16" s="39"/>
      <c r="K16" s="67">
        <v>9</v>
      </c>
      <c r="L16" s="67">
        <v>64</v>
      </c>
      <c r="M16" s="67">
        <v>71</v>
      </c>
      <c r="N16" s="67">
        <f>(L16+M16)/2</f>
        <v>67.5</v>
      </c>
      <c r="O16" s="69">
        <v>0</v>
      </c>
      <c r="P16" s="70"/>
      <c r="Q16" s="89"/>
      <c r="R16" s="90">
        <f>P16*Q16</f>
        <v>0</v>
      </c>
      <c r="S16" s="91">
        <f>S15+O16</f>
        <v>1</v>
      </c>
      <c r="T16" s="69">
        <v>0</v>
      </c>
      <c r="U16" s="69">
        <f>O16*T16</f>
        <v>0</v>
      </c>
      <c r="V16" s="67">
        <f>M16</f>
        <v>71</v>
      </c>
      <c r="W16" s="72">
        <v>52.8789</v>
      </c>
      <c r="X16" s="72">
        <v>118.591</v>
      </c>
      <c r="Y16" s="72">
        <v>37.391</v>
      </c>
      <c r="Z16" s="73"/>
      <c r="AA16" s="73"/>
      <c r="AB16" s="73">
        <f>Z16</f>
        <v>0</v>
      </c>
      <c r="AC16" s="74">
        <v>20.5141</v>
      </c>
      <c r="AD16" s="73">
        <f>AA16-AC16</f>
        <v>-20.5141</v>
      </c>
      <c r="AE16" s="56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57"/>
      <c r="AQ16" s="101"/>
      <c r="AR16" s="94"/>
      <c r="AS16" s="94"/>
      <c r="AT16" s="76">
        <v>9</v>
      </c>
      <c r="AU16" s="77">
        <f>LOOKUP(1,0/($K$4:$K$20=(INT(AT16/8))),$AA$4:$AA$20)+(AT16-LOOKUP(1,0/($K$4:$K$20=(INT(AT16/8))),$V$4:$V$20))*(LOOKUP(1,0/($K$4:$K$20=(INT(AT16/8)+1)),$AA$4:$AA$20)-LOOKUP(1,0/($K$4:$K$20=(INT(AT16/8))),$AA$4:$AA$20))/8</f>
      </c>
      <c r="AV16" s="77"/>
    </row>
    <row r="17" ht="15" customHeight="1">
      <c r="A17" s="34"/>
      <c r="B17" s="83"/>
      <c r="C17" s="83"/>
      <c r="D17" s="95"/>
      <c r="E17" s="96"/>
      <c r="F17" s="95"/>
      <c r="G17" s="96"/>
      <c r="H17" s="83"/>
      <c r="I17" s="83"/>
      <c r="J17" s="39"/>
      <c r="K17" s="67">
        <v>10</v>
      </c>
      <c r="L17" s="67">
        <v>72</v>
      </c>
      <c r="M17" s="67">
        <v>79</v>
      </c>
      <c r="N17" s="67">
        <f>(L17+M17)/2</f>
        <v>75.5</v>
      </c>
      <c r="O17" s="69">
        <v>0</v>
      </c>
      <c r="P17" s="70"/>
      <c r="Q17" s="89"/>
      <c r="R17" s="90">
        <f>P17*Q17</f>
        <v>0</v>
      </c>
      <c r="S17" s="91">
        <f>S16+O17</f>
        <v>1</v>
      </c>
      <c r="T17" s="69">
        <v>0</v>
      </c>
      <c r="U17" s="69">
        <f>O17*T17</f>
        <v>0</v>
      </c>
      <c r="V17" s="67">
        <f>M17</f>
        <v>79</v>
      </c>
      <c r="W17" s="72">
        <v>62.0634</v>
      </c>
      <c r="X17" s="72">
        <v>126.436</v>
      </c>
      <c r="Y17" s="72">
        <v>43.8855</v>
      </c>
      <c r="Z17" s="73"/>
      <c r="AA17" s="73"/>
      <c r="AB17" s="73">
        <f>Z17</f>
        <v>0</v>
      </c>
      <c r="AC17" s="74">
        <v>21.1484</v>
      </c>
      <c r="AD17" s="73">
        <f>AA17-AC17</f>
        <v>-21.1484</v>
      </c>
      <c r="AE17" s="56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57"/>
      <c r="AQ17" s="101"/>
      <c r="AR17" s="94"/>
      <c r="AS17" s="94"/>
      <c r="AT17" s="76">
        <v>10</v>
      </c>
      <c r="AU17" s="77">
        <f>LOOKUP(1,0/($K$4:$K$20=(INT(AT17/8))),$AA$4:$AA$20)+(AT17-LOOKUP(1,0/($K$4:$K$20=(INT(AT17/8))),$V$4:$V$20))*(LOOKUP(1,0/($K$4:$K$20=(INT(AT17/8)+1)),$AA$4:$AA$20)-LOOKUP(1,0/($K$4:$K$20=(INT(AT17/8))),$AA$4:$AA$20))/8</f>
      </c>
      <c r="AV17" s="77"/>
    </row>
    <row r="18" ht="15" customHeight="1">
      <c r="A18" s="34"/>
      <c r="B18" s="83"/>
      <c r="C18" s="83"/>
      <c r="D18" s="95"/>
      <c r="E18" s="96"/>
      <c r="F18" s="95"/>
      <c r="G18" s="96"/>
      <c r="H18" s="83"/>
      <c r="I18" s="83"/>
      <c r="J18" s="39"/>
      <c r="K18" s="67">
        <v>11</v>
      </c>
      <c r="L18" s="67">
        <v>80</v>
      </c>
      <c r="M18" s="67">
        <v>87</v>
      </c>
      <c r="N18" s="67">
        <f>(L18+M18)/2</f>
        <v>83.5</v>
      </c>
      <c r="O18" s="69">
        <v>1</v>
      </c>
      <c r="P18" s="70"/>
      <c r="Q18" s="89"/>
      <c r="R18" s="90">
        <f>P18*Q18</f>
        <v>0</v>
      </c>
      <c r="S18" s="91">
        <f>S17+O18</f>
        <v>2</v>
      </c>
      <c r="T18" s="69">
        <v>170</v>
      </c>
      <c r="U18" s="69">
        <f>O18*T18</f>
        <v>170</v>
      </c>
      <c r="V18" s="67">
        <f>M18</f>
        <v>87</v>
      </c>
      <c r="W18" s="72">
        <v>71.7256</v>
      </c>
      <c r="X18" s="72">
        <v>133.97</v>
      </c>
      <c r="Y18" s="72">
        <v>50.7176</v>
      </c>
      <c r="Z18" s="73"/>
      <c r="AA18" s="73"/>
      <c r="AB18" s="73">
        <f>Z18</f>
        <v>0</v>
      </c>
      <c r="AC18" s="74">
        <v>21.7425</v>
      </c>
      <c r="AD18" s="73">
        <f>AA18-AC18</f>
        <v>-21.7425</v>
      </c>
      <c r="AE18" s="56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57"/>
      <c r="AQ18" s="101"/>
      <c r="AR18" s="94"/>
      <c r="AS18" s="94"/>
      <c r="AT18" s="76">
        <v>11</v>
      </c>
      <c r="AU18" s="77">
        <f>LOOKUP(1,0/($K$4:$K$20=(INT(AT18/8))),$AA$4:$AA$20)+(AT18-LOOKUP(1,0/($K$4:$K$20=(INT(AT18/8))),$V$4:$V$20))*(LOOKUP(1,0/($K$4:$K$20=(INT(AT18/8)+1)),$AA$4:$AA$20)-LOOKUP(1,0/($K$4:$K$20=(INT(AT18/8))),$AA$4:$AA$20))/8</f>
      </c>
      <c r="AV18" s="77"/>
    </row>
    <row r="19" ht="15" customHeight="1">
      <c r="A19" s="34"/>
      <c r="B19" s="83"/>
      <c r="C19" s="83"/>
      <c r="D19" s="95"/>
      <c r="E19" s="96"/>
      <c r="F19" s="95"/>
      <c r="G19" s="96"/>
      <c r="H19" s="83"/>
      <c r="I19" s="83"/>
      <c r="J19" s="39"/>
      <c r="K19" s="67">
        <v>12</v>
      </c>
      <c r="L19" s="67">
        <v>88</v>
      </c>
      <c r="M19" s="67">
        <v>95</v>
      </c>
      <c r="N19" s="67">
        <f>(L19+M19)/2</f>
        <v>91.5</v>
      </c>
      <c r="O19" s="69">
        <v>6</v>
      </c>
      <c r="P19" s="70"/>
      <c r="Q19" s="89"/>
      <c r="R19" s="90">
        <f>P19*Q19</f>
        <v>0</v>
      </c>
      <c r="S19" s="91">
        <f>S18+O19</f>
        <v>8</v>
      </c>
      <c r="T19" s="69">
        <v>106.167</v>
      </c>
      <c r="U19" s="69">
        <f>O19*T19</f>
        <v>637.002</v>
      </c>
      <c r="V19" s="67">
        <f>M19</f>
        <v>95</v>
      </c>
      <c r="W19" s="72">
        <v>81.8428</v>
      </c>
      <c r="X19" s="72">
        <v>141.231</v>
      </c>
      <c r="Y19" s="72">
        <v>57.8716</v>
      </c>
      <c r="Z19" s="73"/>
      <c r="AA19" s="73"/>
      <c r="AB19" s="73">
        <f>Z19</f>
        <v>0</v>
      </c>
      <c r="AC19" s="74">
        <v>22.307</v>
      </c>
      <c r="AD19" s="73">
        <f>AA19-AC19</f>
        <v>-22.307</v>
      </c>
      <c r="AE19" s="56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57"/>
      <c r="AQ19" s="101"/>
      <c r="AR19" s="94"/>
      <c r="AS19" s="94"/>
      <c r="AT19" s="76">
        <v>12</v>
      </c>
      <c r="AU19" s="77">
        <f>LOOKUP(1,0/($K$4:$K$20=(INT(AT19/8))),$AA$4:$AA$20)+(AT19-LOOKUP(1,0/($K$4:$K$20=(INT(AT19/8))),$V$4:$V$20))*(LOOKUP(1,0/($K$4:$K$20=(INT(AT19/8)+1)),$AA$4:$AA$20)-LOOKUP(1,0/($K$4:$K$20=(INT(AT19/8))),$AA$4:$AA$20))/8</f>
      </c>
      <c r="AV19" s="77"/>
    </row>
    <row r="20" ht="15.75" customHeight="1">
      <c r="A20" s="34"/>
      <c r="B20" s="102"/>
      <c r="C20" s="102"/>
      <c r="D20" s="103"/>
      <c r="E20" s="104"/>
      <c r="F20" s="103"/>
      <c r="G20" s="104"/>
      <c r="H20" s="102"/>
      <c r="I20" s="102"/>
      <c r="J20" s="39"/>
      <c r="K20" s="67">
        <v>13</v>
      </c>
      <c r="L20" s="67">
        <v>96</v>
      </c>
      <c r="M20" s="67">
        <v>103</v>
      </c>
      <c r="N20" s="67">
        <f>(L20+M20)/2</f>
        <v>99.5</v>
      </c>
      <c r="O20" s="69">
        <v>9</v>
      </c>
      <c r="P20" s="70"/>
      <c r="Q20" s="89"/>
      <c r="R20" s="90">
        <f>P20*Q20</f>
        <v>0</v>
      </c>
      <c r="S20" s="91">
        <f>S19+O20</f>
        <v>17</v>
      </c>
      <c r="T20" s="69">
        <v>109.136</v>
      </c>
      <c r="U20" s="69">
        <f>O20*T20</f>
        <v>982.2239999999999</v>
      </c>
      <c r="V20" s="67">
        <f>M20</f>
        <v>103</v>
      </c>
      <c r="W20" s="72">
        <v>92.3955</v>
      </c>
      <c r="X20" s="72">
        <v>148.251</v>
      </c>
      <c r="Y20" s="72">
        <v>65.3335</v>
      </c>
      <c r="Z20" s="73"/>
      <c r="AA20" s="73"/>
      <c r="AB20" s="73">
        <f>Z20</f>
        <v>0</v>
      </c>
      <c r="AC20" s="74">
        <v>22.8438</v>
      </c>
      <c r="AD20" s="73">
        <f>AA20-AC20</f>
        <v>-22.8438</v>
      </c>
      <c r="AE20" s="56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57"/>
      <c r="AQ20" s="101"/>
      <c r="AR20" s="94"/>
      <c r="AS20" s="94"/>
      <c r="AT20" s="76">
        <v>13</v>
      </c>
      <c r="AU20" s="77">
        <f>LOOKUP(1,0/($K$4:$K$20=(INT(AT20/8))),$AA$4:$AA$20)+(AT20-LOOKUP(1,0/($K$4:$K$20=(INT(AT20/8))),$V$4:$V$20))*(LOOKUP(1,0/($K$4:$K$20=(INT(AT20/8)+1)),$AA$4:$AA$20)-LOOKUP(1,0/($K$4:$K$20=(INT(AT20/8))),$AA$4:$AA$20))/8</f>
      </c>
      <c r="AV20" s="77"/>
    </row>
    <row r="21" ht="15" customHeight="1">
      <c r="A21" s="29"/>
      <c r="B21" s="105"/>
      <c r="C21" s="105"/>
      <c r="D21" s="105"/>
      <c r="E21" s="105"/>
      <c r="F21" s="105"/>
      <c r="G21" s="106"/>
      <c r="H21" s="107"/>
      <c r="I21" s="108"/>
      <c r="J21" s="26"/>
      <c r="K21" s="109"/>
      <c r="L21" s="109"/>
      <c r="M21" s="109"/>
      <c r="N21" s="109"/>
      <c r="O21" s="110"/>
      <c r="P21" s="111"/>
      <c r="Q21" s="112"/>
      <c r="R21" s="113"/>
      <c r="S21" s="114"/>
      <c r="T21" s="110"/>
      <c r="U21" s="110"/>
      <c r="V21" s="109"/>
      <c r="W21" s="115"/>
      <c r="X21" s="115"/>
      <c r="Y21" s="115"/>
      <c r="Z21" s="116"/>
      <c r="AA21" s="116"/>
      <c r="AB21" s="116"/>
      <c r="AC21" s="117"/>
      <c r="AD21" s="116"/>
      <c r="AE21" s="28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6"/>
      <c r="AQ21" s="118"/>
      <c r="AR21" s="119"/>
      <c r="AS21" s="120"/>
      <c r="AT21" s="85"/>
      <c r="AU21" s="77"/>
      <c r="AV21" s="77"/>
    </row>
    <row r="22" ht="15" customHeight="1">
      <c r="A22" s="29"/>
      <c r="B22" s="121"/>
      <c r="C22" s="122"/>
      <c r="D22" s="123"/>
      <c r="E22" s="124"/>
      <c r="F22" s="124"/>
      <c r="G22" s="125"/>
      <c r="H22" s="126"/>
      <c r="I22" s="127"/>
      <c r="J22" s="26"/>
      <c r="K22" s="128"/>
      <c r="L22" s="128"/>
      <c r="M22" s="128"/>
      <c r="N22" s="128"/>
      <c r="O22" s="129"/>
      <c r="P22" s="130"/>
      <c r="Q22" s="131"/>
      <c r="R22" s="132"/>
      <c r="S22" s="133"/>
      <c r="T22" s="129"/>
      <c r="U22" s="129"/>
      <c r="V22" s="128"/>
      <c r="W22" s="134"/>
      <c r="X22" s="134"/>
      <c r="Y22" s="134"/>
      <c r="Z22" s="135"/>
      <c r="AA22" s="135"/>
      <c r="AB22" s="135"/>
      <c r="AC22" s="136"/>
      <c r="AD22" s="135"/>
      <c r="AE22" s="28"/>
      <c r="AF22" s="32"/>
      <c r="AG22" s="32"/>
      <c r="AH22" s="29"/>
      <c r="AI22" s="32"/>
      <c r="AJ22" s="32"/>
      <c r="AK22" s="29"/>
      <c r="AL22" s="29"/>
      <c r="AM22" s="29"/>
      <c r="AN22" s="29"/>
      <c r="AO22" s="29"/>
      <c r="AP22" s="26"/>
      <c r="AQ22" s="137"/>
      <c r="AR22" s="138"/>
      <c r="AS22" s="139"/>
      <c r="AT22" s="85"/>
      <c r="AU22" s="77"/>
      <c r="AV22" s="77"/>
    </row>
    <row r="23" ht="23.25" customHeight="1">
      <c r="A23" s="29"/>
      <c r="B23" t="s" s="140">
        <v>87</v>
      </c>
      <c r="C23" s="141"/>
      <c r="D23" s="142"/>
      <c r="E23" s="141"/>
      <c r="F23" s="141"/>
      <c r="G23" s="141"/>
      <c r="H23" s="141"/>
      <c r="I23" s="31"/>
      <c r="J23" s="29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4"/>
      <c r="Y23" s="143"/>
      <c r="Z23" s="143"/>
      <c r="AA23" s="143"/>
      <c r="AB23" s="143"/>
      <c r="AC23" s="143"/>
      <c r="AD23" s="143"/>
      <c r="AE23" s="57"/>
      <c r="AF23" t="s" s="55">
        <v>88</v>
      </c>
      <c r="AG23" s="76">
        <v>50</v>
      </c>
      <c r="AH23" s="145"/>
      <c r="AI23" t="s" s="55">
        <v>89</v>
      </c>
      <c r="AJ23" s="76">
        <v>200</v>
      </c>
      <c r="AK23" s="56"/>
      <c r="AL23" s="29"/>
      <c r="AM23" s="29"/>
      <c r="AN23" s="29"/>
      <c r="AO23" s="29"/>
      <c r="AP23" s="29"/>
      <c r="AQ23" s="143"/>
      <c r="AR23" s="143"/>
      <c r="AS23" s="146"/>
      <c r="AT23" s="76">
        <v>40</v>
      </c>
      <c r="AU23" s="77">
        <f>LOOKUP(1,0/($K$4:$K$20=(INT(AT23/8))),$AA$4:$AA$20)+(AT23-LOOKUP(1,0/($K$4:$K$20=(INT(AT23/8))),$V$4:$V$20))*(LOOKUP(1,0/($K$4:$K$20=(INT(AT23/8)+1)),$AA$4:$AA$20)-LOOKUP(1,0/($K$4:$K$20=(INT(AT23/8))),$AA$4:$AA$20))/8</f>
      </c>
      <c r="AV23" s="77"/>
    </row>
    <row r="24" ht="16" customHeight="1">
      <c r="A24" s="34"/>
      <c r="B24" t="s" s="147">
        <v>97</v>
      </c>
      <c r="C24" t="s" s="165">
        <v>98</v>
      </c>
      <c r="D24" t="s" s="149">
        <v>99</v>
      </c>
      <c r="E24" s="150"/>
      <c r="F24" s="150"/>
      <c r="G24" s="150"/>
      <c r="H24" s="150"/>
      <c r="I24" s="151"/>
      <c r="J24" s="153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166"/>
      <c r="Y24" s="29"/>
      <c r="Z24" s="29"/>
      <c r="AA24" s="29"/>
      <c r="AB24" s="29"/>
      <c r="AC24" s="29"/>
      <c r="AD24" s="29"/>
      <c r="AE24" s="57"/>
      <c r="AF24" t="s" s="54">
        <v>100</v>
      </c>
      <c r="AG24" s="167"/>
      <c r="AH24" s="145"/>
      <c r="AI24" t="s" s="54">
        <v>101</v>
      </c>
      <c r="AJ24" s="167"/>
      <c r="AK24" s="56"/>
      <c r="AL24" s="29"/>
      <c r="AM24" s="29">
        <f>LOOKUP(1,0/($K$4:$K$20=(AT4/8)),$AA$4:$AA$20)</f>
      </c>
      <c r="AN24" s="168">
        <f>INT(AT6/8)</f>
        <v>0</v>
      </c>
      <c r="AO24" s="29"/>
      <c r="AP24" s="29"/>
      <c r="AQ24" s="29"/>
      <c r="AR24" s="29"/>
      <c r="AS24" s="57"/>
      <c r="AT24" s="76">
        <v>41</v>
      </c>
      <c r="AU24" s="77">
        <f>LOOKUP(1,0/($K$4:$K$20=(INT(AT24/8))),$AA$4:$AA$20)+(AT24-LOOKUP(1,0/($K$4:$K$20=(INT(AT24/8))),$V$4:$V$20))*(LOOKUP(1,0/($K$4:$K$20=(INT(AT24/8)+1)),$AA$4:$AA$20)-LOOKUP(1,0/($K$4:$K$20=(INT(AT24/8))),$AA$4:$AA$20))/8</f>
      </c>
      <c r="AV24" s="77"/>
    </row>
    <row r="25" ht="16" customHeight="1">
      <c r="A25" s="34"/>
      <c r="B25" s="155"/>
      <c r="C25" s="155"/>
      <c r="D25" t="s" s="156">
        <v>102</v>
      </c>
      <c r="E25" s="157"/>
      <c r="F25" s="157"/>
      <c r="G25" s="157"/>
      <c r="H25" s="157"/>
      <c r="I25" s="158"/>
      <c r="J25" s="153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166"/>
      <c r="Y25" s="29"/>
      <c r="Z25" s="29"/>
      <c r="AA25" s="29"/>
      <c r="AB25" s="29"/>
      <c r="AC25" s="29"/>
      <c r="AD25" s="29"/>
      <c r="AE25" s="57"/>
      <c r="AF25" t="s" s="54">
        <v>103</v>
      </c>
      <c r="AG25" s="167"/>
      <c r="AH25" s="145"/>
      <c r="AI25" t="s" s="54">
        <v>104</v>
      </c>
      <c r="AJ25" s="167"/>
      <c r="AK25" s="56"/>
      <c r="AL25" s="29"/>
      <c r="AM25" s="29">
        <f>LOOKUP(1,0/($K$4:$K$20=(AT4/8+1)),$AA$4:$AA$20)</f>
      </c>
      <c r="AN25" s="29"/>
      <c r="AO25" s="29"/>
      <c r="AP25" s="29"/>
      <c r="AQ25" s="29"/>
      <c r="AR25" s="29"/>
      <c r="AS25" s="57"/>
      <c r="AT25" s="76">
        <v>42</v>
      </c>
      <c r="AU25" s="77">
        <f>LOOKUP(1,0/($K$4:$K$20=(INT(AT25/8))),$AA$4:$AA$20)+(AT25-LOOKUP(1,0/($K$4:$K$20=(INT(AT25/8))),$V$4:$V$20))*(LOOKUP(1,0/($K$4:$K$20=(INT(AT25/8)+1)),$AA$4:$AA$20)-LOOKUP(1,0/($K$4:$K$20=(INT(AT25/8))),$AA$4:$AA$20))/8</f>
      </c>
      <c r="AV25" s="77"/>
    </row>
    <row r="26" ht="16" customHeight="1">
      <c r="A26" s="34"/>
      <c r="B26" s="159"/>
      <c r="C26" s="159"/>
      <c r="D26" t="s" s="169">
        <v>116</v>
      </c>
      <c r="E26" s="170"/>
      <c r="F26" s="170"/>
      <c r="G26" s="170"/>
      <c r="H26" s="170"/>
      <c r="I26" s="171"/>
      <c r="J26" s="153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6"/>
      <c r="AF26" s="110"/>
      <c r="AG26" s="172"/>
      <c r="AH26" s="26"/>
      <c r="AI26" s="110"/>
      <c r="AJ26" s="172"/>
      <c r="AK26" s="29"/>
      <c r="AL26" s="29"/>
      <c r="AM26" s="29"/>
      <c r="AN26" s="29"/>
      <c r="AO26" s="29"/>
      <c r="AP26" s="29"/>
      <c r="AQ26" s="29"/>
      <c r="AR26" s="29"/>
      <c r="AS26" s="57"/>
      <c r="AT26" s="85"/>
      <c r="AU26" s="77"/>
      <c r="AV26" s="77"/>
    </row>
    <row r="27" ht="16" customHeight="1">
      <c r="A27" s="34"/>
      <c r="B27" t="s" s="147">
        <v>105</v>
      </c>
      <c r="C27" t="s" s="165">
        <v>117</v>
      </c>
      <c r="D27" t="s" s="149">
        <v>118</v>
      </c>
      <c r="E27" s="150"/>
      <c r="F27" s="150"/>
      <c r="G27" s="150"/>
      <c r="H27" s="150"/>
      <c r="I27" s="151"/>
      <c r="J27" s="153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143"/>
      <c r="AG27" s="29"/>
      <c r="AH27" s="29"/>
      <c r="AI27" s="143"/>
      <c r="AJ27" s="29"/>
      <c r="AK27" s="29"/>
      <c r="AL27" s="29"/>
      <c r="AM27" s="29"/>
      <c r="AN27" s="29"/>
      <c r="AO27" s="29"/>
      <c r="AP27" s="29"/>
      <c r="AQ27" s="29"/>
      <c r="AR27" s="29"/>
      <c r="AS27" s="57"/>
      <c r="AT27" s="76">
        <v>46</v>
      </c>
      <c r="AU27" s="77">
        <f>LOOKUP(1,0/($K$4:$K$20=(INT(AT27/8))),$AA$4:$AA$20)+(AT27-LOOKUP(1,0/($K$4:$K$20=(INT(AT27/8))),$V$4:$V$20))*(LOOKUP(1,0/($K$4:$K$20=(INT(AT27/8)+1)),$AA$4:$AA$20)-LOOKUP(1,0/($K$4:$K$20=(INT(AT27/8))),$AA$4:$AA$20))/8</f>
      </c>
      <c r="AV27" s="77"/>
    </row>
    <row r="28" ht="16" customHeight="1">
      <c r="A28" s="34"/>
      <c r="B28" s="155"/>
      <c r="C28" s="155"/>
      <c r="D28" t="s" s="100">
        <v>102</v>
      </c>
      <c r="E28" s="173"/>
      <c r="F28" s="173"/>
      <c r="G28" s="173"/>
      <c r="H28" s="173"/>
      <c r="I28" s="98"/>
      <c r="J28" s="153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57"/>
      <c r="AT28" s="76">
        <v>47</v>
      </c>
      <c r="AU28" s="77">
        <f>LOOKUP(1,0/($K$4:$K$20=(INT(AT28/8))),$AA$4:$AA$20)+(AT28-LOOKUP(1,0/($K$4:$K$20=(INT(AT28/8))),$V$4:$V$20))*(LOOKUP(1,0/($K$4:$K$20=(INT(AT28/8)+1)),$AA$4:$AA$20)-LOOKUP(1,0/($K$4:$K$20=(INT(AT28/8))),$AA$4:$AA$20))/8</f>
      </c>
      <c r="AV28" s="77"/>
    </row>
    <row r="29" ht="16" customHeight="1">
      <c r="A29" s="34"/>
      <c r="B29" s="159"/>
      <c r="C29" s="159"/>
      <c r="D29" t="s" s="169">
        <v>116</v>
      </c>
      <c r="E29" s="170"/>
      <c r="F29" s="170"/>
      <c r="G29" s="170"/>
      <c r="H29" s="170"/>
      <c r="I29" s="171"/>
      <c r="J29" s="153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57"/>
      <c r="AT29" s="76">
        <v>48</v>
      </c>
      <c r="AU29" s="77">
        <f>LOOKUP(1,0/($K$4:$K$20=(INT(AT29/8))),$AA$4:$AA$20)+(AT29-LOOKUP(1,0/($K$4:$K$20=(INT(AT29/8))),$V$4:$V$20))*(LOOKUP(1,0/($K$4:$K$20=(INT(AT29/8)+1)),$AA$4:$AA$20)-LOOKUP(1,0/($K$4:$K$20=(INT(AT29/8))),$AA$4:$AA$20))/8</f>
      </c>
      <c r="AV29" s="77"/>
    </row>
    <row r="30" ht="16" customHeight="1">
      <c r="A30" s="34"/>
      <c r="B30" t="s" s="147">
        <v>119</v>
      </c>
      <c r="C30" t="s" s="165">
        <v>120</v>
      </c>
      <c r="D30" t="s" s="232">
        <v>121</v>
      </c>
      <c r="E30" s="233"/>
      <c r="F30" s="233"/>
      <c r="G30" s="233"/>
      <c r="H30" s="233"/>
      <c r="I30" s="234"/>
      <c r="J30" s="153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57"/>
      <c r="AT30" s="76">
        <v>50</v>
      </c>
      <c r="AU30" s="77">
        <f>LOOKUP(1,0/($K$4:$K$20=(INT(AT30/8))),$AA$4:$AA$20)+(AT30-LOOKUP(1,0/($K$4:$K$20=(INT(AT30/8))),$V$4:$V$20))*(LOOKUP(1,0/($K$4:$K$20=(INT(AT30/8)+1)),$AA$4:$AA$20)-LOOKUP(1,0/($K$4:$K$20=(INT(AT30/8))),$AA$4:$AA$20))/8</f>
      </c>
      <c r="AV30" s="77"/>
    </row>
    <row r="31" ht="16" customHeight="1">
      <c r="A31" s="34"/>
      <c r="B31" s="155"/>
      <c r="C31" s="155"/>
      <c r="D31" t="s" s="174">
        <v>122</v>
      </c>
      <c r="E31" s="175"/>
      <c r="F31" s="175"/>
      <c r="G31" s="175"/>
      <c r="H31" s="175"/>
      <c r="I31" s="176"/>
      <c r="J31" s="153"/>
      <c r="K31" s="168">
        <v>1</v>
      </c>
      <c r="L31" s="166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57"/>
      <c r="AT31" s="76">
        <v>51</v>
      </c>
      <c r="AU31" s="77">
        <f>LOOKUP(1,0/($K$4:$K$20=(INT(AT31/8))),$AA$4:$AA$20)+(AT31-LOOKUP(1,0/($K$4:$K$20=(INT(AT31/8))),$V$4:$V$20))*(LOOKUP(1,0/($K$4:$K$20=(INT(AT31/8)+1)),$AA$4:$AA$20)-LOOKUP(1,0/($K$4:$K$20=(INT(AT31/8))),$AA$4:$AA$20))/8</f>
      </c>
      <c r="AV31" s="77"/>
    </row>
    <row r="32" ht="16" customHeight="1">
      <c r="A32" s="34"/>
      <c r="B32" s="159"/>
      <c r="C32" s="159"/>
      <c r="D32" t="s" s="235">
        <v>116</v>
      </c>
      <c r="E32" s="236"/>
      <c r="F32" s="236"/>
      <c r="G32" s="236"/>
      <c r="H32" s="236"/>
      <c r="I32" s="237"/>
      <c r="J32" s="153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57"/>
      <c r="AT32" s="76">
        <v>53</v>
      </c>
      <c r="AU32" s="77">
        <f>LOOKUP(1,0/($K$4:$K$20=(INT(AT32/8))),$AA$4:$AA$20)+(AT32-LOOKUP(1,0/($K$4:$K$20=(INT(AT32/8))),$V$4:$V$20))*(LOOKUP(1,0/($K$4:$K$20=(INT(AT32/8)+1)),$AA$4:$AA$20)-LOOKUP(1,0/($K$4:$K$20=(INT(AT32/8))),$AA$4:$AA$20))/8</f>
      </c>
      <c r="AV32" s="77"/>
    </row>
    <row r="33" ht="16" customHeight="1">
      <c r="A33" s="34"/>
      <c r="B33" t="s" s="147">
        <v>107</v>
      </c>
      <c r="C33" t="s" s="148">
        <v>123</v>
      </c>
      <c r="D33" t="s" s="149">
        <v>118</v>
      </c>
      <c r="E33" s="150"/>
      <c r="F33" s="150"/>
      <c r="G33" s="150"/>
      <c r="H33" s="150"/>
      <c r="I33" s="151"/>
      <c r="J33" s="153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57"/>
      <c r="AT33" s="76">
        <v>54</v>
      </c>
      <c r="AU33" s="77">
        <f>LOOKUP(1,0/($K$4:$K$20=(INT(AT33/8))),$AA$4:$AA$20)+(AT33-LOOKUP(1,0/($K$4:$K$20=(INT(AT33/8))),$V$4:$V$20))*(LOOKUP(1,0/($K$4:$K$20=(INT(AT33/8)+1)),$AA$4:$AA$20)-LOOKUP(1,0/($K$4:$K$20=(INT(AT33/8))),$AA$4:$AA$20))/8</f>
      </c>
      <c r="AV33" s="77"/>
    </row>
    <row r="34" ht="16" customHeight="1">
      <c r="A34" s="34"/>
      <c r="B34" s="155"/>
      <c r="C34" s="87"/>
      <c r="D34" t="s" s="100">
        <v>102</v>
      </c>
      <c r="E34" s="173"/>
      <c r="F34" s="173"/>
      <c r="G34" s="173"/>
      <c r="H34" s="173"/>
      <c r="I34" s="98"/>
      <c r="J34" s="153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57"/>
      <c r="AT34" s="85"/>
      <c r="AU34" s="77"/>
      <c r="AV34" s="77"/>
    </row>
    <row r="35" ht="16" customHeight="1">
      <c r="A35" s="34"/>
      <c r="B35" s="159"/>
      <c r="C35" s="160"/>
      <c r="D35" t="s" s="169">
        <v>116</v>
      </c>
      <c r="E35" s="170"/>
      <c r="F35" s="170"/>
      <c r="G35" s="170"/>
      <c r="H35" s="170"/>
      <c r="I35" s="171"/>
      <c r="J35" s="153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57"/>
      <c r="AT35" s="76">
        <v>55</v>
      </c>
      <c r="AU35" s="77">
        <f>LOOKUP(1,0/($K$4:$K$20=(INT(AT35/8))),$AA$4:$AA$20)+(AT35-LOOKUP(1,0/($K$4:$K$20=(INT(AT35/8))),$V$4:$V$20))*(LOOKUP(1,0/($K$4:$K$20=(INT(AT35/8)+1)),$AA$4:$AA$20)-LOOKUP(1,0/($K$4:$K$20=(INT(AT35/8))),$AA$4:$AA$20))/8</f>
      </c>
      <c r="AV35" s="77"/>
    </row>
    <row r="36" ht="16" customHeight="1">
      <c r="A36" s="34"/>
      <c r="B36" t="s" s="147">
        <v>124</v>
      </c>
      <c r="C36" t="s" s="148">
        <v>125</v>
      </c>
      <c r="D36" t="s" s="232">
        <v>126</v>
      </c>
      <c r="E36" s="233"/>
      <c r="F36" s="233"/>
      <c r="G36" s="233"/>
      <c r="H36" s="233"/>
      <c r="I36" s="234"/>
      <c r="J36" s="153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57"/>
      <c r="AT36" s="76">
        <v>56</v>
      </c>
      <c r="AU36" s="77">
        <f>LOOKUP(1,0/($K$4:$K$20=(INT(AT36/8))),$AA$4:$AA$20)+(AT36-LOOKUP(1,0/($K$4:$K$20=(INT(AT36/8))),$V$4:$V$20))*(LOOKUP(1,0/($K$4:$K$20=(INT(AT36/8)+1)),$AA$4:$AA$20)-LOOKUP(1,0/($K$4:$K$20=(INT(AT36/8))),$AA$4:$AA$20))/8</f>
      </c>
      <c r="AV36" s="77"/>
    </row>
    <row r="37" ht="16" customHeight="1">
      <c r="A37" s="34"/>
      <c r="B37" s="155"/>
      <c r="C37" s="87"/>
      <c r="D37" t="s" s="156">
        <v>122</v>
      </c>
      <c r="E37" s="157"/>
      <c r="F37" s="157"/>
      <c r="G37" s="157"/>
      <c r="H37" s="157"/>
      <c r="I37" s="158"/>
      <c r="J37" s="153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57"/>
      <c r="AT37" s="85"/>
      <c r="AU37" s="77"/>
      <c r="AV37" s="77"/>
    </row>
    <row r="38" ht="16" customHeight="1">
      <c r="A38" s="34"/>
      <c r="B38" s="159"/>
      <c r="C38" s="160"/>
      <c r="D38" t="s" s="235">
        <v>116</v>
      </c>
      <c r="E38" s="236"/>
      <c r="F38" s="236"/>
      <c r="G38" s="236"/>
      <c r="H38" s="236"/>
      <c r="I38" s="237"/>
      <c r="J38" s="153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57"/>
      <c r="AT38" s="76">
        <v>57</v>
      </c>
      <c r="AU38" s="77">
        <f>LOOKUP(1,0/($K$4:$K$20=(INT(AT38/8))),$AA$4:$AA$20)+(AT38-LOOKUP(1,0/($K$4:$K$20=(INT(AT38/8))),$V$4:$V$20))*(LOOKUP(1,0/($K$4:$K$20=(INT(AT38/8)+1)),$AA$4:$AA$20)-LOOKUP(1,0/($K$4:$K$20=(INT(AT38/8))),$AA$4:$AA$20))/8</f>
      </c>
      <c r="AV38" s="77"/>
    </row>
    <row r="39" ht="13.5" customHeight="1">
      <c r="A39" s="29"/>
      <c r="B39" s="228"/>
      <c r="C39" s="228"/>
      <c r="D39" s="195"/>
      <c r="E39" s="195"/>
      <c r="F39" s="195"/>
      <c r="G39" s="195"/>
      <c r="H39" s="195"/>
      <c r="I39" s="195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57"/>
      <c r="AT39" s="76">
        <v>70</v>
      </c>
      <c r="AU39" s="77">
        <f>LOOKUP(1,0/($K$4:$K$20=(INT(AT39/8))),$AA$4:$AA$20)+(AT39-LOOKUP(1,0/($K$4:$K$20=(INT(AT39/8))),$V$4:$V$20))*(LOOKUP(1,0/($K$4:$K$20=(INT(AT39/8)+1)),$AA$4:$AA$20)-LOOKUP(1,0/($K$4:$K$20=(INT(AT39/8))),$AA$4:$AA$20))/8</f>
      </c>
      <c r="AV39" s="77"/>
    </row>
    <row r="40" ht="23.25" customHeight="1">
      <c r="A40" s="29"/>
      <c r="B40" t="s" s="30">
        <v>109</v>
      </c>
      <c r="C40" s="31"/>
      <c r="D40" s="31"/>
      <c r="E40" s="31"/>
      <c r="F40" s="31"/>
      <c r="G40" s="31"/>
      <c r="H40" s="31"/>
      <c r="I40" s="31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57"/>
      <c r="AT40" s="76">
        <v>71</v>
      </c>
      <c r="AU40" s="77">
        <f>LOOKUP(1,0/($K$4:$K$20=(INT(AT40/8))),$AA$4:$AA$20)+(AT40-LOOKUP(1,0/($K$4:$K$20=(INT(AT40/8))),$V$4:$V$20))*(LOOKUP(1,0/($K$4:$K$20=(INT(AT40/8)+1)),$AA$4:$AA$20)-LOOKUP(1,0/($K$4:$K$20=(INT(AT40/8))),$AA$4:$AA$20))/8</f>
      </c>
      <c r="AV40" s="77"/>
    </row>
    <row r="41" ht="13.5" customHeight="1">
      <c r="A41" s="34"/>
      <c r="B41" s="198"/>
      <c r="C41" s="199"/>
      <c r="D41" s="199"/>
      <c r="E41" s="199"/>
      <c r="F41" s="199"/>
      <c r="G41" s="199"/>
      <c r="H41" s="199"/>
      <c r="I41" s="200"/>
      <c r="J41" s="201"/>
      <c r="K41" s="196"/>
      <c r="L41" s="196"/>
      <c r="M41" s="196"/>
      <c r="N41" s="196"/>
      <c r="O41" s="196"/>
      <c r="P41" s="196"/>
      <c r="Q41" s="196"/>
      <c r="R41" s="196"/>
      <c r="S41" s="196"/>
      <c r="T41" s="196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57"/>
      <c r="AT41" s="76">
        <v>72</v>
      </c>
      <c r="AU41" s="77">
        <f>LOOKUP(1,0/($K$4:$K$20=(INT(AT41/8))),$AA$4:$AA$20)+(AT41-LOOKUP(1,0/($K$4:$K$20=(INT(AT41/8))),$V$4:$V$20))*(LOOKUP(1,0/($K$4:$K$20=(INT(AT41/8)+1)),$AA$4:$AA$20)-LOOKUP(1,0/($K$4:$K$20=(INT(AT41/8))),$AA$4:$AA$20))/8</f>
      </c>
      <c r="AV41" s="77"/>
    </row>
    <row r="42" ht="13.5" customHeight="1">
      <c r="A42" s="34"/>
      <c r="B42" s="202"/>
      <c r="C42" s="203"/>
      <c r="D42" s="203"/>
      <c r="E42" s="203"/>
      <c r="F42" s="203"/>
      <c r="G42" s="203"/>
      <c r="H42" s="203"/>
      <c r="I42" s="204"/>
      <c r="J42" s="201"/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57"/>
      <c r="AT42" s="76">
        <v>73</v>
      </c>
      <c r="AU42" s="77">
        <f>LOOKUP(1,0/($K$4:$K$20=(INT(AT42/8))),$AA$4:$AA$20)+(AT42-LOOKUP(1,0/($K$4:$K$20=(INT(AT42/8))),$V$4:$V$20))*(LOOKUP(1,0/($K$4:$K$20=(INT(AT42/8)+1)),$AA$4:$AA$20)-LOOKUP(1,0/($K$4:$K$20=(INT(AT42/8))),$AA$4:$AA$20))/8</f>
      </c>
      <c r="AV42" s="77"/>
    </row>
    <row r="43" ht="13.5" customHeight="1">
      <c r="A43" s="34"/>
      <c r="B43" s="202"/>
      <c r="C43" s="203"/>
      <c r="D43" s="203"/>
      <c r="E43" s="203"/>
      <c r="F43" s="203"/>
      <c r="G43" s="203"/>
      <c r="H43" s="203"/>
      <c r="I43" s="204"/>
      <c r="J43" s="201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57"/>
      <c r="AT43" s="76">
        <v>74</v>
      </c>
      <c r="AU43" s="77">
        <f>LOOKUP(1,0/($K$4:$K$20=(INT(AT43/8))),$AA$4:$AA$20)+(AT43-LOOKUP(1,0/($K$4:$K$20=(INT(AT43/8))),$V$4:$V$20))*(LOOKUP(1,0/($K$4:$K$20=(INT(AT43/8)+1)),$AA$4:$AA$20)-LOOKUP(1,0/($K$4:$K$20=(INT(AT43/8))),$AA$4:$AA$20))/8</f>
      </c>
      <c r="AV43" s="77"/>
    </row>
    <row r="44" ht="13.5" customHeight="1">
      <c r="A44" s="34"/>
      <c r="B44" s="202"/>
      <c r="C44" s="203"/>
      <c r="D44" s="203"/>
      <c r="E44" s="203"/>
      <c r="F44" s="203"/>
      <c r="G44" s="203"/>
      <c r="H44" s="203"/>
      <c r="I44" s="204"/>
      <c r="J44" s="201"/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57"/>
      <c r="AT44" s="76">
        <v>75</v>
      </c>
      <c r="AU44" s="77">
        <f>LOOKUP(1,0/($K$4:$K$20=(INT(AT44/8))),$AA$4:$AA$20)+(AT44-LOOKUP(1,0/($K$4:$K$20=(INT(AT44/8))),$V$4:$V$20))*(LOOKUP(1,0/($K$4:$K$20=(INT(AT44/8)+1)),$AA$4:$AA$20)-LOOKUP(1,0/($K$4:$K$20=(INT(AT44/8))),$AA$4:$AA$20))/8</f>
      </c>
      <c r="AV44" s="77"/>
    </row>
    <row r="45" ht="13.5" customHeight="1">
      <c r="A45" s="34"/>
      <c r="B45" s="202"/>
      <c r="C45" s="203"/>
      <c r="D45" s="203"/>
      <c r="E45" s="203"/>
      <c r="F45" s="203"/>
      <c r="G45" s="203"/>
      <c r="H45" s="203"/>
      <c r="I45" s="204"/>
      <c r="J45" s="201"/>
      <c r="K45" s="196"/>
      <c r="L45" s="196"/>
      <c r="M45" s="196"/>
      <c r="N45" s="196"/>
      <c r="O45" s="196"/>
      <c r="P45" s="196"/>
      <c r="Q45" s="196"/>
      <c r="R45" s="196"/>
      <c r="S45" s="196"/>
      <c r="T45" s="196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57"/>
      <c r="AT45" s="76">
        <v>76</v>
      </c>
      <c r="AU45" s="77">
        <f>LOOKUP(1,0/($K$4:$K$20=(INT(AT45/8))),$AA$4:$AA$20)+(AT45-LOOKUP(1,0/($K$4:$K$20=(INT(AT45/8))),$V$4:$V$20))*(LOOKUP(1,0/($K$4:$K$20=(INT(AT45/8)+1)),$AA$4:$AA$20)-LOOKUP(1,0/($K$4:$K$20=(INT(AT45/8))),$AA$4:$AA$20))/8</f>
      </c>
      <c r="AV45" s="77"/>
    </row>
    <row r="46" ht="13.5" customHeight="1">
      <c r="A46" s="34"/>
      <c r="B46" s="202"/>
      <c r="C46" s="203"/>
      <c r="D46" s="203"/>
      <c r="E46" s="203"/>
      <c r="F46" s="203"/>
      <c r="G46" s="203"/>
      <c r="H46" s="203"/>
      <c r="I46" s="204"/>
      <c r="J46" s="201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57"/>
      <c r="AT46" s="76">
        <v>77</v>
      </c>
      <c r="AU46" s="77">
        <f>LOOKUP(1,0/($K$4:$K$20=(INT(AT46/8))),$AA$4:$AA$20)+(AT46-LOOKUP(1,0/($K$4:$K$20=(INT(AT46/8))),$V$4:$V$20))*(LOOKUP(1,0/($K$4:$K$20=(INT(AT46/8)+1)),$AA$4:$AA$20)-LOOKUP(1,0/($K$4:$K$20=(INT(AT46/8))),$AA$4:$AA$20))/8</f>
      </c>
      <c r="AV46" s="77"/>
    </row>
    <row r="47" ht="13.5" customHeight="1">
      <c r="A47" s="34"/>
      <c r="B47" s="202"/>
      <c r="C47" s="203"/>
      <c r="D47" s="203"/>
      <c r="E47" s="203"/>
      <c r="F47" s="203"/>
      <c r="G47" s="203"/>
      <c r="H47" s="203"/>
      <c r="I47" s="204"/>
      <c r="J47" s="201"/>
      <c r="K47" s="196"/>
      <c r="L47" s="196"/>
      <c r="M47" s="196"/>
      <c r="N47" s="196"/>
      <c r="O47" s="196"/>
      <c r="P47" s="196"/>
      <c r="Q47" s="196"/>
      <c r="R47" s="196"/>
      <c r="S47" s="196"/>
      <c r="T47" s="196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57"/>
      <c r="AT47" s="76">
        <v>78</v>
      </c>
      <c r="AU47" s="77">
        <f>LOOKUP(1,0/($K$4:$K$20=(INT(AT47/8))),$AA$4:$AA$20)+(AT47-LOOKUP(1,0/($K$4:$K$20=(INT(AT47/8))),$V$4:$V$20))*(LOOKUP(1,0/($K$4:$K$20=(INT(AT47/8)+1)),$AA$4:$AA$20)-LOOKUP(1,0/($K$4:$K$20=(INT(AT47/8))),$AA$4:$AA$20))/8</f>
      </c>
      <c r="AV47" s="77"/>
    </row>
    <row r="48" ht="13.5" customHeight="1">
      <c r="A48" s="34"/>
      <c r="B48" s="202"/>
      <c r="C48" s="203"/>
      <c r="D48" s="203"/>
      <c r="E48" s="203"/>
      <c r="F48" s="203"/>
      <c r="G48" s="203"/>
      <c r="H48" s="203"/>
      <c r="I48" s="204"/>
      <c r="J48" s="201"/>
      <c r="K48" s="196"/>
      <c r="L48" s="196"/>
      <c r="M48" s="196"/>
      <c r="N48" s="196"/>
      <c r="O48" s="196"/>
      <c r="P48" s="196"/>
      <c r="Q48" s="196"/>
      <c r="R48" s="196"/>
      <c r="S48" s="196"/>
      <c r="T48" s="196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57"/>
      <c r="AT48" s="76">
        <v>79</v>
      </c>
      <c r="AU48" s="77">
        <f>LOOKUP(1,0/($K$4:$K$20=(INT(AT48/8))),$AA$4:$AA$20)+(AT48-LOOKUP(1,0/($K$4:$K$20=(INT(AT48/8))),$V$4:$V$20))*(LOOKUP(1,0/($K$4:$K$20=(INT(AT48/8)+1)),$AA$4:$AA$20)-LOOKUP(1,0/($K$4:$K$20=(INT(AT48/8))),$AA$4:$AA$20))/8</f>
      </c>
      <c r="AV48" s="77"/>
    </row>
    <row r="49" ht="13.5" customHeight="1">
      <c r="A49" s="34"/>
      <c r="B49" s="202"/>
      <c r="C49" s="203"/>
      <c r="D49" s="203"/>
      <c r="E49" s="203"/>
      <c r="F49" s="203"/>
      <c r="G49" s="203"/>
      <c r="H49" s="203"/>
      <c r="I49" s="204"/>
      <c r="J49" s="201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57"/>
      <c r="AT49" s="76">
        <v>80</v>
      </c>
      <c r="AU49" s="77">
        <f>LOOKUP(1,0/($K$4:$K$20=(INT(AT49/8))),$AA$4:$AA$20)+(AT49-LOOKUP(1,0/($K$4:$K$20=(INT(AT49/8))),$V$4:$V$20))*(LOOKUP(1,0/($K$4:$K$20=(INT(AT49/8)+1)),$AA$4:$AA$20)-LOOKUP(1,0/($K$4:$K$20=(INT(AT49/8))),$AA$4:$AA$20))/8</f>
      </c>
      <c r="AV49" s="77"/>
    </row>
    <row r="50" ht="13.5" customHeight="1">
      <c r="A50" s="34"/>
      <c r="B50" s="202"/>
      <c r="C50" s="203"/>
      <c r="D50" s="203"/>
      <c r="E50" s="203"/>
      <c r="F50" s="203"/>
      <c r="G50" s="203"/>
      <c r="H50" s="203"/>
      <c r="I50" s="204"/>
      <c r="J50" s="201"/>
      <c r="K50" s="196"/>
      <c r="L50" s="196"/>
      <c r="M50" s="196"/>
      <c r="N50" s="196"/>
      <c r="O50" s="196"/>
      <c r="P50" s="196"/>
      <c r="Q50" s="196"/>
      <c r="R50" s="196"/>
      <c r="S50" s="196"/>
      <c r="T50" s="196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57"/>
      <c r="AT50" s="76">
        <v>81</v>
      </c>
      <c r="AU50" s="77">
        <f>LOOKUP(1,0/($K$4:$K$20=(INT(AT50/8))),$AA$4:$AA$20)+(AT50-LOOKUP(1,0/($K$4:$K$20=(INT(AT50/8))),$V$4:$V$20))*(LOOKUP(1,0/($K$4:$K$20=(INT(AT50/8)+1)),$AA$4:$AA$20)-LOOKUP(1,0/($K$4:$K$20=(INT(AT50/8))),$AA$4:$AA$20))/8</f>
      </c>
      <c r="AV50" s="77"/>
    </row>
    <row r="51" ht="13.5" customHeight="1">
      <c r="A51" s="34"/>
      <c r="B51" s="202"/>
      <c r="C51" s="203"/>
      <c r="D51" s="203"/>
      <c r="E51" s="203"/>
      <c r="F51" s="203"/>
      <c r="G51" s="203"/>
      <c r="H51" s="203"/>
      <c r="I51" s="204"/>
      <c r="J51" s="201"/>
      <c r="K51" s="196"/>
      <c r="L51" s="196"/>
      <c r="M51" s="196"/>
      <c r="N51" s="196"/>
      <c r="O51" s="196"/>
      <c r="P51" s="196"/>
      <c r="Q51" s="196"/>
      <c r="R51" s="196"/>
      <c r="S51" s="196"/>
      <c r="T51" s="196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57"/>
      <c r="AT51" s="76">
        <v>82</v>
      </c>
      <c r="AU51" s="77">
        <f>LOOKUP(1,0/($K$4:$K$20=(INT(AT51/8))),$AA$4:$AA$20)+(AT51-LOOKUP(1,0/($K$4:$K$20=(INT(AT51/8))),$V$4:$V$20))*(LOOKUP(1,0/($K$4:$K$20=(INT(AT51/8)+1)),$AA$4:$AA$20)-LOOKUP(1,0/($K$4:$K$20=(INT(AT51/8))),$AA$4:$AA$20))/8</f>
      </c>
      <c r="AV51" s="77"/>
    </row>
    <row r="52" ht="13.5" customHeight="1">
      <c r="A52" s="34"/>
      <c r="B52" s="202"/>
      <c r="C52" s="203"/>
      <c r="D52" s="203"/>
      <c r="E52" s="203"/>
      <c r="F52" s="203"/>
      <c r="G52" s="203"/>
      <c r="H52" s="203"/>
      <c r="I52" s="204"/>
      <c r="J52" s="201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57"/>
      <c r="AT52" s="76">
        <v>83</v>
      </c>
      <c r="AU52" s="77">
        <f>LOOKUP(1,0/($K$4:$K$20=(INT(AT52/8))),$AA$4:$AA$20)+(AT52-LOOKUP(1,0/($K$4:$K$20=(INT(AT52/8))),$V$4:$V$20))*(LOOKUP(1,0/($K$4:$K$20=(INT(AT52/8)+1)),$AA$4:$AA$20)-LOOKUP(1,0/($K$4:$K$20=(INT(AT52/8))),$AA$4:$AA$20))/8</f>
      </c>
      <c r="AV52" s="77"/>
    </row>
    <row r="53" ht="13.5" customHeight="1">
      <c r="A53" s="34"/>
      <c r="B53" s="202"/>
      <c r="C53" s="203"/>
      <c r="D53" s="203"/>
      <c r="E53" s="203"/>
      <c r="F53" s="203"/>
      <c r="G53" s="203"/>
      <c r="H53" s="203"/>
      <c r="I53" s="204"/>
      <c r="J53" s="201"/>
      <c r="K53" s="196"/>
      <c r="L53" s="196"/>
      <c r="M53" s="196"/>
      <c r="N53" s="196"/>
      <c r="O53" s="196"/>
      <c r="P53" s="196"/>
      <c r="Q53" s="196"/>
      <c r="R53" s="196"/>
      <c r="S53" s="196"/>
      <c r="T53" s="196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57"/>
      <c r="AT53" s="76">
        <v>84</v>
      </c>
      <c r="AU53" s="77">
        <f>LOOKUP(1,0/($K$4:$K$20=(INT(AT53/8))),$AA$4:$AA$20)+(AT53-LOOKUP(1,0/($K$4:$K$20=(INT(AT53/8))),$V$4:$V$20))*(LOOKUP(1,0/($K$4:$K$20=(INT(AT53/8)+1)),$AA$4:$AA$20)-LOOKUP(1,0/($K$4:$K$20=(INT(AT53/8))),$AA$4:$AA$20))/8</f>
      </c>
      <c r="AV53" s="77"/>
    </row>
    <row r="54" ht="13.5" customHeight="1">
      <c r="A54" s="34"/>
      <c r="B54" s="202"/>
      <c r="C54" s="203"/>
      <c r="D54" s="203"/>
      <c r="E54" s="203"/>
      <c r="F54" s="203"/>
      <c r="G54" s="203"/>
      <c r="H54" s="203"/>
      <c r="I54" s="204"/>
      <c r="J54" s="201"/>
      <c r="K54" s="196"/>
      <c r="L54" s="196"/>
      <c r="M54" s="196"/>
      <c r="N54" s="196"/>
      <c r="O54" s="196"/>
      <c r="P54" s="196"/>
      <c r="Q54" s="196"/>
      <c r="R54" s="196"/>
      <c r="S54" s="196"/>
      <c r="T54" s="196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57"/>
      <c r="AT54" s="76">
        <v>85</v>
      </c>
      <c r="AU54" s="77">
        <f>LOOKUP(1,0/($K$4:$K$20=(INT(AT54/8))),$AA$4:$AA$20)+(AT54-LOOKUP(1,0/($K$4:$K$20=(INT(AT54/8))),$V$4:$V$20))*(LOOKUP(1,0/($K$4:$K$20=(INT(AT54/8)+1)),$AA$4:$AA$20)-LOOKUP(1,0/($K$4:$K$20=(INT(AT54/8))),$AA$4:$AA$20))/8</f>
      </c>
      <c r="AV54" s="77"/>
    </row>
    <row r="55" ht="13.5" customHeight="1">
      <c r="A55" s="34"/>
      <c r="B55" s="202"/>
      <c r="C55" s="203"/>
      <c r="D55" s="203"/>
      <c r="E55" s="203"/>
      <c r="F55" s="203"/>
      <c r="G55" s="203"/>
      <c r="H55" s="203"/>
      <c r="I55" s="204"/>
      <c r="J55" s="201"/>
      <c r="K55" s="196"/>
      <c r="L55" s="196"/>
      <c r="M55" s="196"/>
      <c r="N55" s="196"/>
      <c r="O55" s="196"/>
      <c r="P55" s="196"/>
      <c r="Q55" s="196"/>
      <c r="R55" s="196"/>
      <c r="S55" s="196"/>
      <c r="T55" s="196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57"/>
      <c r="AT55" s="76">
        <v>86</v>
      </c>
      <c r="AU55" s="77">
        <f>LOOKUP(1,0/($K$4:$K$20=(INT(AT55/8))),$AA$4:$AA$20)+(AT55-LOOKUP(1,0/($K$4:$K$20=(INT(AT55/8))),$V$4:$V$20))*(LOOKUP(1,0/($K$4:$K$20=(INT(AT55/8)+1)),$AA$4:$AA$20)-LOOKUP(1,0/($K$4:$K$20=(INT(AT55/8))),$AA$4:$AA$20))/8</f>
      </c>
      <c r="AV55" s="77"/>
    </row>
    <row r="56" ht="13.5" customHeight="1">
      <c r="A56" s="34"/>
      <c r="B56" s="202"/>
      <c r="C56" s="203"/>
      <c r="D56" s="203"/>
      <c r="E56" s="203"/>
      <c r="F56" s="203"/>
      <c r="G56" s="203"/>
      <c r="H56" s="203"/>
      <c r="I56" s="204"/>
      <c r="J56" s="201"/>
      <c r="K56" s="196"/>
      <c r="L56" s="196"/>
      <c r="M56" s="196"/>
      <c r="N56" s="196"/>
      <c r="O56" s="196"/>
      <c r="P56" s="196"/>
      <c r="Q56" s="196"/>
      <c r="R56" s="196"/>
      <c r="S56" s="196"/>
      <c r="T56" s="196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57"/>
      <c r="AT56" s="76">
        <v>87</v>
      </c>
      <c r="AU56" s="77">
        <f>LOOKUP(1,0/($K$4:$K$20=(INT(AT56/8))),$AA$4:$AA$20)+(AT56-LOOKUP(1,0/($K$4:$K$20=(INT(AT56/8))),$V$4:$V$20))*(LOOKUP(1,0/($K$4:$K$20=(INT(AT56/8)+1)),$AA$4:$AA$20)-LOOKUP(1,0/($K$4:$K$20=(INT(AT56/8))),$AA$4:$AA$20))/8</f>
      </c>
      <c r="AV56" s="77"/>
    </row>
    <row r="57" ht="13.5" customHeight="1">
      <c r="A57" s="34"/>
      <c r="B57" s="202"/>
      <c r="C57" s="203"/>
      <c r="D57" s="203"/>
      <c r="E57" s="203"/>
      <c r="F57" s="203"/>
      <c r="G57" s="203"/>
      <c r="H57" s="203"/>
      <c r="I57" s="204"/>
      <c r="J57" s="201"/>
      <c r="K57" s="196"/>
      <c r="L57" s="196"/>
      <c r="M57" s="196"/>
      <c r="N57" s="196"/>
      <c r="O57" s="196"/>
      <c r="P57" s="196"/>
      <c r="Q57" s="196"/>
      <c r="R57" s="196"/>
      <c r="S57" s="196"/>
      <c r="T57" s="196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57"/>
      <c r="AT57" s="76">
        <v>88</v>
      </c>
      <c r="AU57" s="77">
        <f>LOOKUP(1,0/($K$4:$K$20=(INT(AT57/8))),$AA$4:$AA$20)+(AT57-LOOKUP(1,0/($K$4:$K$20=(INT(AT57/8))),$V$4:$V$20))*(LOOKUP(1,0/($K$4:$K$20=(INT(AT57/8)+1)),$AA$4:$AA$20)-LOOKUP(1,0/($K$4:$K$20=(INT(AT57/8))),$AA$4:$AA$20))/8</f>
      </c>
      <c r="AV57" s="77"/>
    </row>
    <row r="58" ht="13.5" customHeight="1">
      <c r="A58" s="34"/>
      <c r="B58" s="202"/>
      <c r="C58" s="203"/>
      <c r="D58" s="203"/>
      <c r="E58" s="203"/>
      <c r="F58" s="203"/>
      <c r="G58" s="203"/>
      <c r="H58" s="203"/>
      <c r="I58" s="204"/>
      <c r="J58" s="201"/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57"/>
      <c r="AT58" s="76">
        <v>89</v>
      </c>
      <c r="AU58" s="77">
        <f>LOOKUP(1,0/($K$4:$K$20=(INT(AT58/8))),$AA$4:$AA$20)+(AT58-LOOKUP(1,0/($K$4:$K$20=(INT(AT58/8))),$V$4:$V$20))*(LOOKUP(1,0/($K$4:$K$20=(INT(AT58/8)+1)),$AA$4:$AA$20)-LOOKUP(1,0/($K$4:$K$20=(INT(AT58/8))),$AA$4:$AA$20))/8</f>
      </c>
      <c r="AV58" s="77"/>
    </row>
    <row r="59" ht="13.5" customHeight="1">
      <c r="A59" s="34"/>
      <c r="B59" s="202"/>
      <c r="C59" s="203"/>
      <c r="D59" s="203"/>
      <c r="E59" s="203"/>
      <c r="F59" s="203"/>
      <c r="G59" s="203"/>
      <c r="H59" s="203"/>
      <c r="I59" s="204"/>
      <c r="J59" s="201"/>
      <c r="K59" s="196"/>
      <c r="L59" s="196"/>
      <c r="M59" s="196"/>
      <c r="N59" s="196"/>
      <c r="O59" s="196"/>
      <c r="P59" s="196"/>
      <c r="Q59" s="196"/>
      <c r="R59" s="196"/>
      <c r="S59" s="196"/>
      <c r="T59" s="196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57"/>
      <c r="AT59" s="76">
        <v>90</v>
      </c>
      <c r="AU59" s="77">
        <f>LOOKUP(1,0/($K$4:$K$20=(INT(AT59/8))),$AA$4:$AA$20)+(AT59-LOOKUP(1,0/($K$4:$K$20=(INT(AT59/8))),$V$4:$V$20))*(LOOKUP(1,0/($K$4:$K$20=(INT(AT59/8)+1)),$AA$4:$AA$20)-LOOKUP(1,0/($K$4:$K$20=(INT(AT59/8))),$AA$4:$AA$20))/8</f>
      </c>
      <c r="AV59" s="77"/>
    </row>
    <row r="60" ht="13.5" customHeight="1">
      <c r="A60" s="34"/>
      <c r="B60" s="202"/>
      <c r="C60" s="203"/>
      <c r="D60" s="203"/>
      <c r="E60" s="203"/>
      <c r="F60" s="203"/>
      <c r="G60" s="203"/>
      <c r="H60" s="203"/>
      <c r="I60" s="204"/>
      <c r="J60" s="201"/>
      <c r="K60" s="196"/>
      <c r="L60" s="196"/>
      <c r="M60" s="196"/>
      <c r="N60" s="196"/>
      <c r="O60" s="196"/>
      <c r="P60" s="196"/>
      <c r="Q60" s="196"/>
      <c r="R60" s="196"/>
      <c r="S60" s="196"/>
      <c r="T60" s="196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57"/>
      <c r="AT60" s="76">
        <v>91</v>
      </c>
      <c r="AU60" s="77">
        <f>LOOKUP(1,0/($K$4:$K$20=(INT(AT60/8))),$AA$4:$AA$20)+(AT60-LOOKUP(1,0/($K$4:$K$20=(INT(AT60/8))),$V$4:$V$20))*(LOOKUP(1,0/($K$4:$K$20=(INT(AT60/8)+1)),$AA$4:$AA$20)-LOOKUP(1,0/($K$4:$K$20=(INT(AT60/8))),$AA$4:$AA$20))/8</f>
      </c>
      <c r="AV60" s="77"/>
    </row>
    <row r="61" ht="13.5" customHeight="1">
      <c r="A61" s="34"/>
      <c r="B61" s="202"/>
      <c r="C61" s="203"/>
      <c r="D61" s="203"/>
      <c r="E61" s="203"/>
      <c r="F61" s="203"/>
      <c r="G61" s="203"/>
      <c r="H61" s="203"/>
      <c r="I61" s="204"/>
      <c r="J61" s="201"/>
      <c r="K61" s="196"/>
      <c r="L61" s="196"/>
      <c r="M61" s="196"/>
      <c r="N61" s="196"/>
      <c r="O61" s="196"/>
      <c r="P61" s="196"/>
      <c r="Q61" s="196"/>
      <c r="R61" s="196"/>
      <c r="S61" s="196"/>
      <c r="T61" s="196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57"/>
      <c r="AT61" s="76">
        <v>92</v>
      </c>
      <c r="AU61" s="77">
        <f>LOOKUP(1,0/($K$4:$K$20=(INT(AT61/8))),$AA$4:$AA$20)+(AT61-LOOKUP(1,0/($K$4:$K$20=(INT(AT61/8))),$V$4:$V$20))*(LOOKUP(1,0/($K$4:$K$20=(INT(AT61/8)+1)),$AA$4:$AA$20)-LOOKUP(1,0/($K$4:$K$20=(INT(AT61/8))),$AA$4:$AA$20))/8</f>
      </c>
      <c r="AV61" s="77"/>
    </row>
    <row r="62" ht="13.5" customHeight="1">
      <c r="A62" s="34"/>
      <c r="B62" s="202"/>
      <c r="C62" s="203"/>
      <c r="D62" s="203"/>
      <c r="E62" s="203"/>
      <c r="F62" s="203"/>
      <c r="G62" s="203"/>
      <c r="H62" s="203"/>
      <c r="I62" s="204"/>
      <c r="J62" s="201"/>
      <c r="K62" s="196"/>
      <c r="L62" s="196"/>
      <c r="M62" s="196"/>
      <c r="N62" s="196"/>
      <c r="O62" s="196"/>
      <c r="P62" s="196"/>
      <c r="Q62" s="196"/>
      <c r="R62" s="196"/>
      <c r="S62" s="196"/>
      <c r="T62" s="196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57"/>
      <c r="AT62" s="76">
        <v>93</v>
      </c>
      <c r="AU62" s="77">
        <f>LOOKUP(1,0/($K$4:$K$20=(INT(AT62/8))),$AA$4:$AA$20)+(AT62-LOOKUP(1,0/($K$4:$K$20=(INT(AT62/8))),$V$4:$V$20))*(LOOKUP(1,0/($K$4:$K$20=(INT(AT62/8)+1)),$AA$4:$AA$20)-LOOKUP(1,0/($K$4:$K$20=(INT(AT62/8))),$AA$4:$AA$20))/8</f>
      </c>
      <c r="AV62" s="77"/>
    </row>
    <row r="63" ht="13.5" customHeight="1">
      <c r="A63" s="34"/>
      <c r="B63" s="202"/>
      <c r="C63" s="203"/>
      <c r="D63" s="203"/>
      <c r="E63" s="203"/>
      <c r="F63" s="203"/>
      <c r="G63" s="203"/>
      <c r="H63" s="203"/>
      <c r="I63" s="204"/>
      <c r="J63" s="201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57"/>
      <c r="AT63" s="76">
        <v>94</v>
      </c>
      <c r="AU63" s="77">
        <f>LOOKUP(1,0/($K$4:$K$20=(INT(AT63/8))),$AA$4:$AA$20)+(AT63-LOOKUP(1,0/($K$4:$K$20=(INT(AT63/8))),$V$4:$V$20))*(LOOKUP(1,0/($K$4:$K$20=(INT(AT63/8)+1)),$AA$4:$AA$20)-LOOKUP(1,0/($K$4:$K$20=(INT(AT63/8))),$AA$4:$AA$20))/8</f>
      </c>
      <c r="AV63" s="77"/>
    </row>
    <row r="64" ht="13.5" customHeight="1">
      <c r="A64" s="34"/>
      <c r="B64" s="202"/>
      <c r="C64" s="203"/>
      <c r="D64" s="203"/>
      <c r="E64" s="203"/>
      <c r="F64" s="203"/>
      <c r="G64" s="203"/>
      <c r="H64" s="203"/>
      <c r="I64" s="204"/>
      <c r="J64" s="201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57"/>
      <c r="AT64" s="76">
        <v>95</v>
      </c>
      <c r="AU64" s="77">
        <f>LOOKUP(1,0/($K$4:$K$20=(INT(AT64/8))),$AA$4:$AA$20)+(AT64-LOOKUP(1,0/($K$4:$K$20=(INT(AT64/8))),$V$4:$V$20))*(LOOKUP(1,0/($K$4:$K$20=(INT(AT64/8)+1)),$AA$4:$AA$20)-LOOKUP(1,0/($K$4:$K$20=(INT(AT64/8))),$AA$4:$AA$20))/8</f>
      </c>
      <c r="AV64" s="77"/>
    </row>
    <row r="65" ht="13.5" customHeight="1">
      <c r="A65" s="34"/>
      <c r="B65" s="202"/>
      <c r="C65" s="203"/>
      <c r="D65" s="203"/>
      <c r="E65" s="203"/>
      <c r="F65" s="203"/>
      <c r="G65" s="203"/>
      <c r="H65" s="203"/>
      <c r="I65" s="204"/>
      <c r="J65" s="201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57"/>
      <c r="AT65" s="76">
        <v>96</v>
      </c>
      <c r="AU65" s="77">
        <f>LOOKUP(1,0/($K$4:$K$20=(INT(AT65/8))),$AA$4:$AA$20)+(AT65-LOOKUP(1,0/($K$4:$K$20=(INT(AT65/8))),$V$4:$V$20))*(LOOKUP(1,0/($K$4:$K$20=(INT(AT65/8)+1)),$AA$4:$AA$20)-LOOKUP(1,0/($K$4:$K$20=(INT(AT65/8))),$AA$4:$AA$20))/8</f>
      </c>
      <c r="AV65" s="77"/>
    </row>
    <row r="66" ht="13.5" customHeight="1">
      <c r="A66" s="34"/>
      <c r="B66" s="202"/>
      <c r="C66" s="203"/>
      <c r="D66" s="203"/>
      <c r="E66" s="203"/>
      <c r="F66" s="203"/>
      <c r="G66" s="203"/>
      <c r="H66" s="203"/>
      <c r="I66" s="204"/>
      <c r="J66" s="201"/>
      <c r="K66" s="196"/>
      <c r="L66" s="196"/>
      <c r="M66" s="196"/>
      <c r="N66" s="196"/>
      <c r="O66" s="196"/>
      <c r="P66" s="196"/>
      <c r="Q66" s="196"/>
      <c r="R66" s="196"/>
      <c r="S66" s="196"/>
      <c r="T66" s="196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57"/>
      <c r="AT66" s="76">
        <v>97</v>
      </c>
      <c r="AU66" s="77">
        <f>LOOKUP(1,0/($K$4:$K$20=(INT(AT66/8))),$AA$4:$AA$20)+(AT66-LOOKUP(1,0/($K$4:$K$20=(INT(AT66/8))),$V$4:$V$20))*(LOOKUP(1,0/($K$4:$K$20=(INT(AT66/8)+1)),$AA$4:$AA$20)-LOOKUP(1,0/($K$4:$K$20=(INT(AT66/8))),$AA$4:$AA$20))/8</f>
      </c>
      <c r="AV66" s="77"/>
    </row>
    <row r="67" ht="13.5" customHeight="1">
      <c r="A67" s="34"/>
      <c r="B67" s="202"/>
      <c r="C67" s="203"/>
      <c r="D67" s="203"/>
      <c r="E67" s="203"/>
      <c r="F67" s="203"/>
      <c r="G67" s="203"/>
      <c r="H67" s="203"/>
      <c r="I67" s="204"/>
      <c r="J67" s="201"/>
      <c r="K67" s="196"/>
      <c r="L67" s="196"/>
      <c r="M67" s="196"/>
      <c r="N67" s="196"/>
      <c r="O67" s="196"/>
      <c r="P67" s="196"/>
      <c r="Q67" s="196"/>
      <c r="R67" s="196"/>
      <c r="S67" s="196"/>
      <c r="T67" s="196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57"/>
      <c r="AT67" s="76">
        <v>98</v>
      </c>
      <c r="AU67" s="77">
        <f>LOOKUP(1,0/($K$4:$K$20=(INT(AT67/8))),$AA$4:$AA$20)+(AT67-LOOKUP(1,0/($K$4:$K$20=(INT(AT67/8))),$V$4:$V$20))*(LOOKUP(1,0/($K$4:$K$20=(INT(AT67/8)+1)),$AA$4:$AA$20)-LOOKUP(1,0/($K$4:$K$20=(INT(AT67/8))),$AA$4:$AA$20))/8</f>
      </c>
      <c r="AV67" s="77"/>
    </row>
    <row r="68" ht="13.5" customHeight="1">
      <c r="A68" s="34"/>
      <c r="B68" s="202"/>
      <c r="C68" s="203"/>
      <c r="D68" s="203"/>
      <c r="E68" s="203"/>
      <c r="F68" s="203"/>
      <c r="G68" s="203"/>
      <c r="H68" s="203"/>
      <c r="I68" s="204"/>
      <c r="J68" s="201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57"/>
      <c r="AT68" s="76">
        <v>99</v>
      </c>
      <c r="AU68" s="77">
        <f>LOOKUP(1,0/($K$4:$K$20=(INT(AT68/8))),$AA$4:$AA$20)+(AT68-LOOKUP(1,0/($K$4:$K$20=(INT(AT68/8))),$V$4:$V$20))*(LOOKUP(1,0/($K$4:$K$20=(INT(AT68/8)+1)),$AA$4:$AA$20)-LOOKUP(1,0/($K$4:$K$20=(INT(AT68/8))),$AA$4:$AA$20))/8</f>
      </c>
      <c r="AV68" s="77"/>
    </row>
    <row r="69" ht="13.5" customHeight="1">
      <c r="A69" s="34"/>
      <c r="B69" s="202"/>
      <c r="C69" s="203"/>
      <c r="D69" s="203"/>
      <c r="E69" s="203"/>
      <c r="F69" s="203"/>
      <c r="G69" s="203"/>
      <c r="H69" s="203"/>
      <c r="I69" s="204"/>
      <c r="J69" s="201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57"/>
      <c r="AT69" s="76">
        <v>100</v>
      </c>
      <c r="AU69" s="77">
        <f>LOOKUP(1,0/($K$4:$K$20=(INT(AT69/8))),$AA$4:$AA$20)+(AT69-LOOKUP(1,0/($K$4:$K$20=(INT(AT69/8))),$V$4:$V$20))*(LOOKUP(1,0/($K$4:$K$20=(INT(AT69/8)+1)),$AA$4:$AA$20)-LOOKUP(1,0/($K$4:$K$20=(INT(AT69/8))),$AA$4:$AA$20))/8</f>
      </c>
      <c r="AV69" s="77"/>
    </row>
    <row r="70" ht="13.5" customHeight="1">
      <c r="A70" s="34"/>
      <c r="B70" s="202"/>
      <c r="C70" s="203"/>
      <c r="D70" s="203"/>
      <c r="E70" s="203"/>
      <c r="F70" s="203"/>
      <c r="G70" s="203"/>
      <c r="H70" s="203"/>
      <c r="I70" s="204"/>
      <c r="J70" s="201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57"/>
      <c r="AT70" s="76">
        <v>101</v>
      </c>
      <c r="AU70" s="77">
        <f>LOOKUP(1,0/($K$4:$K$20=(INT(AT70/8))),$AA$4:$AA$20)+(AT70-LOOKUP(1,0/($K$4:$K$20=(INT(AT70/8))),$V$4:$V$20))*(LOOKUP(1,0/($K$4:$K$20=(INT(AT70/8)+1)),$AA$4:$AA$20)-LOOKUP(1,0/($K$4:$K$20=(INT(AT70/8))),$AA$4:$AA$20))/8</f>
      </c>
      <c r="AV70" s="77"/>
    </row>
    <row r="71" ht="13.5" customHeight="1">
      <c r="A71" s="34"/>
      <c r="B71" s="202"/>
      <c r="C71" s="203"/>
      <c r="D71" s="203"/>
      <c r="E71" s="203"/>
      <c r="F71" s="203"/>
      <c r="G71" s="203"/>
      <c r="H71" s="203"/>
      <c r="I71" s="204"/>
      <c r="J71" s="201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57"/>
      <c r="AT71" s="76">
        <v>102</v>
      </c>
      <c r="AU71" s="77">
        <f>LOOKUP(1,0/($K$4:$K$20=(INT(AT71/8))),$AA$4:$AA$20)+(AT71-LOOKUP(1,0/($K$4:$K$20=(INT(AT71/8))),$V$4:$V$20))*(LOOKUP(1,0/($K$4:$K$20=(INT(AT71/8)+1)),$AA$4:$AA$20)-LOOKUP(1,0/($K$4:$K$20=(INT(AT71/8))),$AA$4:$AA$20))/8</f>
      </c>
      <c r="AV71" s="77"/>
    </row>
    <row r="72" ht="13.5" customHeight="1">
      <c r="A72" s="34"/>
      <c r="B72" s="202"/>
      <c r="C72" s="203"/>
      <c r="D72" s="203"/>
      <c r="E72" s="203"/>
      <c r="F72" s="203"/>
      <c r="G72" s="203"/>
      <c r="H72" s="203"/>
      <c r="I72" s="204"/>
      <c r="J72" s="201"/>
      <c r="K72" s="196"/>
      <c r="L72" s="196"/>
      <c r="M72" s="196"/>
      <c r="N72" s="196"/>
      <c r="O72" s="196"/>
      <c r="P72" s="196"/>
      <c r="Q72" s="196"/>
      <c r="R72" s="196"/>
      <c r="S72" s="196"/>
      <c r="T72" s="196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57"/>
      <c r="AT72" s="76">
        <v>103</v>
      </c>
      <c r="AU72" s="77">
        <f>LOOKUP(1,0/($K$4:$K$20=(INT(AT72/8))),$AA$4:$AA$20)+(AT72-LOOKUP(1,0/($K$4:$K$20=(INT(AT72/8))),$V$4:$V$20))*(LOOKUP(1,0/($K$4:$K$20=(INT(AT72/8)+1)),$AA$4:$AA$20)-LOOKUP(1,0/($K$4:$K$20=(INT(AT72/8))),$AA$4:$AA$20))/8</f>
      </c>
      <c r="AV72" s="77"/>
    </row>
    <row r="73" ht="13.5" customHeight="1">
      <c r="A73" s="34"/>
      <c r="B73" s="202"/>
      <c r="C73" s="203"/>
      <c r="D73" s="203"/>
      <c r="E73" s="203"/>
      <c r="F73" s="203"/>
      <c r="G73" s="203"/>
      <c r="H73" s="203"/>
      <c r="I73" s="204"/>
      <c r="J73" s="201"/>
      <c r="K73" s="196"/>
      <c r="L73" s="196"/>
      <c r="M73" s="196"/>
      <c r="N73" s="196"/>
      <c r="O73" s="196"/>
      <c r="P73" s="196"/>
      <c r="Q73" s="196"/>
      <c r="R73" s="196"/>
      <c r="S73" s="196"/>
      <c r="T73" s="196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57"/>
      <c r="AT73" s="76">
        <v>104</v>
      </c>
      <c r="AU73" s="77">
        <f>LOOKUP(1,0/($K$4:$K$20=(INT(AT73/8))),$AA$4:$AA$20)+(AT73-LOOKUP(1,0/($K$4:$K$20=(INT(AT73/8))),$V$4:$V$20))*(LOOKUP(1,0/($K$4:$K$20=(INT(AT73/8)+1)),$AA$4:$AA$20)-LOOKUP(1,0/($K$4:$K$20=(INT(AT73/8))),$AA$4:$AA$20))/8</f>
      </c>
      <c r="AV73" s="77"/>
    </row>
    <row r="74" ht="13.5" customHeight="1">
      <c r="A74" s="34"/>
      <c r="B74" s="202"/>
      <c r="C74" s="203"/>
      <c r="D74" s="203"/>
      <c r="E74" s="203"/>
      <c r="F74" s="203"/>
      <c r="G74" s="203"/>
      <c r="H74" s="203"/>
      <c r="I74" s="204"/>
      <c r="J74" s="153"/>
      <c r="K74" s="29"/>
      <c r="L74" s="196"/>
      <c r="M74" s="196"/>
      <c r="N74" s="196"/>
      <c r="O74" s="196"/>
      <c r="P74" s="196"/>
      <c r="Q74" s="196"/>
      <c r="R74" s="196"/>
      <c r="S74" s="196"/>
      <c r="T74" s="196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57"/>
      <c r="AT74" s="76">
        <v>105</v>
      </c>
      <c r="AU74" s="77">
        <f>LOOKUP(1,0/($K$4:$K$20=(INT(AT74/8))),$AA$4:$AA$20)+(AT74-LOOKUP(1,0/($K$4:$K$20=(INT(AT74/8))),$V$4:$V$20))*(LOOKUP(1,0/($K$4:$K$20=(INT(AT74/8)+1)),$AA$4:$AA$20)-LOOKUP(1,0/($K$4:$K$20=(INT(AT74/8))),$AA$4:$AA$20))/8</f>
      </c>
      <c r="AV74" s="77"/>
    </row>
    <row r="75" ht="13.5" customHeight="1">
      <c r="A75" s="34"/>
      <c r="B75" s="202"/>
      <c r="C75" s="203"/>
      <c r="D75" s="203"/>
      <c r="E75" s="203"/>
      <c r="F75" s="203"/>
      <c r="G75" s="203"/>
      <c r="H75" s="203"/>
      <c r="I75" s="204"/>
      <c r="J75" s="153"/>
      <c r="K75" s="29"/>
      <c r="L75" s="196"/>
      <c r="M75" s="196"/>
      <c r="N75" s="196"/>
      <c r="O75" s="196"/>
      <c r="P75" s="196"/>
      <c r="Q75" s="196"/>
      <c r="R75" s="196"/>
      <c r="S75" s="196"/>
      <c r="T75" s="196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57"/>
      <c r="AT75" s="76">
        <v>106</v>
      </c>
      <c r="AU75" s="77">
        <f>LOOKUP(1,0/($K$4:$K$20=(INT(AT75/8))),$AA$4:$AA$20)+(AT75-LOOKUP(1,0/($K$4:$K$20=(INT(AT75/8))),$V$4:$V$20))*(LOOKUP(1,0/($K$4:$K$20=(INT(AT75/8)+1)),$AA$4:$AA$20)-LOOKUP(1,0/($K$4:$K$20=(INT(AT75/8))),$AA$4:$AA$20))/8</f>
      </c>
      <c r="AV75" s="77"/>
    </row>
    <row r="76" ht="13.5" customHeight="1">
      <c r="A76" s="34"/>
      <c r="B76" s="202"/>
      <c r="C76" s="203"/>
      <c r="D76" s="203"/>
      <c r="E76" s="203"/>
      <c r="F76" s="203"/>
      <c r="G76" s="203"/>
      <c r="H76" s="203"/>
      <c r="I76" s="204"/>
      <c r="J76" s="153"/>
      <c r="K76" s="29"/>
      <c r="L76" s="196"/>
      <c r="M76" s="196"/>
      <c r="N76" s="196"/>
      <c r="O76" s="196"/>
      <c r="P76" s="196"/>
      <c r="Q76" s="196"/>
      <c r="R76" s="196"/>
      <c r="S76" s="196"/>
      <c r="T76" s="196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57"/>
      <c r="AT76" s="76">
        <v>107</v>
      </c>
      <c r="AU76" s="77">
        <f>LOOKUP(1,0/($K$4:$K$20=(INT(AT76/8))),$AA$4:$AA$20)+(AT76-LOOKUP(1,0/($K$4:$K$20=(INT(AT76/8))),$V$4:$V$20))*(LOOKUP(1,0/($K$4:$K$20=(INT(AT76/8)+1)),$AA$4:$AA$20)-LOOKUP(1,0/($K$4:$K$20=(INT(AT76/8))),$AA$4:$AA$20))/8</f>
      </c>
      <c r="AV76" s="77"/>
    </row>
    <row r="77" ht="13.5" customHeight="1">
      <c r="A77" s="34"/>
      <c r="B77" s="202"/>
      <c r="C77" s="203"/>
      <c r="D77" s="203"/>
      <c r="E77" s="203"/>
      <c r="F77" s="203"/>
      <c r="G77" s="203"/>
      <c r="H77" s="203"/>
      <c r="I77" s="204"/>
      <c r="J77" s="153"/>
      <c r="K77" s="29"/>
      <c r="L77" s="196"/>
      <c r="M77" s="196"/>
      <c r="N77" s="196"/>
      <c r="O77" s="196"/>
      <c r="P77" s="196"/>
      <c r="Q77" s="196"/>
      <c r="R77" s="196"/>
      <c r="S77" s="196"/>
      <c r="T77" s="196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57"/>
      <c r="AT77" s="76">
        <v>108</v>
      </c>
      <c r="AU77" s="77">
        <f>LOOKUP(1,0/($K$4:$K$20=(INT(AT77/8))),$AA$4:$AA$20)+(AT77-LOOKUP(1,0/($K$4:$K$20=(INT(AT77/8))),$V$4:$V$20))*(LOOKUP(1,0/($K$4:$K$20=(INT(AT77/8)+1)),$AA$4:$AA$20)-LOOKUP(1,0/($K$4:$K$20=(INT(AT77/8))),$AA$4:$AA$20))/8</f>
      </c>
      <c r="AV77" s="77"/>
    </row>
    <row r="78" ht="13.5" customHeight="1">
      <c r="A78" s="34"/>
      <c r="B78" s="202"/>
      <c r="C78" s="203"/>
      <c r="D78" s="203"/>
      <c r="E78" s="203"/>
      <c r="F78" s="203"/>
      <c r="G78" s="203"/>
      <c r="H78" s="203"/>
      <c r="I78" s="204"/>
      <c r="J78" s="153"/>
      <c r="K78" s="29"/>
      <c r="L78" s="196"/>
      <c r="M78" s="196"/>
      <c r="N78" s="196"/>
      <c r="O78" s="196"/>
      <c r="P78" s="196"/>
      <c r="Q78" s="196"/>
      <c r="R78" s="196"/>
      <c r="S78" s="196"/>
      <c r="T78" s="196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57"/>
      <c r="AT78" s="76">
        <v>109</v>
      </c>
      <c r="AU78" s="77">
        <f>LOOKUP(1,0/($K$4:$K$20=(INT(AT78/8))),$AA$4:$AA$20)+(AT78-LOOKUP(1,0/($K$4:$K$20=(INT(AT78/8))),$V$4:$V$20))*(LOOKUP(1,0/($K$4:$K$20=(INT(AT78/8)+1)),$AA$4:$AA$20)-LOOKUP(1,0/($K$4:$K$20=(INT(AT78/8))),$AA$4:$AA$20))/8</f>
      </c>
      <c r="AV78" s="77"/>
    </row>
    <row r="79" ht="13.5" customHeight="1">
      <c r="A79" s="34"/>
      <c r="B79" s="202"/>
      <c r="C79" s="203"/>
      <c r="D79" s="203"/>
      <c r="E79" s="203"/>
      <c r="F79" s="203"/>
      <c r="G79" s="203"/>
      <c r="H79" s="203"/>
      <c r="I79" s="204"/>
      <c r="J79" s="153"/>
      <c r="K79" s="29"/>
      <c r="L79" s="196"/>
      <c r="M79" s="196"/>
      <c r="N79" s="196"/>
      <c r="O79" s="196"/>
      <c r="P79" s="196"/>
      <c r="Q79" s="196"/>
      <c r="R79" s="196"/>
      <c r="S79" s="196"/>
      <c r="T79" s="196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57"/>
      <c r="AT79" s="76">
        <v>110</v>
      </c>
      <c r="AU79" s="77">
        <f>LOOKUP(1,0/($K$4:$K$20=(INT(AT79/8))),$AA$4:$AA$20)+(AT79-LOOKUP(1,0/($K$4:$K$20=(INT(AT79/8))),$V$4:$V$20))*(LOOKUP(1,0/($K$4:$K$20=(INT(AT79/8)+1)),$AA$4:$AA$20)-LOOKUP(1,0/($K$4:$K$20=(INT(AT79/8))),$AA$4:$AA$20))/8</f>
      </c>
      <c r="AV79" s="77"/>
    </row>
    <row r="80" ht="13.5" customHeight="1">
      <c r="A80" s="34"/>
      <c r="B80" s="202"/>
      <c r="C80" s="203"/>
      <c r="D80" s="203"/>
      <c r="E80" s="203"/>
      <c r="F80" s="203"/>
      <c r="G80" s="203"/>
      <c r="H80" s="203"/>
      <c r="I80" s="204"/>
      <c r="J80" s="153"/>
      <c r="K80" s="29"/>
      <c r="L80" s="196"/>
      <c r="M80" s="196"/>
      <c r="N80" s="196"/>
      <c r="O80" s="196"/>
      <c r="P80" s="196"/>
      <c r="Q80" s="196"/>
      <c r="R80" s="196"/>
      <c r="S80" s="196"/>
      <c r="T80" s="196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57"/>
      <c r="AT80" s="76">
        <v>111</v>
      </c>
      <c r="AU80" s="77">
        <f>LOOKUP(1,0/($K$4:$K$20=(INT(AT80/8))),$AA$4:$AA$20)+(AT80-LOOKUP(1,0/($K$4:$K$20=(INT(AT80/8))),$V$4:$V$20))*(LOOKUP(1,0/($K$4:$K$20=(INT(AT80/8)+1)),$AA$4:$AA$20)-LOOKUP(1,0/($K$4:$K$20=(INT(AT80/8))),$AA$4:$AA$20))/8</f>
      </c>
      <c r="AV80" s="77"/>
    </row>
    <row r="81" ht="13.5" customHeight="1">
      <c r="A81" s="34"/>
      <c r="B81" s="202"/>
      <c r="C81" s="203"/>
      <c r="D81" s="203"/>
      <c r="E81" s="203"/>
      <c r="F81" s="203"/>
      <c r="G81" s="203"/>
      <c r="H81" s="203"/>
      <c r="I81" s="204"/>
      <c r="J81" s="153"/>
      <c r="K81" s="29"/>
      <c r="L81" s="196"/>
      <c r="M81" s="196"/>
      <c r="N81" s="196"/>
      <c r="O81" s="196"/>
      <c r="P81" s="196"/>
      <c r="Q81" s="196"/>
      <c r="R81" s="196"/>
      <c r="S81" s="196"/>
      <c r="T81" s="196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57"/>
      <c r="AT81" s="76">
        <v>112</v>
      </c>
      <c r="AU81" s="77">
        <f>LOOKUP(1,0/($K$4:$K$20=(INT(AT81/8))),$AA$4:$AA$20)+(AT81-LOOKUP(1,0/($K$4:$K$20=(INT(AT81/8))),$V$4:$V$20))*(LOOKUP(1,0/($K$4:$K$20=(INT(AT81/8)+1)),$AA$4:$AA$20)-LOOKUP(1,0/($K$4:$K$20=(INT(AT81/8))),$AA$4:$AA$20))/8</f>
      </c>
      <c r="AV81" s="77"/>
    </row>
    <row r="82" ht="13.5" customHeight="1">
      <c r="A82" s="34"/>
      <c r="B82" s="202"/>
      <c r="C82" s="203"/>
      <c r="D82" s="203"/>
      <c r="E82" s="203"/>
      <c r="F82" s="203"/>
      <c r="G82" s="203"/>
      <c r="H82" s="203"/>
      <c r="I82" s="204"/>
      <c r="J82" s="153"/>
      <c r="K82" s="29"/>
      <c r="L82" s="196"/>
      <c r="M82" s="196"/>
      <c r="N82" s="196"/>
      <c r="O82" s="196"/>
      <c r="P82" s="196"/>
      <c r="Q82" s="196"/>
      <c r="R82" s="196"/>
      <c r="S82" s="196"/>
      <c r="T82" s="196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57"/>
      <c r="AT82" s="76">
        <v>113</v>
      </c>
      <c r="AU82" s="77">
        <f>LOOKUP(1,0/($K$4:$K$20=(INT(AT82/8))),$AA$4:$AA$20)+(AT82-LOOKUP(1,0/($K$4:$K$20=(INT(AT82/8))),$V$4:$V$20))*(LOOKUP(1,0/($K$4:$K$20=(INT(AT82/8)+1)),$AA$4:$AA$20)-LOOKUP(1,0/($K$4:$K$20=(INT(AT82/8))),$AA$4:$AA$20))/8</f>
      </c>
      <c r="AV82" s="77"/>
    </row>
    <row r="83" ht="13.5" customHeight="1">
      <c r="A83" s="34"/>
      <c r="B83" s="202"/>
      <c r="C83" s="203"/>
      <c r="D83" s="203"/>
      <c r="E83" s="203"/>
      <c r="F83" s="203"/>
      <c r="G83" s="203"/>
      <c r="H83" s="203"/>
      <c r="I83" s="204"/>
      <c r="J83" s="153"/>
      <c r="K83" s="29"/>
      <c r="L83" s="196"/>
      <c r="M83" s="196"/>
      <c r="N83" s="196"/>
      <c r="O83" s="196"/>
      <c r="P83" s="196"/>
      <c r="Q83" s="196"/>
      <c r="R83" s="196"/>
      <c r="S83" s="196"/>
      <c r="T83" s="196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57"/>
      <c r="AT83" s="76">
        <v>114</v>
      </c>
      <c r="AU83" s="77">
        <f>LOOKUP(1,0/($K$4:$K$20=(INT(AT83/8))),$AA$4:$AA$20)+(AT83-LOOKUP(1,0/($K$4:$K$20=(INT(AT83/8))),$V$4:$V$20))*(LOOKUP(1,0/($K$4:$K$20=(INT(AT83/8)+1)),$AA$4:$AA$20)-LOOKUP(1,0/($K$4:$K$20=(INT(AT83/8))),$AA$4:$AA$20))/8</f>
      </c>
      <c r="AV83" s="77"/>
    </row>
    <row r="84" ht="13.5" customHeight="1">
      <c r="A84" s="34"/>
      <c r="B84" s="202"/>
      <c r="C84" s="203"/>
      <c r="D84" s="203"/>
      <c r="E84" s="203"/>
      <c r="F84" s="203"/>
      <c r="G84" s="203"/>
      <c r="H84" s="203"/>
      <c r="I84" s="204"/>
      <c r="J84" s="153"/>
      <c r="K84" s="29"/>
      <c r="L84" s="196"/>
      <c r="M84" s="196"/>
      <c r="N84" s="196"/>
      <c r="O84" s="196"/>
      <c r="P84" s="196"/>
      <c r="Q84" s="196"/>
      <c r="R84" s="196"/>
      <c r="S84" s="196"/>
      <c r="T84" s="196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57"/>
      <c r="AT84" s="76">
        <v>115</v>
      </c>
      <c r="AU84" s="77">
        <f>LOOKUP(1,0/($K$4:$K$20=(INT(AT84/8))),$AA$4:$AA$20)+(AT84-LOOKUP(1,0/($K$4:$K$20=(INT(AT84/8))),$V$4:$V$20))*(LOOKUP(1,0/($K$4:$K$20=(INT(AT84/8)+1)),$AA$4:$AA$20)-LOOKUP(1,0/($K$4:$K$20=(INT(AT84/8))),$AA$4:$AA$20))/8</f>
      </c>
      <c r="AV84" s="77"/>
    </row>
    <row r="85" ht="13.5" customHeight="1">
      <c r="A85" s="34"/>
      <c r="B85" s="202"/>
      <c r="C85" s="203"/>
      <c r="D85" s="203"/>
      <c r="E85" s="203"/>
      <c r="F85" s="203"/>
      <c r="G85" s="203"/>
      <c r="H85" s="203"/>
      <c r="I85" s="204"/>
      <c r="J85" s="153"/>
      <c r="K85" s="29"/>
      <c r="L85" s="196"/>
      <c r="M85" s="196"/>
      <c r="N85" s="196"/>
      <c r="O85" s="196"/>
      <c r="P85" s="196"/>
      <c r="Q85" s="196"/>
      <c r="R85" s="196"/>
      <c r="S85" s="196"/>
      <c r="T85" s="196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57"/>
      <c r="AT85" s="76">
        <v>116</v>
      </c>
      <c r="AU85" s="77">
        <f>LOOKUP(1,0/($K$4:$K$20=(INT(AT85/8))),$AA$4:$AA$20)+(AT85-LOOKUP(1,0/($K$4:$K$20=(INT(AT85/8))),$V$4:$V$20))*(LOOKUP(1,0/($K$4:$K$20=(INT(AT85/8)+1)),$AA$4:$AA$20)-LOOKUP(1,0/($K$4:$K$20=(INT(AT85/8))),$AA$4:$AA$20))/8</f>
      </c>
      <c r="AV85" s="77"/>
    </row>
    <row r="86" ht="13.5" customHeight="1">
      <c r="A86" s="34"/>
      <c r="B86" s="202"/>
      <c r="C86" s="203"/>
      <c r="D86" s="203"/>
      <c r="E86" s="203"/>
      <c r="F86" s="203"/>
      <c r="G86" s="203"/>
      <c r="H86" s="203"/>
      <c r="I86" s="204"/>
      <c r="J86" s="153"/>
      <c r="K86" s="29"/>
      <c r="L86" s="196"/>
      <c r="M86" s="196"/>
      <c r="N86" s="196"/>
      <c r="O86" s="196"/>
      <c r="P86" s="196"/>
      <c r="Q86" s="196"/>
      <c r="R86" s="196"/>
      <c r="S86" s="196"/>
      <c r="T86" s="196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57"/>
      <c r="AT86" s="76">
        <v>117</v>
      </c>
      <c r="AU86" s="77">
        <f>LOOKUP(1,0/($K$4:$K$20=(INT(AT86/8))),$AA$4:$AA$20)+(AT86-LOOKUP(1,0/($K$4:$K$20=(INT(AT86/8))),$V$4:$V$20))*(LOOKUP(1,0/($K$4:$K$20=(INT(AT86/8)+1)),$AA$4:$AA$20)-LOOKUP(1,0/($K$4:$K$20=(INT(AT86/8))),$AA$4:$AA$20))/8</f>
      </c>
      <c r="AV86" s="77"/>
    </row>
    <row r="87" ht="13.5" customHeight="1">
      <c r="A87" s="34"/>
      <c r="B87" s="202"/>
      <c r="C87" s="203"/>
      <c r="D87" s="203"/>
      <c r="E87" s="203"/>
      <c r="F87" s="203"/>
      <c r="G87" s="203"/>
      <c r="H87" s="203"/>
      <c r="I87" s="204"/>
      <c r="J87" s="153"/>
      <c r="K87" s="29"/>
      <c r="L87" s="196"/>
      <c r="M87" s="196"/>
      <c r="N87" s="196"/>
      <c r="O87" s="196"/>
      <c r="P87" s="196"/>
      <c r="Q87" s="196"/>
      <c r="R87" s="196"/>
      <c r="S87" s="196"/>
      <c r="T87" s="196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57"/>
      <c r="AT87" s="76">
        <v>118</v>
      </c>
      <c r="AU87" s="77">
        <f>LOOKUP(1,0/($K$4:$K$20=(INT(AT87/8))),$AA$4:$AA$20)+(AT87-LOOKUP(1,0/($K$4:$K$20=(INT(AT87/8))),$V$4:$V$20))*(LOOKUP(1,0/($K$4:$K$20=(INT(AT87/8)+1)),$AA$4:$AA$20)-LOOKUP(1,0/($K$4:$K$20=(INT(AT87/8))),$AA$4:$AA$20))/8</f>
      </c>
      <c r="AV87" s="77"/>
    </row>
    <row r="88" ht="13.5" customHeight="1">
      <c r="A88" s="34"/>
      <c r="B88" s="202"/>
      <c r="C88" s="203"/>
      <c r="D88" s="203"/>
      <c r="E88" s="203"/>
      <c r="F88" s="203"/>
      <c r="G88" s="203"/>
      <c r="H88" s="203"/>
      <c r="I88" s="204"/>
      <c r="J88" s="153"/>
      <c r="K88" s="29"/>
      <c r="L88" s="196"/>
      <c r="M88" s="196"/>
      <c r="N88" s="196"/>
      <c r="O88" s="196"/>
      <c r="P88" s="196"/>
      <c r="Q88" s="196"/>
      <c r="R88" s="196"/>
      <c r="S88" s="196"/>
      <c r="T88" s="196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57"/>
      <c r="AT88" s="76">
        <v>119</v>
      </c>
      <c r="AU88" s="77">
        <f>LOOKUP(1,0/($K$4:$K$20=(INT(AT88/8))),$AA$4:$AA$20)+(AT88-LOOKUP(1,0/($K$4:$K$20=(INT(AT88/8))),$V$4:$V$20))*(LOOKUP(1,0/($K$4:$K$20=(INT(AT88/8)+1)),$AA$4:$AA$20)-LOOKUP(1,0/($K$4:$K$20=(INT(AT88/8))),$AA$4:$AA$20))/8</f>
      </c>
      <c r="AV88" s="77"/>
    </row>
    <row r="89" ht="13.5" customHeight="1">
      <c r="A89" s="34"/>
      <c r="B89" s="202"/>
      <c r="C89" s="203"/>
      <c r="D89" s="203"/>
      <c r="E89" s="203"/>
      <c r="F89" s="203"/>
      <c r="G89" s="203"/>
      <c r="H89" s="203"/>
      <c r="I89" s="204"/>
      <c r="J89" s="153"/>
      <c r="K89" s="29"/>
      <c r="L89" s="196"/>
      <c r="M89" s="196"/>
      <c r="N89" s="196"/>
      <c r="O89" s="196"/>
      <c r="P89" s="196"/>
      <c r="Q89" s="196"/>
      <c r="R89" s="196"/>
      <c r="S89" s="196"/>
      <c r="T89" s="196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57"/>
      <c r="AT89" s="76">
        <v>120</v>
      </c>
      <c r="AU89" s="77">
        <f>LOOKUP(1,0/($K$4:$K$20=(INT(AT89/8))),$AA$4:$AA$20)+(AT89-LOOKUP(1,0/($K$4:$K$20=(INT(AT89/8))),$V$4:$V$20))*(LOOKUP(1,0/($K$4:$K$20=(INT(AT89/8)+1)),$AA$4:$AA$20)-LOOKUP(1,0/($K$4:$K$20=(INT(AT89/8))),$AA$4:$AA$20))/8</f>
      </c>
      <c r="AV89" s="77"/>
    </row>
    <row r="90" ht="13.5" customHeight="1">
      <c r="A90" s="34"/>
      <c r="B90" s="202"/>
      <c r="C90" s="203"/>
      <c r="D90" s="203"/>
      <c r="E90" s="203"/>
      <c r="F90" s="203"/>
      <c r="G90" s="203"/>
      <c r="H90" s="203"/>
      <c r="I90" s="204"/>
      <c r="J90" s="153"/>
      <c r="K90" s="29"/>
      <c r="L90" s="196"/>
      <c r="M90" s="196"/>
      <c r="N90" s="196"/>
      <c r="O90" s="196"/>
      <c r="P90" s="196"/>
      <c r="Q90" s="196"/>
      <c r="R90" s="196"/>
      <c r="S90" s="196"/>
      <c r="T90" s="196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57"/>
      <c r="AT90" s="76">
        <v>121</v>
      </c>
      <c r="AU90" s="77">
        <f>LOOKUP(1,0/($K$4:$K$20=(INT(AT90/8))),$AA$4:$AA$20)+(AT90-LOOKUP(1,0/($K$4:$K$20=(INT(AT90/8))),$V$4:$V$20))*(LOOKUP(1,0/($K$4:$K$20=(INT(AT90/8)+1)),$AA$4:$AA$20)-LOOKUP(1,0/($K$4:$K$20=(INT(AT90/8))),$AA$4:$AA$20))/8</f>
      </c>
      <c r="AV90" s="77"/>
    </row>
    <row r="91" ht="13.5" customHeight="1">
      <c r="A91" s="34"/>
      <c r="B91" s="202"/>
      <c r="C91" s="203"/>
      <c r="D91" s="203"/>
      <c r="E91" s="203"/>
      <c r="F91" s="203"/>
      <c r="G91" s="203"/>
      <c r="H91" s="203"/>
      <c r="I91" s="204"/>
      <c r="J91" s="153"/>
      <c r="K91" s="29"/>
      <c r="L91" s="196"/>
      <c r="M91" s="196"/>
      <c r="N91" s="196"/>
      <c r="O91" s="196"/>
      <c r="P91" s="196"/>
      <c r="Q91" s="196"/>
      <c r="R91" s="196"/>
      <c r="S91" s="196"/>
      <c r="T91" s="196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57"/>
      <c r="AT91" s="76">
        <v>122</v>
      </c>
      <c r="AU91" s="77">
        <f>LOOKUP(1,0/($K$4:$K$20=(INT(AT91/8))),$AA$4:$AA$20)+(AT91-LOOKUP(1,0/($K$4:$K$20=(INT(AT91/8))),$V$4:$V$20))*(LOOKUP(1,0/($K$4:$K$20=(INT(AT91/8)+1)),$AA$4:$AA$20)-LOOKUP(1,0/($K$4:$K$20=(INT(AT91/8))),$AA$4:$AA$20))/8</f>
      </c>
      <c r="AV91" s="77"/>
    </row>
    <row r="92" ht="14.25" customHeight="1">
      <c r="A92" s="34"/>
      <c r="B92" s="225"/>
      <c r="C92" s="226"/>
      <c r="D92" s="226"/>
      <c r="E92" s="226"/>
      <c r="F92" s="226"/>
      <c r="G92" s="226"/>
      <c r="H92" s="226"/>
      <c r="I92" s="227"/>
      <c r="J92" s="153"/>
      <c r="K92" s="29"/>
      <c r="L92" s="196"/>
      <c r="M92" s="196"/>
      <c r="N92" s="196"/>
      <c r="O92" s="196"/>
      <c r="P92" s="196"/>
      <c r="Q92" s="196"/>
      <c r="R92" s="196"/>
      <c r="S92" s="196"/>
      <c r="T92" s="196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57"/>
      <c r="AT92" s="76">
        <v>123</v>
      </c>
      <c r="AU92" s="77">
        <f>LOOKUP(1,0/($K$4:$K$20=(INT(AT92/8))),$AA$4:$AA$20)+(AT92-LOOKUP(1,0/($K$4:$K$20=(INT(AT92/8))),$V$4:$V$20))*(LOOKUP(1,0/($K$4:$K$20=(INT(AT92/8)+1)),$AA$4:$AA$20)-LOOKUP(1,0/($K$4:$K$20=(INT(AT92/8))),$AA$4:$AA$20))/8</f>
      </c>
      <c r="AV92" s="77"/>
    </row>
    <row r="93" ht="13.5" customHeight="1">
      <c r="A93" s="29"/>
      <c r="B93" s="228"/>
      <c r="C93" s="228"/>
      <c r="D93" s="195"/>
      <c r="E93" s="195"/>
      <c r="F93" s="195"/>
      <c r="G93" s="195"/>
      <c r="H93" s="195"/>
      <c r="I93" s="195"/>
      <c r="J93" s="29"/>
      <c r="K93" s="29"/>
      <c r="L93" s="196"/>
      <c r="M93" s="196"/>
      <c r="N93" s="196"/>
      <c r="O93" s="196"/>
      <c r="P93" s="196"/>
      <c r="Q93" s="196"/>
      <c r="R93" s="196"/>
      <c r="S93" s="196"/>
      <c r="T93" s="196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57"/>
      <c r="AT93" s="76">
        <v>124</v>
      </c>
      <c r="AU93" s="77">
        <f>LOOKUP(1,0/($K$4:$K$20=(INT(AT93/8))),$AA$4:$AA$20)+(AT93-LOOKUP(1,0/($K$4:$K$20=(INT(AT93/8))),$V$4:$V$20))*(LOOKUP(1,0/($K$4:$K$20=(INT(AT93/8)+1)),$AA$4:$AA$20)-LOOKUP(1,0/($K$4:$K$20=(INT(AT93/8))),$AA$4:$AA$20))/8</f>
      </c>
      <c r="AV93" s="77"/>
    </row>
    <row r="94" ht="13.5" customHeight="1">
      <c r="A94" s="29"/>
      <c r="B94" s="29"/>
      <c r="C94" s="29"/>
      <c r="D94" s="196"/>
      <c r="E94" s="196"/>
      <c r="F94" s="196"/>
      <c r="G94" s="196"/>
      <c r="H94" s="196"/>
      <c r="I94" s="196"/>
      <c r="J94" s="29"/>
      <c r="K94" s="29"/>
      <c r="L94" s="196"/>
      <c r="M94" s="196"/>
      <c r="N94" s="196"/>
      <c r="O94" s="196"/>
      <c r="P94" s="196"/>
      <c r="Q94" s="196"/>
      <c r="R94" s="196"/>
      <c r="S94" s="196"/>
      <c r="T94" s="196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57"/>
      <c r="AT94" s="76">
        <v>125</v>
      </c>
      <c r="AU94" s="77">
        <f>LOOKUP(1,0/($K$4:$K$20=(INT(AT94/8))),$AA$4:$AA$20)+(AT94-LOOKUP(1,0/($K$4:$K$20=(INT(AT94/8))),$V$4:$V$20))*(LOOKUP(1,0/($K$4:$K$20=(INT(AT94/8)+1)),$AA$4:$AA$20)-LOOKUP(1,0/($K$4:$K$20=(INT(AT94/8))),$AA$4:$AA$20))/8</f>
      </c>
      <c r="AV94" s="77"/>
    </row>
    <row r="95" ht="13.5" customHeight="1">
      <c r="A95" s="29"/>
      <c r="B95" s="29"/>
      <c r="C95" s="29"/>
      <c r="D95" s="196"/>
      <c r="E95" s="196"/>
      <c r="F95" s="196"/>
      <c r="G95" s="196"/>
      <c r="H95" s="196"/>
      <c r="I95" s="196"/>
      <c r="J95" s="29"/>
      <c r="K95" s="29"/>
      <c r="L95" s="196"/>
      <c r="M95" s="196"/>
      <c r="N95" s="196"/>
      <c r="O95" s="196"/>
      <c r="P95" s="196"/>
      <c r="Q95" s="196"/>
      <c r="R95" s="196"/>
      <c r="S95" s="196"/>
      <c r="T95" s="196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57"/>
      <c r="AT95" s="76">
        <v>126</v>
      </c>
      <c r="AU95" s="77">
        <f>LOOKUP(1,0/($K$4:$K$20=(INT(AT95/8))),$AA$4:$AA$20)+(AT95-LOOKUP(1,0/($K$4:$K$20=(INT(AT95/8))),$V$4:$V$20))*(LOOKUP(1,0/($K$4:$K$20=(INT(AT95/8)+1)),$AA$4:$AA$20)-LOOKUP(1,0/($K$4:$K$20=(INT(AT95/8))),$AA$4:$AA$20))/8</f>
      </c>
      <c r="AV95" s="77"/>
    </row>
    <row r="96" ht="13.5" customHeight="1">
      <c r="A96" s="29"/>
      <c r="B96" s="29"/>
      <c r="C96" s="29"/>
      <c r="D96" s="196"/>
      <c r="E96" s="196"/>
      <c r="F96" s="196"/>
      <c r="G96" s="196"/>
      <c r="H96" s="196"/>
      <c r="I96" s="196"/>
      <c r="J96" s="29"/>
      <c r="K96" s="29"/>
      <c r="L96" s="196"/>
      <c r="M96" s="196"/>
      <c r="N96" s="196"/>
      <c r="O96" s="196"/>
      <c r="P96" s="196"/>
      <c r="Q96" s="196"/>
      <c r="R96" s="196"/>
      <c r="S96" s="196"/>
      <c r="T96" s="196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57"/>
      <c r="AT96" s="76">
        <v>127</v>
      </c>
      <c r="AU96" s="77">
        <f>LOOKUP(1,0/($K$4:$K$20=(INT(AT96/8))),$AA$4:$AA$20)+(AT96-LOOKUP(1,0/($K$4:$K$20=(INT(AT96/8))),$V$4:$V$20))*(LOOKUP(1,0/($K$4:$K$20=(INT(AT96/8)+1)),$AA$4:$AA$20)-LOOKUP(1,0/($K$4:$K$20=(INT(AT96/8))),$AA$4:$AA$20))/8</f>
      </c>
      <c r="AV96" s="77"/>
    </row>
    <row r="97" ht="13.5" customHeight="1">
      <c r="A97" s="29"/>
      <c r="B97" s="29"/>
      <c r="C97" s="29"/>
      <c r="D97" s="196"/>
      <c r="E97" s="196"/>
      <c r="F97" s="196"/>
      <c r="G97" s="196"/>
      <c r="H97" s="196"/>
      <c r="I97" s="196"/>
      <c r="J97" s="29"/>
      <c r="K97" s="29"/>
      <c r="L97" s="196"/>
      <c r="M97" s="196"/>
      <c r="N97" s="196"/>
      <c r="O97" s="196"/>
      <c r="P97" s="196"/>
      <c r="Q97" s="196"/>
      <c r="R97" s="196"/>
      <c r="S97" s="196"/>
      <c r="T97" s="196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57"/>
      <c r="AT97" s="76">
        <v>128</v>
      </c>
      <c r="AU97" s="77">
        <f>LOOKUP(1,0/($K$4:$K$20=(INT(AT97/8))),$AA$4:$AA$20)+(AT97-LOOKUP(1,0/($K$4:$K$20=(INT(AT97/8))),$V$4:$V$20))*(LOOKUP(1,0/($K$4:$K$20=(INT(AT97/8)+1)),$AA$4:$AA$20)-LOOKUP(1,0/($K$4:$K$20=(INT(AT97/8))),$AA$4:$AA$20))/8</f>
      </c>
      <c r="AV97" s="77"/>
    </row>
    <row r="98" ht="13.5" customHeight="1">
      <c r="A98" s="29"/>
      <c r="B98" s="29"/>
      <c r="C98" s="29"/>
      <c r="D98" s="196"/>
      <c r="E98" s="196"/>
      <c r="F98" s="196"/>
      <c r="G98" s="196"/>
      <c r="H98" s="196"/>
      <c r="I98" s="196"/>
      <c r="J98" s="29"/>
      <c r="K98" s="29"/>
      <c r="L98" s="196"/>
      <c r="M98" s="196"/>
      <c r="N98" s="196"/>
      <c r="O98" s="196"/>
      <c r="P98" s="196"/>
      <c r="Q98" s="196"/>
      <c r="R98" s="196"/>
      <c r="S98" s="196"/>
      <c r="T98" s="196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57"/>
      <c r="AT98" s="76">
        <v>129</v>
      </c>
      <c r="AU98" s="77">
        <f>LOOKUP(1,0/($K$4:$K$20=(INT(AT98/8))),$AA$4:$AA$20)+(AT98-LOOKUP(1,0/($K$4:$K$20=(INT(AT98/8))),$V$4:$V$20))*(LOOKUP(1,0/($K$4:$K$20=(INT(AT98/8)+1)),$AA$4:$AA$20)-LOOKUP(1,0/($K$4:$K$20=(INT(AT98/8))),$AA$4:$AA$20))/8</f>
      </c>
      <c r="AV98" s="77"/>
    </row>
    <row r="99" ht="13.5" customHeight="1">
      <c r="A99" s="29"/>
      <c r="B99" s="29"/>
      <c r="C99" s="29"/>
      <c r="D99" s="196"/>
      <c r="E99" s="196"/>
      <c r="F99" s="196"/>
      <c r="G99" s="196"/>
      <c r="H99" s="196"/>
      <c r="I99" s="196"/>
      <c r="J99" s="29"/>
      <c r="K99" s="29"/>
      <c r="L99" s="196"/>
      <c r="M99" s="196"/>
      <c r="N99" s="196"/>
      <c r="O99" s="196"/>
      <c r="P99" s="196"/>
      <c r="Q99" s="196"/>
      <c r="R99" s="196"/>
      <c r="S99" s="196"/>
      <c r="T99" s="196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57"/>
      <c r="AT99" s="76">
        <v>130</v>
      </c>
      <c r="AU99" s="77">
        <f>LOOKUP(1,0/($K$4:$K$20=(INT(AT99/8))),$AA$4:$AA$20)+(AT99-LOOKUP(1,0/($K$4:$K$20=(INT(AT99/8))),$V$4:$V$20))*(LOOKUP(1,0/($K$4:$K$20=(INT(AT99/8)+1)),$AA$4:$AA$20)-LOOKUP(1,0/($K$4:$K$20=(INT(AT99/8))),$AA$4:$AA$20))/8</f>
      </c>
      <c r="AV99" s="77"/>
    </row>
    <row r="100" ht="13.5" customHeight="1">
      <c r="A100" s="29"/>
      <c r="B100" s="29"/>
      <c r="C100" s="29"/>
      <c r="D100" s="196"/>
      <c r="E100" s="196"/>
      <c r="F100" s="196"/>
      <c r="G100" s="196"/>
      <c r="H100" s="196"/>
      <c r="I100" s="196"/>
      <c r="J100" s="29"/>
      <c r="K100" s="29"/>
      <c r="L100" s="196"/>
      <c r="M100" s="196"/>
      <c r="N100" s="196"/>
      <c r="O100" s="196"/>
      <c r="P100" s="196"/>
      <c r="Q100" s="196"/>
      <c r="R100" s="196"/>
      <c r="S100" s="196"/>
      <c r="T100" s="196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57"/>
      <c r="AT100" s="76">
        <v>131</v>
      </c>
      <c r="AU100" s="77">
        <f>LOOKUP(1,0/($K$4:$K$20=(INT(AT100/8))),$AA$4:$AA$20)+(AT100-LOOKUP(1,0/($K$4:$K$20=(INT(AT100/8))),$V$4:$V$20))*(LOOKUP(1,0/($K$4:$K$20=(INT(AT100/8)+1)),$AA$4:$AA$20)-LOOKUP(1,0/($K$4:$K$20=(INT(AT100/8))),$AA$4:$AA$20))/8</f>
      </c>
      <c r="AV100" s="77"/>
    </row>
    <row r="101" ht="13.5" customHeight="1">
      <c r="A101" s="29"/>
      <c r="B101" s="29"/>
      <c r="C101" s="29"/>
      <c r="D101" s="196"/>
      <c r="E101" s="196"/>
      <c r="F101" s="196"/>
      <c r="G101" s="196"/>
      <c r="H101" s="196"/>
      <c r="I101" s="196"/>
      <c r="J101" s="29"/>
      <c r="K101" s="29"/>
      <c r="L101" s="196"/>
      <c r="M101" s="196"/>
      <c r="N101" s="196"/>
      <c r="O101" s="196"/>
      <c r="P101" s="196"/>
      <c r="Q101" s="196"/>
      <c r="R101" s="196"/>
      <c r="S101" s="196"/>
      <c r="T101" s="196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57"/>
      <c r="AT101" s="76">
        <v>132</v>
      </c>
      <c r="AU101" s="77">
        <f>LOOKUP(1,0/($K$4:$K$20=(INT(AT101/8))),$AA$4:$AA$20)+(AT101-LOOKUP(1,0/($K$4:$K$20=(INT(AT101/8))),$V$4:$V$20))*(LOOKUP(1,0/($K$4:$K$20=(INT(AT101/8)+1)),$AA$4:$AA$20)-LOOKUP(1,0/($K$4:$K$20=(INT(AT101/8))),$AA$4:$AA$20))/8</f>
      </c>
      <c r="AV101" s="77"/>
    </row>
    <row r="102" ht="13.5" customHeight="1">
      <c r="A102" s="29"/>
      <c r="B102" s="29"/>
      <c r="C102" s="29"/>
      <c r="D102" s="196"/>
      <c r="E102" s="196"/>
      <c r="F102" s="196"/>
      <c r="G102" s="196"/>
      <c r="H102" s="196"/>
      <c r="I102" s="196"/>
      <c r="J102" s="29"/>
      <c r="K102" s="29"/>
      <c r="L102" s="196"/>
      <c r="M102" s="196"/>
      <c r="N102" s="196"/>
      <c r="O102" s="196"/>
      <c r="P102" s="196"/>
      <c r="Q102" s="196"/>
      <c r="R102" s="196"/>
      <c r="S102" s="196"/>
      <c r="T102" s="196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57"/>
      <c r="AT102" s="76">
        <v>133</v>
      </c>
      <c r="AU102" s="77">
        <f>LOOKUP(1,0/($K$4:$K$20=(INT(AT102/8))),$AA$4:$AA$20)+(AT102-LOOKUP(1,0/($K$4:$K$20=(INT(AT102/8))),$V$4:$V$20))*(LOOKUP(1,0/($K$4:$K$20=(INT(AT102/8)+1)),$AA$4:$AA$20)-LOOKUP(1,0/($K$4:$K$20=(INT(AT102/8))),$AA$4:$AA$20))/8</f>
      </c>
      <c r="AV102" s="77"/>
    </row>
    <row r="103" ht="13.5" customHeight="1">
      <c r="A103" s="29"/>
      <c r="B103" s="29"/>
      <c r="C103" s="29"/>
      <c r="D103" s="196"/>
      <c r="E103" s="196"/>
      <c r="F103" s="196"/>
      <c r="G103" s="196"/>
      <c r="H103" s="196"/>
      <c r="I103" s="196"/>
      <c r="J103" s="29"/>
      <c r="K103" s="29"/>
      <c r="L103" s="196"/>
      <c r="M103" s="196"/>
      <c r="N103" s="196"/>
      <c r="O103" s="196"/>
      <c r="P103" s="196"/>
      <c r="Q103" s="196"/>
      <c r="R103" s="196"/>
      <c r="S103" s="196"/>
      <c r="T103" s="196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57"/>
      <c r="AT103" s="76">
        <v>134</v>
      </c>
      <c r="AU103" s="77">
        <f>LOOKUP(1,0/($K$4:$K$20=(INT(AT103/8))),$AA$4:$AA$20)+(AT103-LOOKUP(1,0/($K$4:$K$20=(INT(AT103/8))),$V$4:$V$20))*(LOOKUP(1,0/($K$4:$K$20=(INT(AT103/8)+1)),$AA$4:$AA$20)-LOOKUP(1,0/($K$4:$K$20=(INT(AT103/8))),$AA$4:$AA$20))/8</f>
      </c>
      <c r="AV103" s="77"/>
    </row>
    <row r="104" ht="13.5" customHeight="1">
      <c r="A104" s="29"/>
      <c r="B104" s="29"/>
      <c r="C104" s="29"/>
      <c r="D104" s="196"/>
      <c r="E104" s="196"/>
      <c r="F104" s="196"/>
      <c r="G104" s="196"/>
      <c r="H104" s="196"/>
      <c r="I104" s="196"/>
      <c r="J104" s="29"/>
      <c r="K104" s="29"/>
      <c r="L104" s="196"/>
      <c r="M104" s="196"/>
      <c r="N104" s="196"/>
      <c r="O104" s="196"/>
      <c r="P104" s="196"/>
      <c r="Q104" s="196"/>
      <c r="R104" s="196"/>
      <c r="S104" s="196"/>
      <c r="T104" s="196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57"/>
      <c r="AT104" s="76">
        <v>135</v>
      </c>
      <c r="AU104" s="77">
        <f>LOOKUP(1,0/($K$4:$K$20=(INT(AT104/8))),$AA$4:$AA$20)+(AT104-LOOKUP(1,0/($K$4:$K$20=(INT(AT104/8))),$V$4:$V$20))*(LOOKUP(1,0/($K$4:$K$20=(INT(AT104/8)+1)),$AA$4:$AA$20)-LOOKUP(1,0/($K$4:$K$20=(INT(AT104/8))),$AA$4:$AA$20))/8</f>
      </c>
      <c r="AV104" s="77"/>
    </row>
    <row r="105" ht="13.5" customHeight="1">
      <c r="A105" s="29"/>
      <c r="B105" s="29"/>
      <c r="C105" s="29"/>
      <c r="D105" s="196"/>
      <c r="E105" s="29"/>
      <c r="F105" s="29"/>
      <c r="G105" s="29"/>
      <c r="H105" s="29"/>
      <c r="I105" s="29"/>
      <c r="J105" s="29"/>
      <c r="K105" s="29"/>
      <c r="L105" s="196"/>
      <c r="M105" s="196"/>
      <c r="N105" s="196"/>
      <c r="O105" s="196"/>
      <c r="P105" s="196"/>
      <c r="Q105" s="196"/>
      <c r="R105" s="196"/>
      <c r="S105" s="196"/>
      <c r="T105" s="196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57"/>
      <c r="AT105" s="76">
        <v>136</v>
      </c>
      <c r="AU105" s="77">
        <f>LOOKUP(1,0/($K$4:$K$20=(INT(AT105/8))),$AA$4:$AA$20)+(AT105-LOOKUP(1,0/($K$4:$K$20=(INT(AT105/8))),$V$4:$V$20))*(LOOKUP(1,0/($K$4:$K$20=(INT(AT105/8)+1)),$AA$4:$AA$20)-LOOKUP(1,0/($K$4:$K$20=(INT(AT105/8))),$AA$4:$AA$20))/8</f>
      </c>
      <c r="AV105" s="77"/>
    </row>
    <row r="106" ht="13.5" customHeight="1">
      <c r="A106" s="29"/>
      <c r="B106" s="29"/>
      <c r="C106" s="29"/>
      <c r="D106" s="196"/>
      <c r="E106" s="29"/>
      <c r="F106" s="29"/>
      <c r="G106" s="29"/>
      <c r="H106" s="29"/>
      <c r="I106" s="29"/>
      <c r="J106" s="29"/>
      <c r="K106" s="29"/>
      <c r="L106" s="196"/>
      <c r="M106" s="196"/>
      <c r="N106" s="196"/>
      <c r="O106" s="196"/>
      <c r="P106" s="196"/>
      <c r="Q106" s="196"/>
      <c r="R106" s="196"/>
      <c r="S106" s="196"/>
      <c r="T106" s="196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57"/>
      <c r="AT106" s="76">
        <v>137</v>
      </c>
      <c r="AU106" s="77">
        <f>LOOKUP(1,0/($K$4:$K$20=(INT(AT106/8))),$AA$4:$AA$20)+(AT106-LOOKUP(1,0/($K$4:$K$20=(INT(AT106/8))),$V$4:$V$20))*(LOOKUP(1,0/($K$4:$K$20=(INT(AT106/8)+1)),$AA$4:$AA$20)-LOOKUP(1,0/($K$4:$K$20=(INT(AT106/8))),$AA$4:$AA$20))/8</f>
      </c>
      <c r="AV106" s="77"/>
    </row>
    <row r="107" ht="13.5" customHeight="1">
      <c r="A107" s="29"/>
      <c r="B107" s="29"/>
      <c r="C107" s="29"/>
      <c r="D107" s="196"/>
      <c r="E107" s="29"/>
      <c r="F107" s="29"/>
      <c r="G107" s="29"/>
      <c r="H107" s="29"/>
      <c r="I107" s="29"/>
      <c r="J107" s="29"/>
      <c r="K107" s="29"/>
      <c r="L107" s="196"/>
      <c r="M107" s="196"/>
      <c r="N107" s="196"/>
      <c r="O107" s="196"/>
      <c r="P107" s="196"/>
      <c r="Q107" s="196"/>
      <c r="R107" s="196"/>
      <c r="S107" s="196"/>
      <c r="T107" s="196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57"/>
      <c r="AT107" s="76">
        <v>138</v>
      </c>
      <c r="AU107" s="77">
        <f>LOOKUP(1,0/($K$4:$K$20=(INT(AT107/8))),$AA$4:$AA$20)+(AT107-LOOKUP(1,0/($K$4:$K$20=(INT(AT107/8))),$V$4:$V$20))*(LOOKUP(1,0/($K$4:$K$20=(INT(AT107/8)+1)),$AA$4:$AA$20)-LOOKUP(1,0/($K$4:$K$20=(INT(AT107/8))),$AA$4:$AA$20))/8</f>
      </c>
      <c r="AV107" s="77"/>
    </row>
    <row r="108" ht="13.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196"/>
      <c r="K108" s="196"/>
      <c r="L108" s="29"/>
      <c r="M108" s="29"/>
      <c r="N108" s="196"/>
      <c r="O108" s="196"/>
      <c r="P108" s="196"/>
      <c r="Q108" s="196"/>
      <c r="R108" s="196"/>
      <c r="S108" s="196"/>
      <c r="T108" s="196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57"/>
      <c r="AT108" s="76">
        <v>139</v>
      </c>
      <c r="AU108" s="77">
        <f>LOOKUP(1,0/($K$4:$K$20=(INT(AT108/8))),$AA$4:$AA$20)+(AT108-LOOKUP(1,0/($K$4:$K$20=(INT(AT108/8))),$V$4:$V$20))*(LOOKUP(1,0/($K$4:$K$20=(INT(AT108/8)+1)),$AA$4:$AA$20)-LOOKUP(1,0/($K$4:$K$20=(INT(AT108/8))),$AA$4:$AA$20))/8</f>
      </c>
      <c r="AV108" s="77"/>
    </row>
    <row r="109" ht="13.5" customHeight="1">
      <c r="A109" s="29"/>
      <c r="B109" s="29"/>
      <c r="C109" s="29"/>
      <c r="D109" s="29"/>
      <c r="E109" s="196"/>
      <c r="F109" s="196"/>
      <c r="G109" s="196"/>
      <c r="H109" s="196"/>
      <c r="I109" s="196"/>
      <c r="J109" s="196"/>
      <c r="K109" s="196"/>
      <c r="L109" s="29"/>
      <c r="M109" s="29"/>
      <c r="N109" s="196"/>
      <c r="O109" s="196"/>
      <c r="P109" s="196"/>
      <c r="Q109" s="196"/>
      <c r="R109" s="196"/>
      <c r="S109" s="196"/>
      <c r="T109" s="196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57"/>
      <c r="AT109" s="76">
        <v>140</v>
      </c>
      <c r="AU109" s="77">
        <f>LOOKUP(1,0/($K$4:$K$20=(INT(AT109/8))),$AA$4:$AA$20)+(AT109-LOOKUP(1,0/($K$4:$K$20=(INT(AT109/8))),$V$4:$V$20))*(LOOKUP(1,0/($K$4:$K$20=(INT(AT109/8)+1)),$AA$4:$AA$20)-LOOKUP(1,0/($K$4:$K$20=(INT(AT109/8))),$AA$4:$AA$20))/8</f>
      </c>
      <c r="AV109" s="77"/>
    </row>
    <row r="110" ht="13.5" customHeight="1">
      <c r="A110" s="29"/>
      <c r="B110" s="29"/>
      <c r="C110" s="29"/>
      <c r="D110" s="29"/>
      <c r="E110" s="196"/>
      <c r="F110" s="196"/>
      <c r="G110" s="196"/>
      <c r="H110" s="196"/>
      <c r="I110" s="196"/>
      <c r="J110" s="196"/>
      <c r="K110" s="196"/>
      <c r="L110" s="29"/>
      <c r="M110" s="29"/>
      <c r="N110" s="196"/>
      <c r="O110" s="196"/>
      <c r="P110" s="196"/>
      <c r="Q110" s="196"/>
      <c r="R110" s="196"/>
      <c r="S110" s="196"/>
      <c r="T110" s="196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57"/>
      <c r="AT110" s="76">
        <v>141</v>
      </c>
      <c r="AU110" s="77">
        <f>LOOKUP(1,0/($K$4:$K$20=(INT(AT110/8))),$AA$4:$AA$20)+(AT110-LOOKUP(1,0/($K$4:$K$20=(INT(AT110/8))),$V$4:$V$20))*(LOOKUP(1,0/($K$4:$K$20=(INT(AT110/8)+1)),$AA$4:$AA$20)-LOOKUP(1,0/($K$4:$K$20=(INT(AT110/8))),$AA$4:$AA$20))/8</f>
      </c>
      <c r="AV110" s="77"/>
    </row>
    <row r="111" ht="13.5" customHeight="1">
      <c r="A111" s="29"/>
      <c r="B111" s="29"/>
      <c r="C111" s="29"/>
      <c r="D111" s="29"/>
      <c r="E111" s="196"/>
      <c r="F111" s="196"/>
      <c r="G111" s="196"/>
      <c r="H111" s="196"/>
      <c r="I111" s="196"/>
      <c r="J111" s="196"/>
      <c r="K111" s="196"/>
      <c r="L111" s="29"/>
      <c r="M111" s="29"/>
      <c r="N111" s="196"/>
      <c r="O111" s="196"/>
      <c r="P111" s="196"/>
      <c r="Q111" s="196"/>
      <c r="R111" s="196"/>
      <c r="S111" s="196"/>
      <c r="T111" s="196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57"/>
      <c r="AT111" s="76">
        <v>142</v>
      </c>
      <c r="AU111" s="77">
        <f>LOOKUP(1,0/($K$4:$K$20=(INT(AT111/8))),$AA$4:$AA$20)+(AT111-LOOKUP(1,0/($K$4:$K$20=(INT(AT111/8))),$V$4:$V$20))*(LOOKUP(1,0/($K$4:$K$20=(INT(AT111/8)+1)),$AA$4:$AA$20)-LOOKUP(1,0/($K$4:$K$20=(INT(AT111/8))),$AA$4:$AA$20))/8</f>
      </c>
      <c r="AV111" s="77"/>
    </row>
    <row r="112" ht="13.5" customHeight="1">
      <c r="A112" s="29"/>
      <c r="B112" s="29"/>
      <c r="C112" s="29"/>
      <c r="D112" s="29"/>
      <c r="E112" s="196"/>
      <c r="F112" s="196"/>
      <c r="G112" s="196"/>
      <c r="H112" s="196"/>
      <c r="I112" s="196"/>
      <c r="J112" s="196"/>
      <c r="K112" s="196"/>
      <c r="L112" s="29"/>
      <c r="M112" s="29"/>
      <c r="N112" s="196"/>
      <c r="O112" s="196"/>
      <c r="P112" s="196"/>
      <c r="Q112" s="196"/>
      <c r="R112" s="196"/>
      <c r="S112" s="196"/>
      <c r="T112" s="196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57"/>
      <c r="AT112" s="76">
        <v>143</v>
      </c>
      <c r="AU112" s="77">
        <f>LOOKUP(1,0/($K$4:$K$20=(INT(AT112/8))),$AA$4:$AA$20)+(AT112-LOOKUP(1,0/($K$4:$K$20=(INT(AT112/8))),$V$4:$V$20))*(LOOKUP(1,0/($K$4:$K$20=(INT(AT112/8)+1)),$AA$4:$AA$20)-LOOKUP(1,0/($K$4:$K$20=(INT(AT112/8))),$AA$4:$AA$20))/8</f>
      </c>
      <c r="AV112" s="77"/>
    </row>
    <row r="113" ht="13.5" customHeight="1">
      <c r="A113" s="29"/>
      <c r="B113" s="29"/>
      <c r="C113" s="29"/>
      <c r="D113" s="29"/>
      <c r="E113" s="196"/>
      <c r="F113" s="196"/>
      <c r="G113" s="196"/>
      <c r="H113" s="196"/>
      <c r="I113" s="196"/>
      <c r="J113" s="196"/>
      <c r="K113" s="196"/>
      <c r="L113" s="29"/>
      <c r="M113" s="29"/>
      <c r="N113" s="196"/>
      <c r="O113" s="196"/>
      <c r="P113" s="196"/>
      <c r="Q113" s="196"/>
      <c r="R113" s="196"/>
      <c r="S113" s="196"/>
      <c r="T113" s="196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57"/>
      <c r="AT113" s="76">
        <v>144</v>
      </c>
      <c r="AU113" s="77">
        <f>LOOKUP(1,0/($K$4:$K$20=(INT(AT113/8))),$AA$4:$AA$20)+(AT113-LOOKUP(1,0/($K$4:$K$20=(INT(AT113/8))),$V$4:$V$20))*(LOOKUP(1,0/($K$4:$K$20=(INT(AT113/8)+1)),$AA$4:$AA$20)-LOOKUP(1,0/($K$4:$K$20=(INT(AT113/8))),$AA$4:$AA$20))/8</f>
      </c>
      <c r="AV113" s="77"/>
    </row>
    <row r="114" ht="13.5" customHeight="1">
      <c r="A114" s="29"/>
      <c r="B114" s="29"/>
      <c r="C114" s="29"/>
      <c r="D114" s="29"/>
      <c r="E114" s="196"/>
      <c r="F114" s="196"/>
      <c r="G114" s="196"/>
      <c r="H114" s="196"/>
      <c r="I114" s="196"/>
      <c r="J114" s="196"/>
      <c r="K114" s="196"/>
      <c r="L114" s="29"/>
      <c r="M114" s="29"/>
      <c r="N114" s="196"/>
      <c r="O114" s="196"/>
      <c r="P114" s="196"/>
      <c r="Q114" s="196"/>
      <c r="R114" s="196"/>
      <c r="S114" s="196"/>
      <c r="T114" s="196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57"/>
      <c r="AT114" s="76">
        <v>145</v>
      </c>
      <c r="AU114" s="77">
        <f>LOOKUP(1,0/($K$4:$K$20=(INT(AT114/8))),$AA$4:$AA$20)+(AT114-LOOKUP(1,0/($K$4:$K$20=(INT(AT114/8))),$V$4:$V$20))*(LOOKUP(1,0/($K$4:$K$20=(INT(AT114/8)+1)),$AA$4:$AA$20)-LOOKUP(1,0/($K$4:$K$20=(INT(AT114/8))),$AA$4:$AA$20))/8</f>
      </c>
      <c r="AV114" s="77"/>
    </row>
    <row r="115" ht="13.5" customHeight="1">
      <c r="A115" s="29"/>
      <c r="B115" s="29"/>
      <c r="C115" s="29"/>
      <c r="D115" s="29"/>
      <c r="E115" s="196"/>
      <c r="F115" s="196"/>
      <c r="G115" s="196"/>
      <c r="H115" s="196"/>
      <c r="I115" s="196"/>
      <c r="J115" s="196"/>
      <c r="K115" s="196"/>
      <c r="L115" s="29"/>
      <c r="M115" s="29"/>
      <c r="N115" s="196"/>
      <c r="O115" s="196"/>
      <c r="P115" s="196"/>
      <c r="Q115" s="196"/>
      <c r="R115" s="196"/>
      <c r="S115" s="196"/>
      <c r="T115" s="196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57"/>
      <c r="AT115" s="76">
        <v>146</v>
      </c>
      <c r="AU115" s="77">
        <f>LOOKUP(1,0/($K$4:$K$20=(INT(AT115/8))),$AA$4:$AA$20)+(AT115-LOOKUP(1,0/($K$4:$K$20=(INT(AT115/8))),$V$4:$V$20))*(LOOKUP(1,0/($K$4:$K$20=(INT(AT115/8)+1)),$AA$4:$AA$20)-LOOKUP(1,0/($K$4:$K$20=(INT(AT115/8))),$AA$4:$AA$20))/8</f>
      </c>
      <c r="AV115" s="77"/>
    </row>
    <row r="116" ht="13.5" customHeight="1">
      <c r="A116" s="29"/>
      <c r="B116" s="29"/>
      <c r="C116" s="29"/>
      <c r="D116" s="29"/>
      <c r="E116" s="196"/>
      <c r="F116" s="196"/>
      <c r="G116" s="196"/>
      <c r="H116" s="196"/>
      <c r="I116" s="196"/>
      <c r="J116" s="196"/>
      <c r="K116" s="196"/>
      <c r="L116" s="29"/>
      <c r="M116" s="29"/>
      <c r="N116" s="196"/>
      <c r="O116" s="196"/>
      <c r="P116" s="196"/>
      <c r="Q116" s="196"/>
      <c r="R116" s="196"/>
      <c r="S116" s="196"/>
      <c r="T116" s="196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57"/>
      <c r="AT116" s="76">
        <v>147</v>
      </c>
      <c r="AU116" s="77">
        <f>LOOKUP(1,0/($K$4:$K$20=(INT(AT116/8))),$AA$4:$AA$20)+(AT116-LOOKUP(1,0/($K$4:$K$20=(INT(AT116/8))),$V$4:$V$20))*(LOOKUP(1,0/($K$4:$K$20=(INT(AT116/8)+1)),$AA$4:$AA$20)-LOOKUP(1,0/($K$4:$K$20=(INT(AT116/8))),$AA$4:$AA$20))/8</f>
      </c>
      <c r="AV116" s="77"/>
    </row>
    <row r="117" ht="13.5" customHeight="1">
      <c r="A117" s="29"/>
      <c r="B117" s="29"/>
      <c r="C117" s="29"/>
      <c r="D117" s="29"/>
      <c r="E117" s="196"/>
      <c r="F117" s="196"/>
      <c r="G117" s="196"/>
      <c r="H117" s="196"/>
      <c r="I117" s="196"/>
      <c r="J117" s="196"/>
      <c r="K117" s="196"/>
      <c r="L117" s="29"/>
      <c r="M117" s="29"/>
      <c r="N117" s="196"/>
      <c r="O117" s="196"/>
      <c r="P117" s="196"/>
      <c r="Q117" s="196"/>
      <c r="R117" s="196"/>
      <c r="S117" s="196"/>
      <c r="T117" s="196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57"/>
      <c r="AT117" s="76">
        <v>148</v>
      </c>
      <c r="AU117" s="77">
        <f>LOOKUP(1,0/($K$4:$K$20=(INT(AT117/8))),$AA$4:$AA$20)+(AT117-LOOKUP(1,0/($K$4:$K$20=(INT(AT117/8))),$V$4:$V$20))*(LOOKUP(1,0/($K$4:$K$20=(INT(AT117/8)+1)),$AA$4:$AA$20)-LOOKUP(1,0/($K$4:$K$20=(INT(AT117/8))),$AA$4:$AA$20))/8</f>
      </c>
      <c r="AV117" s="77"/>
    </row>
    <row r="118" ht="13.5" customHeight="1">
      <c r="A118" s="29"/>
      <c r="B118" s="29"/>
      <c r="C118" s="29"/>
      <c r="D118" s="29"/>
      <c r="E118" s="196"/>
      <c r="F118" s="196"/>
      <c r="G118" s="196"/>
      <c r="H118" s="196"/>
      <c r="I118" s="196"/>
      <c r="J118" s="196"/>
      <c r="K118" s="196"/>
      <c r="L118" s="29"/>
      <c r="M118" s="29"/>
      <c r="N118" s="196"/>
      <c r="O118" s="196"/>
      <c r="P118" s="196"/>
      <c r="Q118" s="196"/>
      <c r="R118" s="196"/>
      <c r="S118" s="196"/>
      <c r="T118" s="196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57"/>
      <c r="AT118" s="76">
        <v>149</v>
      </c>
      <c r="AU118" s="77">
        <f>LOOKUP(1,0/($K$4:$K$20=(INT(AT118/8))),$AA$4:$AA$20)+(AT118-LOOKUP(1,0/($K$4:$K$20=(INT(AT118/8))),$V$4:$V$20))*(LOOKUP(1,0/($K$4:$K$20=(INT(AT118/8)+1)),$AA$4:$AA$20)-LOOKUP(1,0/($K$4:$K$20=(INT(AT118/8))),$AA$4:$AA$20))/8</f>
      </c>
      <c r="AV118" s="77"/>
    </row>
    <row r="119" ht="13.5" customHeight="1">
      <c r="A119" s="29"/>
      <c r="B119" s="29"/>
      <c r="C119" s="29"/>
      <c r="D119" s="29"/>
      <c r="E119" s="196"/>
      <c r="F119" s="196"/>
      <c r="G119" s="196"/>
      <c r="H119" s="196"/>
      <c r="I119" s="196"/>
      <c r="J119" s="196"/>
      <c r="K119" s="196"/>
      <c r="L119" s="29"/>
      <c r="M119" s="29"/>
      <c r="N119" s="196"/>
      <c r="O119" s="196"/>
      <c r="P119" s="196"/>
      <c r="Q119" s="196"/>
      <c r="R119" s="196"/>
      <c r="S119" s="196"/>
      <c r="T119" s="196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57"/>
      <c r="AT119" s="76">
        <v>150</v>
      </c>
      <c r="AU119" s="77">
        <f>LOOKUP(1,0/($K$4:$K$20=(INT(AT119/8))),$AA$4:$AA$20)+(AT119-LOOKUP(1,0/($K$4:$K$20=(INT(AT119/8))),$V$4:$V$20))*(LOOKUP(1,0/($K$4:$K$20=(INT(AT119/8)+1)),$AA$4:$AA$20)-LOOKUP(1,0/($K$4:$K$20=(INT(AT119/8))),$AA$4:$AA$20))/8</f>
      </c>
      <c r="AV119" s="77"/>
    </row>
    <row r="120" ht="13.5" customHeight="1">
      <c r="A120" s="29"/>
      <c r="B120" s="29"/>
      <c r="C120" s="29"/>
      <c r="D120" s="29"/>
      <c r="E120" s="196"/>
      <c r="F120" s="196"/>
      <c r="G120" s="196"/>
      <c r="H120" s="196"/>
      <c r="I120" s="196"/>
      <c r="J120" s="196"/>
      <c r="K120" s="196"/>
      <c r="L120" s="29"/>
      <c r="M120" s="29"/>
      <c r="N120" s="196"/>
      <c r="O120" s="196"/>
      <c r="P120" s="196"/>
      <c r="Q120" s="196"/>
      <c r="R120" s="196"/>
      <c r="S120" s="196"/>
      <c r="T120" s="196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57"/>
      <c r="AT120" s="76">
        <v>151</v>
      </c>
      <c r="AU120" s="77">
        <f>LOOKUP(1,0/($K$4:$K$20=(INT(AT120/8))),$AA$4:$AA$20)+(AT120-LOOKUP(1,0/($K$4:$K$20=(INT(AT120/8))),$V$4:$V$20))*(LOOKUP(1,0/($K$4:$K$20=(INT(AT120/8)+1)),$AA$4:$AA$20)-LOOKUP(1,0/($K$4:$K$20=(INT(AT120/8))),$AA$4:$AA$20))/8</f>
      </c>
      <c r="AV120" s="77"/>
    </row>
    <row r="121" ht="13.5" customHeight="1">
      <c r="A121" s="29"/>
      <c r="B121" s="29"/>
      <c r="C121" s="29"/>
      <c r="D121" s="29"/>
      <c r="E121" s="196"/>
      <c r="F121" s="196"/>
      <c r="G121" s="196"/>
      <c r="H121" s="196"/>
      <c r="I121" s="196"/>
      <c r="J121" s="196"/>
      <c r="K121" s="196"/>
      <c r="L121" s="29"/>
      <c r="M121" s="29"/>
      <c r="N121" s="196"/>
      <c r="O121" s="196"/>
      <c r="P121" s="196"/>
      <c r="Q121" s="196"/>
      <c r="R121" s="196"/>
      <c r="S121" s="196"/>
      <c r="T121" s="196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57"/>
      <c r="AT121" s="76">
        <v>152</v>
      </c>
      <c r="AU121" s="77">
        <f>LOOKUP(1,0/($K$4:$K$20=(INT(AT121/8))),$AA$4:$AA$20)+(AT121-LOOKUP(1,0/($K$4:$K$20=(INT(AT121/8))),$V$4:$V$20))*(LOOKUP(1,0/($K$4:$K$20=(INT(AT121/8)+1)),$AA$4:$AA$20)-LOOKUP(1,0/($K$4:$K$20=(INT(AT121/8))),$AA$4:$AA$20))/8</f>
      </c>
      <c r="AV121" s="77"/>
    </row>
    <row r="122" ht="13.5" customHeight="1">
      <c r="A122" s="29"/>
      <c r="B122" s="29"/>
      <c r="C122" s="29"/>
      <c r="D122" s="29"/>
      <c r="E122" s="196"/>
      <c r="F122" s="196"/>
      <c r="G122" s="196"/>
      <c r="H122" s="196"/>
      <c r="I122" s="196"/>
      <c r="J122" s="196"/>
      <c r="K122" s="196"/>
      <c r="L122" s="29"/>
      <c r="M122" s="29"/>
      <c r="N122" s="196"/>
      <c r="O122" s="196"/>
      <c r="P122" s="196"/>
      <c r="Q122" s="196"/>
      <c r="R122" s="196"/>
      <c r="S122" s="196"/>
      <c r="T122" s="196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57"/>
      <c r="AT122" s="76">
        <v>153</v>
      </c>
      <c r="AU122" s="77">
        <f>LOOKUP(1,0/($K$4:$K$20=(INT(AT122/8))),$AA$4:$AA$20)+(AT122-LOOKUP(1,0/($K$4:$K$20=(INT(AT122/8))),$V$4:$V$20))*(LOOKUP(1,0/($K$4:$K$20=(INT(AT122/8)+1)),$AA$4:$AA$20)-LOOKUP(1,0/($K$4:$K$20=(INT(AT122/8))),$AA$4:$AA$20))/8</f>
      </c>
      <c r="AV122" s="77"/>
    </row>
    <row r="123" ht="13.5" customHeight="1">
      <c r="A123" s="29"/>
      <c r="B123" s="29"/>
      <c r="C123" s="29"/>
      <c r="D123" s="29"/>
      <c r="E123" s="196"/>
      <c r="F123" s="196"/>
      <c r="G123" s="196"/>
      <c r="H123" s="196"/>
      <c r="I123" s="196"/>
      <c r="J123" s="196"/>
      <c r="K123" s="196"/>
      <c r="L123" s="29"/>
      <c r="M123" s="29"/>
      <c r="N123" s="196"/>
      <c r="O123" s="196"/>
      <c r="P123" s="196"/>
      <c r="Q123" s="196"/>
      <c r="R123" s="196"/>
      <c r="S123" s="196"/>
      <c r="T123" s="196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57"/>
      <c r="AT123" s="76">
        <v>154</v>
      </c>
      <c r="AU123" s="77">
        <f>LOOKUP(1,0/($K$4:$K$20=(INT(AT123/8))),$AA$4:$AA$20)+(AT123-LOOKUP(1,0/($K$4:$K$20=(INT(AT123/8))),$V$4:$V$20))*(LOOKUP(1,0/($K$4:$K$20=(INT(AT123/8)+1)),$AA$4:$AA$20)-LOOKUP(1,0/($K$4:$K$20=(INT(AT123/8))),$AA$4:$AA$20))/8</f>
      </c>
      <c r="AV123" s="77"/>
    </row>
    <row r="124" ht="13.5" customHeight="1">
      <c r="A124" s="29"/>
      <c r="B124" s="29"/>
      <c r="C124" s="29"/>
      <c r="D124" s="29"/>
      <c r="E124" s="196"/>
      <c r="F124" s="196"/>
      <c r="G124" s="196"/>
      <c r="H124" s="196"/>
      <c r="I124" s="196"/>
      <c r="J124" s="196"/>
      <c r="K124" s="196"/>
      <c r="L124" s="29"/>
      <c r="M124" s="29"/>
      <c r="N124" s="196"/>
      <c r="O124" s="196"/>
      <c r="P124" s="196"/>
      <c r="Q124" s="196"/>
      <c r="R124" s="196"/>
      <c r="S124" s="196"/>
      <c r="T124" s="196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57"/>
      <c r="AT124" s="76">
        <v>155</v>
      </c>
      <c r="AU124" s="77">
        <f>LOOKUP(1,0/($K$4:$K$20=(INT(AT124/8))),$AA$4:$AA$20)+(AT124-LOOKUP(1,0/($K$4:$K$20=(INT(AT124/8))),$V$4:$V$20))*(LOOKUP(1,0/($K$4:$K$20=(INT(AT124/8)+1)),$AA$4:$AA$20)-LOOKUP(1,0/($K$4:$K$20=(INT(AT124/8))),$AA$4:$AA$20))/8</f>
      </c>
      <c r="AV124" s="77"/>
    </row>
    <row r="125" ht="13.5" customHeight="1">
      <c r="A125" s="29"/>
      <c r="B125" s="29"/>
      <c r="C125" s="29"/>
      <c r="D125" s="29"/>
      <c r="E125" s="196"/>
      <c r="F125" s="196"/>
      <c r="G125" s="196"/>
      <c r="H125" s="196"/>
      <c r="I125" s="196"/>
      <c r="J125" s="196"/>
      <c r="K125" s="196"/>
      <c r="L125" s="29"/>
      <c r="M125" s="29"/>
      <c r="N125" s="196"/>
      <c r="O125" s="196"/>
      <c r="P125" s="196"/>
      <c r="Q125" s="196"/>
      <c r="R125" s="196"/>
      <c r="S125" s="196"/>
      <c r="T125" s="196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57"/>
      <c r="AT125" s="76">
        <v>156</v>
      </c>
      <c r="AU125" s="77">
        <f>LOOKUP(1,0/($K$4:$K$20=(INT(AT125/8))),$AA$4:$AA$20)+(AT125-LOOKUP(1,0/($K$4:$K$20=(INT(AT125/8))),$V$4:$V$20))*(LOOKUP(1,0/($K$4:$K$20=(INT(AT125/8)+1)),$AA$4:$AA$20)-LOOKUP(1,0/($K$4:$K$20=(INT(AT125/8))),$AA$4:$AA$20))/8</f>
      </c>
      <c r="AV125" s="77"/>
    </row>
    <row r="126" ht="13.5" customHeight="1">
      <c r="A126" s="29"/>
      <c r="B126" s="29"/>
      <c r="C126" s="29"/>
      <c r="D126" s="29"/>
      <c r="E126" s="196"/>
      <c r="F126" s="196"/>
      <c r="G126" s="196"/>
      <c r="H126" s="196"/>
      <c r="I126" s="196"/>
      <c r="J126" s="196"/>
      <c r="K126" s="196"/>
      <c r="L126" s="29"/>
      <c r="M126" s="29"/>
      <c r="N126" s="196"/>
      <c r="O126" s="196"/>
      <c r="P126" s="196"/>
      <c r="Q126" s="196"/>
      <c r="R126" s="196"/>
      <c r="S126" s="196"/>
      <c r="T126" s="196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57"/>
      <c r="AT126" s="76">
        <v>157</v>
      </c>
      <c r="AU126" s="77">
        <f>LOOKUP(1,0/($K$4:$K$20=(INT(AT126/8))),$AA$4:$AA$20)+(AT126-LOOKUP(1,0/($K$4:$K$20=(INT(AT126/8))),$V$4:$V$20))*(LOOKUP(1,0/($K$4:$K$20=(INT(AT126/8)+1)),$AA$4:$AA$20)-LOOKUP(1,0/($K$4:$K$20=(INT(AT126/8))),$AA$4:$AA$20))/8</f>
      </c>
      <c r="AV126" s="77"/>
    </row>
    <row r="127" ht="13.5" customHeight="1">
      <c r="A127" s="29"/>
      <c r="B127" s="29"/>
      <c r="C127" s="29"/>
      <c r="D127" s="29"/>
      <c r="E127" s="196"/>
      <c r="F127" s="196"/>
      <c r="G127" s="196"/>
      <c r="H127" s="196"/>
      <c r="I127" s="196"/>
      <c r="J127" s="196"/>
      <c r="K127" s="196"/>
      <c r="L127" s="29"/>
      <c r="M127" s="29"/>
      <c r="N127" s="196"/>
      <c r="O127" s="196"/>
      <c r="P127" s="196"/>
      <c r="Q127" s="196"/>
      <c r="R127" s="196"/>
      <c r="S127" s="196"/>
      <c r="T127" s="196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57"/>
      <c r="AT127" s="76">
        <v>158</v>
      </c>
      <c r="AU127" s="77">
        <f>LOOKUP(1,0/($K$4:$K$20=(INT(AT127/8))),$AA$4:$AA$20)+(AT127-LOOKUP(1,0/($K$4:$K$20=(INT(AT127/8))),$V$4:$V$20))*(LOOKUP(1,0/($K$4:$K$20=(INT(AT127/8)+1)),$AA$4:$AA$20)-LOOKUP(1,0/($K$4:$K$20=(INT(AT127/8))),$AA$4:$AA$20))/8</f>
      </c>
      <c r="AV127" s="77"/>
    </row>
    <row r="128" ht="13.5" customHeight="1">
      <c r="A128" s="29"/>
      <c r="B128" s="29"/>
      <c r="C128" s="29"/>
      <c r="D128" s="29"/>
      <c r="E128" s="196"/>
      <c r="F128" s="196"/>
      <c r="G128" s="196"/>
      <c r="H128" s="196"/>
      <c r="I128" s="196"/>
      <c r="J128" s="196"/>
      <c r="K128" s="196"/>
      <c r="L128" s="29"/>
      <c r="M128" s="29"/>
      <c r="N128" s="196"/>
      <c r="O128" s="196"/>
      <c r="P128" s="196"/>
      <c r="Q128" s="196"/>
      <c r="R128" s="196"/>
      <c r="S128" s="196"/>
      <c r="T128" s="196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57"/>
      <c r="AT128" s="76">
        <v>159</v>
      </c>
      <c r="AU128" s="77">
        <f>LOOKUP(1,0/($K$4:$K$20=(INT(AT128/8))),$AA$4:$AA$20)+(AT128-LOOKUP(1,0/($K$4:$K$20=(INT(AT128/8))),$V$4:$V$20))*(LOOKUP(1,0/($K$4:$K$20=(INT(AT128/8)+1)),$AA$4:$AA$20)-LOOKUP(1,0/($K$4:$K$20=(INT(AT128/8))),$AA$4:$AA$20))/8</f>
      </c>
      <c r="AV128" s="77"/>
    </row>
    <row r="129" ht="13.5" customHeight="1">
      <c r="A129" s="29"/>
      <c r="B129" s="29"/>
      <c r="C129" s="29"/>
      <c r="D129" s="29"/>
      <c r="E129" s="196"/>
      <c r="F129" s="196"/>
      <c r="G129" s="196"/>
      <c r="H129" s="196"/>
      <c r="I129" s="196"/>
      <c r="J129" s="196"/>
      <c r="K129" s="196"/>
      <c r="L129" s="29"/>
      <c r="M129" s="29"/>
      <c r="N129" s="196"/>
      <c r="O129" s="196"/>
      <c r="P129" s="196"/>
      <c r="Q129" s="196"/>
      <c r="R129" s="196"/>
      <c r="S129" s="196"/>
      <c r="T129" s="196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57"/>
      <c r="AT129" s="76">
        <v>160</v>
      </c>
      <c r="AU129" s="77">
        <f>LOOKUP(1,0/($K$4:$K$20=(INT(AT129/8))),$AA$4:$AA$20)+(AT129-LOOKUP(1,0/($K$4:$K$20=(INT(AT129/8))),$V$4:$V$20))*(LOOKUP(1,0/($K$4:$K$20=(INT(AT129/8)+1)),$AA$4:$AA$20)-LOOKUP(1,0/($K$4:$K$20=(INT(AT129/8))),$AA$4:$AA$20))/8</f>
      </c>
      <c r="AV129" s="77"/>
    </row>
    <row r="130" ht="13.5" customHeight="1">
      <c r="A130" s="29"/>
      <c r="B130" s="29"/>
      <c r="C130" s="29"/>
      <c r="D130" s="29"/>
      <c r="E130" s="196"/>
      <c r="F130" s="196"/>
      <c r="G130" s="196"/>
      <c r="H130" s="196"/>
      <c r="I130" s="196"/>
      <c r="J130" s="196"/>
      <c r="K130" s="196"/>
      <c r="L130" s="29"/>
      <c r="M130" s="29"/>
      <c r="N130" s="196"/>
      <c r="O130" s="196"/>
      <c r="P130" s="196"/>
      <c r="Q130" s="196"/>
      <c r="R130" s="196"/>
      <c r="S130" s="196"/>
      <c r="T130" s="196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57"/>
      <c r="AT130" s="76">
        <v>161</v>
      </c>
      <c r="AU130" s="77">
        <f>LOOKUP(1,0/($K$4:$K$20=(INT(AT130/8))),$AA$4:$AA$20)+(AT130-LOOKUP(1,0/($K$4:$K$20=(INT(AT130/8))),$V$4:$V$20))*(LOOKUP(1,0/($K$4:$K$20=(INT(AT130/8)+1)),$AA$4:$AA$20)-LOOKUP(1,0/($K$4:$K$20=(INT(AT130/8))),$AA$4:$AA$20))/8</f>
      </c>
      <c r="AV130" s="77"/>
    </row>
    <row r="131" ht="13.5" customHeight="1">
      <c r="A131" s="29"/>
      <c r="B131" s="29"/>
      <c r="C131" s="29"/>
      <c r="D131" s="29"/>
      <c r="E131" s="196"/>
      <c r="F131" s="196"/>
      <c r="G131" s="196"/>
      <c r="H131" s="196"/>
      <c r="I131" s="196"/>
      <c r="J131" s="196"/>
      <c r="K131" s="196"/>
      <c r="L131" s="29"/>
      <c r="M131" s="29"/>
      <c r="N131" s="196"/>
      <c r="O131" s="196"/>
      <c r="P131" s="196"/>
      <c r="Q131" s="196"/>
      <c r="R131" s="196"/>
      <c r="S131" s="196"/>
      <c r="T131" s="196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57"/>
      <c r="AT131" s="76">
        <v>162</v>
      </c>
      <c r="AU131" s="77">
        <f>LOOKUP(1,0/($K$4:$K$20=(INT(AT131/8))),$AA$4:$AA$20)+(AT131-LOOKUP(1,0/($K$4:$K$20=(INT(AT131/8))),$V$4:$V$20))*(LOOKUP(1,0/($K$4:$K$20=(INT(AT131/8)+1)),$AA$4:$AA$20)-LOOKUP(1,0/($K$4:$K$20=(INT(AT131/8))),$AA$4:$AA$20))/8</f>
      </c>
      <c r="AV131" s="77"/>
    </row>
    <row r="132" ht="13.5" customHeight="1">
      <c r="A132" s="29"/>
      <c r="B132" s="29"/>
      <c r="C132" s="29"/>
      <c r="D132" s="29"/>
      <c r="E132" s="196"/>
      <c r="F132" s="196"/>
      <c r="G132" s="196"/>
      <c r="H132" s="196"/>
      <c r="I132" s="196"/>
      <c r="J132" s="196"/>
      <c r="K132" s="196"/>
      <c r="L132" s="29"/>
      <c r="M132" s="29"/>
      <c r="N132" s="196"/>
      <c r="O132" s="196"/>
      <c r="P132" s="196"/>
      <c r="Q132" s="196"/>
      <c r="R132" s="196"/>
      <c r="S132" s="196"/>
      <c r="T132" s="196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57"/>
      <c r="AT132" s="76">
        <v>163</v>
      </c>
      <c r="AU132" s="77">
        <f>LOOKUP(1,0/($K$4:$K$20=(INT(AT132/8))),$AA$4:$AA$20)+(AT132-LOOKUP(1,0/($K$4:$K$20=(INT(AT132/8))),$V$4:$V$20))*(LOOKUP(1,0/($K$4:$K$20=(INT(AT132/8)+1)),$AA$4:$AA$20)-LOOKUP(1,0/($K$4:$K$20=(INT(AT132/8))),$AA$4:$AA$20))/8</f>
      </c>
      <c r="AV132" s="77"/>
    </row>
    <row r="133" ht="13.5" customHeight="1">
      <c r="A133" s="29"/>
      <c r="B133" s="29"/>
      <c r="C133" s="29"/>
      <c r="D133" s="29"/>
      <c r="E133" s="196"/>
      <c r="F133" s="196"/>
      <c r="G133" s="196"/>
      <c r="H133" s="196"/>
      <c r="I133" s="196"/>
      <c r="J133" s="196"/>
      <c r="K133" s="196"/>
      <c r="L133" s="29"/>
      <c r="M133" s="29"/>
      <c r="N133" s="196"/>
      <c r="O133" s="196"/>
      <c r="P133" s="196"/>
      <c r="Q133" s="196"/>
      <c r="R133" s="196"/>
      <c r="S133" s="196"/>
      <c r="T133" s="196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57"/>
      <c r="AT133" s="76">
        <v>164</v>
      </c>
      <c r="AU133" s="77">
        <f>LOOKUP(1,0/($K$4:$K$20=(INT(AT133/8))),$AA$4:$AA$20)+(AT133-LOOKUP(1,0/($K$4:$K$20=(INT(AT133/8))),$V$4:$V$20))*(LOOKUP(1,0/($K$4:$K$20=(INT(AT133/8)+1)),$AA$4:$AA$20)-LOOKUP(1,0/($K$4:$K$20=(INT(AT133/8))),$AA$4:$AA$20))/8</f>
      </c>
      <c r="AV133" s="77"/>
    </row>
    <row r="134" ht="13.5" customHeight="1">
      <c r="A134" s="29"/>
      <c r="B134" s="29"/>
      <c r="C134" s="29"/>
      <c r="D134" s="29"/>
      <c r="E134" s="196"/>
      <c r="F134" s="196"/>
      <c r="G134" s="196"/>
      <c r="H134" s="196"/>
      <c r="I134" s="196"/>
      <c r="J134" s="196"/>
      <c r="K134" s="196"/>
      <c r="L134" s="29"/>
      <c r="M134" s="29"/>
      <c r="N134" s="196"/>
      <c r="O134" s="196"/>
      <c r="P134" s="196"/>
      <c r="Q134" s="196"/>
      <c r="R134" s="196"/>
      <c r="S134" s="196"/>
      <c r="T134" s="196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57"/>
      <c r="AT134" s="76">
        <v>165</v>
      </c>
      <c r="AU134" s="77">
        <f>LOOKUP(1,0/($K$4:$K$20=(INT(AT134/8))),$AA$4:$AA$20)+(AT134-LOOKUP(1,0/($K$4:$K$20=(INT(AT134/8))),$V$4:$V$20))*(LOOKUP(1,0/($K$4:$K$20=(INT(AT134/8)+1)),$AA$4:$AA$20)-LOOKUP(1,0/($K$4:$K$20=(INT(AT134/8))),$AA$4:$AA$20))/8</f>
      </c>
      <c r="AV134" s="77"/>
    </row>
    <row r="135" ht="13.5" customHeight="1">
      <c r="A135" s="29"/>
      <c r="B135" s="29"/>
      <c r="C135" s="29"/>
      <c r="D135" s="29"/>
      <c r="E135" s="196"/>
      <c r="F135" s="196"/>
      <c r="G135" s="196"/>
      <c r="H135" s="196"/>
      <c r="I135" s="196"/>
      <c r="J135" s="196"/>
      <c r="K135" s="196"/>
      <c r="L135" s="29"/>
      <c r="M135" s="29"/>
      <c r="N135" s="196"/>
      <c r="O135" s="196"/>
      <c r="P135" s="196"/>
      <c r="Q135" s="196"/>
      <c r="R135" s="196"/>
      <c r="S135" s="196"/>
      <c r="T135" s="196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57"/>
      <c r="AT135" s="76">
        <v>166</v>
      </c>
      <c r="AU135" s="77">
        <f>LOOKUP(1,0/($K$4:$K$20=(INT(AT135/8))),$AA$4:$AA$20)+(AT135-LOOKUP(1,0/($K$4:$K$20=(INT(AT135/8))),$V$4:$V$20))*(LOOKUP(1,0/($K$4:$K$20=(INT(AT135/8)+1)),$AA$4:$AA$20)-LOOKUP(1,0/($K$4:$K$20=(INT(AT135/8))),$AA$4:$AA$20))/8</f>
      </c>
      <c r="AV135" s="77"/>
    </row>
    <row r="136" ht="13.5" customHeight="1">
      <c r="A136" s="29"/>
      <c r="B136" s="29"/>
      <c r="C136" s="29"/>
      <c r="D136" s="29"/>
      <c r="E136" s="196"/>
      <c r="F136" s="196"/>
      <c r="G136" s="196"/>
      <c r="H136" s="196"/>
      <c r="I136" s="196"/>
      <c r="J136" s="196"/>
      <c r="K136" s="196"/>
      <c r="L136" s="29"/>
      <c r="M136" s="29"/>
      <c r="N136" s="196"/>
      <c r="O136" s="196"/>
      <c r="P136" s="196"/>
      <c r="Q136" s="196"/>
      <c r="R136" s="196"/>
      <c r="S136" s="196"/>
      <c r="T136" s="196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57"/>
      <c r="AT136" s="76">
        <v>167</v>
      </c>
      <c r="AU136" s="77">
        <f>LOOKUP(1,0/($K$4:$K$20=(INT(AT136/8))),$AA$4:$AA$20)+(AT136-LOOKUP(1,0/($K$4:$K$20=(INT(AT136/8))),$V$4:$V$20))*(LOOKUP(1,0/($K$4:$K$20=(INT(AT136/8)+1)),$AA$4:$AA$20)-LOOKUP(1,0/($K$4:$K$20=(INT(AT136/8))),$AA$4:$AA$20))/8</f>
      </c>
      <c r="AV136" s="77"/>
    </row>
    <row r="137" ht="13.5" customHeight="1">
      <c r="A137" s="29"/>
      <c r="B137" s="29"/>
      <c r="C137" s="29"/>
      <c r="D137" s="29"/>
      <c r="E137" s="196"/>
      <c r="F137" s="196"/>
      <c r="G137" s="196"/>
      <c r="H137" s="196"/>
      <c r="I137" s="196"/>
      <c r="J137" s="196"/>
      <c r="K137" s="196"/>
      <c r="L137" s="29"/>
      <c r="M137" s="29"/>
      <c r="N137" s="196"/>
      <c r="O137" s="196"/>
      <c r="P137" s="196"/>
      <c r="Q137" s="196"/>
      <c r="R137" s="196"/>
      <c r="S137" s="196"/>
      <c r="T137" s="196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57"/>
      <c r="AT137" s="76">
        <v>168</v>
      </c>
      <c r="AU137" s="77">
        <f>LOOKUP(1,0/($K$4:$K$20=(INT(AT137/8))),$AA$4:$AA$20)+(AT137-LOOKUP(1,0/($K$4:$K$20=(INT(AT137/8))),$V$4:$V$20))*(LOOKUP(1,0/($K$4:$K$20=(INT(AT137/8)+1)),$AA$4:$AA$20)-LOOKUP(1,0/($K$4:$K$20=(INT(AT137/8))),$AA$4:$AA$20))/8</f>
      </c>
      <c r="AV137" s="77"/>
    </row>
    <row r="138" ht="13.5" customHeight="1">
      <c r="A138" s="29"/>
      <c r="B138" s="29"/>
      <c r="C138" s="29"/>
      <c r="D138" s="29"/>
      <c r="E138" s="196"/>
      <c r="F138" s="196"/>
      <c r="G138" s="196"/>
      <c r="H138" s="196"/>
      <c r="I138" s="196"/>
      <c r="J138" s="196"/>
      <c r="K138" s="196"/>
      <c r="L138" s="29"/>
      <c r="M138" s="29"/>
      <c r="N138" s="196"/>
      <c r="O138" s="196"/>
      <c r="P138" s="196"/>
      <c r="Q138" s="196"/>
      <c r="R138" s="196"/>
      <c r="S138" s="196"/>
      <c r="T138" s="196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57"/>
      <c r="AT138" s="76">
        <v>169</v>
      </c>
      <c r="AU138" s="77">
        <f>LOOKUP(1,0/($K$4:$K$20=(INT(AT138/8))),$AA$4:$AA$20)+(AT138-LOOKUP(1,0/($K$4:$K$20=(INT(AT138/8))),$V$4:$V$20))*(LOOKUP(1,0/($K$4:$K$20=(INT(AT138/8)+1)),$AA$4:$AA$20)-LOOKUP(1,0/($K$4:$K$20=(INT(AT138/8))),$AA$4:$AA$20))/8</f>
      </c>
      <c r="AV138" s="77"/>
    </row>
    <row r="139" ht="13.5" customHeight="1">
      <c r="A139" s="29"/>
      <c r="B139" s="29"/>
      <c r="C139" s="29"/>
      <c r="D139" s="29"/>
      <c r="E139" s="196"/>
      <c r="F139" s="196"/>
      <c r="G139" s="196"/>
      <c r="H139" s="196"/>
      <c r="I139" s="196"/>
      <c r="J139" s="196"/>
      <c r="K139" s="196"/>
      <c r="L139" s="29"/>
      <c r="M139" s="29"/>
      <c r="N139" s="196"/>
      <c r="O139" s="196"/>
      <c r="P139" s="196"/>
      <c r="Q139" s="196"/>
      <c r="R139" s="196"/>
      <c r="S139" s="196"/>
      <c r="T139" s="196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57"/>
      <c r="AT139" s="76">
        <v>170</v>
      </c>
      <c r="AU139" s="77">
        <f>LOOKUP(1,0/($K$4:$K$20=(INT(AT139/8))),$AA$4:$AA$20)+(AT139-LOOKUP(1,0/($K$4:$K$20=(INT(AT139/8))),$V$4:$V$20))*(LOOKUP(1,0/($K$4:$K$20=(INT(AT139/8)+1)),$AA$4:$AA$20)-LOOKUP(1,0/($K$4:$K$20=(INT(AT139/8))),$AA$4:$AA$20))/8</f>
      </c>
      <c r="AV139" s="77"/>
    </row>
    <row r="140" ht="13.5" customHeight="1">
      <c r="A140" s="29"/>
      <c r="B140" s="29"/>
      <c r="C140" s="29"/>
      <c r="D140" s="29"/>
      <c r="E140" s="196"/>
      <c r="F140" s="196"/>
      <c r="G140" s="196"/>
      <c r="H140" s="196"/>
      <c r="I140" s="196"/>
      <c r="J140" s="196"/>
      <c r="K140" s="196"/>
      <c r="L140" s="29"/>
      <c r="M140" s="29"/>
      <c r="N140" s="29"/>
      <c r="O140" s="196"/>
      <c r="P140" s="196"/>
      <c r="Q140" s="196"/>
      <c r="R140" s="196"/>
      <c r="S140" s="196"/>
      <c r="T140" s="196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57"/>
      <c r="AT140" s="76">
        <v>171</v>
      </c>
      <c r="AU140" s="77">
        <f>LOOKUP(1,0/($K$4:$K$20=(INT(AT140/8))),$AA$4:$AA$20)+(AT140-LOOKUP(1,0/($K$4:$K$20=(INT(AT140/8))),$V$4:$V$20))*(LOOKUP(1,0/($K$4:$K$20=(INT(AT140/8)+1)),$AA$4:$AA$20)-LOOKUP(1,0/($K$4:$K$20=(INT(AT140/8))),$AA$4:$AA$20))/8</f>
      </c>
      <c r="AV140" s="77"/>
    </row>
    <row r="141" ht="13.5" customHeight="1">
      <c r="A141" s="29"/>
      <c r="B141" s="29"/>
      <c r="C141" s="29"/>
      <c r="D141" s="29"/>
      <c r="E141" s="196"/>
      <c r="F141" s="196"/>
      <c r="G141" s="196"/>
      <c r="H141" s="196"/>
      <c r="I141" s="196"/>
      <c r="J141" s="196"/>
      <c r="K141" s="196"/>
      <c r="L141" s="29"/>
      <c r="M141" s="29"/>
      <c r="N141" s="29"/>
      <c r="O141" s="196"/>
      <c r="P141" s="196"/>
      <c r="Q141" s="196"/>
      <c r="R141" s="196"/>
      <c r="S141" s="196"/>
      <c r="T141" s="196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57"/>
      <c r="AT141" s="76">
        <v>172</v>
      </c>
      <c r="AU141" s="77">
        <f>LOOKUP(1,0/($K$4:$K$20=(INT(AT141/8))),$AA$4:$AA$20)+(AT141-LOOKUP(1,0/($K$4:$K$20=(INT(AT141/8))),$V$4:$V$20))*(LOOKUP(1,0/($K$4:$K$20=(INT(AT141/8)+1)),$AA$4:$AA$20)-LOOKUP(1,0/($K$4:$K$20=(INT(AT141/8))),$AA$4:$AA$20))/8</f>
      </c>
      <c r="AV141" s="77"/>
    </row>
    <row r="142" ht="13.5" customHeight="1">
      <c r="A142" s="29"/>
      <c r="B142" s="29"/>
      <c r="C142" s="29"/>
      <c r="D142" s="29"/>
      <c r="E142" s="196"/>
      <c r="F142" s="196"/>
      <c r="G142" s="196"/>
      <c r="H142" s="196"/>
      <c r="I142" s="196"/>
      <c r="J142" s="196"/>
      <c r="K142" s="196"/>
      <c r="L142" s="29"/>
      <c r="M142" s="29"/>
      <c r="N142" s="29"/>
      <c r="O142" s="29"/>
      <c r="P142" s="29"/>
      <c r="Q142" s="29"/>
      <c r="R142" s="29"/>
      <c r="S142" s="196"/>
      <c r="T142" s="196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57"/>
      <c r="AT142" s="76">
        <v>173</v>
      </c>
      <c r="AU142" s="77">
        <f>LOOKUP(1,0/($K$4:$K$20=(INT(AT142/8))),$AA$4:$AA$20)+(AT142-LOOKUP(1,0/($K$4:$K$20=(INT(AT142/8))),$V$4:$V$20))*(LOOKUP(1,0/($K$4:$K$20=(INT(AT142/8)+1)),$AA$4:$AA$20)-LOOKUP(1,0/($K$4:$K$20=(INT(AT142/8))),$AA$4:$AA$20))/8</f>
      </c>
      <c r="AV142" s="77"/>
    </row>
    <row r="143" ht="13.5" customHeight="1">
      <c r="A143" s="29"/>
      <c r="B143" s="29"/>
      <c r="C143" s="29"/>
      <c r="D143" s="29"/>
      <c r="E143" s="196"/>
      <c r="F143" s="196"/>
      <c r="G143" s="196"/>
      <c r="H143" s="196"/>
      <c r="I143" s="196"/>
      <c r="J143" s="196"/>
      <c r="K143" s="196"/>
      <c r="L143" s="29"/>
      <c r="M143" s="29"/>
      <c r="N143" s="29"/>
      <c r="O143" s="29"/>
      <c r="P143" s="29"/>
      <c r="Q143" s="29"/>
      <c r="R143" s="29"/>
      <c r="S143" s="196"/>
      <c r="T143" s="196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57"/>
      <c r="AT143" s="76">
        <v>174</v>
      </c>
      <c r="AU143" s="77">
        <f>LOOKUP(1,0/($K$4:$K$20=(INT(AT143/8))),$AA$4:$AA$20)+(AT143-LOOKUP(1,0/($K$4:$K$20=(INT(AT143/8))),$V$4:$V$20))*(LOOKUP(1,0/($K$4:$K$20=(INT(AT143/8)+1)),$AA$4:$AA$20)-LOOKUP(1,0/($K$4:$K$20=(INT(AT143/8))),$AA$4:$AA$20))/8</f>
      </c>
      <c r="AV143" s="77"/>
    </row>
    <row r="144" ht="13.5" customHeight="1">
      <c r="A144" s="29"/>
      <c r="B144" s="29"/>
      <c r="C144" s="29"/>
      <c r="D144" s="29"/>
      <c r="E144" s="196"/>
      <c r="F144" s="196"/>
      <c r="G144" s="196"/>
      <c r="H144" s="196"/>
      <c r="I144" s="196"/>
      <c r="J144" s="196"/>
      <c r="K144" s="196"/>
      <c r="L144" s="29"/>
      <c r="M144" s="29"/>
      <c r="N144" s="29"/>
      <c r="O144" s="29"/>
      <c r="P144" s="29"/>
      <c r="Q144" s="29"/>
      <c r="R144" s="29"/>
      <c r="S144" s="196"/>
      <c r="T144" s="196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57"/>
      <c r="AT144" s="76">
        <v>175</v>
      </c>
      <c r="AU144" s="77">
        <f>LOOKUP(1,0/($K$4:$K$20=(INT(AT144/8))),$AA$4:$AA$20)+(AT144-LOOKUP(1,0/($K$4:$K$20=(INT(AT144/8))),$V$4:$V$20))*(LOOKUP(1,0/($K$4:$K$20=(INT(AT144/8)+1)),$AA$4:$AA$20)-LOOKUP(1,0/($K$4:$K$20=(INT(AT144/8))),$AA$4:$AA$20))/8</f>
      </c>
      <c r="AV144" s="77"/>
    </row>
    <row r="145" ht="13.5" customHeight="1">
      <c r="A145" s="29"/>
      <c r="B145" s="29"/>
      <c r="C145" s="29"/>
      <c r="D145" s="29"/>
      <c r="E145" s="196"/>
      <c r="F145" s="196"/>
      <c r="G145" s="196"/>
      <c r="H145" s="196"/>
      <c r="I145" s="196"/>
      <c r="J145" s="196"/>
      <c r="K145" s="196"/>
      <c r="L145" s="29"/>
      <c r="M145" s="29"/>
      <c r="N145" s="29"/>
      <c r="O145" s="29"/>
      <c r="P145" s="29"/>
      <c r="Q145" s="29"/>
      <c r="R145" s="29"/>
      <c r="S145" s="196"/>
      <c r="T145" s="196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57"/>
      <c r="AT145" s="76">
        <v>176</v>
      </c>
      <c r="AU145" s="77">
        <f>LOOKUP(1,0/($K$4:$K$20=(INT(AT145/8))),$AA$4:$AA$20)+(AT145-LOOKUP(1,0/($K$4:$K$20=(INT(AT145/8))),$V$4:$V$20))*(LOOKUP(1,0/($K$4:$K$20=(INT(AT145/8)+1)),$AA$4:$AA$20)-LOOKUP(1,0/($K$4:$K$20=(INT(AT145/8))),$AA$4:$AA$20))/8</f>
      </c>
      <c r="AV145" s="77"/>
    </row>
    <row r="146" ht="13.5" customHeight="1">
      <c r="A146" s="29"/>
      <c r="B146" s="29"/>
      <c r="C146" s="29"/>
      <c r="D146" s="29"/>
      <c r="E146" s="196"/>
      <c r="F146" s="196"/>
      <c r="G146" s="196"/>
      <c r="H146" s="196"/>
      <c r="I146" s="196"/>
      <c r="J146" s="196"/>
      <c r="K146" s="196"/>
      <c r="L146" s="29"/>
      <c r="M146" s="29"/>
      <c r="N146" s="29"/>
      <c r="O146" s="29"/>
      <c r="P146" s="29"/>
      <c r="Q146" s="29"/>
      <c r="R146" s="29"/>
      <c r="S146" s="196"/>
      <c r="T146" s="196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57"/>
      <c r="AT146" s="76">
        <v>177</v>
      </c>
      <c r="AU146" s="77">
        <f>LOOKUP(1,0/($K$4:$K$20=(INT(AT146/8))),$AA$4:$AA$20)+(AT146-LOOKUP(1,0/($K$4:$K$20=(INT(AT146/8))),$V$4:$V$20))*(LOOKUP(1,0/($K$4:$K$20=(INT(AT146/8)+1)),$AA$4:$AA$20)-LOOKUP(1,0/($K$4:$K$20=(INT(AT146/8))),$AA$4:$AA$20))/8</f>
      </c>
      <c r="AV146" s="77"/>
    </row>
    <row r="147" ht="13.5" customHeight="1">
      <c r="A147" s="29"/>
      <c r="B147" s="29"/>
      <c r="C147" s="29"/>
      <c r="D147" s="29"/>
      <c r="E147" s="196"/>
      <c r="F147" s="196"/>
      <c r="G147" s="196"/>
      <c r="H147" s="196"/>
      <c r="I147" s="196"/>
      <c r="J147" s="196"/>
      <c r="K147" s="196"/>
      <c r="L147" s="29"/>
      <c r="M147" s="29"/>
      <c r="N147" s="29"/>
      <c r="O147" s="29"/>
      <c r="P147" s="29"/>
      <c r="Q147" s="29"/>
      <c r="R147" s="29"/>
      <c r="S147" s="196"/>
      <c r="T147" s="196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57"/>
      <c r="AT147" s="76">
        <v>178</v>
      </c>
      <c r="AU147" s="77">
        <f>LOOKUP(1,0/($K$4:$K$20=(INT(AT147/8))),$AA$4:$AA$20)+(AT147-LOOKUP(1,0/($K$4:$K$20=(INT(AT147/8))),$V$4:$V$20))*(LOOKUP(1,0/($K$4:$K$20=(INT(AT147/8)+1)),$AA$4:$AA$20)-LOOKUP(1,0/($K$4:$K$20=(INT(AT147/8))),$AA$4:$AA$20))/8</f>
      </c>
      <c r="AV147" s="77"/>
    </row>
    <row r="148" ht="13.5" customHeight="1">
      <c r="A148" s="29"/>
      <c r="B148" s="29"/>
      <c r="C148" s="29"/>
      <c r="D148" s="29"/>
      <c r="E148" s="196"/>
      <c r="F148" s="196"/>
      <c r="G148" s="196"/>
      <c r="H148" s="196"/>
      <c r="I148" s="196"/>
      <c r="J148" s="196"/>
      <c r="K148" s="196"/>
      <c r="L148" s="29"/>
      <c r="M148" s="29"/>
      <c r="N148" s="29"/>
      <c r="O148" s="29"/>
      <c r="P148" s="29"/>
      <c r="Q148" s="29"/>
      <c r="R148" s="29"/>
      <c r="S148" s="196"/>
      <c r="T148" s="196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57"/>
      <c r="AT148" s="76">
        <v>179</v>
      </c>
      <c r="AU148" s="77">
        <f>LOOKUP(1,0/($K$4:$K$20=(INT(AT148/8))),$AA$4:$AA$20)+(AT148-LOOKUP(1,0/($K$4:$K$20=(INT(AT148/8))),$V$4:$V$20))*(LOOKUP(1,0/($K$4:$K$20=(INT(AT148/8)+1)),$AA$4:$AA$20)-LOOKUP(1,0/($K$4:$K$20=(INT(AT148/8))),$AA$4:$AA$20))/8</f>
      </c>
      <c r="AV148" s="77"/>
    </row>
    <row r="149" ht="13.5" customHeight="1">
      <c r="A149" s="29"/>
      <c r="B149" s="29"/>
      <c r="C149" s="29"/>
      <c r="D149" s="29"/>
      <c r="E149" s="196"/>
      <c r="F149" s="196"/>
      <c r="G149" s="196"/>
      <c r="H149" s="196"/>
      <c r="I149" s="196"/>
      <c r="J149" s="196"/>
      <c r="K149" s="196"/>
      <c r="L149" s="29"/>
      <c r="M149" s="29"/>
      <c r="N149" s="29"/>
      <c r="O149" s="29"/>
      <c r="P149" s="29"/>
      <c r="Q149" s="29"/>
      <c r="R149" s="29"/>
      <c r="S149" s="196"/>
      <c r="T149" s="196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57"/>
      <c r="AT149" s="76">
        <v>180</v>
      </c>
      <c r="AU149" s="77">
        <f>LOOKUP(1,0/($K$4:$K$20=(INT(AT149/8))),$AA$4:$AA$20)+(AT149-LOOKUP(1,0/($K$4:$K$20=(INT(AT149/8))),$V$4:$V$20))*(LOOKUP(1,0/($K$4:$K$20=(INT(AT149/8)+1)),$AA$4:$AA$20)-LOOKUP(1,0/($K$4:$K$20=(INT(AT149/8))),$AA$4:$AA$20))/8</f>
      </c>
      <c r="AV149" s="77"/>
    </row>
    <row r="150" ht="13.5" customHeight="1">
      <c r="A150" s="29"/>
      <c r="B150" s="29"/>
      <c r="C150" s="29"/>
      <c r="D150" s="29"/>
      <c r="E150" s="196"/>
      <c r="F150" s="196"/>
      <c r="G150" s="196"/>
      <c r="H150" s="196"/>
      <c r="I150" s="196"/>
      <c r="J150" s="196"/>
      <c r="K150" s="196"/>
      <c r="L150" s="29"/>
      <c r="M150" s="29"/>
      <c r="N150" s="29"/>
      <c r="O150" s="29"/>
      <c r="P150" s="29"/>
      <c r="Q150" s="29"/>
      <c r="R150" s="29"/>
      <c r="S150" s="196"/>
      <c r="T150" s="196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57"/>
      <c r="AT150" s="76">
        <v>181</v>
      </c>
      <c r="AU150" s="77">
        <f>LOOKUP(1,0/($K$4:$K$20=(INT(AT150/8))),$AA$4:$AA$20)+(AT150-LOOKUP(1,0/($K$4:$K$20=(INT(AT150/8))),$V$4:$V$20))*(LOOKUP(1,0/($K$4:$K$20=(INT(AT150/8)+1)),$AA$4:$AA$20)-LOOKUP(1,0/($K$4:$K$20=(INT(AT150/8))),$AA$4:$AA$20))/8</f>
      </c>
      <c r="AV150" s="77"/>
    </row>
    <row r="151" ht="13.5" customHeight="1">
      <c r="A151" s="29"/>
      <c r="B151" s="29"/>
      <c r="C151" s="29"/>
      <c r="D151" s="29"/>
      <c r="E151" s="196"/>
      <c r="F151" s="196"/>
      <c r="G151" s="196"/>
      <c r="H151" s="196"/>
      <c r="I151" s="196"/>
      <c r="J151" s="196"/>
      <c r="K151" s="196"/>
      <c r="L151" s="29"/>
      <c r="M151" s="29"/>
      <c r="N151" s="29"/>
      <c r="O151" s="29"/>
      <c r="P151" s="29"/>
      <c r="Q151" s="29"/>
      <c r="R151" s="29"/>
      <c r="S151" s="196"/>
      <c r="T151" s="196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57"/>
      <c r="AT151" s="76">
        <v>182</v>
      </c>
      <c r="AU151" s="77">
        <f>LOOKUP(1,0/($K$4:$K$20=(INT(AT151/8))),$AA$4:$AA$20)+(AT151-LOOKUP(1,0/($K$4:$K$20=(INT(AT151/8))),$V$4:$V$20))*(LOOKUP(1,0/($K$4:$K$20=(INT(AT151/8)+1)),$AA$4:$AA$20)-LOOKUP(1,0/($K$4:$K$20=(INT(AT151/8))),$AA$4:$AA$20))/8</f>
      </c>
      <c r="AV151" s="77"/>
    </row>
    <row r="152" ht="13.5" customHeight="1">
      <c r="A152" s="29"/>
      <c r="B152" s="29"/>
      <c r="C152" s="29"/>
      <c r="D152" s="29"/>
      <c r="E152" s="196"/>
      <c r="F152" s="196"/>
      <c r="G152" s="196"/>
      <c r="H152" s="196"/>
      <c r="I152" s="196"/>
      <c r="J152" s="196"/>
      <c r="K152" s="196"/>
      <c r="L152" s="29"/>
      <c r="M152" s="29"/>
      <c r="N152" s="29"/>
      <c r="O152" s="29"/>
      <c r="P152" s="29"/>
      <c r="Q152" s="29"/>
      <c r="R152" s="29"/>
      <c r="S152" s="196"/>
      <c r="T152" s="196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57"/>
      <c r="AT152" s="76">
        <v>183</v>
      </c>
      <c r="AU152" s="77">
        <f>LOOKUP(1,0/($K$4:$K$20=(INT(AT152/8))),$AA$4:$AA$20)+(AT152-LOOKUP(1,0/($K$4:$K$20=(INT(AT152/8))),$V$4:$V$20))*(LOOKUP(1,0/($K$4:$K$20=(INT(AT152/8)+1)),$AA$4:$AA$20)-LOOKUP(1,0/($K$4:$K$20=(INT(AT152/8))),$AA$4:$AA$20))/8</f>
      </c>
      <c r="AV152" s="77"/>
    </row>
    <row r="153" ht="13.5" customHeight="1">
      <c r="A153" s="29"/>
      <c r="B153" s="29"/>
      <c r="C153" s="29"/>
      <c r="D153" s="29"/>
      <c r="E153" s="196"/>
      <c r="F153" s="196"/>
      <c r="G153" s="196"/>
      <c r="H153" s="196"/>
      <c r="I153" s="196"/>
      <c r="J153" s="196"/>
      <c r="K153" s="196"/>
      <c r="L153" s="29"/>
      <c r="M153" s="29"/>
      <c r="N153" s="29"/>
      <c r="O153" s="29"/>
      <c r="P153" s="29"/>
      <c r="Q153" s="29"/>
      <c r="R153" s="29"/>
      <c r="S153" s="196"/>
      <c r="T153" s="196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57"/>
      <c r="AT153" s="76">
        <v>184</v>
      </c>
      <c r="AU153" s="77">
        <f>LOOKUP(1,0/($K$4:$K$20=(INT(AT153/8))),$AA$4:$AA$20)+(AT153-LOOKUP(1,0/($K$4:$K$20=(INT(AT153/8))),$V$4:$V$20))*(LOOKUP(1,0/($K$4:$K$20=(INT(AT153/8)+1)),$AA$4:$AA$20)-LOOKUP(1,0/($K$4:$K$20=(INT(AT153/8))),$AA$4:$AA$20))/8</f>
      </c>
      <c r="AV153" s="77"/>
    </row>
    <row r="154" ht="13.5" customHeight="1">
      <c r="A154" s="29"/>
      <c r="B154" s="29"/>
      <c r="C154" s="29"/>
      <c r="D154" s="29"/>
      <c r="E154" s="196"/>
      <c r="F154" s="196"/>
      <c r="G154" s="196"/>
      <c r="H154" s="196"/>
      <c r="I154" s="196"/>
      <c r="J154" s="196"/>
      <c r="K154" s="196"/>
      <c r="L154" s="29"/>
      <c r="M154" s="29"/>
      <c r="N154" s="29"/>
      <c r="O154" s="29"/>
      <c r="P154" s="29"/>
      <c r="Q154" s="29"/>
      <c r="R154" s="29"/>
      <c r="S154" s="196"/>
      <c r="T154" s="196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57"/>
      <c r="AT154" s="76">
        <v>185</v>
      </c>
      <c r="AU154" s="77">
        <f>LOOKUP(1,0/($K$4:$K$20=(INT(AT154/8))),$AA$4:$AA$20)+(AT154-LOOKUP(1,0/($K$4:$K$20=(INT(AT154/8))),$V$4:$V$20))*(LOOKUP(1,0/($K$4:$K$20=(INT(AT154/8)+1)),$AA$4:$AA$20)-LOOKUP(1,0/($K$4:$K$20=(INT(AT154/8))),$AA$4:$AA$20))/8</f>
      </c>
      <c r="AV154" s="77"/>
    </row>
    <row r="155" ht="13.5" customHeight="1">
      <c r="A155" s="29"/>
      <c r="B155" s="29"/>
      <c r="C155" s="29"/>
      <c r="D155" s="29"/>
      <c r="E155" s="196"/>
      <c r="F155" s="196"/>
      <c r="G155" s="196"/>
      <c r="H155" s="196"/>
      <c r="I155" s="196"/>
      <c r="J155" s="196"/>
      <c r="K155" s="196"/>
      <c r="L155" s="29"/>
      <c r="M155" s="29"/>
      <c r="N155" s="29"/>
      <c r="O155" s="29"/>
      <c r="P155" s="29"/>
      <c r="Q155" s="29"/>
      <c r="R155" s="29"/>
      <c r="S155" s="196"/>
      <c r="T155" s="196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57"/>
      <c r="AT155" s="76">
        <v>186</v>
      </c>
      <c r="AU155" s="77">
        <f>LOOKUP(1,0/($K$4:$K$20=(INT(AT155/8))),$AA$4:$AA$20)+(AT155-LOOKUP(1,0/($K$4:$K$20=(INT(AT155/8))),$V$4:$V$20))*(LOOKUP(1,0/($K$4:$K$20=(INT(AT155/8)+1)),$AA$4:$AA$20)-LOOKUP(1,0/($K$4:$K$20=(INT(AT155/8))),$AA$4:$AA$20))/8</f>
      </c>
      <c r="AV155" s="77"/>
    </row>
    <row r="156" ht="13.5" customHeight="1">
      <c r="A156" s="29"/>
      <c r="B156" s="29"/>
      <c r="C156" s="29"/>
      <c r="D156" s="29"/>
      <c r="E156" s="196"/>
      <c r="F156" s="196"/>
      <c r="G156" s="196"/>
      <c r="H156" s="196"/>
      <c r="I156" s="196"/>
      <c r="J156" s="196"/>
      <c r="K156" s="196"/>
      <c r="L156" s="29"/>
      <c r="M156" s="29"/>
      <c r="N156" s="29"/>
      <c r="O156" s="29"/>
      <c r="P156" s="29"/>
      <c r="Q156" s="29"/>
      <c r="R156" s="29"/>
      <c r="S156" s="196"/>
      <c r="T156" s="196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57"/>
      <c r="AT156" s="76">
        <v>187</v>
      </c>
      <c r="AU156" s="77">
        <f>LOOKUP(1,0/($K$4:$K$20=(INT(AT156/8))),$AA$4:$AA$20)+(AT156-LOOKUP(1,0/($K$4:$K$20=(INT(AT156/8))),$V$4:$V$20))*(LOOKUP(1,0/($K$4:$K$20=(INT(AT156/8)+1)),$AA$4:$AA$20)-LOOKUP(1,0/($K$4:$K$20=(INT(AT156/8))),$AA$4:$AA$20))/8</f>
      </c>
      <c r="AV156" s="77"/>
    </row>
    <row r="157" ht="13.5" customHeight="1">
      <c r="A157" s="29"/>
      <c r="B157" s="29"/>
      <c r="C157" s="29"/>
      <c r="D157" s="29"/>
      <c r="E157" s="196"/>
      <c r="F157" s="196"/>
      <c r="G157" s="196"/>
      <c r="H157" s="196"/>
      <c r="I157" s="196"/>
      <c r="J157" s="196"/>
      <c r="K157" s="196"/>
      <c r="L157" s="29"/>
      <c r="M157" s="29"/>
      <c r="N157" s="29"/>
      <c r="O157" s="29"/>
      <c r="P157" s="29"/>
      <c r="Q157" s="29"/>
      <c r="R157" s="29"/>
      <c r="S157" s="196"/>
      <c r="T157" s="196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57"/>
      <c r="AT157" s="76">
        <v>188</v>
      </c>
      <c r="AU157" s="77">
        <f>LOOKUP(1,0/($K$4:$K$20=(INT(AT157/8))),$AA$4:$AA$20)+(AT157-LOOKUP(1,0/($K$4:$K$20=(INT(AT157/8))),$V$4:$V$20))*(LOOKUP(1,0/($K$4:$K$20=(INT(AT157/8)+1)),$AA$4:$AA$20)-LOOKUP(1,0/($K$4:$K$20=(INT(AT157/8))),$AA$4:$AA$20))/8</f>
      </c>
      <c r="AV157" s="77"/>
    </row>
    <row r="158" ht="13.5" customHeight="1">
      <c r="A158" s="29"/>
      <c r="B158" s="29"/>
      <c r="C158" s="29"/>
      <c r="D158" s="29"/>
      <c r="E158" s="196"/>
      <c r="F158" s="196"/>
      <c r="G158" s="196"/>
      <c r="H158" s="196"/>
      <c r="I158" s="196"/>
      <c r="J158" s="196"/>
      <c r="K158" s="196"/>
      <c r="L158" s="29"/>
      <c r="M158" s="29"/>
      <c r="N158" s="29"/>
      <c r="O158" s="29"/>
      <c r="P158" s="29"/>
      <c r="Q158" s="29"/>
      <c r="R158" s="29"/>
      <c r="S158" s="196"/>
      <c r="T158" s="196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57"/>
      <c r="AT158" s="76">
        <v>189</v>
      </c>
      <c r="AU158" s="77">
        <f>LOOKUP(1,0/($K$4:$K$20=(INT(AT158/8))),$AA$4:$AA$20)+(AT158-LOOKUP(1,0/($K$4:$K$20=(INT(AT158/8))),$V$4:$V$20))*(LOOKUP(1,0/($K$4:$K$20=(INT(AT158/8)+1)),$AA$4:$AA$20)-LOOKUP(1,0/($K$4:$K$20=(INT(AT158/8))),$AA$4:$AA$20))/8</f>
      </c>
      <c r="AV158" s="77"/>
    </row>
    <row r="159" ht="13.5" customHeight="1">
      <c r="A159" s="29"/>
      <c r="B159" s="29"/>
      <c r="C159" s="29"/>
      <c r="D159" s="29"/>
      <c r="E159" s="196"/>
      <c r="F159" s="196"/>
      <c r="G159" s="196"/>
      <c r="H159" s="196"/>
      <c r="I159" s="196"/>
      <c r="J159" s="196"/>
      <c r="K159" s="196"/>
      <c r="L159" s="29"/>
      <c r="M159" s="29"/>
      <c r="N159" s="29"/>
      <c r="O159" s="29"/>
      <c r="P159" s="29"/>
      <c r="Q159" s="29"/>
      <c r="R159" s="29"/>
      <c r="S159" s="196"/>
      <c r="T159" s="196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57"/>
      <c r="AT159" s="76">
        <v>190</v>
      </c>
      <c r="AU159" s="77">
        <f>LOOKUP(1,0/($K$4:$K$20=(INT(AT159/8))),$AA$4:$AA$20)+(AT159-LOOKUP(1,0/($K$4:$K$20=(INT(AT159/8))),$V$4:$V$20))*(LOOKUP(1,0/($K$4:$K$20=(INT(AT159/8)+1)),$AA$4:$AA$20)-LOOKUP(1,0/($K$4:$K$20=(INT(AT159/8))),$AA$4:$AA$20))/8</f>
      </c>
      <c r="AV159" s="77"/>
    </row>
    <row r="160" ht="13.5" customHeight="1">
      <c r="A160" s="29"/>
      <c r="B160" s="29"/>
      <c r="C160" s="29"/>
      <c r="D160" s="29"/>
      <c r="E160" s="196"/>
      <c r="F160" s="196"/>
      <c r="G160" s="196"/>
      <c r="H160" s="196"/>
      <c r="I160" s="196"/>
      <c r="J160" s="196"/>
      <c r="K160" s="196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57"/>
      <c r="AT160" s="76">
        <v>191</v>
      </c>
      <c r="AU160" s="77">
        <f>LOOKUP(1,0/($K$4:$K$20=(INT(AT160/8))),$AA$4:$AA$20)+(AT160-LOOKUP(1,0/($K$4:$K$20=(INT(AT160/8))),$V$4:$V$20))*(LOOKUP(1,0/($K$4:$K$20=(INT(AT160/8)+1)),$AA$4:$AA$20)-LOOKUP(1,0/($K$4:$K$20=(INT(AT160/8))),$AA$4:$AA$20))/8</f>
      </c>
      <c r="AV160" s="77"/>
    </row>
    <row r="161" ht="13.5" customHeight="1">
      <c r="A161" s="29"/>
      <c r="B161" s="29"/>
      <c r="C161" s="29"/>
      <c r="D161" s="29"/>
      <c r="E161" s="196"/>
      <c r="F161" s="196"/>
      <c r="G161" s="196"/>
      <c r="H161" s="196"/>
      <c r="I161" s="196"/>
      <c r="J161" s="196"/>
      <c r="K161" s="196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57"/>
      <c r="AT161" s="76">
        <v>192</v>
      </c>
      <c r="AU161" s="77">
        <f>LOOKUP(1,0/($K$4:$K$20=(INT(AT161/8))),$AA$4:$AA$20)+(AT161-LOOKUP(1,0/($K$4:$K$20=(INT(AT161/8))),$V$4:$V$20))*(LOOKUP(1,0/($K$4:$K$20=(INT(AT161/8)+1)),$AA$4:$AA$20)-LOOKUP(1,0/($K$4:$K$20=(INT(AT161/8))),$AA$4:$AA$20))/8</f>
      </c>
      <c r="AV161" s="77"/>
    </row>
    <row r="162" ht="13.5" customHeight="1">
      <c r="A162" s="29"/>
      <c r="B162" s="29"/>
      <c r="C162" s="29"/>
      <c r="D162" s="29"/>
      <c r="E162" s="196"/>
      <c r="F162" s="196"/>
      <c r="G162" s="196"/>
      <c r="H162" s="196"/>
      <c r="I162" s="196"/>
      <c r="J162" s="196"/>
      <c r="K162" s="196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57"/>
      <c r="AT162" s="76">
        <v>193</v>
      </c>
      <c r="AU162" s="77">
        <f>LOOKUP(1,0/($K$4:$K$20=(INT(AT162/8))),$AA$4:$AA$20)+(AT162-LOOKUP(1,0/($K$4:$K$20=(INT(AT162/8))),$V$4:$V$20))*(LOOKUP(1,0/($K$4:$K$20=(INT(AT162/8)+1)),$AA$4:$AA$20)-LOOKUP(1,0/($K$4:$K$20=(INT(AT162/8))),$AA$4:$AA$20))/8</f>
      </c>
      <c r="AV162" s="77"/>
    </row>
    <row r="163" ht="13.5" customHeight="1">
      <c r="A163" s="29"/>
      <c r="B163" s="29"/>
      <c r="C163" s="29"/>
      <c r="D163" s="29"/>
      <c r="E163" s="196"/>
      <c r="F163" s="196"/>
      <c r="G163" s="196"/>
      <c r="H163" s="196"/>
      <c r="I163" s="196"/>
      <c r="J163" s="196"/>
      <c r="K163" s="196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57"/>
      <c r="AT163" s="76">
        <v>194</v>
      </c>
      <c r="AU163" s="77">
        <f>LOOKUP(1,0/($K$4:$K$20=(INT(AT163/8))),$AA$4:$AA$20)+(AT163-LOOKUP(1,0/($K$4:$K$20=(INT(AT163/8))),$V$4:$V$20))*(LOOKUP(1,0/($K$4:$K$20=(INT(AT163/8)+1)),$AA$4:$AA$20)-LOOKUP(1,0/($K$4:$K$20=(INT(AT163/8))),$AA$4:$AA$20))/8</f>
      </c>
      <c r="AV163" s="77"/>
    </row>
    <row r="164" ht="13.5" customHeight="1">
      <c r="A164" s="29"/>
      <c r="B164" s="29"/>
      <c r="C164" s="29"/>
      <c r="D164" s="29"/>
      <c r="E164" s="196"/>
      <c r="F164" s="196"/>
      <c r="G164" s="196"/>
      <c r="H164" s="196"/>
      <c r="I164" s="196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57"/>
      <c r="AT164" s="76">
        <v>195</v>
      </c>
      <c r="AU164" s="77">
        <f>LOOKUP(1,0/($K$4:$K$20=(INT(AT164/8))),$AA$4:$AA$20)+(AT164-LOOKUP(1,0/($K$4:$K$20=(INT(AT164/8))),$V$4:$V$20))*(LOOKUP(1,0/($K$4:$K$20=(INT(AT164/8)+1)),$AA$4:$AA$20)-LOOKUP(1,0/($K$4:$K$20=(INT(AT164/8))),$AA$4:$AA$20))/8</f>
      </c>
      <c r="AV164" s="77"/>
    </row>
    <row r="165" ht="13.5" customHeight="1">
      <c r="A165" s="29"/>
      <c r="B165" s="29"/>
      <c r="C165" s="29"/>
      <c r="D165" s="29"/>
      <c r="E165" s="196"/>
      <c r="F165" s="196"/>
      <c r="G165" s="196"/>
      <c r="H165" s="196"/>
      <c r="I165" s="196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57"/>
      <c r="AT165" s="76">
        <v>196</v>
      </c>
      <c r="AU165" s="77">
        <f>LOOKUP(1,0/($K$4:$K$20=(INT(AT165/8))),$AA$4:$AA$20)+(AT165-LOOKUP(1,0/($K$4:$K$20=(INT(AT165/8))),$V$4:$V$20))*(LOOKUP(1,0/($K$4:$K$20=(INT(AT165/8)+1)),$AA$4:$AA$20)-LOOKUP(1,0/($K$4:$K$20=(INT(AT165/8))),$AA$4:$AA$20))/8</f>
      </c>
      <c r="AV165" s="77"/>
    </row>
    <row r="166" ht="13.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57"/>
      <c r="AT166" s="76">
        <v>197</v>
      </c>
      <c r="AU166" s="77">
        <f>LOOKUP(1,0/($K$4:$K$20=(INT(AT166/8))),$AA$4:$AA$20)+(AT166-LOOKUP(1,0/($K$4:$K$20=(INT(AT166/8))),$V$4:$V$20))*(LOOKUP(1,0/($K$4:$K$20=(INT(AT166/8)+1)),$AA$4:$AA$20)-LOOKUP(1,0/($K$4:$K$20=(INT(AT166/8))),$AA$4:$AA$20))/8</f>
      </c>
      <c r="AV166" s="77"/>
    </row>
    <row r="167" ht="13.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57"/>
      <c r="AT167" s="76">
        <v>198</v>
      </c>
      <c r="AU167" s="77">
        <f>LOOKUP(1,0/($K$4:$K$20=(INT(AT167/8))),$AA$4:$AA$20)+(AT167-LOOKUP(1,0/($K$4:$K$20=(INT(AT167/8))),$V$4:$V$20))*(LOOKUP(1,0/($K$4:$K$20=(INT(AT167/8)+1)),$AA$4:$AA$20)-LOOKUP(1,0/($K$4:$K$20=(INT(AT167/8))),$AA$4:$AA$20))/8</f>
      </c>
      <c r="AV167" s="77"/>
    </row>
    <row r="168" ht="13.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57"/>
      <c r="AT168" s="76">
        <v>199</v>
      </c>
      <c r="AU168" s="77">
        <f>LOOKUP(1,0/($K$4:$K$20=(INT(AT168/8))),$AA$4:$AA$20)+(AT168-LOOKUP(1,0/($K$4:$K$20=(INT(AT168/8))),$V$4:$V$20))*(LOOKUP(1,0/($K$4:$K$20=(INT(AT168/8)+1)),$AA$4:$AA$20)-LOOKUP(1,0/($K$4:$K$20=(INT(AT168/8))),$AA$4:$AA$20))/8</f>
      </c>
      <c r="AV168" s="77"/>
    </row>
    <row r="169" ht="13.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57"/>
      <c r="AT169" s="76">
        <v>200</v>
      </c>
      <c r="AU169" s="77">
        <f>LOOKUP(1,0/($K$4:$K$20=(INT(AT169/8))),$AA$4:$AA$20)+(AT169-LOOKUP(1,0/($K$4:$K$20=(INT(AT169/8))),$V$4:$V$20))*(LOOKUP(1,0/($K$4:$K$20=(INT(AT169/8)+1)),$AA$4:$AA$20)-LOOKUP(1,0/($K$4:$K$20=(INT(AT169/8))),$AA$4:$AA$20))/8</f>
      </c>
      <c r="AV169" s="77"/>
    </row>
    <row r="170" ht="13.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57"/>
      <c r="AT170" s="76">
        <v>201</v>
      </c>
      <c r="AU170" s="77">
        <f>LOOKUP(1,0/($K$4:$K$20=(INT(AT170/8))),$AA$4:$AA$20)+(AT170-LOOKUP(1,0/($K$4:$K$20=(INT(AT170/8))),$V$4:$V$20))*(LOOKUP(1,0/($K$4:$K$20=(INT(AT170/8)+1)),$AA$4:$AA$20)-LOOKUP(1,0/($K$4:$K$20=(INT(AT170/8))),$AA$4:$AA$20))/8</f>
      </c>
      <c r="AV170" s="77"/>
    </row>
    <row r="171" ht="13.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57"/>
      <c r="AT171" s="76">
        <v>202</v>
      </c>
      <c r="AU171" s="77">
        <f>LOOKUP(1,0/($K$4:$K$20=(INT(AT171/8))),$AA$4:$AA$20)+(AT171-LOOKUP(1,0/($K$4:$K$20=(INT(AT171/8))),$V$4:$V$20))*(LOOKUP(1,0/($K$4:$K$20=(INT(AT171/8)+1)),$AA$4:$AA$20)-LOOKUP(1,0/($K$4:$K$20=(INT(AT171/8))),$AA$4:$AA$20))/8</f>
      </c>
      <c r="AV171" s="77"/>
    </row>
    <row r="172" ht="13.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57"/>
      <c r="AT172" s="76">
        <v>203</v>
      </c>
      <c r="AU172" s="77">
        <f>LOOKUP(1,0/($K$4:$K$20=(INT(AT172/8))),$AA$4:$AA$20)+(AT172-LOOKUP(1,0/($K$4:$K$20=(INT(AT172/8))),$V$4:$V$20))*(LOOKUP(1,0/($K$4:$K$20=(INT(AT172/8)+1)),$AA$4:$AA$20)-LOOKUP(1,0/($K$4:$K$20=(INT(AT172/8))),$AA$4:$AA$20))/8</f>
      </c>
      <c r="AV172" s="77"/>
    </row>
    <row r="173" ht="13.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57"/>
      <c r="AT173" s="76">
        <v>204</v>
      </c>
      <c r="AU173" s="77">
        <f>LOOKUP(1,0/($K$4:$K$20=(INT(AT173/8))),$AA$4:$AA$20)+(AT173-LOOKUP(1,0/($K$4:$K$20=(INT(AT173/8))),$V$4:$V$20))*(LOOKUP(1,0/($K$4:$K$20=(INT(AT173/8)+1)),$AA$4:$AA$20)-LOOKUP(1,0/($K$4:$K$20=(INT(AT173/8))),$AA$4:$AA$20))/8</f>
      </c>
      <c r="AV173" s="77"/>
    </row>
    <row r="174" ht="13.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57"/>
      <c r="AT174" s="76">
        <v>205</v>
      </c>
      <c r="AU174" s="77">
        <f>LOOKUP(1,0/($K$4:$K$20=(INT(AT174/8))),$AA$4:$AA$20)+(AT174-LOOKUP(1,0/($K$4:$K$20=(INT(AT174/8))),$V$4:$V$20))*(LOOKUP(1,0/($K$4:$K$20=(INT(AT174/8)+1)),$AA$4:$AA$20)-LOOKUP(1,0/($K$4:$K$20=(INT(AT174/8))),$AA$4:$AA$20))/8</f>
      </c>
      <c r="AV174" s="77"/>
    </row>
    <row r="175" ht="13.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57"/>
      <c r="AT175" s="76">
        <v>206</v>
      </c>
      <c r="AU175" s="77">
        <f>LOOKUP(1,0/($K$4:$K$20=(INT(AT175/8))),$AA$4:$AA$20)+(AT175-LOOKUP(1,0/($K$4:$K$20=(INT(AT175/8))),$V$4:$V$20))*(LOOKUP(1,0/($K$4:$K$20=(INT(AT175/8)+1)),$AA$4:$AA$20)-LOOKUP(1,0/($K$4:$K$20=(INT(AT175/8))),$AA$4:$AA$20))/8</f>
      </c>
      <c r="AV175" s="77"/>
    </row>
    <row r="176" ht="13.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57"/>
      <c r="AT176" s="76">
        <v>207</v>
      </c>
      <c r="AU176" s="77">
        <f>LOOKUP(1,0/($K$4:$K$20=(INT(AT176/8))),$AA$4:$AA$20)+(AT176-LOOKUP(1,0/($K$4:$K$20=(INT(AT176/8))),$V$4:$V$20))*(LOOKUP(1,0/($K$4:$K$20=(INT(AT176/8)+1)),$AA$4:$AA$20)-LOOKUP(1,0/($K$4:$K$20=(INT(AT176/8))),$AA$4:$AA$20))/8</f>
      </c>
      <c r="AV176" s="77"/>
    </row>
    <row r="177" ht="13.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57"/>
      <c r="AT177" s="76">
        <v>208</v>
      </c>
      <c r="AU177" s="77">
        <f>LOOKUP(1,0/($K$4:$K$20=(INT(AT177/8))),$AA$4:$AA$20)+(AT177-LOOKUP(1,0/($K$4:$K$20=(INT(AT177/8))),$V$4:$V$20))*(LOOKUP(1,0/($K$4:$K$20=(INT(AT177/8)+1)),$AA$4:$AA$20)-LOOKUP(1,0/($K$4:$K$20=(INT(AT177/8))),$AA$4:$AA$20))/8</f>
      </c>
      <c r="AV177" s="77"/>
    </row>
    <row r="178" ht="13.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57"/>
      <c r="AT178" s="76">
        <v>209</v>
      </c>
      <c r="AU178" s="77">
        <f>LOOKUP(1,0/($K$4:$K$20=(INT(AT178/8))),$AA$4:$AA$20)+(AT178-LOOKUP(1,0/($K$4:$K$20=(INT(AT178/8))),$V$4:$V$20))*(LOOKUP(1,0/($K$4:$K$20=(INT(AT178/8)+1)),$AA$4:$AA$20)-LOOKUP(1,0/($K$4:$K$20=(INT(AT178/8))),$AA$4:$AA$20))/8</f>
      </c>
      <c r="AV178" s="77"/>
    </row>
    <row r="179" ht="13.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57"/>
      <c r="AT179" s="76">
        <v>210</v>
      </c>
      <c r="AU179" s="77">
        <f>LOOKUP(1,0/($K$4:$K$20=(INT(AT179/8))),$AA$4:$AA$20)+(AT179-LOOKUP(1,0/($K$4:$K$20=(INT(AT179/8))),$V$4:$V$20))*(LOOKUP(1,0/($K$4:$K$20=(INT(AT179/8)+1)),$AA$4:$AA$20)-LOOKUP(1,0/($K$4:$K$20=(INT(AT179/8))),$AA$4:$AA$20))/8</f>
      </c>
      <c r="AV179" s="77"/>
    </row>
    <row r="180" ht="13.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57"/>
      <c r="AT180" s="76">
        <v>211</v>
      </c>
      <c r="AU180" s="77">
        <f>LOOKUP(1,0/($K$4:$K$20=(INT(AT180/8))),$AA$4:$AA$20)+(AT180-LOOKUP(1,0/($K$4:$K$20=(INT(AT180/8))),$V$4:$V$20))*(LOOKUP(1,0/($K$4:$K$20=(INT(AT180/8)+1)),$AA$4:$AA$20)-LOOKUP(1,0/($K$4:$K$20=(INT(AT180/8))),$AA$4:$AA$20))/8</f>
      </c>
      <c r="AV180" s="77"/>
    </row>
    <row r="181" ht="13.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57"/>
      <c r="AT181" s="76">
        <v>212</v>
      </c>
      <c r="AU181" s="77">
        <f>LOOKUP(1,0/($K$4:$K$20=(INT(AT181/8))),$AA$4:$AA$20)+(AT181-LOOKUP(1,0/($K$4:$K$20=(INT(AT181/8))),$V$4:$V$20))*(LOOKUP(1,0/($K$4:$K$20=(INT(AT181/8)+1)),$AA$4:$AA$20)-LOOKUP(1,0/($K$4:$K$20=(INT(AT181/8))),$AA$4:$AA$20))/8</f>
      </c>
      <c r="AV181" s="77"/>
    </row>
    <row r="182" ht="13.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57"/>
      <c r="AT182" s="76">
        <v>213</v>
      </c>
      <c r="AU182" s="77">
        <f>LOOKUP(1,0/($K$4:$K$20=(INT(AT182/8))),$AA$4:$AA$20)+(AT182-LOOKUP(1,0/($K$4:$K$20=(INT(AT182/8))),$V$4:$V$20))*(LOOKUP(1,0/($K$4:$K$20=(INT(AT182/8)+1)),$AA$4:$AA$20)-LOOKUP(1,0/($K$4:$K$20=(INT(AT182/8))),$AA$4:$AA$20))/8</f>
      </c>
      <c r="AV182" s="77"/>
    </row>
    <row r="183" ht="13.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57"/>
      <c r="AT183" s="76">
        <v>214</v>
      </c>
      <c r="AU183" s="77">
        <f>LOOKUP(1,0/($K$4:$K$20=(INT(AT183/8))),$AA$4:$AA$20)+(AT183-LOOKUP(1,0/($K$4:$K$20=(INT(AT183/8))),$V$4:$V$20))*(LOOKUP(1,0/($K$4:$K$20=(INT(AT183/8)+1)),$AA$4:$AA$20)-LOOKUP(1,0/($K$4:$K$20=(INT(AT183/8))),$AA$4:$AA$20))/8</f>
      </c>
      <c r="AV183" s="77"/>
    </row>
    <row r="184" ht="13.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57"/>
      <c r="AT184" s="76">
        <v>215</v>
      </c>
      <c r="AU184" s="77">
        <f>LOOKUP(1,0/($K$4:$K$20=(INT(AT184/8))),$AA$4:$AA$20)+(AT184-LOOKUP(1,0/($K$4:$K$20=(INT(AT184/8))),$V$4:$V$20))*(LOOKUP(1,0/($K$4:$K$20=(INT(AT184/8)+1)),$AA$4:$AA$20)-LOOKUP(1,0/($K$4:$K$20=(INT(AT184/8))),$AA$4:$AA$20))/8</f>
      </c>
      <c r="AV184" s="77"/>
    </row>
    <row r="185" ht="13.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57"/>
      <c r="AT185" s="76">
        <v>216</v>
      </c>
      <c r="AU185" s="77">
        <f>LOOKUP(1,0/($K$4:$K$20=(INT(AT185/8))),$AA$4:$AA$20)+(AT185-LOOKUP(1,0/($K$4:$K$20=(INT(AT185/8))),$V$4:$V$20))*(LOOKUP(1,0/($K$4:$K$20=(INT(AT185/8)+1)),$AA$4:$AA$20)-LOOKUP(1,0/($K$4:$K$20=(INT(AT185/8))),$AA$4:$AA$20))/8</f>
      </c>
      <c r="AV185" s="77"/>
    </row>
    <row r="186" ht="13.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57"/>
      <c r="AT186" s="76">
        <v>217</v>
      </c>
      <c r="AU186" s="77">
        <f>LOOKUP(1,0/($K$4:$K$20=(INT(AT186/8))),$AA$4:$AA$20)+(AT186-LOOKUP(1,0/($K$4:$K$20=(INT(AT186/8))),$V$4:$V$20))*(LOOKUP(1,0/($K$4:$K$20=(INT(AT186/8)+1)),$AA$4:$AA$20)-LOOKUP(1,0/($K$4:$K$20=(INT(AT186/8))),$AA$4:$AA$20))/8</f>
      </c>
      <c r="AV186" s="77"/>
    </row>
    <row r="187" ht="13.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57"/>
      <c r="AT187" s="76">
        <v>218</v>
      </c>
      <c r="AU187" s="77">
        <f>LOOKUP(1,0/($K$4:$K$20=(INT(AT187/8))),$AA$4:$AA$20)+(AT187-LOOKUP(1,0/($K$4:$K$20=(INT(AT187/8))),$V$4:$V$20))*(LOOKUP(1,0/($K$4:$K$20=(INT(AT187/8)+1)),$AA$4:$AA$20)-LOOKUP(1,0/($K$4:$K$20=(INT(AT187/8))),$AA$4:$AA$20))/8</f>
      </c>
      <c r="AV187" s="77"/>
    </row>
    <row r="188" ht="13.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57"/>
      <c r="AT188" s="76">
        <v>219</v>
      </c>
      <c r="AU188" s="77">
        <f>LOOKUP(1,0/($K$4:$K$20=(INT(AT188/8))),$AA$4:$AA$20)+(AT188-LOOKUP(1,0/($K$4:$K$20=(INT(AT188/8))),$V$4:$V$20))*(LOOKUP(1,0/($K$4:$K$20=(INT(AT188/8)+1)),$AA$4:$AA$20)-LOOKUP(1,0/($K$4:$K$20=(INT(AT188/8))),$AA$4:$AA$20))/8</f>
      </c>
      <c r="AV188" s="77"/>
    </row>
    <row r="189" ht="13.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57"/>
      <c r="AT189" s="76">
        <v>220</v>
      </c>
      <c r="AU189" s="77">
        <f>LOOKUP(1,0/($K$4:$K$20=(INT(AT189/8))),$AA$4:$AA$20)+(AT189-LOOKUP(1,0/($K$4:$K$20=(INT(AT189/8))),$V$4:$V$20))*(LOOKUP(1,0/($K$4:$K$20=(INT(AT189/8)+1)),$AA$4:$AA$20)-LOOKUP(1,0/($K$4:$K$20=(INT(AT189/8))),$AA$4:$AA$20))/8</f>
      </c>
      <c r="AV189" s="77"/>
    </row>
    <row r="190" ht="13.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57"/>
      <c r="AT190" s="76">
        <v>221</v>
      </c>
      <c r="AU190" s="77">
        <f>LOOKUP(1,0/($K$4:$K$20=(INT(AT190/8))),$AA$4:$AA$20)+(AT190-LOOKUP(1,0/($K$4:$K$20=(INT(AT190/8))),$V$4:$V$20))*(LOOKUP(1,0/($K$4:$K$20=(INT(AT190/8)+1)),$AA$4:$AA$20)-LOOKUP(1,0/($K$4:$K$20=(INT(AT190/8))),$AA$4:$AA$20))/8</f>
      </c>
      <c r="AV190" s="77"/>
    </row>
    <row r="191" ht="13.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57"/>
      <c r="AT191" s="76">
        <v>222</v>
      </c>
      <c r="AU191" s="77">
        <f>LOOKUP(1,0/($K$4:$K$20=(INT(AT191/8))),$AA$4:$AA$20)+(AT191-LOOKUP(1,0/($K$4:$K$20=(INT(AT191/8))),$V$4:$V$20))*(LOOKUP(1,0/($K$4:$K$20=(INT(AT191/8)+1)),$AA$4:$AA$20)-LOOKUP(1,0/($K$4:$K$20=(INT(AT191/8))),$AA$4:$AA$20))/8</f>
      </c>
      <c r="AV191" s="77"/>
    </row>
    <row r="192" ht="13.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57"/>
      <c r="AT192" s="76">
        <v>223</v>
      </c>
      <c r="AU192" s="77">
        <f>LOOKUP(1,0/($K$4:$K$20=(INT(AT192/8))),$AA$4:$AA$20)+(AT192-LOOKUP(1,0/($K$4:$K$20=(INT(AT192/8))),$V$4:$V$20))*(LOOKUP(1,0/($K$4:$K$20=(INT(AT192/8)+1)),$AA$4:$AA$20)-LOOKUP(1,0/($K$4:$K$20=(INT(AT192/8))),$AA$4:$AA$20))/8</f>
      </c>
      <c r="AV192" s="77"/>
    </row>
    <row r="193" ht="13.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57"/>
      <c r="AT193" s="76">
        <v>224</v>
      </c>
      <c r="AU193" s="77">
        <f>LOOKUP(1,0/($K$4:$K$20=(INT(AT193/8))),$AA$4:$AA$20)+(AT193-LOOKUP(1,0/($K$4:$K$20=(INT(AT193/8))),$V$4:$V$20))*(LOOKUP(1,0/($K$4:$K$20=(INT(AT193/8)+1)),$AA$4:$AA$20)-LOOKUP(1,0/($K$4:$K$20=(INT(AT193/8))),$AA$4:$AA$20))/8</f>
      </c>
      <c r="AV193" s="77"/>
    </row>
    <row r="194" ht="13.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57"/>
      <c r="AT194" s="76">
        <v>225</v>
      </c>
      <c r="AU194" s="77">
        <f>LOOKUP(1,0/($K$4:$K$20=(INT(AT194/8))),$AA$4:$AA$20)+(AT194-LOOKUP(1,0/($K$4:$K$20=(INT(AT194/8))),$V$4:$V$20))*(LOOKUP(1,0/($K$4:$K$20=(INT(AT194/8)+1)),$AA$4:$AA$20)-LOOKUP(1,0/($K$4:$K$20=(INT(AT194/8))),$AA$4:$AA$20))/8</f>
      </c>
      <c r="AV194" s="77"/>
    </row>
    <row r="195" ht="13.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57"/>
      <c r="AT195" s="76">
        <v>226</v>
      </c>
      <c r="AU195" s="77">
        <f>LOOKUP(1,0/($K$4:$K$20=(INT(AT195/8))),$AA$4:$AA$20)+(AT195-LOOKUP(1,0/($K$4:$K$20=(INT(AT195/8))),$V$4:$V$20))*(LOOKUP(1,0/($K$4:$K$20=(INT(AT195/8)+1)),$AA$4:$AA$20)-LOOKUP(1,0/($K$4:$K$20=(INT(AT195/8))),$AA$4:$AA$20))/8</f>
      </c>
      <c r="AV195" s="77"/>
    </row>
    <row r="196" ht="13.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57"/>
      <c r="AT196" s="76">
        <v>227</v>
      </c>
      <c r="AU196" s="77">
        <f>LOOKUP(1,0/($K$4:$K$20=(INT(AT196/8))),$AA$4:$AA$20)+(AT196-LOOKUP(1,0/($K$4:$K$20=(INT(AT196/8))),$V$4:$V$20))*(LOOKUP(1,0/($K$4:$K$20=(INT(AT196/8)+1)),$AA$4:$AA$20)-LOOKUP(1,0/($K$4:$K$20=(INT(AT196/8))),$AA$4:$AA$20))/8</f>
      </c>
      <c r="AV196" s="77"/>
    </row>
    <row r="197" ht="13.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57"/>
      <c r="AT197" s="76">
        <v>228</v>
      </c>
      <c r="AU197" s="77">
        <f>LOOKUP(1,0/($K$4:$K$20=(INT(AT197/8))),$AA$4:$AA$20)+(AT197-LOOKUP(1,0/($K$4:$K$20=(INT(AT197/8))),$V$4:$V$20))*(LOOKUP(1,0/($K$4:$K$20=(INT(AT197/8)+1)),$AA$4:$AA$20)-LOOKUP(1,0/($K$4:$K$20=(INT(AT197/8))),$AA$4:$AA$20))/8</f>
      </c>
      <c r="AV197" s="77"/>
    </row>
    <row r="198" ht="13.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57"/>
      <c r="AT198" s="76">
        <v>229</v>
      </c>
      <c r="AU198" s="77">
        <f>LOOKUP(1,0/($K$4:$K$20=(INT(AT198/8))),$AA$4:$AA$20)+(AT198-LOOKUP(1,0/($K$4:$K$20=(INT(AT198/8))),$V$4:$V$20))*(LOOKUP(1,0/($K$4:$K$20=(INT(AT198/8)+1)),$AA$4:$AA$20)-LOOKUP(1,0/($K$4:$K$20=(INT(AT198/8))),$AA$4:$AA$20))/8</f>
      </c>
      <c r="AV198" s="77"/>
    </row>
    <row r="199" ht="13.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57"/>
      <c r="AT199" s="76">
        <v>230</v>
      </c>
      <c r="AU199" s="77">
        <f>LOOKUP(1,0/($K$4:$K$20=(INT(AT199/8))),$AA$4:$AA$20)+(AT199-LOOKUP(1,0/($K$4:$K$20=(INT(AT199/8))),$V$4:$V$20))*(LOOKUP(1,0/($K$4:$K$20=(INT(AT199/8)+1)),$AA$4:$AA$20)-LOOKUP(1,0/($K$4:$K$20=(INT(AT199/8))),$AA$4:$AA$20))/8</f>
      </c>
      <c r="AV199" s="77"/>
    </row>
    <row r="200" ht="13.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57"/>
      <c r="AT200" s="76">
        <v>231</v>
      </c>
      <c r="AU200" s="77">
        <f>LOOKUP(1,0/($K$4:$K$20=(INT(AT200/8))),$AA$4:$AA$20)+(AT200-LOOKUP(1,0/($K$4:$K$20=(INT(AT200/8))),$V$4:$V$20))*(LOOKUP(1,0/($K$4:$K$20=(INT(AT200/8)+1)),$AA$4:$AA$20)-LOOKUP(1,0/($K$4:$K$20=(INT(AT200/8))),$AA$4:$AA$20))/8</f>
      </c>
      <c r="AV200" s="77"/>
    </row>
    <row r="201" ht="13.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57"/>
      <c r="AT201" s="76">
        <v>232</v>
      </c>
      <c r="AU201" s="77">
        <f>LOOKUP(1,0/($K$4:$K$20=(INT(AT201/8))),$AA$4:$AA$20)+(AT201-LOOKUP(1,0/($K$4:$K$20=(INT(AT201/8))),$V$4:$V$20))*(LOOKUP(1,0/($K$4:$K$20=(INT(AT201/8)+1)),$AA$4:$AA$20)-LOOKUP(1,0/($K$4:$K$20=(INT(AT201/8))),$AA$4:$AA$20))/8</f>
      </c>
      <c r="AV201" s="77"/>
    </row>
    <row r="202" ht="13.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57"/>
      <c r="AT202" s="76">
        <v>233</v>
      </c>
      <c r="AU202" s="77">
        <f>LOOKUP(1,0/($K$4:$K$20=(INT(AT202/8))),$AA$4:$AA$20)+(AT202-LOOKUP(1,0/($K$4:$K$20=(INT(AT202/8))),$V$4:$V$20))*(LOOKUP(1,0/($K$4:$K$20=(INT(AT202/8)+1)),$AA$4:$AA$20)-LOOKUP(1,0/($K$4:$K$20=(INT(AT202/8))),$AA$4:$AA$20))/8</f>
      </c>
      <c r="AV202" s="77"/>
    </row>
    <row r="203" ht="13.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57"/>
      <c r="AT203" s="76">
        <v>234</v>
      </c>
      <c r="AU203" s="77">
        <f>LOOKUP(1,0/($K$4:$K$20=(INT(AT203/8))),$AA$4:$AA$20)+(AT203-LOOKUP(1,0/($K$4:$K$20=(INT(AT203/8))),$V$4:$V$20))*(LOOKUP(1,0/($K$4:$K$20=(INT(AT203/8)+1)),$AA$4:$AA$20)-LOOKUP(1,0/($K$4:$K$20=(INT(AT203/8))),$AA$4:$AA$20))/8</f>
      </c>
      <c r="AV203" s="77"/>
    </row>
    <row r="204" ht="13.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57"/>
      <c r="AT204" s="76">
        <v>235</v>
      </c>
      <c r="AU204" s="77">
        <f>LOOKUP(1,0/($K$4:$K$20=(INT(AT204/8))),$AA$4:$AA$20)+(AT204-LOOKUP(1,0/($K$4:$K$20=(INT(AT204/8))),$V$4:$V$20))*(LOOKUP(1,0/($K$4:$K$20=(INT(AT204/8)+1)),$AA$4:$AA$20)-LOOKUP(1,0/($K$4:$K$20=(INT(AT204/8))),$AA$4:$AA$20))/8</f>
      </c>
      <c r="AV204" s="77"/>
    </row>
    <row r="205" ht="13.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57"/>
      <c r="AT205" s="76">
        <v>236</v>
      </c>
      <c r="AU205" s="77">
        <f>LOOKUP(1,0/($K$4:$K$20=(INT(AT205/8))),$AA$4:$AA$20)+(AT205-LOOKUP(1,0/($K$4:$K$20=(INT(AT205/8))),$V$4:$V$20))*(LOOKUP(1,0/($K$4:$K$20=(INT(AT205/8)+1)),$AA$4:$AA$20)-LOOKUP(1,0/($K$4:$K$20=(INT(AT205/8))),$AA$4:$AA$20))/8</f>
      </c>
      <c r="AV205" s="77"/>
    </row>
    <row r="206" ht="13.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57"/>
      <c r="AT206" s="76">
        <v>237</v>
      </c>
      <c r="AU206" s="77">
        <f>LOOKUP(1,0/($K$4:$K$20=(INT(AT206/8))),$AA$4:$AA$20)+(AT206-LOOKUP(1,0/($K$4:$K$20=(INT(AT206/8))),$V$4:$V$20))*(LOOKUP(1,0/($K$4:$K$20=(INT(AT206/8)+1)),$AA$4:$AA$20)-LOOKUP(1,0/($K$4:$K$20=(INT(AT206/8))),$AA$4:$AA$20))/8</f>
      </c>
      <c r="AV206" s="77"/>
    </row>
    <row r="207" ht="13.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57"/>
      <c r="AT207" s="76">
        <v>238</v>
      </c>
      <c r="AU207" s="77">
        <f>LOOKUP(1,0/($K$4:$K$20=(INT(AT207/8))),$AA$4:$AA$20)+(AT207-LOOKUP(1,0/($K$4:$K$20=(INT(AT207/8))),$V$4:$V$20))*(LOOKUP(1,0/($K$4:$K$20=(INT(AT207/8)+1)),$AA$4:$AA$20)-LOOKUP(1,0/($K$4:$K$20=(INT(AT207/8))),$AA$4:$AA$20))/8</f>
      </c>
      <c r="AV207" s="77"/>
    </row>
    <row r="208" ht="13.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57"/>
      <c r="AT208" s="76">
        <v>239</v>
      </c>
      <c r="AU208" s="77">
        <f>LOOKUP(1,0/($K$4:$K$20=(INT(AT208/8))),$AA$4:$AA$20)+(AT208-LOOKUP(1,0/($K$4:$K$20=(INT(AT208/8))),$V$4:$V$20))*(LOOKUP(1,0/($K$4:$K$20=(INT(AT208/8)+1)),$AA$4:$AA$20)-LOOKUP(1,0/($K$4:$K$20=(INT(AT208/8))),$AA$4:$AA$20))/8</f>
      </c>
      <c r="AV208" s="77"/>
    </row>
    <row r="209" ht="13.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57"/>
      <c r="AT209" s="76">
        <v>240</v>
      </c>
      <c r="AU209" s="77">
        <f>LOOKUP(1,0/($K$4:$K$20=(INT(AT209/8))),$AA$4:$AA$20)+(AT209-LOOKUP(1,0/($K$4:$K$20=(INT(AT209/8))),$V$4:$V$20))*(LOOKUP(1,0/($K$4:$K$20=(INT(AT209/8)+1)),$AA$4:$AA$20)-LOOKUP(1,0/($K$4:$K$20=(INT(AT209/8))),$AA$4:$AA$20))/8</f>
      </c>
      <c r="AV209" s="77"/>
    </row>
    <row r="210" ht="13.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57"/>
      <c r="AT210" s="76">
        <v>241</v>
      </c>
      <c r="AU210" s="77">
        <f>LOOKUP(1,0/($K$4:$K$20=(INT(AT210/8))),$AA$4:$AA$20)+(AT210-LOOKUP(1,0/($K$4:$K$20=(INT(AT210/8))),$V$4:$V$20))*(LOOKUP(1,0/($K$4:$K$20=(INT(AT210/8)+1)),$AA$4:$AA$20)-LOOKUP(1,0/($K$4:$K$20=(INT(AT210/8))),$AA$4:$AA$20))/8</f>
      </c>
      <c r="AV210" s="77"/>
    </row>
    <row r="211" ht="13.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57"/>
      <c r="AT211" s="76">
        <v>242</v>
      </c>
      <c r="AU211" s="77">
        <f>LOOKUP(1,0/($K$4:$K$20=(INT(AT211/8))),$AA$4:$AA$20)+(AT211-LOOKUP(1,0/($K$4:$K$20=(INT(AT211/8))),$V$4:$V$20))*(LOOKUP(1,0/($K$4:$K$20=(INT(AT211/8)+1)),$AA$4:$AA$20)-LOOKUP(1,0/($K$4:$K$20=(INT(AT211/8))),$AA$4:$AA$20))/8</f>
      </c>
      <c r="AV211" s="77"/>
    </row>
    <row r="212" ht="13.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57"/>
      <c r="AT212" s="76">
        <v>243</v>
      </c>
      <c r="AU212" s="77">
        <f>LOOKUP(1,0/($K$4:$K$20=(INT(AT212/8))),$AA$4:$AA$20)+(AT212-LOOKUP(1,0/($K$4:$K$20=(INT(AT212/8))),$V$4:$V$20))*(LOOKUP(1,0/($K$4:$K$20=(INT(AT212/8)+1)),$AA$4:$AA$20)-LOOKUP(1,0/($K$4:$K$20=(INT(AT212/8))),$AA$4:$AA$20))/8</f>
      </c>
      <c r="AV212" s="77"/>
    </row>
    <row r="213" ht="13.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57"/>
      <c r="AT213" s="76">
        <v>244</v>
      </c>
      <c r="AU213" s="77">
        <f>LOOKUP(1,0/($K$4:$K$20=(INT(AT213/8))),$AA$4:$AA$20)+(AT213-LOOKUP(1,0/($K$4:$K$20=(INT(AT213/8))),$V$4:$V$20))*(LOOKUP(1,0/($K$4:$K$20=(INT(AT213/8)+1)),$AA$4:$AA$20)-LOOKUP(1,0/($K$4:$K$20=(INT(AT213/8))),$AA$4:$AA$20))/8</f>
      </c>
      <c r="AV213" s="77"/>
    </row>
    <row r="214" ht="13.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57"/>
      <c r="AT214" s="76">
        <v>245</v>
      </c>
      <c r="AU214" s="77">
        <f>LOOKUP(1,0/($K$4:$K$20=(INT(AT214/8))),$AA$4:$AA$20)+(AT214-LOOKUP(1,0/($K$4:$K$20=(INT(AT214/8))),$V$4:$V$20))*(LOOKUP(1,0/($K$4:$K$20=(INT(AT214/8)+1)),$AA$4:$AA$20)-LOOKUP(1,0/($K$4:$K$20=(INT(AT214/8))),$AA$4:$AA$20))/8</f>
      </c>
      <c r="AV214" s="77"/>
    </row>
    <row r="215" ht="13.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57"/>
      <c r="AT215" s="76">
        <v>246</v>
      </c>
      <c r="AU215" s="77">
        <f>LOOKUP(1,0/($K$4:$K$20=(INT(AT215/8))),$AA$4:$AA$20)+(AT215-LOOKUP(1,0/($K$4:$K$20=(INT(AT215/8))),$V$4:$V$20))*(LOOKUP(1,0/($K$4:$K$20=(INT(AT215/8)+1)),$AA$4:$AA$20)-LOOKUP(1,0/($K$4:$K$20=(INT(AT215/8))),$AA$4:$AA$20))/8</f>
      </c>
      <c r="AV215" s="77"/>
    </row>
    <row r="216" ht="13.5" customHeight="1">
      <c r="A216" s="29"/>
      <c r="B216" s="29"/>
      <c r="C216" s="29"/>
      <c r="D216" s="168">
        <f>2048/(2048-1)</f>
        <v>1.000488519785051</v>
      </c>
      <c r="E216" s="168">
        <f>D216*22</f>
        <v>22.01074743527113</v>
      </c>
      <c r="F216" s="229">
        <f>2048/(2048-232)</f>
        <v>1.127753303964758</v>
      </c>
      <c r="G216" s="229">
        <v>3</v>
      </c>
      <c r="H216" s="168">
        <f>F216*G216</f>
        <v>3.383259911894274</v>
      </c>
      <c r="I216" s="168">
        <f>H216*H219</f>
        <v>6.750491003947576</v>
      </c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57"/>
      <c r="AT216" s="76">
        <v>247</v>
      </c>
      <c r="AU216" s="77">
        <f>LOOKUP(1,0/($K$4:$K$20=(INT(AT216/8))),$AA$4:$AA$20)+(AT216-LOOKUP(1,0/($K$4:$K$20=(INT(AT216/8))),$V$4:$V$20))*(LOOKUP(1,0/($K$4:$K$20=(INT(AT216/8)+1)),$AA$4:$AA$20)-LOOKUP(1,0/($K$4:$K$20=(INT(AT216/8))),$AA$4:$AA$20))/8</f>
      </c>
      <c r="AV216" s="77"/>
    </row>
    <row r="217" ht="13.5" customHeight="1">
      <c r="A217" s="29"/>
      <c r="B217" s="29"/>
      <c r="C217" s="29"/>
      <c r="D217" s="168">
        <f>2048/(2048-1957)</f>
        <v>22.50549450549451</v>
      </c>
      <c r="E217" s="168">
        <f>D217*22</f>
        <v>495.1208791208792</v>
      </c>
      <c r="F217" s="29"/>
      <c r="G217" s="229">
        <v>33</v>
      </c>
      <c r="H217" s="168">
        <f>G217*D217</f>
        <v>742.6813186813188</v>
      </c>
      <c r="I217" s="168">
        <f>H217*H219</f>
        <v>1481.844047196228</v>
      </c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57"/>
      <c r="AT217" s="76">
        <v>248</v>
      </c>
      <c r="AU217" s="77">
        <f>LOOKUP(1,0/($K$4:$K$20=(INT(AT217/8))),$AA$4:$AA$20)+(AT217-LOOKUP(1,0/($K$4:$K$20=(INT(AT217/8))),$V$4:$V$20))*(LOOKUP(1,0/($K$4:$K$20=(INT(AT217/8)+1)),$AA$4:$AA$20)-LOOKUP(1,0/($K$4:$K$20=(INT(AT217/8))),$AA$4:$AA$20))/8</f>
      </c>
      <c r="AV217" s="77"/>
    </row>
    <row r="218" ht="13.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57"/>
      <c r="AT218" s="76">
        <v>249</v>
      </c>
      <c r="AU218" s="77">
        <f>LOOKUP(1,0/($K$4:$K$20=(INT(AT218/8))),$AA$4:$AA$20)+(AT218-LOOKUP(1,0/($K$4:$K$20=(INT(AT218/8))),$V$4:$V$20))*(LOOKUP(1,0/($K$4:$K$20=(INT(AT218/8)+1)),$AA$4:$AA$20)-LOOKUP(1,0/($K$4:$K$20=(INT(AT218/8))),$AA$4:$AA$20))/8</f>
      </c>
      <c r="AV218" s="77"/>
    </row>
    <row r="219" ht="13.5" customHeight="1">
      <c r="A219" s="29"/>
      <c r="B219" s="29"/>
      <c r="C219" s="29"/>
      <c r="D219" s="29"/>
      <c r="E219" s="29"/>
      <c r="F219" s="29"/>
      <c r="G219" s="29"/>
      <c r="H219" s="168">
        <f>10^(6/20)</f>
        <v>1.99526231496888</v>
      </c>
      <c r="I219" s="168">
        <f>E216/I216</f>
        <v>3.260614290486367</v>
      </c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57"/>
      <c r="AT219" s="76">
        <v>250</v>
      </c>
      <c r="AU219" s="77">
        <f>LOOKUP(1,0/($K$4:$K$20=(INT(AT219/8))),$AA$4:$AA$20)+(AT219-LOOKUP(1,0/($K$4:$K$20=(INT(AT219/8))),$V$4:$V$20))*(LOOKUP(1,0/($K$4:$K$20=(INT(AT219/8)+1)),$AA$4:$AA$20)-LOOKUP(1,0/($K$4:$K$20=(INT(AT219/8))),$AA$4:$AA$20))/8</f>
      </c>
      <c r="AV219" s="77"/>
    </row>
    <row r="220" ht="13.5" customHeight="1">
      <c r="A220" s="29"/>
      <c r="B220" s="29"/>
      <c r="C220" s="29"/>
      <c r="D220" s="29"/>
      <c r="E220" s="29"/>
      <c r="F220" s="29"/>
      <c r="G220" s="29"/>
      <c r="H220" s="29"/>
      <c r="I220" s="168">
        <f>I217/E217</f>
        <v>2.99289347245332</v>
      </c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57"/>
      <c r="AT220" s="76">
        <v>251</v>
      </c>
      <c r="AU220" s="77">
        <f>LOOKUP(1,0/($K$4:$K$20=(INT(AT220/8))),$AA$4:$AA$20)+(AT220-LOOKUP(1,0/($K$4:$K$20=(INT(AT220/8))),$V$4:$V$20))*(LOOKUP(1,0/($K$4:$K$20=(INT(AT220/8)+1)),$AA$4:$AA$20)-LOOKUP(1,0/($K$4:$K$20=(INT(AT220/8))),$AA$4:$AA$20))/8</f>
      </c>
      <c r="AV220" s="77"/>
    </row>
    <row r="221" ht="13.5" customHeight="1">
      <c r="A221" s="29"/>
      <c r="B221" s="29"/>
      <c r="C221" s="29"/>
      <c r="D221" s="168">
        <f>22*22</f>
        <v>484</v>
      </c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57"/>
      <c r="AT221" s="76">
        <v>252</v>
      </c>
      <c r="AU221" s="77">
        <f>LOOKUP(1,0/($K$4:$K$20=(INT(AT221/8))),$AA$4:$AA$20)+(AT221-LOOKUP(1,0/($K$4:$K$20=(INT(AT221/8))),$V$4:$V$20))*(LOOKUP(1,0/($K$4:$K$20=(INT(AT221/8)+1)),$AA$4:$AA$20)-LOOKUP(1,0/($K$4:$K$20=(INT(AT221/8))),$AA$4:$AA$20))/8</f>
      </c>
      <c r="AV221" s="77"/>
    </row>
    <row r="222" ht="13.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57"/>
      <c r="AT222" s="76">
        <v>253</v>
      </c>
      <c r="AU222" s="77">
        <f>LOOKUP(1,0/($K$4:$K$20=(INT(AT222/8))),$AA$4:$AA$20)+(AT222-LOOKUP(1,0/($K$4:$K$20=(INT(AT222/8))),$V$4:$V$20))*(LOOKUP(1,0/($K$4:$K$20=(INT(AT222/8)+1)),$AA$4:$AA$20)-LOOKUP(1,0/($K$4:$K$20=(INT(AT222/8))),$AA$4:$AA$20))/8</f>
      </c>
      <c r="AV222" s="77"/>
    </row>
    <row r="223" ht="13.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57"/>
      <c r="AT223" s="76">
        <v>254</v>
      </c>
      <c r="AU223" s="77">
        <f>LOOKUP(1,0/($K$4:$K$20=(INT(AT223/8))),$AA$4:$AA$20)+(AT223-LOOKUP(1,0/($K$4:$K$20=(INT(AT223/8))),$V$4:$V$20))*(LOOKUP(1,0/($K$4:$K$20=(INT(AT223/8)+1)),$AA$4:$AA$20)-LOOKUP(1,0/($K$4:$K$20=(INT(AT223/8))),$AA$4:$AA$20))/8</f>
      </c>
      <c r="AV223" s="77"/>
    </row>
    <row r="224" ht="13.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57"/>
      <c r="AT224" s="76">
        <v>255</v>
      </c>
      <c r="AU224" s="77">
        <f>LOOKUP(1,0/($K$4:$K$20=(INT(AT224/8))),$AA$4:$AA$20)+(AT224-LOOKUP(1,0/($K$4:$K$20=(INT(AT224/8))),$V$4:$V$20))*(LOOKUP(1,0/($K$4:$K$20=(INT(AT224/8)+1)),$AA$4:$AA$20)-LOOKUP(1,0/($K$4:$K$20=(INT(AT224/8))),$AA$4:$AA$20))/8</f>
      </c>
      <c r="AV224" s="77"/>
    </row>
  </sheetData>
  <mergeCells count="41">
    <mergeCell ref="B1:I1"/>
    <mergeCell ref="D2:E2"/>
    <mergeCell ref="F2:G2"/>
    <mergeCell ref="K2:U2"/>
    <mergeCell ref="AQ2:AS2"/>
    <mergeCell ref="B23:I23"/>
    <mergeCell ref="D24:I24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36:I36"/>
    <mergeCell ref="D37:I37"/>
    <mergeCell ref="D38:I38"/>
    <mergeCell ref="B40:I40"/>
    <mergeCell ref="B2:B3"/>
    <mergeCell ref="B24:B26"/>
    <mergeCell ref="B27:B29"/>
    <mergeCell ref="B30:B32"/>
    <mergeCell ref="B33:B35"/>
    <mergeCell ref="B36:B38"/>
    <mergeCell ref="C2:C3"/>
    <mergeCell ref="C24:C26"/>
    <mergeCell ref="C27:C29"/>
    <mergeCell ref="C30:C32"/>
    <mergeCell ref="C33:C35"/>
    <mergeCell ref="C36:C38"/>
    <mergeCell ref="H2:H3"/>
    <mergeCell ref="I2:I3"/>
    <mergeCell ref="AA1:AA2"/>
    <mergeCell ref="AB1:AB2"/>
    <mergeCell ref="AU1:AU2"/>
    <mergeCell ref="AV1:AV2"/>
    <mergeCell ref="B41:I9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T802"/>
  <sheetViews>
    <sheetView workbookViewId="0" showGridLines="0" defaultGridColor="1"/>
  </sheetViews>
  <sheetFormatPr defaultColWidth="9" defaultRowHeight="13.5" customHeight="1" outlineLevelRow="0" outlineLevelCol="0"/>
  <cols>
    <col min="1" max="20" width="9" style="238" customWidth="1"/>
    <col min="21" max="256" width="9" style="238" customWidth="1"/>
  </cols>
  <sheetData>
    <row r="1" ht="16" customHeight="1">
      <c r="A1" s="168">
        <v>100180</v>
      </c>
      <c r="B1" s="29"/>
      <c r="C1" s="29"/>
      <c r="D1" s="29"/>
      <c r="E1" s="29"/>
      <c r="F1" s="29"/>
      <c r="G1" s="29"/>
      <c r="H1" s="168">
        <v>255</v>
      </c>
      <c r="I1" s="29"/>
      <c r="J1" s="29"/>
      <c r="K1" s="29"/>
      <c r="L1" s="29"/>
      <c r="M1" s="29"/>
      <c r="N1" s="29"/>
      <c r="O1" s="29"/>
      <c r="P1" t="s" s="47">
        <v>127</v>
      </c>
      <c r="Q1" s="29"/>
      <c r="R1" s="168">
        <v>2550</v>
      </c>
      <c r="S1" s="29"/>
      <c r="T1" s="29"/>
    </row>
    <row r="2" ht="16" customHeight="1">
      <c r="A2" s="168">
        <v>13</v>
      </c>
      <c r="B2" s="168">
        <v>12</v>
      </c>
      <c r="C2" s="168">
        <v>10</v>
      </c>
      <c r="D2" s="168">
        <v>9</v>
      </c>
      <c r="E2" s="168">
        <v>7</v>
      </c>
      <c r="F2" s="168">
        <v>5</v>
      </c>
      <c r="G2" s="168">
        <v>3</v>
      </c>
      <c r="H2" s="168">
        <v>13</v>
      </c>
      <c r="I2" s="168">
        <v>12</v>
      </c>
      <c r="J2" s="168">
        <v>10</v>
      </c>
      <c r="K2" s="168">
        <v>9</v>
      </c>
      <c r="L2" s="168">
        <v>7</v>
      </c>
      <c r="M2" s="168">
        <v>5</v>
      </c>
      <c r="N2" s="168">
        <v>3</v>
      </c>
      <c r="O2" s="29"/>
      <c r="P2" s="168">
        <v>13</v>
      </c>
      <c r="Q2" s="168">
        <v>30</v>
      </c>
      <c r="R2" s="168">
        <v>13</v>
      </c>
      <c r="S2" s="168">
        <v>30</v>
      </c>
      <c r="T2" s="29"/>
    </row>
    <row r="3" ht="16" customHeight="1">
      <c r="A3" s="168">
        <v>91.02593105158731</v>
      </c>
      <c r="B3" s="168">
        <v>148.991009424603</v>
      </c>
      <c r="C3" s="168">
        <v>148.467056051587</v>
      </c>
      <c r="D3" s="168">
        <v>148.165180555556</v>
      </c>
      <c r="E3" s="168">
        <v>74.7540367063492</v>
      </c>
      <c r="F3" s="168">
        <v>172.046545138889</v>
      </c>
      <c r="G3" s="168">
        <v>97.9580654761905</v>
      </c>
      <c r="H3" s="168">
        <v>178.375598214286</v>
      </c>
      <c r="I3" s="168">
        <v>18.6702018849206</v>
      </c>
      <c r="J3" s="168">
        <v>234.647941964286</v>
      </c>
      <c r="K3" s="168">
        <v>233.497776785714</v>
      </c>
      <c r="L3" s="168">
        <v>234.905253968254</v>
      </c>
      <c r="M3" s="168">
        <v>234.905253968254</v>
      </c>
      <c r="N3" s="168">
        <v>40.9858983134921</v>
      </c>
      <c r="O3" s="168">
        <v>89</v>
      </c>
      <c r="P3" s="168">
        <v>99.0567631815214</v>
      </c>
      <c r="Q3" s="168">
        <v>125.553385161606</v>
      </c>
      <c r="R3" s="168">
        <v>28.0576650750898</v>
      </c>
      <c r="S3" s="168">
        <v>133.590172012733</v>
      </c>
      <c r="T3" s="168">
        <v>56</v>
      </c>
    </row>
    <row r="4" ht="16" customHeight="1">
      <c r="A4" s="168">
        <v>109.212320436508</v>
      </c>
      <c r="B4" s="168">
        <v>149.065274801587</v>
      </c>
      <c r="C4" s="168">
        <v>148.558637400794</v>
      </c>
      <c r="D4" s="168">
        <v>148.792389880952</v>
      </c>
      <c r="E4" s="168">
        <v>92.824529265873</v>
      </c>
      <c r="F4" s="168">
        <v>234.880649305556</v>
      </c>
      <c r="G4" s="168">
        <v>116.175583333333</v>
      </c>
      <c r="H4" s="168">
        <v>162.185529761905</v>
      </c>
      <c r="I4" s="168">
        <v>23.2285064484127</v>
      </c>
      <c r="J4" s="168">
        <v>232.472265873016</v>
      </c>
      <c r="K4" s="168">
        <v>225.784705357143</v>
      </c>
      <c r="L4" s="168">
        <v>234.903690972222</v>
      </c>
      <c r="M4" s="168">
        <v>234.904000992064</v>
      </c>
      <c r="N4" s="168">
        <v>48.2709682539683</v>
      </c>
      <c r="O4" s="168">
        <v>147</v>
      </c>
      <c r="P4" s="168">
        <v>99.1911422624878</v>
      </c>
      <c r="Q4" s="168">
        <v>125.787403587169</v>
      </c>
      <c r="R4" s="168">
        <v>28.1564224208293</v>
      </c>
      <c r="S4" s="168">
        <v>133.696110839047</v>
      </c>
      <c r="T4" s="168">
        <v>120</v>
      </c>
    </row>
    <row r="5" ht="16" customHeight="1">
      <c r="A5" s="168">
        <v>129.895868055556</v>
      </c>
      <c r="B5" s="168">
        <v>149.079303075397</v>
      </c>
      <c r="C5" s="168">
        <v>148.601852678571</v>
      </c>
      <c r="D5" s="168">
        <v>148.865370039683</v>
      </c>
      <c r="E5" s="168">
        <v>110.429345238095</v>
      </c>
      <c r="F5" s="168">
        <v>234.875347718254</v>
      </c>
      <c r="G5" s="168">
        <v>140.192385416667</v>
      </c>
      <c r="H5" s="168">
        <v>152.425463293651</v>
      </c>
      <c r="I5" s="168">
        <v>35.7132222222222</v>
      </c>
      <c r="J5" s="168">
        <v>222.250098710317</v>
      </c>
      <c r="K5" s="168">
        <v>205.870695436508</v>
      </c>
      <c r="L5" s="168">
        <v>234.903690972222</v>
      </c>
      <c r="M5" s="168">
        <v>232.242321924603</v>
      </c>
      <c r="N5" s="168">
        <v>58.278316468254</v>
      </c>
      <c r="O5" s="168">
        <v>147</v>
      </c>
      <c r="P5" s="168">
        <v>102.081000550930</v>
      </c>
      <c r="Q5" s="168">
        <v>125.764590475024</v>
      </c>
      <c r="R5" s="168">
        <v>30.3844459067907</v>
      </c>
      <c r="S5" s="168">
        <v>130.722004570682</v>
      </c>
      <c r="T5" s="168">
        <v>127</v>
      </c>
    </row>
    <row r="6" ht="16" customHeight="1">
      <c r="A6" s="168">
        <v>147.969306547619</v>
      </c>
      <c r="B6" s="168">
        <v>148.978397321429</v>
      </c>
      <c r="C6" s="168">
        <v>148.474987103175</v>
      </c>
      <c r="D6" s="168">
        <v>148.822851686508</v>
      </c>
      <c r="E6" s="168">
        <v>132.005220734127</v>
      </c>
      <c r="F6" s="168">
        <v>234.244720238095</v>
      </c>
      <c r="G6" s="168">
        <v>233.226164186508</v>
      </c>
      <c r="H6" s="168">
        <v>148.078480654762</v>
      </c>
      <c r="I6" s="168">
        <v>57.953033234127</v>
      </c>
      <c r="J6" s="168">
        <v>199.513499503968</v>
      </c>
      <c r="K6" s="168">
        <v>183.690371527778</v>
      </c>
      <c r="L6" s="168">
        <v>234.905253968254</v>
      </c>
      <c r="M6" s="168">
        <v>38.1223536706349</v>
      </c>
      <c r="N6" s="168">
        <v>75.2077514880952</v>
      </c>
      <c r="O6" s="168">
        <v>147</v>
      </c>
      <c r="P6" s="168">
        <v>102.000897302481</v>
      </c>
      <c r="Q6" s="168">
        <v>125.608347106595</v>
      </c>
      <c r="R6" s="168">
        <v>30.3067223718577</v>
      </c>
      <c r="S6" s="168">
        <v>130.647247388182</v>
      </c>
      <c r="T6" s="168">
        <v>123</v>
      </c>
    </row>
    <row r="7" ht="16" customHeight="1">
      <c r="A7" s="168">
        <v>146.442010912698</v>
      </c>
      <c r="B7" s="168">
        <v>149.119669146825</v>
      </c>
      <c r="C7" s="168">
        <v>148.669795634921</v>
      </c>
      <c r="D7" s="168">
        <v>149.034900297619</v>
      </c>
      <c r="E7" s="168">
        <v>149.134752976190</v>
      </c>
      <c r="F7" s="168">
        <v>230.355363591270</v>
      </c>
      <c r="G7" s="168">
        <v>234.838248511905</v>
      </c>
      <c r="H7" s="168">
        <v>148.396470734127</v>
      </c>
      <c r="I7" s="168">
        <v>88.7613149801587</v>
      </c>
      <c r="J7" s="168">
        <v>178.422690476190</v>
      </c>
      <c r="K7" s="168">
        <v>166.462926587302</v>
      </c>
      <c r="L7" s="168">
        <v>234.903690972222</v>
      </c>
      <c r="M7" s="168">
        <v>25.5650401785714</v>
      </c>
      <c r="N7" s="168">
        <v>234.921974206349</v>
      </c>
      <c r="O7" s="29"/>
      <c r="P7" s="168">
        <v>107.748688479432</v>
      </c>
      <c r="Q7" s="168">
        <v>125.830754162586</v>
      </c>
      <c r="R7" s="168">
        <v>32.4818590842312</v>
      </c>
      <c r="S7" s="168">
        <v>128.847861573621</v>
      </c>
      <c r="T7" s="29"/>
    </row>
    <row r="8" ht="16" customHeight="1">
      <c r="A8" s="168">
        <v>147.331750496032</v>
      </c>
      <c r="B8" s="168">
        <v>222.652506944444</v>
      </c>
      <c r="C8" s="168">
        <v>148.635448412698</v>
      </c>
      <c r="D8" s="168">
        <v>133.533727182540</v>
      </c>
      <c r="E8" s="168">
        <v>146.617267361111</v>
      </c>
      <c r="F8" s="168">
        <v>212.574290178571</v>
      </c>
      <c r="G8" s="168">
        <v>234.454377480159</v>
      </c>
      <c r="H8" s="168">
        <v>148.281910714286</v>
      </c>
      <c r="I8" s="168">
        <v>88.994722718254</v>
      </c>
      <c r="J8" s="168">
        <v>162.135700396825</v>
      </c>
      <c r="K8" s="168">
        <v>131.860594742063</v>
      </c>
      <c r="L8" s="168">
        <v>234.902736607143</v>
      </c>
      <c r="M8" s="168">
        <v>33.7907911706349</v>
      </c>
      <c r="N8" s="168">
        <v>234.927683531746</v>
      </c>
      <c r="O8" s="29"/>
      <c r="P8" s="168">
        <v>107.706469862063</v>
      </c>
      <c r="Q8" s="168">
        <v>125.796922441234</v>
      </c>
      <c r="R8" s="168">
        <v>32.4166697273914</v>
      </c>
      <c r="S8" s="168">
        <v>128.830935765589</v>
      </c>
      <c r="T8" s="29"/>
    </row>
    <row r="9" ht="16" customHeight="1">
      <c r="A9" s="168">
        <v>147.938172123016</v>
      </c>
      <c r="B9" s="168">
        <v>234.900859126984</v>
      </c>
      <c r="C9" s="168">
        <v>150.370261904762</v>
      </c>
      <c r="D9" s="168">
        <v>65.6672073412698</v>
      </c>
      <c r="E9" s="168">
        <v>147.326059027778</v>
      </c>
      <c r="F9" s="168">
        <v>188.039997519841</v>
      </c>
      <c r="G9" s="168">
        <v>231.866708333333</v>
      </c>
      <c r="H9" s="168">
        <v>148.817374007937</v>
      </c>
      <c r="I9" s="168">
        <v>88.83670634920639</v>
      </c>
      <c r="J9" s="168">
        <v>152.357311011905</v>
      </c>
      <c r="K9" s="168">
        <v>19.2070505952381</v>
      </c>
      <c r="L9" s="168">
        <v>234.672136408730</v>
      </c>
      <c r="M9" s="168">
        <v>46.1280476190476</v>
      </c>
      <c r="N9" s="168">
        <v>234.918966765873</v>
      </c>
      <c r="O9" s="29"/>
      <c r="P9" s="168">
        <v>209.505506753999</v>
      </c>
      <c r="Q9" s="168">
        <v>125.690295972086</v>
      </c>
      <c r="R9" s="168">
        <v>34.5751566070846</v>
      </c>
      <c r="S9" s="168">
        <v>127.136458333333</v>
      </c>
      <c r="T9" s="29"/>
    </row>
    <row r="10" ht="16" customHeight="1">
      <c r="A10" s="168">
        <v>148.882954365079</v>
      </c>
      <c r="B10" s="168">
        <v>234.659429067460</v>
      </c>
      <c r="C10" s="168">
        <v>233.942160218254</v>
      </c>
      <c r="D10" s="168">
        <v>71.8064776785714</v>
      </c>
      <c r="E10" s="168">
        <v>148.976207341270</v>
      </c>
      <c r="F10" s="168">
        <v>171.343255952381</v>
      </c>
      <c r="G10" s="168">
        <v>218.767193948413</v>
      </c>
      <c r="H10" s="168">
        <v>148.716019345238</v>
      </c>
      <c r="I10" s="168">
        <v>89.0584513888889</v>
      </c>
      <c r="J10" s="168">
        <v>141.674327380952</v>
      </c>
      <c r="K10" s="168">
        <v>19.0406135912698</v>
      </c>
      <c r="L10" s="168">
        <v>139.840702380952</v>
      </c>
      <c r="M10" s="168">
        <v>64.54923462301591</v>
      </c>
      <c r="N10" s="168">
        <v>234.916046130952</v>
      </c>
      <c r="O10" s="29"/>
      <c r="P10" s="168">
        <v>209.515863226412</v>
      </c>
      <c r="Q10" s="168">
        <v>125.831221943356</v>
      </c>
      <c r="R10" s="168">
        <v>34.7122097412667</v>
      </c>
      <c r="S10" s="168">
        <v>127.227097616716</v>
      </c>
      <c r="T10" s="29"/>
    </row>
    <row r="11" ht="16" customHeight="1">
      <c r="A11" s="168">
        <v>148.805320932540</v>
      </c>
      <c r="B11" s="168">
        <v>232.883078373016</v>
      </c>
      <c r="C11" s="168">
        <v>234.893152281746</v>
      </c>
      <c r="D11" s="168">
        <v>89.80351785714289</v>
      </c>
      <c r="E11" s="168">
        <v>149.125584821429</v>
      </c>
      <c r="F11" s="168">
        <v>158.825054067460</v>
      </c>
      <c r="G11" s="168">
        <v>188.430901785714</v>
      </c>
      <c r="H11" s="168">
        <v>148.766751488095</v>
      </c>
      <c r="I11" s="168">
        <v>89.04677281746029</v>
      </c>
      <c r="J11" s="168">
        <v>19.8908288690476</v>
      </c>
      <c r="K11" s="168">
        <v>23.3670411706349</v>
      </c>
      <c r="L11" s="168">
        <v>21.8335927579365</v>
      </c>
      <c r="M11" s="168">
        <v>93.355660218254</v>
      </c>
      <c r="N11" s="168">
        <v>234.911475198413</v>
      </c>
      <c r="O11" s="29"/>
      <c r="P11" s="168">
        <v>216.127985737023</v>
      </c>
      <c r="Q11" s="168">
        <v>125.802951048808</v>
      </c>
      <c r="R11" s="168">
        <v>37.7620113042769</v>
      </c>
      <c r="S11" s="168">
        <v>126.303694804930</v>
      </c>
      <c r="T11" s="29"/>
    </row>
    <row r="12" ht="16" customHeight="1">
      <c r="A12" s="168">
        <v>148.739635416667</v>
      </c>
      <c r="B12" s="168">
        <v>222.628966765873</v>
      </c>
      <c r="C12" s="168">
        <v>234.622405753968</v>
      </c>
      <c r="D12" s="168">
        <v>107.470693452381</v>
      </c>
      <c r="E12" s="168">
        <v>148.840645337302</v>
      </c>
      <c r="F12" s="168">
        <v>150.592650297619</v>
      </c>
      <c r="G12" s="168">
        <v>100.309048611111</v>
      </c>
      <c r="H12" s="168">
        <v>144.018823412698</v>
      </c>
      <c r="I12" s="168">
        <v>88.8662028769841</v>
      </c>
      <c r="J12" s="168">
        <v>18.5519836309524</v>
      </c>
      <c r="K12" s="168">
        <v>36.256056547619</v>
      </c>
      <c r="L12" s="168">
        <v>21.6410625</v>
      </c>
      <c r="M12" s="168">
        <v>93.18871924603179</v>
      </c>
      <c r="N12" s="168">
        <v>234.907836805556</v>
      </c>
      <c r="O12" s="29"/>
      <c r="P12" s="168">
        <v>216.138795196703</v>
      </c>
      <c r="Q12" s="168">
        <v>125.708805195070</v>
      </c>
      <c r="R12" s="168">
        <v>37.7242368592883</v>
      </c>
      <c r="S12" s="168">
        <v>126.224252673033</v>
      </c>
      <c r="T12" s="29"/>
    </row>
    <row r="13" ht="16" customHeight="1">
      <c r="A13" s="239">
        <v>148.801136904762</v>
      </c>
      <c r="B13" s="168">
        <v>195.004110615079</v>
      </c>
      <c r="C13" s="168">
        <v>232.557475694444</v>
      </c>
      <c r="D13" s="168">
        <v>128.140149305556</v>
      </c>
      <c r="E13" s="168">
        <v>149.054198908730</v>
      </c>
      <c r="F13" s="168">
        <v>133.407821924603</v>
      </c>
      <c r="G13" s="168">
        <v>74.41808184523811</v>
      </c>
      <c r="H13" s="168">
        <v>20.4745550595238</v>
      </c>
      <c r="I13" s="168">
        <v>89.0234776785714</v>
      </c>
      <c r="J13" s="168">
        <v>22.7008958333333</v>
      </c>
      <c r="K13" s="168">
        <v>59.2708576388889</v>
      </c>
      <c r="L13" s="168">
        <v>29.1964494047619</v>
      </c>
      <c r="M13" s="168">
        <v>93.39497519841269</v>
      </c>
      <c r="N13" s="168">
        <v>234.622677083333</v>
      </c>
      <c r="O13" s="29"/>
      <c r="P13" s="168">
        <v>199.157671196539</v>
      </c>
      <c r="Q13" s="168">
        <v>125.847486124714</v>
      </c>
      <c r="R13" s="168">
        <v>37.8422364715965</v>
      </c>
      <c r="S13" s="168">
        <v>125.4505249143</v>
      </c>
      <c r="T13" s="29"/>
    </row>
    <row r="14" ht="16" customHeight="1">
      <c r="A14" s="240">
        <v>148.876442956349</v>
      </c>
      <c r="B14" s="168">
        <v>179.292890376984</v>
      </c>
      <c r="C14" s="168">
        <v>221.243102678571</v>
      </c>
      <c r="D14" s="168">
        <v>148.999553075397</v>
      </c>
      <c r="E14" s="168">
        <v>208.213916666667</v>
      </c>
      <c r="F14" s="168">
        <v>65.46699355158729</v>
      </c>
      <c r="G14" s="168">
        <v>84.2039275793651</v>
      </c>
      <c r="H14" s="168">
        <v>18.6520818452381</v>
      </c>
      <c r="I14" s="168">
        <v>89.0510114087302</v>
      </c>
      <c r="J14" s="168">
        <v>34.0582475198413</v>
      </c>
      <c r="K14" s="168">
        <v>93.30239335317459</v>
      </c>
      <c r="L14" s="168">
        <v>43.3092906746032</v>
      </c>
      <c r="M14" s="168">
        <v>93.43500396825399</v>
      </c>
      <c r="N14" s="168">
        <v>50.3711423611111</v>
      </c>
      <c r="O14" s="29"/>
      <c r="P14" s="168">
        <v>199.155832721188</v>
      </c>
      <c r="Q14" s="168">
        <v>125.776153383121</v>
      </c>
      <c r="R14" s="168">
        <v>37.8015594392752</v>
      </c>
      <c r="S14" s="168">
        <v>125.418336292034</v>
      </c>
      <c r="T14" s="29"/>
    </row>
    <row r="15" ht="16" customHeight="1">
      <c r="A15" s="240">
        <v>148.678163690476</v>
      </c>
      <c r="B15" s="168">
        <v>163.895498511905</v>
      </c>
      <c r="C15" s="168">
        <v>192.740286210317</v>
      </c>
      <c r="D15" s="168">
        <v>146.687097222222</v>
      </c>
      <c r="E15" s="168">
        <v>234.902259920635</v>
      </c>
      <c r="F15" s="168">
        <v>71.84385267857139</v>
      </c>
      <c r="G15" s="168">
        <v>98.0288675595238</v>
      </c>
      <c r="H15" s="168">
        <v>22.2412589285714</v>
      </c>
      <c r="I15" s="168">
        <v>88.8578824404762</v>
      </c>
      <c r="J15" s="168">
        <v>55.1480168650794</v>
      </c>
      <c r="K15" s="168">
        <v>93.1187698412698</v>
      </c>
      <c r="L15" s="168">
        <v>65.6945347222222</v>
      </c>
      <c r="M15" s="168">
        <v>234.921574404762</v>
      </c>
      <c r="N15" s="168">
        <v>41.0263551587302</v>
      </c>
      <c r="O15" s="29"/>
      <c r="P15" s="168">
        <v>164.454251346719</v>
      </c>
      <c r="Q15" s="168">
        <v>125.676528321907</v>
      </c>
      <c r="R15" s="168">
        <v>36.5257483472086</v>
      </c>
      <c r="S15" s="168">
        <v>124.219622816683</v>
      </c>
      <c r="T15" s="29"/>
    </row>
    <row r="16" ht="16" customHeight="1">
      <c r="A16" s="240">
        <v>148.878958829365</v>
      </c>
      <c r="B16" s="168">
        <v>154.512561507937</v>
      </c>
      <c r="C16" s="168">
        <v>177.454345238095</v>
      </c>
      <c r="D16" s="168">
        <v>147.417229166667</v>
      </c>
      <c r="E16" s="168">
        <v>234.759715773810</v>
      </c>
      <c r="F16" s="168">
        <v>89.79188095238101</v>
      </c>
      <c r="G16" s="168">
        <v>116.369687996032</v>
      </c>
      <c r="H16" s="168">
        <v>33.9190882936508</v>
      </c>
      <c r="I16" s="168">
        <v>88.9974131944445</v>
      </c>
      <c r="J16" s="168">
        <v>89.1132400793651</v>
      </c>
      <c r="K16" s="168">
        <v>93.3792614087302</v>
      </c>
      <c r="L16" s="168">
        <v>93.3032703373016</v>
      </c>
      <c r="M16" s="168">
        <v>234.920812003968</v>
      </c>
      <c r="N16" s="168">
        <v>48.3895505952381</v>
      </c>
      <c r="O16" s="29"/>
      <c r="P16" s="168">
        <v>164.549621490369</v>
      </c>
      <c r="Q16" s="168">
        <v>125.848448722658</v>
      </c>
      <c r="R16" s="168">
        <v>36.643664809827</v>
      </c>
      <c r="S16" s="168">
        <v>124.345046216944</v>
      </c>
      <c r="T16" s="29"/>
    </row>
    <row r="17" ht="16" customHeight="1">
      <c r="A17" s="240">
        <v>148.774205357143</v>
      </c>
      <c r="B17" s="168">
        <v>148.328714781746</v>
      </c>
      <c r="C17" s="168">
        <v>163.047149801587</v>
      </c>
      <c r="D17" s="168">
        <v>148.435809523810</v>
      </c>
      <c r="E17" s="168">
        <v>233.234074404762</v>
      </c>
      <c r="F17" s="168">
        <v>107.920514384921</v>
      </c>
      <c r="G17" s="168">
        <v>140.524519841270</v>
      </c>
      <c r="H17" s="168">
        <v>55.207691468254</v>
      </c>
      <c r="I17" s="168">
        <v>89.0281626984127</v>
      </c>
      <c r="J17" s="168">
        <v>89.1491726190476</v>
      </c>
      <c r="K17" s="168">
        <v>93.3787425595238</v>
      </c>
      <c r="L17" s="168">
        <v>93.3050758928572</v>
      </c>
      <c r="M17" s="168">
        <v>234.920820436508</v>
      </c>
      <c r="N17" s="168">
        <v>58.4271369047619</v>
      </c>
      <c r="O17" s="29"/>
      <c r="P17" s="168">
        <v>150.162998388018</v>
      </c>
      <c r="Q17" s="168">
        <v>125.848805297094</v>
      </c>
      <c r="R17" s="168">
        <v>49.0300690703559</v>
      </c>
      <c r="S17" s="168">
        <v>123.922699355207</v>
      </c>
      <c r="T17" s="29"/>
    </row>
    <row r="18" ht="16" customHeight="1">
      <c r="A18" s="240">
        <v>148.712555555556</v>
      </c>
      <c r="B18" s="168">
        <v>148.284924603175</v>
      </c>
      <c r="C18" s="168">
        <v>153.120391865079</v>
      </c>
      <c r="D18" s="168">
        <v>148.930289186508</v>
      </c>
      <c r="E18" s="168">
        <v>223.770850198413</v>
      </c>
      <c r="F18" s="168">
        <v>127.875984623016</v>
      </c>
      <c r="G18" s="168">
        <v>233.435556051587</v>
      </c>
      <c r="H18" s="168">
        <v>88.8287698412699</v>
      </c>
      <c r="I18" s="168">
        <v>88.86024999999999</v>
      </c>
      <c r="J18" s="168">
        <v>88.8365634920635</v>
      </c>
      <c r="K18" s="168">
        <v>93.1498110119048</v>
      </c>
      <c r="L18" s="168">
        <v>93.1455362103175</v>
      </c>
      <c r="M18" s="168">
        <v>234.9148125</v>
      </c>
      <c r="N18" s="168">
        <v>75.704060515873</v>
      </c>
      <c r="O18" s="29"/>
      <c r="P18" s="168">
        <v>150.068209782076</v>
      </c>
      <c r="Q18" s="168">
        <v>125.634088312112</v>
      </c>
      <c r="R18" s="168">
        <v>48.8968046033301</v>
      </c>
      <c r="S18" s="168">
        <v>123.747966658505</v>
      </c>
      <c r="T18" s="29"/>
    </row>
    <row r="19" ht="16" customHeight="1">
      <c r="A19" s="240">
        <v>148.831778273810</v>
      </c>
      <c r="B19" s="168">
        <v>148.387639880952</v>
      </c>
      <c r="C19" s="168">
        <v>148.009210813492</v>
      </c>
      <c r="D19" s="168">
        <v>149.256169146825</v>
      </c>
      <c r="E19" s="168">
        <v>197.129569940476</v>
      </c>
      <c r="F19" s="168">
        <v>149.374931051587</v>
      </c>
      <c r="G19" s="168">
        <v>234.837706845238</v>
      </c>
      <c r="H19" s="168">
        <v>89.22678224206351</v>
      </c>
      <c r="I19" s="168">
        <v>89.04945833333331</v>
      </c>
      <c r="J19" s="168">
        <v>89.11321875</v>
      </c>
      <c r="K19" s="168">
        <v>93.3174518849206</v>
      </c>
      <c r="L19" s="168">
        <v>93.3400654761905</v>
      </c>
      <c r="M19" s="168">
        <v>234.911046626984</v>
      </c>
      <c r="N19" s="168">
        <v>234.913830357143</v>
      </c>
      <c r="O19" s="29"/>
      <c r="P19" s="168">
        <v>142.438003489226</v>
      </c>
      <c r="Q19" s="168">
        <v>125.815343413320</v>
      </c>
      <c r="R19" s="168">
        <v>49.0306200008162</v>
      </c>
      <c r="S19" s="168">
        <v>123.518629611492</v>
      </c>
      <c r="T19" s="29"/>
    </row>
    <row r="20" ht="16" customHeight="1">
      <c r="A20" s="240">
        <v>148.872818452381</v>
      </c>
      <c r="B20" s="168">
        <v>148.350606150794</v>
      </c>
      <c r="C20" s="168">
        <v>147.986891369048</v>
      </c>
      <c r="D20" s="168">
        <v>149.0735</v>
      </c>
      <c r="E20" s="168">
        <v>179.688717261905</v>
      </c>
      <c r="F20" s="168">
        <v>146.638010912698</v>
      </c>
      <c r="G20" s="168">
        <v>234.446881944444</v>
      </c>
      <c r="H20" s="168">
        <v>88.9950699404762</v>
      </c>
      <c r="I20" s="168">
        <v>89.0418878968254</v>
      </c>
      <c r="J20" s="168">
        <v>89.1410972222222</v>
      </c>
      <c r="K20" s="168">
        <v>93.2454231150794</v>
      </c>
      <c r="L20" s="168">
        <v>93.2396428571429</v>
      </c>
      <c r="M20" s="168">
        <v>234.906587797619</v>
      </c>
      <c r="N20" s="168">
        <v>234.913836309524</v>
      </c>
      <c r="O20" s="29"/>
      <c r="P20" s="168">
        <v>142.437996857656</v>
      </c>
      <c r="Q20" s="168">
        <v>125.866569233595</v>
      </c>
      <c r="R20" s="168">
        <v>49.0084037300033</v>
      </c>
      <c r="S20" s="168">
        <v>123.517987879530</v>
      </c>
      <c r="T20" s="29"/>
    </row>
    <row r="21" ht="16" customHeight="1">
      <c r="A21" s="240">
        <v>148.640992063492</v>
      </c>
      <c r="B21" s="168">
        <v>148.253651289683</v>
      </c>
      <c r="C21" s="168">
        <v>147.962257936508</v>
      </c>
      <c r="D21" s="168">
        <v>149.116850198413</v>
      </c>
      <c r="E21" s="168">
        <v>165.166189980159</v>
      </c>
      <c r="F21" s="168">
        <v>147.584960813492</v>
      </c>
      <c r="G21" s="168">
        <v>231.893248511905</v>
      </c>
      <c r="H21" s="168">
        <v>88.8717435515873</v>
      </c>
      <c r="I21" s="168">
        <v>89.0001031746032</v>
      </c>
      <c r="J21" s="168">
        <v>88.97875347222219</v>
      </c>
      <c r="K21" s="168">
        <v>93.2572698412699</v>
      </c>
      <c r="L21" s="168">
        <v>93.1317936507937</v>
      </c>
      <c r="M21" s="168">
        <v>234.904941468254</v>
      </c>
      <c r="N21" s="168">
        <v>234.913830357143</v>
      </c>
      <c r="O21" s="29"/>
      <c r="P21" s="168">
        <v>137.433665421972</v>
      </c>
      <c r="Q21" s="168">
        <v>125.754925216291</v>
      </c>
      <c r="R21" s="168">
        <v>49.5410448294156</v>
      </c>
      <c r="S21" s="168">
        <v>123.421979064643</v>
      </c>
      <c r="T21" s="29"/>
    </row>
    <row r="22" ht="16" customHeight="1">
      <c r="A22" s="240">
        <v>148.877035218254</v>
      </c>
      <c r="B22" s="168">
        <v>148.371802579365</v>
      </c>
      <c r="C22" s="168">
        <v>148.186340773810</v>
      </c>
      <c r="D22" s="168">
        <v>149.044094246032</v>
      </c>
      <c r="E22" s="168">
        <v>154.565961805556</v>
      </c>
      <c r="F22" s="168">
        <v>148.068696924603</v>
      </c>
      <c r="G22" s="168">
        <v>218.780501488095</v>
      </c>
      <c r="H22" s="168">
        <v>89.1137911706349</v>
      </c>
      <c r="I22" s="168">
        <v>89.01739285714289</v>
      </c>
      <c r="J22" s="168">
        <v>89.1477708333333</v>
      </c>
      <c r="K22" s="168">
        <v>93.3889052579365</v>
      </c>
      <c r="L22" s="168">
        <v>93.3055004960317</v>
      </c>
      <c r="M22" s="168">
        <v>234.903755456349</v>
      </c>
      <c r="N22" s="168">
        <v>234.918355158730</v>
      </c>
      <c r="O22" s="29"/>
      <c r="P22" s="168">
        <v>137.522185663565</v>
      </c>
      <c r="Q22" s="168">
        <v>119.885897200457</v>
      </c>
      <c r="R22" s="168">
        <v>49.6593377611818</v>
      </c>
      <c r="S22" s="168">
        <v>123.518586761345</v>
      </c>
      <c r="T22" s="29"/>
    </row>
    <row r="23" ht="16" customHeight="1">
      <c r="A23" s="240">
        <v>148.807103174603</v>
      </c>
      <c r="B23" s="168">
        <v>148.338593253968</v>
      </c>
      <c r="C23" s="168">
        <v>148.636911210317</v>
      </c>
      <c r="D23" s="168">
        <v>149.182334325397</v>
      </c>
      <c r="E23" s="168">
        <v>149.099831349206</v>
      </c>
      <c r="F23" s="168">
        <v>174.562114087302</v>
      </c>
      <c r="G23" s="168">
        <v>188.343335813492</v>
      </c>
      <c r="H23" s="168">
        <v>89.0968482142857</v>
      </c>
      <c r="I23" s="168">
        <v>89.05119196428571</v>
      </c>
      <c r="J23" s="168">
        <v>89.2272048611111</v>
      </c>
      <c r="K23" s="168">
        <v>93.3529875992063</v>
      </c>
      <c r="L23" s="168">
        <v>97.0015114087302</v>
      </c>
      <c r="M23" s="168">
        <v>234.903755456349</v>
      </c>
      <c r="N23" s="168">
        <v>234.911426587302</v>
      </c>
      <c r="O23" s="29"/>
      <c r="P23" s="168">
        <v>133.910025404016</v>
      </c>
      <c r="Q23" s="168">
        <v>119.841044319295</v>
      </c>
      <c r="R23" s="168">
        <v>50.4467954211557</v>
      </c>
      <c r="S23" s="168">
        <v>122.641104003428</v>
      </c>
      <c r="T23" s="29"/>
    </row>
    <row r="24" ht="16" customHeight="1">
      <c r="A24" s="240">
        <v>148.704985615079</v>
      </c>
      <c r="B24" s="168">
        <v>148.289265873016</v>
      </c>
      <c r="C24" s="168">
        <v>148.685510416667</v>
      </c>
      <c r="D24" s="168">
        <v>148.829615079365</v>
      </c>
      <c r="E24" s="168">
        <v>148.545392857143</v>
      </c>
      <c r="F24" s="168">
        <v>234.890125992064</v>
      </c>
      <c r="G24" s="168">
        <v>99.2250014880952</v>
      </c>
      <c r="H24" s="168">
        <v>88.94172718253969</v>
      </c>
      <c r="I24" s="168">
        <v>88.93511309523809</v>
      </c>
      <c r="J24" s="168">
        <v>89.0520471230159</v>
      </c>
      <c r="K24" s="168">
        <v>93.3040729166667</v>
      </c>
      <c r="L24" s="168">
        <v>234.918781746032</v>
      </c>
      <c r="M24" s="168">
        <v>234.905253968254</v>
      </c>
      <c r="N24" s="168">
        <v>234.907209821429</v>
      </c>
      <c r="O24" s="29"/>
      <c r="P24" s="168">
        <v>133.788028485145</v>
      </c>
      <c r="Q24" s="168">
        <v>56.7284989185439</v>
      </c>
      <c r="R24" s="168">
        <v>50.3708394547829</v>
      </c>
      <c r="S24" s="168">
        <v>122.522445315051</v>
      </c>
      <c r="T24" s="29"/>
    </row>
    <row r="25" ht="16" customHeight="1">
      <c r="A25" s="240">
        <v>148.663581349206</v>
      </c>
      <c r="B25" s="168">
        <v>148.361088293651</v>
      </c>
      <c r="C25" s="168">
        <v>148.828206845238</v>
      </c>
      <c r="D25" s="168">
        <v>149.208141369048</v>
      </c>
      <c r="E25" s="168">
        <v>148.625263888889</v>
      </c>
      <c r="F25" s="168">
        <v>234.874280257937</v>
      </c>
      <c r="G25" s="168">
        <v>74.47251884920639</v>
      </c>
      <c r="H25" s="168">
        <v>89.1127023809524</v>
      </c>
      <c r="I25" s="168">
        <v>234.906350198413</v>
      </c>
      <c r="J25" s="168">
        <v>89.0986140873016</v>
      </c>
      <c r="K25" s="168">
        <v>93.36004265873019</v>
      </c>
      <c r="L25" s="168">
        <v>234.917273313492</v>
      </c>
      <c r="M25" s="168">
        <v>231.585153769841</v>
      </c>
      <c r="N25" s="168">
        <v>234.455771329365</v>
      </c>
      <c r="O25" s="29"/>
      <c r="P25" s="168">
        <v>131.473621143487</v>
      </c>
      <c r="Q25" s="168">
        <v>56.8072008651649</v>
      </c>
      <c r="R25" s="168">
        <v>51.0563045829252</v>
      </c>
      <c r="S25" s="168">
        <v>122.196154199314</v>
      </c>
      <c r="T25" s="29"/>
    </row>
    <row r="26" ht="16" customHeight="1">
      <c r="A26" s="240">
        <v>198.373338293651</v>
      </c>
      <c r="B26" s="168">
        <v>148.345093253968</v>
      </c>
      <c r="C26" s="168">
        <v>148.822400793651</v>
      </c>
      <c r="D26" s="168">
        <v>148.972567460317</v>
      </c>
      <c r="E26" s="168">
        <v>148.576871031746</v>
      </c>
      <c r="F26" s="168">
        <v>234.151798611111</v>
      </c>
      <c r="G26" s="168">
        <v>84.23996726190479</v>
      </c>
      <c r="H26" s="168">
        <v>89.1436279761905</v>
      </c>
      <c r="I26" s="168">
        <v>234.906350198413</v>
      </c>
      <c r="J26" s="168">
        <v>89.1749821428572</v>
      </c>
      <c r="K26" s="168">
        <v>212.711040674603</v>
      </c>
      <c r="L26" s="168">
        <v>234.91684375</v>
      </c>
      <c r="M26" s="168">
        <v>37.1171646825397</v>
      </c>
      <c r="N26" s="168">
        <v>50.1066517857143</v>
      </c>
      <c r="O26" s="29"/>
      <c r="P26" s="168">
        <v>125.491266731962</v>
      </c>
      <c r="Q26" s="168">
        <v>61.288247326967</v>
      </c>
      <c r="R26" s="168">
        <v>51.0136151240614</v>
      </c>
      <c r="S26" s="168">
        <v>122.133053277016</v>
      </c>
      <c r="T26" s="29"/>
    </row>
    <row r="27" ht="16" customHeight="1">
      <c r="A27" s="240">
        <v>234.901457837302</v>
      </c>
      <c r="B27" s="168">
        <v>148.261350198413</v>
      </c>
      <c r="C27" s="168">
        <v>148.727249503968</v>
      </c>
      <c r="D27" s="168">
        <v>177.818908730159</v>
      </c>
      <c r="E27" s="168">
        <v>148.511441964286</v>
      </c>
      <c r="F27" s="168">
        <v>229.680562996032</v>
      </c>
      <c r="G27" s="168">
        <v>98.0324637896825</v>
      </c>
      <c r="H27" s="168">
        <v>88.9569756944444</v>
      </c>
      <c r="I27" s="168">
        <v>234.906350198413</v>
      </c>
      <c r="J27" s="168">
        <v>89.0480927579365</v>
      </c>
      <c r="K27" s="168">
        <v>234.918777777778</v>
      </c>
      <c r="L27" s="168">
        <v>234.909658234127</v>
      </c>
      <c r="M27" s="168">
        <v>25.5707103174603</v>
      </c>
      <c r="N27" s="168">
        <v>41.0203492063492</v>
      </c>
      <c r="O27" s="29"/>
      <c r="P27" s="168">
        <v>125.368227126183</v>
      </c>
      <c r="Q27" s="168">
        <v>61.2514900628469</v>
      </c>
      <c r="R27" s="168">
        <v>51.0424660259549</v>
      </c>
      <c r="S27" s="168">
        <v>122.056908055828</v>
      </c>
      <c r="T27" s="29"/>
    </row>
    <row r="28" ht="16" customHeight="1">
      <c r="A28" s="240">
        <v>234.801094742064</v>
      </c>
      <c r="B28" s="168">
        <v>148.3738125</v>
      </c>
      <c r="C28" s="168">
        <v>148.857900793651</v>
      </c>
      <c r="D28" s="168">
        <v>234.841240079365</v>
      </c>
      <c r="E28" s="168">
        <v>109.981481150794</v>
      </c>
      <c r="F28" s="168">
        <v>211.579082837302</v>
      </c>
      <c r="G28" s="168">
        <v>116.294116071429</v>
      </c>
      <c r="H28" s="168">
        <v>89.0766021825397</v>
      </c>
      <c r="I28" s="168">
        <v>234.903467757937</v>
      </c>
      <c r="J28" s="168">
        <v>89.1738869047619</v>
      </c>
      <c r="K28" s="168">
        <v>234.917374503968</v>
      </c>
      <c r="L28" s="168">
        <v>234.911533730159</v>
      </c>
      <c r="M28" s="168">
        <v>33.7963194444444</v>
      </c>
      <c r="N28" s="168">
        <v>48.3853561507937</v>
      </c>
      <c r="O28" s="29"/>
      <c r="P28" s="168">
        <v>124.020908321090</v>
      </c>
      <c r="Q28" s="168">
        <v>66.1089169115246</v>
      </c>
      <c r="R28" s="168">
        <v>51.1700385651322</v>
      </c>
      <c r="S28" s="168">
        <v>122.200026016161</v>
      </c>
      <c r="T28" s="29"/>
    </row>
    <row r="29" ht="16" customHeight="1">
      <c r="A29" s="240">
        <v>233.480955357143</v>
      </c>
      <c r="B29" s="168">
        <v>148.331916170635</v>
      </c>
      <c r="C29" s="168">
        <v>148.829021329365</v>
      </c>
      <c r="D29" s="168">
        <v>234.853070932540</v>
      </c>
      <c r="E29" s="168">
        <v>65.7851815476191</v>
      </c>
      <c r="F29" s="168">
        <v>187.061931547619</v>
      </c>
      <c r="G29" s="168">
        <v>140.715745535714</v>
      </c>
      <c r="H29" s="168">
        <v>89.0909925595238</v>
      </c>
      <c r="I29" s="168">
        <v>234.903636408730</v>
      </c>
      <c r="J29" s="168">
        <v>89.0836304563492</v>
      </c>
      <c r="K29" s="168">
        <v>234.916433531746</v>
      </c>
      <c r="L29" s="168">
        <v>234.906794642857</v>
      </c>
      <c r="M29" s="168">
        <v>46.2590004960317</v>
      </c>
      <c r="N29" s="168">
        <v>58.4180049603175</v>
      </c>
      <c r="O29" s="29"/>
      <c r="P29" s="168">
        <v>61.1533917931766</v>
      </c>
      <c r="Q29" s="168">
        <v>66.06036361410381</v>
      </c>
      <c r="R29" s="168">
        <v>51.1112859125041</v>
      </c>
      <c r="S29" s="168">
        <v>122.133248653281</v>
      </c>
      <c r="T29" s="29"/>
    </row>
    <row r="30" ht="16" customHeight="1">
      <c r="A30" s="240">
        <v>225.697386408730</v>
      </c>
      <c r="B30" s="168">
        <v>148.261082341270</v>
      </c>
      <c r="C30" s="168">
        <v>148.776441468254</v>
      </c>
      <c r="D30" s="168">
        <v>234.112131944444</v>
      </c>
      <c r="E30" s="168">
        <v>75.6324087301587</v>
      </c>
      <c r="F30" s="168">
        <v>170.543917658730</v>
      </c>
      <c r="G30" s="168">
        <v>233.606957341270</v>
      </c>
      <c r="H30" s="168">
        <v>89.0078745039683</v>
      </c>
      <c r="I30" s="168">
        <v>234.903760416667</v>
      </c>
      <c r="J30" s="168">
        <v>89.03945138888891</v>
      </c>
      <c r="K30" s="168">
        <v>234.908157242063</v>
      </c>
      <c r="L30" s="168">
        <v>234.905253968254</v>
      </c>
      <c r="M30" s="168">
        <v>64.33358878968249</v>
      </c>
      <c r="N30" s="168">
        <v>76.1494603174603</v>
      </c>
      <c r="O30" s="29"/>
      <c r="P30" s="168">
        <v>61.6204206456089</v>
      </c>
      <c r="Q30" s="168">
        <v>71.4103013793666</v>
      </c>
      <c r="R30" s="168">
        <v>51.0367939928175</v>
      </c>
      <c r="S30" s="168">
        <v>122.065567866471</v>
      </c>
      <c r="T30" s="29"/>
    </row>
    <row r="31" ht="16" customHeight="1">
      <c r="A31" s="240">
        <v>202.068570932540</v>
      </c>
      <c r="B31" s="168">
        <v>148.306213789683</v>
      </c>
      <c r="C31" s="168">
        <v>148.947063492063</v>
      </c>
      <c r="D31" s="168">
        <v>229.443015873016</v>
      </c>
      <c r="E31" s="168">
        <v>93.5692857142857</v>
      </c>
      <c r="F31" s="168">
        <v>158.884501984127</v>
      </c>
      <c r="G31" s="168">
        <v>234.838015376984</v>
      </c>
      <c r="H31" s="168">
        <v>89.092808531746</v>
      </c>
      <c r="I31" s="168">
        <v>234.898381448413</v>
      </c>
      <c r="J31" s="168">
        <v>162.628523809524</v>
      </c>
      <c r="K31" s="168">
        <v>234.907076884921</v>
      </c>
      <c r="L31" s="168">
        <v>234.903690972222</v>
      </c>
      <c r="M31" s="168">
        <v>93.3299181547619</v>
      </c>
      <c r="N31" s="168">
        <v>234.921230654762</v>
      </c>
      <c r="O31" s="29"/>
      <c r="P31" s="168">
        <v>75.8638237634672</v>
      </c>
      <c r="Q31" s="168">
        <v>71.5933138467189</v>
      </c>
      <c r="R31" s="168">
        <v>51.1727564887365</v>
      </c>
      <c r="S31" s="168">
        <v>122.204809418870</v>
      </c>
      <c r="T31" s="29"/>
    </row>
    <row r="32" ht="16" customHeight="1">
      <c r="A32" s="240">
        <v>181.959727182540</v>
      </c>
      <c r="B32" s="168">
        <v>95.910652281746</v>
      </c>
      <c r="C32" s="168">
        <v>148.921065972222</v>
      </c>
      <c r="D32" s="168">
        <v>210.590822420635</v>
      </c>
      <c r="E32" s="168">
        <v>111.742993551587</v>
      </c>
      <c r="F32" s="168">
        <v>135.381350694444</v>
      </c>
      <c r="G32" s="168">
        <v>234.455483630952</v>
      </c>
      <c r="H32" s="168">
        <v>89.164597718254</v>
      </c>
      <c r="I32" s="168">
        <v>234.638736111111</v>
      </c>
      <c r="J32" s="168">
        <v>234.928607142857</v>
      </c>
      <c r="K32" s="168">
        <v>234.905762400794</v>
      </c>
      <c r="L32" s="168">
        <v>234.903690972222</v>
      </c>
      <c r="M32" s="168">
        <v>93.3570128968254</v>
      </c>
      <c r="N32" s="168">
        <v>234.922564980159</v>
      </c>
      <c r="O32" s="29"/>
      <c r="P32" s="168">
        <v>82.082850248939</v>
      </c>
      <c r="Q32" s="168">
        <v>78.12504489063009</v>
      </c>
      <c r="R32" s="168">
        <v>51.1691116756448</v>
      </c>
      <c r="S32" s="168">
        <v>122.203432602840</v>
      </c>
      <c r="T32" s="29"/>
    </row>
    <row r="33" ht="16" customHeight="1">
      <c r="A33" s="240">
        <v>166.084246031746</v>
      </c>
      <c r="B33" s="168">
        <v>66.46971775793649</v>
      </c>
      <c r="C33" s="168">
        <v>148.789493551587</v>
      </c>
      <c r="D33" s="168">
        <v>185.740789186508</v>
      </c>
      <c r="E33" s="168">
        <v>132.859352678571</v>
      </c>
      <c r="F33" s="168">
        <v>64.90271924603179</v>
      </c>
      <c r="G33" s="168">
        <v>231.991162698413</v>
      </c>
      <c r="H33" s="168">
        <v>88.86421031746031</v>
      </c>
      <c r="I33" s="168">
        <v>232.454310515873</v>
      </c>
      <c r="J33" s="168">
        <v>234.928607142857</v>
      </c>
      <c r="K33" s="168">
        <v>234.905253968254</v>
      </c>
      <c r="L33" s="168">
        <v>234.905253968254</v>
      </c>
      <c r="M33" s="168">
        <v>93.2294920634921</v>
      </c>
      <c r="N33" s="168">
        <v>234.921230654762</v>
      </c>
      <c r="O33" s="29"/>
      <c r="P33" s="168">
        <v>81.8683582272282</v>
      </c>
      <c r="Q33" s="168">
        <v>77.91824242980741</v>
      </c>
      <c r="R33" s="168">
        <v>51.0131351003918</v>
      </c>
      <c r="S33" s="168">
        <v>122.030639895527</v>
      </c>
      <c r="T33" s="29"/>
    </row>
    <row r="34" ht="16" customHeight="1">
      <c r="A34" s="240">
        <v>155.911842261905</v>
      </c>
      <c r="B34" s="168">
        <v>77.8354265873016</v>
      </c>
      <c r="C34" s="168">
        <v>147.653422123016</v>
      </c>
      <c r="D34" s="168">
        <v>170.500160714286</v>
      </c>
      <c r="E34" s="168">
        <v>149.025228670635</v>
      </c>
      <c r="F34" s="168">
        <v>71.448630952381</v>
      </c>
      <c r="G34" s="168">
        <v>188.147328869048</v>
      </c>
      <c r="H34" s="168">
        <v>89.1297981150794</v>
      </c>
      <c r="I34" s="168">
        <v>178.671780753968</v>
      </c>
      <c r="J34" s="168">
        <v>234.922851190476</v>
      </c>
      <c r="K34" s="168">
        <v>234.903690972222</v>
      </c>
      <c r="L34" s="168">
        <v>234.683033730159</v>
      </c>
      <c r="M34" s="168">
        <v>234.913775793651</v>
      </c>
      <c r="N34" s="168">
        <v>234.914055059524</v>
      </c>
      <c r="O34" s="29"/>
      <c r="P34" s="168">
        <v>89.214152791381</v>
      </c>
      <c r="Q34" s="168">
        <v>79.5402592433888</v>
      </c>
      <c r="R34" s="168">
        <v>51.1592311459354</v>
      </c>
      <c r="S34" s="168">
        <v>122.197425420340</v>
      </c>
      <c r="T34" s="29"/>
    </row>
    <row r="35" ht="16" customHeight="1">
      <c r="A35" s="240">
        <v>147.994273313492</v>
      </c>
      <c r="B35" s="168">
        <v>113.637726190476</v>
      </c>
      <c r="C35" s="168">
        <v>74.0161552579365</v>
      </c>
      <c r="D35" s="168">
        <v>157.895431051587</v>
      </c>
      <c r="E35" s="168">
        <v>146.858279761905</v>
      </c>
      <c r="F35" s="168">
        <v>89.97413740079369</v>
      </c>
      <c r="G35" s="168">
        <v>98.26047817460319</v>
      </c>
      <c r="H35" s="168">
        <v>89.0942777777778</v>
      </c>
      <c r="I35" s="168">
        <v>148.487880456349</v>
      </c>
      <c r="J35" s="168">
        <v>234.916681051587</v>
      </c>
      <c r="K35" s="168">
        <v>234.903690972222</v>
      </c>
      <c r="L35" s="168">
        <v>232.579203869048</v>
      </c>
      <c r="M35" s="168">
        <v>234.913775793651</v>
      </c>
      <c r="N35" s="168">
        <v>234.911543650794</v>
      </c>
      <c r="O35" s="29"/>
      <c r="P35" s="168">
        <v>89.2122765670911</v>
      </c>
      <c r="Q35" s="168">
        <v>79.5171283259876</v>
      </c>
      <c r="R35" s="168">
        <v>51.147622326967</v>
      </c>
      <c r="S35" s="168">
        <v>122.178610634998</v>
      </c>
      <c r="T35" s="29"/>
    </row>
    <row r="36" ht="16" customHeight="1">
      <c r="A36" s="240">
        <v>147.972082837302</v>
      </c>
      <c r="B36" s="168">
        <v>135.900842261905</v>
      </c>
      <c r="C36" s="168">
        <v>69.0636567460317</v>
      </c>
      <c r="D36" s="168">
        <v>150.742625992064</v>
      </c>
      <c r="E36" s="168">
        <v>147.248937003968</v>
      </c>
      <c r="F36" s="168">
        <v>107.504976686508</v>
      </c>
      <c r="G36" s="168">
        <v>74.31331498015869</v>
      </c>
      <c r="H36" s="168">
        <v>89.0022718253968</v>
      </c>
      <c r="I36" s="168">
        <v>148.440608630952</v>
      </c>
      <c r="J36" s="168">
        <v>234.908631944444</v>
      </c>
      <c r="K36" s="168">
        <v>234.905253968254</v>
      </c>
      <c r="L36" s="168">
        <v>89.9367053571429</v>
      </c>
      <c r="M36" s="168">
        <v>234.913775793651</v>
      </c>
      <c r="N36" s="168">
        <v>234.907641865079</v>
      </c>
      <c r="O36" s="29"/>
      <c r="P36" s="168">
        <v>92.315988716128</v>
      </c>
      <c r="Q36" s="168">
        <v>82.77695274240941</v>
      </c>
      <c r="R36" s="168">
        <v>51.0508192539994</v>
      </c>
      <c r="S36" s="168">
        <v>122.083571049625</v>
      </c>
      <c r="T36" s="29"/>
    </row>
    <row r="37" ht="16" customHeight="1">
      <c r="A37" s="240">
        <v>148.611667162698</v>
      </c>
      <c r="B37" s="168">
        <v>147.589527281746</v>
      </c>
      <c r="C37" s="168">
        <v>84.03742906746029</v>
      </c>
      <c r="D37" s="168">
        <v>147.901282242064</v>
      </c>
      <c r="E37" s="168">
        <v>149.174808035714</v>
      </c>
      <c r="F37" s="168">
        <v>149.854754464286</v>
      </c>
      <c r="G37" s="168">
        <v>84.23885863095239</v>
      </c>
      <c r="H37" s="168">
        <v>153.368367063492</v>
      </c>
      <c r="I37" s="168">
        <v>100.477803571429</v>
      </c>
      <c r="J37" s="168">
        <v>234.905489583333</v>
      </c>
      <c r="K37" s="168">
        <v>233.239354662698</v>
      </c>
      <c r="L37" s="168">
        <v>21.8143472222222</v>
      </c>
      <c r="M37" s="168">
        <v>234.916868551587</v>
      </c>
      <c r="N37" s="168">
        <v>41.0985892857143</v>
      </c>
      <c r="O37" s="29"/>
      <c r="P37" s="168">
        <v>95.9501826232452</v>
      </c>
      <c r="Q37" s="168">
        <v>82.9280112430624</v>
      </c>
      <c r="R37" s="168">
        <v>51.1570136508325</v>
      </c>
      <c r="S37" s="168">
        <v>122.199459271956</v>
      </c>
      <c r="T37" s="29"/>
    </row>
    <row r="38" ht="16" customHeight="1">
      <c r="A38" s="240">
        <v>148.721214285714</v>
      </c>
      <c r="B38" s="168">
        <v>149.164644841270</v>
      </c>
      <c r="C38" s="168">
        <v>101.524852182540</v>
      </c>
      <c r="D38" s="168">
        <v>148.711217757937</v>
      </c>
      <c r="E38" s="168">
        <v>149.137616071429</v>
      </c>
      <c r="F38" s="168">
        <v>147.372823908730</v>
      </c>
      <c r="G38" s="168">
        <v>98.6075818452381</v>
      </c>
      <c r="H38" s="168">
        <v>234.919889880952</v>
      </c>
      <c r="I38" s="168">
        <v>18.7121954365079</v>
      </c>
      <c r="J38" s="168">
        <v>234.903690972222</v>
      </c>
      <c r="K38" s="168">
        <v>224.563676587302</v>
      </c>
      <c r="L38" s="168">
        <v>29.6883591269841</v>
      </c>
      <c r="M38" s="168">
        <v>234.906428075397</v>
      </c>
      <c r="N38" s="168">
        <v>58.3550669642857</v>
      </c>
      <c r="O38" s="29"/>
      <c r="P38" s="168">
        <v>95.8890405648057</v>
      </c>
      <c r="Q38" s="168">
        <v>86.6988257019262</v>
      </c>
      <c r="R38" s="168">
        <v>51.1074523547176</v>
      </c>
      <c r="S38" s="168">
        <v>122.144085149363</v>
      </c>
      <c r="T38" s="29"/>
    </row>
    <row r="39" ht="16" customHeight="1">
      <c r="A39" s="240">
        <v>148.724888392857</v>
      </c>
      <c r="B39" s="168">
        <v>149.040639384921</v>
      </c>
      <c r="C39" s="168">
        <v>120.503622023810</v>
      </c>
      <c r="D39" s="168">
        <v>149.146060019841</v>
      </c>
      <c r="E39" s="168">
        <v>212.141018353175</v>
      </c>
      <c r="F39" s="168">
        <v>149.189061507937</v>
      </c>
      <c r="G39" s="168">
        <v>116.951361111111</v>
      </c>
      <c r="H39" s="168">
        <v>234.919889880952</v>
      </c>
      <c r="I39" s="168">
        <v>18.7782371031746</v>
      </c>
      <c r="J39" s="168">
        <v>234.905253968254</v>
      </c>
      <c r="K39" s="168">
        <v>203.608832341270</v>
      </c>
      <c r="L39" s="168">
        <v>45.0728249007937</v>
      </c>
      <c r="M39" s="168">
        <v>234.903978670635</v>
      </c>
      <c r="N39" s="168">
        <v>76.6285054563492</v>
      </c>
      <c r="O39" s="29"/>
      <c r="P39" s="168">
        <v>99.1021838271303</v>
      </c>
      <c r="Q39" s="168">
        <v>86.61110379937971</v>
      </c>
      <c r="R39" s="168">
        <v>51.0271435275873</v>
      </c>
      <c r="S39" s="168">
        <v>120.841667686908</v>
      </c>
      <c r="T39" s="29"/>
    </row>
    <row r="40" ht="16" customHeight="1">
      <c r="A40" s="240">
        <v>148.857398809524</v>
      </c>
      <c r="B40" s="168">
        <v>149.186787698413</v>
      </c>
      <c r="C40" s="168">
        <v>143.760808035714</v>
      </c>
      <c r="D40" s="168">
        <v>149.145351190476</v>
      </c>
      <c r="E40" s="168">
        <v>223.893534722222</v>
      </c>
      <c r="F40" s="168">
        <v>234.447165674603</v>
      </c>
      <c r="G40" s="168">
        <v>234.757157738095</v>
      </c>
      <c r="H40" s="168">
        <v>234.920723710317</v>
      </c>
      <c r="I40" s="168">
        <v>59.2894985119048</v>
      </c>
      <c r="J40" s="168">
        <v>234.903690972222</v>
      </c>
      <c r="K40" s="168">
        <v>164.677852182540</v>
      </c>
      <c r="L40" s="168">
        <v>93.24610565476191</v>
      </c>
      <c r="M40" s="168">
        <v>234.903548611111</v>
      </c>
      <c r="N40" s="168">
        <v>234.909812003968</v>
      </c>
      <c r="O40" s="29"/>
      <c r="P40" s="168">
        <v>102.103076028404</v>
      </c>
      <c r="Q40" s="168">
        <v>90.5419783504734</v>
      </c>
      <c r="R40" s="168">
        <v>51.1596014936337</v>
      </c>
      <c r="S40" s="168">
        <v>120.947320845576</v>
      </c>
      <c r="T40" s="29"/>
    </row>
    <row r="41" ht="16" customHeight="1">
      <c r="A41" s="240">
        <v>148.844065972222</v>
      </c>
      <c r="B41" s="168">
        <v>149.178669146825</v>
      </c>
      <c r="C41" s="168">
        <v>146.115171130952</v>
      </c>
      <c r="D41" s="168">
        <v>149.173866071429</v>
      </c>
      <c r="E41" s="168">
        <v>164.417342261905</v>
      </c>
      <c r="F41" s="168">
        <v>234.063414186508</v>
      </c>
      <c r="G41" s="168">
        <v>234.415175099206</v>
      </c>
      <c r="H41" s="168">
        <v>234.911683531746</v>
      </c>
      <c r="I41" s="168">
        <v>88.8597078373016</v>
      </c>
      <c r="J41" s="168">
        <v>234.903690972222</v>
      </c>
      <c r="K41" s="168">
        <v>154.614458829365</v>
      </c>
      <c r="L41" s="168">
        <v>93.2813943452381</v>
      </c>
      <c r="M41" s="168">
        <v>234.903548611111</v>
      </c>
      <c r="N41" s="168">
        <v>234.911842757937</v>
      </c>
      <c r="O41" s="29"/>
      <c r="P41" s="168">
        <v>107.758657770160</v>
      </c>
      <c r="Q41" s="168">
        <v>90.4721856635651</v>
      </c>
      <c r="R41" s="168">
        <v>51.112680582762</v>
      </c>
      <c r="S41" s="168">
        <v>27.623041136141</v>
      </c>
      <c r="T41" s="29"/>
    </row>
    <row r="42" ht="16" customHeight="1">
      <c r="A42" s="240">
        <v>148.759444940476</v>
      </c>
      <c r="B42" s="168">
        <v>149.040861111111</v>
      </c>
      <c r="C42" s="168">
        <v>146.740949900794</v>
      </c>
      <c r="D42" s="168">
        <v>149.034654761905</v>
      </c>
      <c r="E42" s="168">
        <v>154.495145833333</v>
      </c>
      <c r="F42" s="168">
        <v>229.446733134921</v>
      </c>
      <c r="G42" s="168">
        <v>232.016426587302</v>
      </c>
      <c r="H42" s="168">
        <v>234.905746527778</v>
      </c>
      <c r="I42" s="168">
        <v>88.7413908730159</v>
      </c>
      <c r="J42" s="168">
        <v>234.904827380952</v>
      </c>
      <c r="K42" s="168">
        <v>119.969974702381</v>
      </c>
      <c r="L42" s="168">
        <v>93.1450317460318</v>
      </c>
      <c r="M42" s="168">
        <v>230.747808035714</v>
      </c>
      <c r="N42" s="168">
        <v>234.910058035714</v>
      </c>
      <c r="O42" s="29"/>
      <c r="P42" s="168">
        <v>107.666872245348</v>
      </c>
      <c r="Q42" s="168">
        <v>94.51633508814891</v>
      </c>
      <c r="R42" s="168">
        <v>51.0401541585047</v>
      </c>
      <c r="S42" s="168">
        <v>27.543263344760</v>
      </c>
      <c r="T42" s="29"/>
    </row>
    <row r="43" ht="16" customHeight="1">
      <c r="A43" s="240">
        <v>148.784868551587</v>
      </c>
      <c r="B43" s="168">
        <v>149.176610615079</v>
      </c>
      <c r="C43" s="168">
        <v>147.678590277778</v>
      </c>
      <c r="D43" s="168">
        <v>72.3828948412699</v>
      </c>
      <c r="E43" s="168">
        <v>148.594131448413</v>
      </c>
      <c r="F43" s="168">
        <v>157.791600198413</v>
      </c>
      <c r="G43" s="168">
        <v>188.007393849206</v>
      </c>
      <c r="H43" s="168">
        <v>234.903690972222</v>
      </c>
      <c r="I43" s="168">
        <v>89.0080833333333</v>
      </c>
      <c r="J43" s="168">
        <v>234.505383432540</v>
      </c>
      <c r="K43" s="168">
        <v>19.2192003968254</v>
      </c>
      <c r="L43" s="168">
        <v>93.13966517857141</v>
      </c>
      <c r="M43" s="168">
        <v>25.5486512896825</v>
      </c>
      <c r="N43" s="168">
        <v>234.903543154762</v>
      </c>
      <c r="O43" s="29"/>
      <c r="P43" s="168">
        <v>216.178747857493</v>
      </c>
      <c r="Q43" s="168">
        <v>98.7414876142671</v>
      </c>
      <c r="R43" s="168">
        <v>51.1666937030689</v>
      </c>
      <c r="S43" s="168">
        <v>23.9414457843617</v>
      </c>
      <c r="T43" s="29"/>
    </row>
    <row r="44" ht="16" customHeight="1">
      <c r="A44" s="240">
        <v>66.1715203373016</v>
      </c>
      <c r="B44" s="168">
        <v>149.158393353175</v>
      </c>
      <c r="C44" s="168">
        <v>148.530858630952</v>
      </c>
      <c r="D44" s="168">
        <v>108.300827380952</v>
      </c>
      <c r="E44" s="168">
        <v>148.562387400794</v>
      </c>
      <c r="F44" s="168">
        <v>64.8470798611111</v>
      </c>
      <c r="G44" s="168">
        <v>97.21863144841269</v>
      </c>
      <c r="H44" s="168">
        <v>234.903690972222</v>
      </c>
      <c r="I44" s="168">
        <v>89.013064484127</v>
      </c>
      <c r="J44" s="168">
        <v>219.080235119048</v>
      </c>
      <c r="K44" s="168">
        <v>19.0174598214286</v>
      </c>
      <c r="L44" s="168">
        <v>93.2922311507937</v>
      </c>
      <c r="M44" s="168">
        <v>33.749816468254</v>
      </c>
      <c r="N44" s="168">
        <v>49.45309375</v>
      </c>
      <c r="O44" s="29"/>
      <c r="P44" s="168">
        <v>216.178231105126</v>
      </c>
      <c r="Q44" s="168">
        <v>102.151410484003</v>
      </c>
      <c r="R44" s="168">
        <v>51.1280964332354</v>
      </c>
      <c r="S44" s="168">
        <v>23.8911580762325</v>
      </c>
      <c r="T44" s="29"/>
    </row>
    <row r="45" ht="16" customHeight="1">
      <c r="A45" s="240">
        <v>74.3942346230159</v>
      </c>
      <c r="B45" s="168">
        <v>149.011636408730</v>
      </c>
      <c r="C45" s="168">
        <v>149.173181547619</v>
      </c>
      <c r="D45" s="168">
        <v>128.522064484127</v>
      </c>
      <c r="E45" s="168">
        <v>148.567549107143</v>
      </c>
      <c r="F45" s="168">
        <v>71.7713983134921</v>
      </c>
      <c r="G45" s="168">
        <v>74.37937152777781</v>
      </c>
      <c r="H45" s="168">
        <v>234.905091269841</v>
      </c>
      <c r="I45" s="168">
        <v>88.7552356150794</v>
      </c>
      <c r="J45" s="168">
        <v>195.163343253968</v>
      </c>
      <c r="K45" s="168">
        <v>23.4429325396825</v>
      </c>
      <c r="L45" s="168">
        <v>93.1246760912699</v>
      </c>
      <c r="M45" s="168">
        <v>46.085996031746</v>
      </c>
      <c r="N45" s="168">
        <v>41.0193601190476</v>
      </c>
      <c r="O45" s="29"/>
      <c r="P45" s="168">
        <v>199.096459251551</v>
      </c>
      <c r="Q45" s="168">
        <v>102.085071825008</v>
      </c>
      <c r="R45" s="168">
        <v>143.170313010121</v>
      </c>
      <c r="S45" s="168">
        <v>24.8160774771466</v>
      </c>
      <c r="T45" s="29"/>
    </row>
    <row r="46" ht="16" customHeight="1">
      <c r="A46" s="240">
        <v>109.956863095238</v>
      </c>
      <c r="B46" s="168">
        <v>149.206197916667</v>
      </c>
      <c r="C46" s="168">
        <v>149.391670634921</v>
      </c>
      <c r="D46" s="168">
        <v>147.612915674603</v>
      </c>
      <c r="E46" s="168">
        <v>66.1409791666667</v>
      </c>
      <c r="F46" s="168">
        <v>108.324548611111</v>
      </c>
      <c r="G46" s="168">
        <v>98.7246046626984</v>
      </c>
      <c r="H46" s="168">
        <v>234.621996031746</v>
      </c>
      <c r="I46" s="168">
        <v>88.95896527777781</v>
      </c>
      <c r="J46" s="168">
        <v>174.447740079365</v>
      </c>
      <c r="K46" s="168">
        <v>59.8903025793651</v>
      </c>
      <c r="L46" s="168">
        <v>234.921199900794</v>
      </c>
      <c r="M46" s="168">
        <v>93.34880704365079</v>
      </c>
      <c r="N46" s="168">
        <v>58.2019756944444</v>
      </c>
      <c r="O46" s="29"/>
      <c r="P46" s="168">
        <v>164.519789626183</v>
      </c>
      <c r="Q46" s="168">
        <v>105.339353268854</v>
      </c>
      <c r="R46" s="168">
        <v>143.167703232125</v>
      </c>
      <c r="S46" s="168">
        <v>24.8928669809011</v>
      </c>
      <c r="T46" s="29"/>
    </row>
    <row r="47" ht="16" customHeight="1">
      <c r="A47" s="240">
        <v>147.293635416667</v>
      </c>
      <c r="B47" s="168">
        <v>149.1988125</v>
      </c>
      <c r="C47" s="168">
        <v>149.334017857143</v>
      </c>
      <c r="D47" s="168">
        <v>148.207552083333</v>
      </c>
      <c r="E47" s="168">
        <v>76.30210367063491</v>
      </c>
      <c r="F47" s="168">
        <v>128.990571924603</v>
      </c>
      <c r="G47" s="168">
        <v>117.743371527778</v>
      </c>
      <c r="H47" s="168">
        <v>232.257112103175</v>
      </c>
      <c r="I47" s="168">
        <v>88.9750034722222</v>
      </c>
      <c r="J47" s="168">
        <v>160.394372023810</v>
      </c>
      <c r="K47" s="168">
        <v>93.3057867063492</v>
      </c>
      <c r="L47" s="168">
        <v>234.921199900794</v>
      </c>
      <c r="M47" s="168">
        <v>93.3037256944444</v>
      </c>
      <c r="N47" s="168">
        <v>234.928633928571</v>
      </c>
      <c r="O47" s="29"/>
      <c r="P47" s="168">
        <v>164.522039258897</v>
      </c>
      <c r="Q47" s="168">
        <v>108.439254305420</v>
      </c>
      <c r="R47" s="168">
        <v>231.994816662586</v>
      </c>
      <c r="S47" s="168">
        <v>26.5320814968985</v>
      </c>
      <c r="T47" s="29"/>
    </row>
    <row r="48" ht="16" customHeight="1">
      <c r="A48" s="240">
        <v>145.524995039683</v>
      </c>
      <c r="B48" s="168">
        <v>149.009477678571</v>
      </c>
      <c r="C48" s="168">
        <v>149.213849206349</v>
      </c>
      <c r="D48" s="168">
        <v>149.062750992063</v>
      </c>
      <c r="E48" s="168">
        <v>93.7949776785714</v>
      </c>
      <c r="F48" s="168">
        <v>148.907401785714</v>
      </c>
      <c r="G48" s="168">
        <v>142.691762400794</v>
      </c>
      <c r="H48" s="168">
        <v>221.497248015873</v>
      </c>
      <c r="I48" s="168">
        <v>88.71808829365079</v>
      </c>
      <c r="J48" s="168">
        <v>142.035453373016</v>
      </c>
      <c r="K48" s="168">
        <v>93.0993794642857</v>
      </c>
      <c r="L48" s="168">
        <v>234.921199900794</v>
      </c>
      <c r="M48" s="168">
        <v>93.1151974206349</v>
      </c>
      <c r="N48" s="168">
        <v>234.928633928571</v>
      </c>
      <c r="O48" s="29"/>
      <c r="P48" s="168">
        <v>149.944463148874</v>
      </c>
      <c r="Q48" s="168">
        <v>108.283137446947</v>
      </c>
      <c r="R48" s="168">
        <v>232.005032341659</v>
      </c>
      <c r="S48" s="168">
        <v>26.4653837128632</v>
      </c>
      <c r="T48" s="29"/>
    </row>
    <row r="49" ht="16" customHeight="1">
      <c r="A49" s="240">
        <v>148.898086805556</v>
      </c>
      <c r="B49" s="168">
        <v>149.220817460317</v>
      </c>
      <c r="C49" s="168">
        <v>149.359365575397</v>
      </c>
      <c r="D49" s="168">
        <v>149.257069444444</v>
      </c>
      <c r="E49" s="168">
        <v>133.647937996032</v>
      </c>
      <c r="F49" s="168">
        <v>147.017100198413</v>
      </c>
      <c r="G49" s="168">
        <v>234.675820932540</v>
      </c>
      <c r="H49" s="168">
        <v>162.258112103175</v>
      </c>
      <c r="I49" s="168">
        <v>89.03290277777781</v>
      </c>
      <c r="J49" s="168">
        <v>18.8621329365079</v>
      </c>
      <c r="K49" s="168">
        <v>93.38755555555559</v>
      </c>
      <c r="L49" s="168">
        <v>234.906571428571</v>
      </c>
      <c r="M49" s="168">
        <v>234.906995535714</v>
      </c>
      <c r="N49" s="168">
        <v>234.923426091270</v>
      </c>
      <c r="O49" s="29"/>
      <c r="P49" s="168">
        <v>150.081889181358</v>
      </c>
      <c r="Q49" s="168">
        <v>110.902905648057</v>
      </c>
      <c r="R49" s="168">
        <v>232.000901383448</v>
      </c>
      <c r="S49" s="168">
        <v>27.4539855737839</v>
      </c>
      <c r="T49" s="29"/>
    </row>
    <row r="50" ht="16" customHeight="1">
      <c r="A50" s="240">
        <v>148.815556051587</v>
      </c>
      <c r="B50" s="168">
        <v>226.270996527778</v>
      </c>
      <c r="C50" s="168">
        <v>149.349857638889</v>
      </c>
      <c r="D50" s="168">
        <v>149.000797123016</v>
      </c>
      <c r="E50" s="168">
        <v>148.341799107143</v>
      </c>
      <c r="F50" s="168">
        <v>148.533546626984</v>
      </c>
      <c r="G50" s="168">
        <v>234.422954861111</v>
      </c>
      <c r="H50" s="168">
        <v>152.563862599206</v>
      </c>
      <c r="I50" s="168">
        <v>88.983597718254</v>
      </c>
      <c r="J50" s="168">
        <v>22.7015267857143</v>
      </c>
      <c r="K50" s="168">
        <v>93.3317961309524</v>
      </c>
      <c r="L50" s="168">
        <v>234.903561011905</v>
      </c>
      <c r="M50" s="168">
        <v>234.908083829365</v>
      </c>
      <c r="N50" s="168">
        <v>234.919767361111</v>
      </c>
      <c r="O50" s="29"/>
      <c r="P50" s="168">
        <v>142.331780015508</v>
      </c>
      <c r="Q50" s="168">
        <v>113.044443764283</v>
      </c>
      <c r="R50" s="168">
        <v>232.001075844760</v>
      </c>
      <c r="S50" s="168">
        <v>27.4310678868756</v>
      </c>
      <c r="T50" s="29"/>
    </row>
    <row r="51" ht="16" customHeight="1">
      <c r="A51" s="240">
        <v>148.753467757937</v>
      </c>
      <c r="B51" s="168">
        <v>234.898272817460</v>
      </c>
      <c r="C51" s="168">
        <v>149.156001984127</v>
      </c>
      <c r="D51" s="168">
        <v>149.070209325397</v>
      </c>
      <c r="E51" s="168">
        <v>146.49034375</v>
      </c>
      <c r="F51" s="168">
        <v>179.316330357143</v>
      </c>
      <c r="G51" s="168">
        <v>232.041336309524</v>
      </c>
      <c r="H51" s="168">
        <v>148.167061507937</v>
      </c>
      <c r="I51" s="168">
        <v>88.8740168650794</v>
      </c>
      <c r="J51" s="168">
        <v>33.9750436507937</v>
      </c>
      <c r="K51" s="168">
        <v>93.0842842261905</v>
      </c>
      <c r="L51" s="168">
        <v>234.904723710317</v>
      </c>
      <c r="M51" s="168">
        <v>234.906995535714</v>
      </c>
      <c r="N51" s="168">
        <v>234.912513392857</v>
      </c>
      <c r="O51" s="29"/>
      <c r="P51" s="168">
        <v>142.242620082436</v>
      </c>
      <c r="Q51" s="168">
        <v>112.920108961802</v>
      </c>
      <c r="R51" s="168">
        <v>231.436428746327</v>
      </c>
      <c r="S51" s="168">
        <v>28.9267384916748</v>
      </c>
      <c r="T51" s="29"/>
    </row>
    <row r="52" ht="16" customHeight="1">
      <c r="A52" s="240">
        <v>148.825147321429</v>
      </c>
      <c r="B52" s="168">
        <v>232.815892857143</v>
      </c>
      <c r="C52" s="168">
        <v>234.095286706349</v>
      </c>
      <c r="D52" s="168">
        <v>149.245434523810</v>
      </c>
      <c r="E52" s="168">
        <v>147.590412202381</v>
      </c>
      <c r="F52" s="168">
        <v>234.819830357143</v>
      </c>
      <c r="G52" s="168">
        <v>187.833822420635</v>
      </c>
      <c r="H52" s="168">
        <v>148.446255456349</v>
      </c>
      <c r="I52" s="168">
        <v>88.97610763888891</v>
      </c>
      <c r="J52" s="168">
        <v>55.2572430555556</v>
      </c>
      <c r="K52" s="168">
        <v>93.31651686507939</v>
      </c>
      <c r="L52" s="168">
        <v>234.903561011905</v>
      </c>
      <c r="M52" s="168">
        <v>234.906455853175</v>
      </c>
      <c r="N52" s="168">
        <v>49.3228482142857</v>
      </c>
      <c r="O52" s="29"/>
      <c r="P52" s="168">
        <v>137.411588924257</v>
      </c>
      <c r="Q52" s="168">
        <v>114.414028321907</v>
      </c>
      <c r="R52" s="168">
        <v>212.534414279301</v>
      </c>
      <c r="S52" s="168">
        <v>29.018449028730</v>
      </c>
      <c r="T52" s="29"/>
    </row>
    <row r="53" ht="16" customHeight="1">
      <c r="A53" s="240">
        <v>148.800090773810</v>
      </c>
      <c r="B53" s="168">
        <v>222.058877976190</v>
      </c>
      <c r="C53" s="168">
        <v>234.541783730159</v>
      </c>
      <c r="D53" s="168">
        <v>148.998462301587</v>
      </c>
      <c r="E53" s="168">
        <v>149.177855158730</v>
      </c>
      <c r="F53" s="168">
        <v>234.847243055556</v>
      </c>
      <c r="G53" s="168">
        <v>96.20716121031749</v>
      </c>
      <c r="H53" s="168">
        <v>148.870865079365</v>
      </c>
      <c r="I53" s="168">
        <v>88.9020079365079</v>
      </c>
      <c r="J53" s="168">
        <v>89.06376785714291</v>
      </c>
      <c r="K53" s="168">
        <v>93.3694528769841</v>
      </c>
      <c r="L53" s="168">
        <v>234.902708333333</v>
      </c>
      <c r="M53" s="168">
        <v>234.90346875</v>
      </c>
      <c r="N53" s="168">
        <v>41.2641319444444</v>
      </c>
      <c r="O53" s="29"/>
      <c r="P53" s="168">
        <v>137.405314438459</v>
      </c>
      <c r="Q53" s="168">
        <v>115.820223738981</v>
      </c>
      <c r="R53" s="168">
        <v>199.6348361492</v>
      </c>
      <c r="S53" s="168">
        <v>31.0638028485145</v>
      </c>
      <c r="T53" s="29"/>
    </row>
    <row r="54" ht="16" customHeight="1">
      <c r="A54" s="240">
        <v>148.734098710317</v>
      </c>
      <c r="B54" s="168">
        <v>193.861052579365</v>
      </c>
      <c r="C54" s="168">
        <v>232.55446875</v>
      </c>
      <c r="D54" s="168">
        <v>182.675624007937</v>
      </c>
      <c r="E54" s="168">
        <v>148.862746031746</v>
      </c>
      <c r="F54" s="168">
        <v>234.146715277778</v>
      </c>
      <c r="G54" s="168">
        <v>74.43778521825401</v>
      </c>
      <c r="H54" s="168">
        <v>148.795914682540</v>
      </c>
      <c r="I54" s="168">
        <v>88.8796056547619</v>
      </c>
      <c r="J54" s="168">
        <v>88.80023412698409</v>
      </c>
      <c r="K54" s="168">
        <v>93.2075282738095</v>
      </c>
      <c r="L54" s="168">
        <v>234.673655753968</v>
      </c>
      <c r="M54" s="168">
        <v>234.904630952381</v>
      </c>
      <c r="N54" s="168">
        <v>48.2332624007937</v>
      </c>
      <c r="O54" s="29"/>
      <c r="P54" s="168">
        <v>133.667566009631</v>
      </c>
      <c r="Q54" s="168">
        <v>115.677882692622</v>
      </c>
      <c r="R54" s="168">
        <v>199.587030688867</v>
      </c>
      <c r="S54" s="168">
        <v>31.0135605411361</v>
      </c>
      <c r="T54" s="29"/>
    </row>
    <row r="55" ht="16" customHeight="1">
      <c r="A55" s="240">
        <v>148.830780753968</v>
      </c>
      <c r="B55" s="168">
        <v>164.085323412698</v>
      </c>
      <c r="C55" s="168">
        <v>192.784588293651</v>
      </c>
      <c r="D55" s="168">
        <v>234.824590277778</v>
      </c>
      <c r="E55" s="168">
        <v>215.816963293651</v>
      </c>
      <c r="F55" s="168">
        <v>209.361946428571</v>
      </c>
      <c r="G55" s="168">
        <v>98.71360317460319</v>
      </c>
      <c r="H55" s="168">
        <v>148.921719246032</v>
      </c>
      <c r="I55" s="168">
        <v>88.9560257936508</v>
      </c>
      <c r="J55" s="168">
        <v>89.1988308531746</v>
      </c>
      <c r="K55" s="168">
        <v>220.881816964286</v>
      </c>
      <c r="L55" s="168">
        <v>222.351167658730</v>
      </c>
      <c r="M55" s="168">
        <v>234.90346875</v>
      </c>
      <c r="N55" s="168">
        <v>58.3921736111111</v>
      </c>
      <c r="O55" s="29"/>
      <c r="P55" s="168">
        <v>131.368846922951</v>
      </c>
      <c r="Q55" s="168">
        <v>116.531625959027</v>
      </c>
      <c r="R55" s="168">
        <v>165.313827334313</v>
      </c>
      <c r="S55" s="168">
        <v>33.9615710700294</v>
      </c>
      <c r="T55" s="29"/>
    </row>
    <row r="56" ht="16" customHeight="1">
      <c r="A56" s="240">
        <v>148.858765873016</v>
      </c>
      <c r="B56" s="168">
        <v>148.316100694444</v>
      </c>
      <c r="C56" s="168">
        <v>177.212494543651</v>
      </c>
      <c r="D56" s="168">
        <v>234.838782242064</v>
      </c>
      <c r="E56" s="168">
        <v>234.883865575397</v>
      </c>
      <c r="F56" s="168">
        <v>185.745116567460</v>
      </c>
      <c r="G56" s="168">
        <v>117.718037202381</v>
      </c>
      <c r="H56" s="168">
        <v>140.658270833333</v>
      </c>
      <c r="I56" s="168">
        <v>234.247875992063</v>
      </c>
      <c r="J56" s="168">
        <v>89.1539682539683</v>
      </c>
      <c r="K56" s="168">
        <v>234.914815476190</v>
      </c>
      <c r="L56" s="168">
        <v>54.4325540674603</v>
      </c>
      <c r="M56" s="168">
        <v>234.90346875</v>
      </c>
      <c r="N56" s="168">
        <v>78.13095486111111</v>
      </c>
      <c r="O56" s="29"/>
      <c r="P56" s="168">
        <v>131.349909198498</v>
      </c>
      <c r="Q56" s="168">
        <v>117.642589475188</v>
      </c>
      <c r="R56" s="168">
        <v>150.773386998041</v>
      </c>
      <c r="S56" s="168">
        <v>33.9104987961149</v>
      </c>
      <c r="T56" s="29"/>
    </row>
    <row r="57" ht="16" customHeight="1">
      <c r="A57" s="240">
        <v>148.637414682540</v>
      </c>
      <c r="B57" s="168">
        <v>148.293177083333</v>
      </c>
      <c r="C57" s="168">
        <v>162.722118055556</v>
      </c>
      <c r="D57" s="168">
        <v>234.034141369048</v>
      </c>
      <c r="E57" s="168">
        <v>234.693166666667</v>
      </c>
      <c r="F57" s="168">
        <v>170.779614583333</v>
      </c>
      <c r="G57" s="168">
        <v>142.262157242064</v>
      </c>
      <c r="H57" s="168">
        <v>19.7083774801587</v>
      </c>
      <c r="I57" s="168">
        <v>234.918301587302</v>
      </c>
      <c r="J57" s="168">
        <v>88.9301056547619</v>
      </c>
      <c r="K57" s="168">
        <v>234.914815476190</v>
      </c>
      <c r="L57" s="168">
        <v>19.4301165674603</v>
      </c>
      <c r="M57" s="168">
        <v>229.798699900794</v>
      </c>
      <c r="N57" s="168">
        <v>234.921574404762</v>
      </c>
      <c r="O57" s="29"/>
      <c r="P57" s="168">
        <v>128.199537830558</v>
      </c>
      <c r="Q57" s="168">
        <v>117.511694519262</v>
      </c>
      <c r="R57" s="168">
        <v>150.708845494613</v>
      </c>
      <c r="S57" s="168">
        <v>36.2411045135488</v>
      </c>
      <c r="T57" s="29"/>
    </row>
    <row r="58" ht="16" customHeight="1">
      <c r="A58" s="240">
        <v>148.844589285714</v>
      </c>
      <c r="B58" s="168">
        <v>148.405191468254</v>
      </c>
      <c r="C58" s="168">
        <v>153.113255952381</v>
      </c>
      <c r="D58" s="168">
        <v>228.295312996032</v>
      </c>
      <c r="E58" s="168">
        <v>223.038040178571</v>
      </c>
      <c r="F58" s="168">
        <v>158.126969742064</v>
      </c>
      <c r="G58" s="168">
        <v>233.967433531746</v>
      </c>
      <c r="H58" s="168">
        <v>34.064347718254</v>
      </c>
      <c r="I58" s="168">
        <v>234.913169642857</v>
      </c>
      <c r="J58" s="168">
        <v>89.1159816468254</v>
      </c>
      <c r="K58" s="168">
        <v>234.910152281746</v>
      </c>
      <c r="L58" s="168">
        <v>31.2664875992064</v>
      </c>
      <c r="M58" s="168">
        <v>25.7255416666667</v>
      </c>
      <c r="N58" s="168">
        <v>234.916102678571</v>
      </c>
      <c r="O58" s="29"/>
      <c r="P58" s="168">
        <v>128.370397180052</v>
      </c>
      <c r="Q58" s="168">
        <v>118.446052685276</v>
      </c>
      <c r="R58" s="168">
        <v>142.919070355860</v>
      </c>
      <c r="S58" s="168">
        <v>36.3878433112961</v>
      </c>
      <c r="T58" s="29"/>
    </row>
    <row r="59" ht="16" customHeight="1">
      <c r="A59" s="240">
        <v>148.846137896825</v>
      </c>
      <c r="B59" s="168">
        <v>148.336337301587</v>
      </c>
      <c r="C59" s="168">
        <v>147.874806051587</v>
      </c>
      <c r="D59" s="168">
        <v>184.848801587302</v>
      </c>
      <c r="E59" s="168">
        <v>196.667525297619</v>
      </c>
      <c r="F59" s="168">
        <v>150.987108630952</v>
      </c>
      <c r="G59" s="168">
        <v>234.883231150794</v>
      </c>
      <c r="H59" s="168">
        <v>55.2367996031746</v>
      </c>
      <c r="I59" s="168">
        <v>234.906462797619</v>
      </c>
      <c r="J59" s="168">
        <v>89.14100545634921</v>
      </c>
      <c r="K59" s="168">
        <v>234.903559523810</v>
      </c>
      <c r="L59" s="168">
        <v>49.1669563492064</v>
      </c>
      <c r="M59" s="168">
        <v>33.9579613095238</v>
      </c>
      <c r="N59" s="168">
        <v>234.916452380952</v>
      </c>
      <c r="O59" s="29"/>
      <c r="P59" s="168">
        <v>125.436255815377</v>
      </c>
      <c r="Q59" s="168">
        <v>119.175326987431</v>
      </c>
      <c r="R59" s="168">
        <v>137.947396853575</v>
      </c>
      <c r="S59" s="168">
        <v>39.0986777668952</v>
      </c>
      <c r="T59" s="29"/>
    </row>
    <row r="60" ht="16" customHeight="1">
      <c r="A60" s="240">
        <v>148.632616071429</v>
      </c>
      <c r="B60" s="168">
        <v>148.273806547619</v>
      </c>
      <c r="C60" s="168">
        <v>147.816339781746</v>
      </c>
      <c r="D60" s="168">
        <v>169.664906746032</v>
      </c>
      <c r="E60" s="168">
        <v>178.632203373016</v>
      </c>
      <c r="F60" s="168">
        <v>147.367046130952</v>
      </c>
      <c r="G60" s="168">
        <v>234.479495039683</v>
      </c>
      <c r="H60" s="168">
        <v>88.8392028769841</v>
      </c>
      <c r="I60" s="168">
        <v>234.900715773810</v>
      </c>
      <c r="J60" s="168">
        <v>88.93672023809521</v>
      </c>
      <c r="K60" s="168">
        <v>234.904261904762</v>
      </c>
      <c r="L60" s="168">
        <v>79.2869012896826</v>
      </c>
      <c r="M60" s="168">
        <v>46.1186388888889</v>
      </c>
      <c r="N60" s="168">
        <v>234.906339285714</v>
      </c>
      <c r="O60" s="29"/>
      <c r="P60" s="168">
        <v>123.766315193438</v>
      </c>
      <c r="Q60" s="168">
        <v>119.061830211394</v>
      </c>
      <c r="R60" s="168">
        <v>137.880382284525</v>
      </c>
      <c r="S60" s="168">
        <v>39.0539253795299</v>
      </c>
      <c r="T60" s="29"/>
    </row>
    <row r="61" ht="16" customHeight="1">
      <c r="A61" s="240">
        <v>148.889651785714</v>
      </c>
      <c r="B61" s="168">
        <v>148.423198412698</v>
      </c>
      <c r="C61" s="168">
        <v>148.185028769841</v>
      </c>
      <c r="D61" s="168">
        <v>158.393798115079</v>
      </c>
      <c r="E61" s="168">
        <v>163.975568948413</v>
      </c>
      <c r="F61" s="168">
        <v>65.2066850198413</v>
      </c>
      <c r="G61" s="168">
        <v>218.820621527778</v>
      </c>
      <c r="H61" s="168">
        <v>89.0583298611111</v>
      </c>
      <c r="I61" s="168">
        <v>234.903755456349</v>
      </c>
      <c r="J61" s="168">
        <v>177.428554563492</v>
      </c>
      <c r="K61" s="168">
        <v>234.903559523810</v>
      </c>
      <c r="L61" s="168">
        <v>93.3138303571429</v>
      </c>
      <c r="M61" s="168">
        <v>64.8402038690476</v>
      </c>
      <c r="N61" s="168">
        <v>232.899484623016</v>
      </c>
      <c r="O61" s="29"/>
      <c r="P61" s="168">
        <v>119.220254856350</v>
      </c>
      <c r="Q61" s="168">
        <v>119.217055888834</v>
      </c>
      <c r="R61" s="168">
        <v>134.312061806236</v>
      </c>
      <c r="S61" s="168">
        <v>42.8525592760366</v>
      </c>
      <c r="T61" s="29"/>
    </row>
    <row r="62" ht="16" customHeight="1">
      <c r="A62" s="240">
        <v>148.840934027778</v>
      </c>
      <c r="B62" s="168">
        <v>148.353639384921</v>
      </c>
      <c r="C62" s="168">
        <v>148.504745039683</v>
      </c>
      <c r="D62" s="168">
        <v>149.824191468254</v>
      </c>
      <c r="E62" s="168">
        <v>148.603625</v>
      </c>
      <c r="F62" s="168">
        <v>72.53578125</v>
      </c>
      <c r="G62" s="168">
        <v>95.333224702381</v>
      </c>
      <c r="H62" s="168">
        <v>89.0812594246032</v>
      </c>
      <c r="I62" s="168">
        <v>234.903755456349</v>
      </c>
      <c r="J62" s="168">
        <v>234.923793650794</v>
      </c>
      <c r="K62" s="168">
        <v>234.903061011905</v>
      </c>
      <c r="L62" s="168">
        <v>93.2941170634921</v>
      </c>
      <c r="M62" s="168">
        <v>93.3587108134921</v>
      </c>
      <c r="N62" s="168">
        <v>49.0133869047619</v>
      </c>
      <c r="O62" s="29"/>
      <c r="P62" s="168">
        <v>119.218509733105</v>
      </c>
      <c r="Q62" s="168">
        <v>119.203487695886</v>
      </c>
      <c r="R62" s="168">
        <v>134.312061806236</v>
      </c>
      <c r="S62" s="168">
        <v>42.8335496245511</v>
      </c>
      <c r="T62" s="29"/>
    </row>
    <row r="63" ht="16" customHeight="1">
      <c r="A63" s="240">
        <v>148.735563988095</v>
      </c>
      <c r="B63" s="168">
        <v>148.251838789683</v>
      </c>
      <c r="C63" s="168">
        <v>148.593535714286</v>
      </c>
      <c r="D63" s="168">
        <v>148.263778769841</v>
      </c>
      <c r="E63" s="168">
        <v>148.642562996032</v>
      </c>
      <c r="F63" s="168">
        <v>90.088658234127</v>
      </c>
      <c r="G63" s="168">
        <v>74.50647867063491</v>
      </c>
      <c r="H63" s="168">
        <v>88.8556681547619</v>
      </c>
      <c r="I63" s="168">
        <v>234.905158730159</v>
      </c>
      <c r="J63" s="168">
        <v>234.923793650794</v>
      </c>
      <c r="K63" s="168">
        <v>234.738763392857</v>
      </c>
      <c r="L63" s="168">
        <v>93.1421254960318</v>
      </c>
      <c r="M63" s="168">
        <v>93.135880952381</v>
      </c>
      <c r="N63" s="168">
        <v>40.9616736111111</v>
      </c>
      <c r="O63" s="29"/>
      <c r="P63" s="168">
        <v>60.9393650016324</v>
      </c>
      <c r="Q63" s="168">
        <v>119.052957680379</v>
      </c>
      <c r="R63" s="168">
        <v>131.691699824518</v>
      </c>
      <c r="S63" s="168">
        <v>46.2973835904342</v>
      </c>
      <c r="T63" s="29"/>
    </row>
    <row r="64" ht="16" customHeight="1">
      <c r="A64" s="240">
        <v>149.127553571429</v>
      </c>
      <c r="B64" s="168">
        <v>148.316128968254</v>
      </c>
      <c r="C64" s="168">
        <v>148.749602678571</v>
      </c>
      <c r="D64" s="168">
        <v>148.417787202381</v>
      </c>
      <c r="E64" s="168">
        <v>148.695607142857</v>
      </c>
      <c r="F64" s="168">
        <v>128.678191964286</v>
      </c>
      <c r="G64" s="168">
        <v>85.180998015873</v>
      </c>
      <c r="H64" s="168">
        <v>89.03501289682541</v>
      </c>
      <c r="I64" s="168">
        <v>234.643895337302</v>
      </c>
      <c r="J64" s="168">
        <v>234.918558035714</v>
      </c>
      <c r="K64" s="168">
        <v>202.527157738095</v>
      </c>
      <c r="L64" s="168">
        <v>93.2706646825397</v>
      </c>
      <c r="M64" s="168">
        <v>93.6463988095238</v>
      </c>
      <c r="N64" s="168">
        <v>48.3557435515873</v>
      </c>
      <c r="O64" s="29"/>
      <c r="P64" s="168">
        <v>61.0480702130264</v>
      </c>
      <c r="Q64" s="168">
        <v>119.236638916095</v>
      </c>
      <c r="R64" s="168">
        <v>131.872621306725</v>
      </c>
      <c r="S64" s="168">
        <v>50.3951686459354</v>
      </c>
      <c r="T64" s="29"/>
    </row>
    <row r="65" ht="16" customHeight="1">
      <c r="A65" s="240">
        <v>149.222823908730</v>
      </c>
      <c r="B65" s="168">
        <v>148.245387896825</v>
      </c>
      <c r="C65" s="168">
        <v>148.703890376984</v>
      </c>
      <c r="D65" s="168">
        <v>148.297449404762</v>
      </c>
      <c r="E65" s="168">
        <v>148.679709821429</v>
      </c>
      <c r="F65" s="168">
        <v>149.329032242064</v>
      </c>
      <c r="G65" s="168">
        <v>118.321386408730</v>
      </c>
      <c r="H65" s="168">
        <v>89.02490724206351</v>
      </c>
      <c r="I65" s="168">
        <v>232.479478670635</v>
      </c>
      <c r="J65" s="168">
        <v>234.91290625</v>
      </c>
      <c r="K65" s="168">
        <v>179.910422619048</v>
      </c>
      <c r="L65" s="168">
        <v>93.26112500000001</v>
      </c>
      <c r="M65" s="168">
        <v>234.919962797619</v>
      </c>
      <c r="N65" s="168">
        <v>58.4183998015873</v>
      </c>
      <c r="O65" s="29"/>
      <c r="P65" s="168">
        <v>61.7202053746327</v>
      </c>
      <c r="Q65" s="168">
        <v>119.207292686908</v>
      </c>
      <c r="R65" s="168">
        <v>128.070013059092</v>
      </c>
      <c r="S65" s="168">
        <v>50.3559342352269</v>
      </c>
      <c r="T65" s="29"/>
    </row>
    <row r="66" ht="16" customHeight="1">
      <c r="A66" s="240">
        <v>149.180455357143</v>
      </c>
      <c r="B66" s="168">
        <v>91.1761111111111</v>
      </c>
      <c r="C66" s="168">
        <v>148.631437996032</v>
      </c>
      <c r="D66" s="168">
        <v>148.267064484127</v>
      </c>
      <c r="E66" s="168">
        <v>148.564815972222</v>
      </c>
      <c r="F66" s="168">
        <v>146.433602678571</v>
      </c>
      <c r="G66" s="168">
        <v>143.444489583333</v>
      </c>
      <c r="H66" s="168">
        <v>88.92179960317461</v>
      </c>
      <c r="I66" s="168">
        <v>222.227466269841</v>
      </c>
      <c r="J66" s="168">
        <v>234.907793650794</v>
      </c>
      <c r="K66" s="168">
        <v>163.673660714286</v>
      </c>
      <c r="L66" s="168">
        <v>93.1639811507937</v>
      </c>
      <c r="M66" s="168">
        <v>234.919962797619</v>
      </c>
      <c r="N66" s="168">
        <v>78.72078769841271</v>
      </c>
      <c r="O66" s="29"/>
      <c r="P66" s="168">
        <v>61.6061459353575</v>
      </c>
      <c r="Q66" s="168">
        <v>119.078535137120</v>
      </c>
      <c r="R66" s="168">
        <v>127.916233063990</v>
      </c>
      <c r="S66" s="168">
        <v>55.5258529219719</v>
      </c>
      <c r="T66" s="29"/>
    </row>
    <row r="67" ht="16" customHeight="1">
      <c r="A67" s="240">
        <v>149.275921626984</v>
      </c>
      <c r="B67" s="168">
        <v>67.0119558531746</v>
      </c>
      <c r="C67" s="168">
        <v>148.689983134921</v>
      </c>
      <c r="D67" s="168">
        <v>148.321814484127</v>
      </c>
      <c r="E67" s="168">
        <v>66.2687073412699</v>
      </c>
      <c r="F67" s="168">
        <v>148.029770337302</v>
      </c>
      <c r="G67" s="168">
        <v>234.884279265873</v>
      </c>
      <c r="H67" s="168">
        <v>89.06864632936509</v>
      </c>
      <c r="I67" s="168">
        <v>199.915978670635</v>
      </c>
      <c r="J67" s="168">
        <v>234.903433531746</v>
      </c>
      <c r="K67" s="168">
        <v>19.0470500992064</v>
      </c>
      <c r="L67" s="168">
        <v>100.762584325397</v>
      </c>
      <c r="M67" s="168">
        <v>234.918369047619</v>
      </c>
      <c r="N67" s="168">
        <v>234.913735119048</v>
      </c>
      <c r="O67" s="29"/>
      <c r="P67" s="168">
        <v>65.62830660300359</v>
      </c>
      <c r="Q67" s="168">
        <v>119.199549563337</v>
      </c>
      <c r="R67" s="168">
        <v>30.8740588271303</v>
      </c>
      <c r="S67" s="168">
        <v>56.535907402873</v>
      </c>
      <c r="T67" s="29"/>
    </row>
    <row r="68" ht="16" customHeight="1">
      <c r="A68" s="240">
        <v>149.326350198413</v>
      </c>
      <c r="B68" s="168">
        <v>79.0949920634921</v>
      </c>
      <c r="C68" s="168">
        <v>146.669589285714</v>
      </c>
      <c r="D68" s="168">
        <v>148.337900793651</v>
      </c>
      <c r="E68" s="168">
        <v>76.6866755952381</v>
      </c>
      <c r="F68" s="168">
        <v>182.367477182540</v>
      </c>
      <c r="G68" s="168">
        <v>232.093311507937</v>
      </c>
      <c r="H68" s="168">
        <v>89.13749851190479</v>
      </c>
      <c r="I68" s="168">
        <v>178.810098710317</v>
      </c>
      <c r="J68" s="168">
        <v>234.903690972222</v>
      </c>
      <c r="K68" s="168">
        <v>23.682373015873</v>
      </c>
      <c r="L68" s="168">
        <v>234.912472222222</v>
      </c>
      <c r="M68" s="168">
        <v>234.917288690476</v>
      </c>
      <c r="N68" s="168">
        <v>234.913734126984</v>
      </c>
      <c r="O68" s="29"/>
      <c r="P68" s="168">
        <v>65.5958420053869</v>
      </c>
      <c r="Q68" s="168">
        <v>119.189583843454</v>
      </c>
      <c r="R68" s="168">
        <v>30.7721601575253</v>
      </c>
      <c r="S68" s="168">
        <v>56.4899144017303</v>
      </c>
      <c r="T68" s="29"/>
    </row>
    <row r="69" ht="16" customHeight="1">
      <c r="A69" s="240">
        <v>149.161488095238</v>
      </c>
      <c r="B69" s="168">
        <v>96.2505188492063</v>
      </c>
      <c r="C69" s="168">
        <v>71.8338328373016</v>
      </c>
      <c r="D69" s="168">
        <v>148.215224206349</v>
      </c>
      <c r="E69" s="168">
        <v>94.2862202380952</v>
      </c>
      <c r="F69" s="168">
        <v>234.897208829365</v>
      </c>
      <c r="G69" s="168">
        <v>218.825456845238</v>
      </c>
      <c r="H69" s="168">
        <v>88.96041468253971</v>
      </c>
      <c r="I69" s="168">
        <v>162.465069940476</v>
      </c>
      <c r="J69" s="168">
        <v>234.905253968254</v>
      </c>
      <c r="K69" s="168">
        <v>37.0129474206349</v>
      </c>
      <c r="L69" s="168">
        <v>234.912472222222</v>
      </c>
      <c r="M69" s="168">
        <v>234.908307539683</v>
      </c>
      <c r="N69" s="168">
        <v>234.913735119048</v>
      </c>
      <c r="O69" s="29"/>
      <c r="P69" s="168">
        <v>70.2565514813908</v>
      </c>
      <c r="Q69" s="168">
        <v>119.067982778322</v>
      </c>
      <c r="R69" s="168">
        <v>23.2539575171401</v>
      </c>
      <c r="S69" s="168">
        <v>56.397564683317</v>
      </c>
      <c r="T69" s="29"/>
    </row>
    <row r="70" ht="16" customHeight="1">
      <c r="A70" s="240">
        <v>149.343967261905</v>
      </c>
      <c r="B70" s="168">
        <v>137.337576388889</v>
      </c>
      <c r="C70" s="168">
        <v>85.0023660714286</v>
      </c>
      <c r="D70" s="168">
        <v>65.0324340277778</v>
      </c>
      <c r="E70" s="168">
        <v>133.805671130952</v>
      </c>
      <c r="F70" s="168">
        <v>234.860411210317</v>
      </c>
      <c r="G70" s="168">
        <v>94.37699652777781</v>
      </c>
      <c r="H70" s="168">
        <v>89.11760367063491</v>
      </c>
      <c r="I70" s="168">
        <v>148.586062996032</v>
      </c>
      <c r="J70" s="168">
        <v>234.903680059524</v>
      </c>
      <c r="K70" s="168">
        <v>93.3052658730159</v>
      </c>
      <c r="L70" s="168">
        <v>234.900442460317</v>
      </c>
      <c r="M70" s="168">
        <v>234.903690972222</v>
      </c>
      <c r="N70" s="168">
        <v>234.907695932540</v>
      </c>
      <c r="O70" s="29"/>
      <c r="P70" s="168">
        <v>70.4219714128306</v>
      </c>
      <c r="Q70" s="168">
        <v>119.206862655077</v>
      </c>
      <c r="R70" s="168">
        <v>23.2638803868756</v>
      </c>
      <c r="S70" s="168">
        <v>56.543654607411</v>
      </c>
      <c r="T70" s="29"/>
    </row>
    <row r="71" ht="16" customHeight="1">
      <c r="A71" s="240">
        <v>149.257278273810</v>
      </c>
      <c r="B71" s="168">
        <v>147.393116567460</v>
      </c>
      <c r="C71" s="168">
        <v>102.520749007937</v>
      </c>
      <c r="D71" s="168">
        <v>72.86431448412699</v>
      </c>
      <c r="E71" s="168">
        <v>147.322842757937</v>
      </c>
      <c r="F71" s="168">
        <v>233.977305059524</v>
      </c>
      <c r="G71" s="168">
        <v>74.8001061507937</v>
      </c>
      <c r="H71" s="168">
        <v>89.05792361111109</v>
      </c>
      <c r="I71" s="168">
        <v>148.551268353175</v>
      </c>
      <c r="J71" s="168">
        <v>234.902557539683</v>
      </c>
      <c r="K71" s="168">
        <v>93.2596830357143</v>
      </c>
      <c r="L71" s="168">
        <v>234.902931051587</v>
      </c>
      <c r="M71" s="168">
        <v>234.903690972222</v>
      </c>
      <c r="N71" s="168">
        <v>234.907445932540</v>
      </c>
      <c r="O71" s="29"/>
      <c r="P71" s="168">
        <v>75.64688877326149</v>
      </c>
      <c r="Q71" s="168">
        <v>119.213711536892</v>
      </c>
      <c r="R71" s="168">
        <v>23.9438739593536</v>
      </c>
      <c r="S71" s="168">
        <v>56.5066586067581</v>
      </c>
      <c r="T71" s="29"/>
    </row>
    <row r="72" ht="16" customHeight="1">
      <c r="A72" s="240">
        <v>149.220889384921</v>
      </c>
      <c r="B72" s="168">
        <v>146.441711309524</v>
      </c>
      <c r="C72" s="168">
        <v>121.963923115079</v>
      </c>
      <c r="D72" s="168">
        <v>90.6437624007937</v>
      </c>
      <c r="E72" s="168">
        <v>145.804599702381</v>
      </c>
      <c r="F72" s="168">
        <v>228.782320436508</v>
      </c>
      <c r="G72" s="168">
        <v>85.0422708333333</v>
      </c>
      <c r="H72" s="168">
        <v>88.9871681547619</v>
      </c>
      <c r="I72" s="168">
        <v>148.535535218254</v>
      </c>
      <c r="J72" s="168">
        <v>234.865830357143</v>
      </c>
      <c r="K72" s="168">
        <v>93.1313030753968</v>
      </c>
      <c r="L72" s="168">
        <v>234.900379464286</v>
      </c>
      <c r="M72" s="168">
        <v>234.905253968254</v>
      </c>
      <c r="N72" s="168">
        <v>232.250877976190</v>
      </c>
      <c r="O72" s="29"/>
      <c r="P72" s="168">
        <v>75.6098381896833</v>
      </c>
      <c r="Q72" s="168">
        <v>119.094359594352</v>
      </c>
      <c r="R72" s="168">
        <v>23.9193070519099</v>
      </c>
      <c r="S72" s="168">
        <v>56.3906433643487</v>
      </c>
      <c r="T72" s="29"/>
    </row>
    <row r="73" ht="16" customHeight="1">
      <c r="A73" s="240">
        <v>149.324485615079</v>
      </c>
      <c r="B73" s="168">
        <v>148.254589781746</v>
      </c>
      <c r="C73" s="168">
        <v>146.156001984127</v>
      </c>
      <c r="D73" s="168">
        <v>108.965007440476</v>
      </c>
      <c r="E73" s="168">
        <v>147.390162698413</v>
      </c>
      <c r="F73" s="168">
        <v>184.911473710317</v>
      </c>
      <c r="G73" s="168">
        <v>99.2262326388889</v>
      </c>
      <c r="H73" s="168">
        <v>89.0954836309524</v>
      </c>
      <c r="I73" s="168">
        <v>148.562346726190</v>
      </c>
      <c r="J73" s="168">
        <v>234.187738095238</v>
      </c>
      <c r="K73" s="168">
        <v>93.3057986111111</v>
      </c>
      <c r="L73" s="168">
        <v>234.903837301587</v>
      </c>
      <c r="M73" s="168">
        <v>234.904191468254</v>
      </c>
      <c r="N73" s="168">
        <v>48.8004508928571</v>
      </c>
      <c r="O73" s="29"/>
      <c r="P73" s="168">
        <v>82.00265517874629</v>
      </c>
      <c r="Q73" s="168">
        <v>185.847641711557</v>
      </c>
      <c r="R73" s="168">
        <v>25.0689591495266</v>
      </c>
      <c r="S73" s="168">
        <v>56.5338822233105</v>
      </c>
      <c r="T73" s="29"/>
    </row>
    <row r="74" ht="16" customHeight="1">
      <c r="A74" s="240">
        <v>149.338538194444</v>
      </c>
      <c r="B74" s="168">
        <v>149.007608134921</v>
      </c>
      <c r="C74" s="168">
        <v>146.860214781746</v>
      </c>
      <c r="D74" s="168">
        <v>129.400973710317</v>
      </c>
      <c r="E74" s="168">
        <v>149.133199900794</v>
      </c>
      <c r="F74" s="168">
        <v>169.719764384921</v>
      </c>
      <c r="G74" s="168">
        <v>118.252748015873</v>
      </c>
      <c r="H74" s="168">
        <v>89.0856746031746</v>
      </c>
      <c r="I74" s="168">
        <v>148.532355158730</v>
      </c>
      <c r="J74" s="168">
        <v>228.858791666667</v>
      </c>
      <c r="K74" s="168">
        <v>93.2453859126984</v>
      </c>
      <c r="L74" s="168">
        <v>234.903837301587</v>
      </c>
      <c r="M74" s="168">
        <v>228.674481150794</v>
      </c>
      <c r="N74" s="168">
        <v>41.1677028769841</v>
      </c>
      <c r="O74" s="29"/>
      <c r="P74" s="168">
        <v>86.0714740450539</v>
      </c>
      <c r="Q74" s="168">
        <v>185.824041993144</v>
      </c>
      <c r="R74" s="168">
        <v>25.0315076110023</v>
      </c>
      <c r="S74" s="168">
        <v>56.4963113165198</v>
      </c>
      <c r="T74" s="29"/>
    </row>
    <row r="75" ht="16" customHeight="1">
      <c r="A75" s="240">
        <v>149.122001984127</v>
      </c>
      <c r="B75" s="168">
        <v>148.863821428571</v>
      </c>
      <c r="C75" s="168">
        <v>147.525264880952</v>
      </c>
      <c r="D75" s="168">
        <v>149.104310019841</v>
      </c>
      <c r="E75" s="168">
        <v>148.865940972222</v>
      </c>
      <c r="F75" s="168">
        <v>157.816819444444</v>
      </c>
      <c r="G75" s="168">
        <v>144.672142857143</v>
      </c>
      <c r="H75" s="168">
        <v>88.9164285714286</v>
      </c>
      <c r="I75" s="168">
        <v>90.3766483134921</v>
      </c>
      <c r="J75" s="168">
        <v>213.303081845238</v>
      </c>
      <c r="K75" s="168">
        <v>93.090818452381</v>
      </c>
      <c r="L75" s="168">
        <v>234.904161210317</v>
      </c>
      <c r="M75" s="168">
        <v>34.5650138888889</v>
      </c>
      <c r="N75" s="168">
        <v>48.198777281746</v>
      </c>
      <c r="O75" s="29"/>
      <c r="P75" s="168">
        <v>85.9681123490042</v>
      </c>
      <c r="Q75" s="168">
        <v>222.527832190663</v>
      </c>
      <c r="R75" s="168">
        <v>25.9007585496246</v>
      </c>
      <c r="S75" s="168">
        <v>56.4031193886712</v>
      </c>
      <c r="T75" s="29"/>
    </row>
    <row r="76" ht="16" customHeight="1">
      <c r="A76" s="240">
        <v>149.358874007937</v>
      </c>
      <c r="B76" s="168">
        <v>149.058946924603</v>
      </c>
      <c r="C76" s="168">
        <v>148.546007936508</v>
      </c>
      <c r="D76" s="168">
        <v>147.650053571429</v>
      </c>
      <c r="E76" s="168">
        <v>149.061835317460</v>
      </c>
      <c r="F76" s="168">
        <v>130.537436507937</v>
      </c>
      <c r="G76" s="168">
        <v>234.695343253968</v>
      </c>
      <c r="H76" s="168">
        <v>234.917716765873</v>
      </c>
      <c r="I76" s="168">
        <v>18.8857966269841</v>
      </c>
      <c r="J76" s="168">
        <v>170.718158234127</v>
      </c>
      <c r="K76" s="168">
        <v>93.2924097222222</v>
      </c>
      <c r="L76" s="168">
        <v>118.485717757937</v>
      </c>
      <c r="M76" s="168">
        <v>46.059216765873</v>
      </c>
      <c r="N76" s="168">
        <v>58.333371031746</v>
      </c>
      <c r="O76" s="29"/>
      <c r="P76" s="168">
        <v>89.14417493062361</v>
      </c>
      <c r="Q76" s="168">
        <v>222.527995939438</v>
      </c>
      <c r="R76" s="168">
        <v>27.1758156831538</v>
      </c>
      <c r="S76" s="168">
        <v>56.5432944621286</v>
      </c>
      <c r="T76" s="29"/>
    </row>
    <row r="77" ht="16" customHeight="1">
      <c r="A77" s="240">
        <v>149.287861111111</v>
      </c>
      <c r="B77" s="168">
        <v>149.028178075397</v>
      </c>
      <c r="C77" s="168">
        <v>149.330229166667</v>
      </c>
      <c r="D77" s="168">
        <v>148.231039682540</v>
      </c>
      <c r="E77" s="168">
        <v>149.207569940476</v>
      </c>
      <c r="F77" s="168">
        <v>65.2338283730159</v>
      </c>
      <c r="G77" s="168">
        <v>234.377175595238</v>
      </c>
      <c r="H77" s="168">
        <v>234.917837797619</v>
      </c>
      <c r="I77" s="168">
        <v>18.942748015873</v>
      </c>
      <c r="J77" s="168">
        <v>157.720813988095</v>
      </c>
      <c r="K77" s="168">
        <v>234.921132936508</v>
      </c>
      <c r="L77" s="168">
        <v>22.0130466269841</v>
      </c>
      <c r="M77" s="168">
        <v>64.7421200396825</v>
      </c>
      <c r="N77" s="168">
        <v>79.813998015873</v>
      </c>
      <c r="O77" s="29"/>
      <c r="P77" s="168">
        <v>89.1439203803461</v>
      </c>
      <c r="Q77" s="168">
        <v>202.330343515344</v>
      </c>
      <c r="R77" s="168">
        <v>29.0847943192948</v>
      </c>
      <c r="S77" s="168">
        <v>56.5462235757427</v>
      </c>
      <c r="T77" s="29"/>
    </row>
    <row r="78" ht="16" customHeight="1">
      <c r="A78" s="240">
        <v>149.168994047619</v>
      </c>
      <c r="B78" s="168">
        <v>148.821392361111</v>
      </c>
      <c r="C78" s="168">
        <v>149.175652777778</v>
      </c>
      <c r="D78" s="168">
        <v>149.087124007937</v>
      </c>
      <c r="E78" s="168">
        <v>218.689390376984</v>
      </c>
      <c r="F78" s="168">
        <v>72.27217807539679</v>
      </c>
      <c r="G78" s="168">
        <v>231.682416170635</v>
      </c>
      <c r="H78" s="168">
        <v>234.917716765873</v>
      </c>
      <c r="I78" s="168">
        <v>23.3133829365079</v>
      </c>
      <c r="J78" s="168">
        <v>149.826634424603</v>
      </c>
      <c r="K78" s="168">
        <v>234.921132936508</v>
      </c>
      <c r="L78" s="168">
        <v>22.0990133928571</v>
      </c>
      <c r="M78" s="168">
        <v>93.1600109126984</v>
      </c>
      <c r="N78" s="168">
        <v>234.927447420635</v>
      </c>
      <c r="O78" s="29"/>
      <c r="P78" s="168">
        <v>92.20778189275219</v>
      </c>
      <c r="Q78" s="168">
        <v>202.274487328599</v>
      </c>
      <c r="R78" s="168">
        <v>28.8635437071499</v>
      </c>
      <c r="S78" s="168">
        <v>56.3867292074763</v>
      </c>
      <c r="T78" s="29"/>
    </row>
    <row r="79" ht="16" customHeight="1">
      <c r="A79" s="240">
        <v>149.284104662698</v>
      </c>
      <c r="B79" s="168">
        <v>149.039941964286</v>
      </c>
      <c r="C79" s="168">
        <v>149.351308531746</v>
      </c>
      <c r="D79" s="168">
        <v>149.025813492064</v>
      </c>
      <c r="E79" s="168">
        <v>234.713256944444</v>
      </c>
      <c r="F79" s="168">
        <v>108.329489087302</v>
      </c>
      <c r="G79" s="168">
        <v>187.253392361111</v>
      </c>
      <c r="H79" s="168">
        <v>234.906822420635</v>
      </c>
      <c r="I79" s="168">
        <v>36.7028958333333</v>
      </c>
      <c r="J79" s="168">
        <v>134.675085317460</v>
      </c>
      <c r="K79" s="168">
        <v>234.903597222222</v>
      </c>
      <c r="L79" s="168">
        <v>44.7300218253968</v>
      </c>
      <c r="M79" s="168">
        <v>93.8210024801587</v>
      </c>
      <c r="N79" s="168">
        <v>234.919261408730</v>
      </c>
      <c r="O79" s="29"/>
      <c r="P79" s="168">
        <v>92.37971912748939</v>
      </c>
      <c r="Q79" s="168">
        <v>192.072963597780</v>
      </c>
      <c r="R79" s="168">
        <v>31.5174374591903</v>
      </c>
      <c r="S79" s="168">
        <v>56.5430761304277</v>
      </c>
      <c r="T79" s="29"/>
    </row>
    <row r="80" ht="16" customHeight="1">
      <c r="A80" s="240">
        <v>149.327153769841</v>
      </c>
      <c r="B80" s="168">
        <v>149.021533730159</v>
      </c>
      <c r="C80" s="168">
        <v>149.321750992064</v>
      </c>
      <c r="D80" s="168">
        <v>149.287061507937</v>
      </c>
      <c r="E80" s="168">
        <v>234.595482142857</v>
      </c>
      <c r="F80" s="168">
        <v>129.696821924603</v>
      </c>
      <c r="G80" s="168">
        <v>93.405212797619</v>
      </c>
      <c r="H80" s="168">
        <v>234.906622519841</v>
      </c>
      <c r="I80" s="168">
        <v>59.3160729166667</v>
      </c>
      <c r="J80" s="168">
        <v>19.1724484126984</v>
      </c>
      <c r="K80" s="168">
        <v>234.903597222222</v>
      </c>
      <c r="L80" s="168">
        <v>68.48310664682541</v>
      </c>
      <c r="M80" s="168">
        <v>234.920625</v>
      </c>
      <c r="N80" s="168">
        <v>234.917160218254</v>
      </c>
      <c r="O80" s="29"/>
      <c r="P80" s="168">
        <v>95.89803144384589</v>
      </c>
      <c r="Q80" s="168">
        <v>160.284104125857</v>
      </c>
      <c r="R80" s="168">
        <v>31.4736818478616</v>
      </c>
      <c r="S80" s="168">
        <v>56.517097208619</v>
      </c>
      <c r="T80" s="29"/>
    </row>
    <row r="81" ht="16" customHeight="1">
      <c r="A81" s="240">
        <v>149.183969742063</v>
      </c>
      <c r="B81" s="168">
        <v>148.849268353175</v>
      </c>
      <c r="C81" s="168">
        <v>149.189425099206</v>
      </c>
      <c r="D81" s="168">
        <v>148.879809523810</v>
      </c>
      <c r="E81" s="168">
        <v>232.961715773810</v>
      </c>
      <c r="F81" s="168">
        <v>149.692562003968</v>
      </c>
      <c r="G81" s="168">
        <v>74.6063864087302</v>
      </c>
      <c r="H81" s="168">
        <v>234.904876984127</v>
      </c>
      <c r="I81" s="168">
        <v>86.8612316468254</v>
      </c>
      <c r="J81" s="168">
        <v>18.5652658730159</v>
      </c>
      <c r="K81" s="168">
        <v>234.904037698413</v>
      </c>
      <c r="L81" s="168">
        <v>93.04002232142859</v>
      </c>
      <c r="M81" s="168">
        <v>234.920625</v>
      </c>
      <c r="N81" s="168">
        <v>234.907644345238</v>
      </c>
      <c r="O81" s="29"/>
      <c r="P81" s="168">
        <v>95.7660948212537</v>
      </c>
      <c r="Q81" s="168">
        <v>160.230313418217</v>
      </c>
      <c r="R81" s="168">
        <v>33.4746633202742</v>
      </c>
      <c r="S81" s="168">
        <v>56.3994898792034</v>
      </c>
      <c r="T81" s="29"/>
    </row>
    <row r="82" ht="16" customHeight="1">
      <c r="A82" s="240">
        <v>149.351349702381</v>
      </c>
      <c r="B82" s="168">
        <v>148.971909722222</v>
      </c>
      <c r="C82" s="168">
        <v>149.332076388889</v>
      </c>
      <c r="D82" s="168">
        <v>149.014620039683</v>
      </c>
      <c r="E82" s="168">
        <v>194.408614583333</v>
      </c>
      <c r="F82" s="168">
        <v>146.995274305556</v>
      </c>
      <c r="G82" s="168">
        <v>85.18882787698411</v>
      </c>
      <c r="H82" s="168">
        <v>234.903723710317</v>
      </c>
      <c r="I82" s="168">
        <v>86.9989389880952</v>
      </c>
      <c r="J82" s="168">
        <v>22.7794910714286</v>
      </c>
      <c r="K82" s="168">
        <v>234.903814484127</v>
      </c>
      <c r="L82" s="168">
        <v>93.2816537698413</v>
      </c>
      <c r="M82" s="168">
        <v>234.914569940476</v>
      </c>
      <c r="N82" s="168">
        <v>231.499951884921</v>
      </c>
      <c r="O82" s="29"/>
      <c r="P82" s="168">
        <v>99.25186041054521</v>
      </c>
      <c r="Q82" s="168">
        <v>147.501589536402</v>
      </c>
      <c r="R82" s="168">
        <v>33.5830088965067</v>
      </c>
      <c r="S82" s="168">
        <v>56.5402230248123</v>
      </c>
      <c r="T82" s="29"/>
    </row>
    <row r="83" ht="16" customHeight="1">
      <c r="A83" s="240">
        <v>149.262629960317</v>
      </c>
      <c r="B83" s="168">
        <v>148.923423611111</v>
      </c>
      <c r="C83" s="168">
        <v>149.303827380952</v>
      </c>
      <c r="D83" s="168">
        <v>149.237947420635</v>
      </c>
      <c r="E83" s="168">
        <v>178.756949900794</v>
      </c>
      <c r="F83" s="168">
        <v>147.376564980159</v>
      </c>
      <c r="G83" s="168">
        <v>99.6719077380952</v>
      </c>
      <c r="H83" s="168">
        <v>234.903723710317</v>
      </c>
      <c r="I83" s="168">
        <v>86.81564632936509</v>
      </c>
      <c r="J83" s="168">
        <v>34.3768010912698</v>
      </c>
      <c r="K83" s="168">
        <v>234.903814484127</v>
      </c>
      <c r="L83" s="168">
        <v>93.2429578373016</v>
      </c>
      <c r="M83" s="168">
        <v>234.911147321429</v>
      </c>
      <c r="N83" s="168">
        <v>48.5649880952381</v>
      </c>
      <c r="O83" s="29"/>
      <c r="P83" s="168">
        <v>102.042004366634</v>
      </c>
      <c r="Q83" s="168">
        <v>140.321061357329</v>
      </c>
      <c r="R83" s="168">
        <v>35.8067249224616</v>
      </c>
      <c r="S83" s="168">
        <v>56.4803149485798</v>
      </c>
      <c r="T83" s="29"/>
    </row>
    <row r="84" ht="16" customHeight="1">
      <c r="A84" s="240">
        <v>149.211565972222</v>
      </c>
      <c r="B84" s="168">
        <v>148.767725694444</v>
      </c>
      <c r="C84" s="168">
        <v>153.684036706349</v>
      </c>
      <c r="D84" s="168">
        <v>148.850338789683</v>
      </c>
      <c r="E84" s="168">
        <v>163.379163194444</v>
      </c>
      <c r="F84" s="168">
        <v>148.378907738095</v>
      </c>
      <c r="G84" s="168">
        <v>118.154007440476</v>
      </c>
      <c r="H84" s="168">
        <v>234.904305555556</v>
      </c>
      <c r="I84" s="168">
        <v>86.54414384920641</v>
      </c>
      <c r="J84" s="168">
        <v>55.4544186507937</v>
      </c>
      <c r="K84" s="168">
        <v>234.904644345238</v>
      </c>
      <c r="L84" s="168">
        <v>93.1008363095238</v>
      </c>
      <c r="M84" s="168">
        <v>234.904128968254</v>
      </c>
      <c r="N84" s="168">
        <v>40.9889955357143</v>
      </c>
      <c r="O84" s="29"/>
      <c r="P84" s="168">
        <v>101.953627979105</v>
      </c>
      <c r="Q84" s="168">
        <v>140.226257447764</v>
      </c>
      <c r="R84" s="168">
        <v>35.7661601167156</v>
      </c>
      <c r="S84" s="168">
        <v>56.3957369205028</v>
      </c>
      <c r="T84" s="29"/>
    </row>
    <row r="85" ht="16" customHeight="1">
      <c r="A85" s="240">
        <v>149.321465773810</v>
      </c>
      <c r="B85" s="168">
        <v>148.954532738095</v>
      </c>
      <c r="C85" s="168">
        <v>234.476714285714</v>
      </c>
      <c r="D85" s="168">
        <v>187.857820932540</v>
      </c>
      <c r="E85" s="168">
        <v>153.883869047619</v>
      </c>
      <c r="F85" s="168">
        <v>185.162821924603</v>
      </c>
      <c r="G85" s="168">
        <v>234.245521825397</v>
      </c>
      <c r="H85" s="168">
        <v>234.871542658730</v>
      </c>
      <c r="I85" s="168">
        <v>86.7192896825397</v>
      </c>
      <c r="J85" s="168">
        <v>88.9943308531746</v>
      </c>
      <c r="K85" s="168">
        <v>232.876025793651</v>
      </c>
      <c r="L85" s="168">
        <v>93.2862336309524</v>
      </c>
      <c r="M85" s="168">
        <v>234.903690972222</v>
      </c>
      <c r="N85" s="168">
        <v>48.2639216269841</v>
      </c>
      <c r="O85" s="29"/>
      <c r="P85" s="168">
        <v>107.844767180868</v>
      </c>
      <c r="Q85" s="168">
        <v>135.709338271303</v>
      </c>
      <c r="R85" s="168">
        <v>39.2718566356513</v>
      </c>
      <c r="S85" s="168">
        <v>56.5310051420176</v>
      </c>
      <c r="T85" s="29"/>
    </row>
    <row r="86" ht="16" customHeight="1">
      <c r="A86" s="240">
        <v>149.322064980159</v>
      </c>
      <c r="B86" s="168">
        <v>228.900528273810</v>
      </c>
      <c r="C86" s="168">
        <v>234.889323908730</v>
      </c>
      <c r="D86" s="168">
        <v>234.890929563492</v>
      </c>
      <c r="E86" s="168">
        <v>148.666048611111</v>
      </c>
      <c r="F86" s="168">
        <v>234.891075892857</v>
      </c>
      <c r="G86" s="168">
        <v>234.879304563492</v>
      </c>
      <c r="H86" s="168">
        <v>234.246204861111</v>
      </c>
      <c r="I86" s="168">
        <v>86.71529513888891</v>
      </c>
      <c r="J86" s="168">
        <v>89.03649007936509</v>
      </c>
      <c r="K86" s="168">
        <v>223.203629960317</v>
      </c>
      <c r="L86" s="168">
        <v>93.2628576388889</v>
      </c>
      <c r="M86" s="168">
        <v>234.903690972222</v>
      </c>
      <c r="N86" s="168">
        <v>58.4079771825397</v>
      </c>
      <c r="O86" s="29"/>
      <c r="P86" s="168">
        <v>107.820805786810</v>
      </c>
      <c r="Q86" s="168">
        <v>135.703934561704</v>
      </c>
      <c r="R86" s="168">
        <v>39.1963276403852</v>
      </c>
      <c r="S86" s="168">
        <v>56.4833404750245</v>
      </c>
      <c r="T86" s="29"/>
    </row>
    <row r="87" ht="16" customHeight="1">
      <c r="A87" s="240">
        <v>149.120703869048</v>
      </c>
      <c r="B87" s="168">
        <v>234.902318948413</v>
      </c>
      <c r="C87" s="168">
        <v>234.548501488095</v>
      </c>
      <c r="D87" s="168">
        <v>234.830931051587</v>
      </c>
      <c r="E87" s="168">
        <v>148.689141865079</v>
      </c>
      <c r="F87" s="168">
        <v>234.846245039683</v>
      </c>
      <c r="G87" s="168">
        <v>234.424507936508</v>
      </c>
      <c r="H87" s="168">
        <v>229.206486607143</v>
      </c>
      <c r="I87" s="168">
        <v>86.4729146825397</v>
      </c>
      <c r="J87" s="168">
        <v>88.87866765873019</v>
      </c>
      <c r="K87" s="168">
        <v>201.378839781746</v>
      </c>
      <c r="L87" s="168">
        <v>93.1849975198413</v>
      </c>
      <c r="M87" s="168">
        <v>234.905253968254</v>
      </c>
      <c r="N87" s="168">
        <v>80.8101001984127</v>
      </c>
      <c r="O87" s="29"/>
      <c r="P87" s="168">
        <v>210.035807929318</v>
      </c>
      <c r="Q87" s="168">
        <v>132.588600840679</v>
      </c>
      <c r="R87" s="168">
        <v>41.990017956252</v>
      </c>
      <c r="S87" s="168">
        <v>56.3978544319295</v>
      </c>
      <c r="T87" s="29"/>
    </row>
    <row r="88" ht="16" customHeight="1">
      <c r="A88" s="240">
        <v>149.228317460317</v>
      </c>
      <c r="B88" s="168">
        <v>234.614901289683</v>
      </c>
      <c r="C88" s="168">
        <v>232.248220734127</v>
      </c>
      <c r="D88" s="168">
        <v>233.877156746032</v>
      </c>
      <c r="E88" s="168">
        <v>148.726381448413</v>
      </c>
      <c r="F88" s="168">
        <v>233.875101190476</v>
      </c>
      <c r="G88" s="168">
        <v>231.691470734127</v>
      </c>
      <c r="H88" s="168">
        <v>190.901447916667</v>
      </c>
      <c r="I88" s="168">
        <v>86.6217703373016</v>
      </c>
      <c r="J88" s="168">
        <v>88.94335962301589</v>
      </c>
      <c r="K88" s="168">
        <v>163.793377976190</v>
      </c>
      <c r="L88" s="168">
        <v>103.759062996032</v>
      </c>
      <c r="M88" s="168">
        <v>234.904191468254</v>
      </c>
      <c r="N88" s="168">
        <v>234.900252480159</v>
      </c>
      <c r="O88" s="29"/>
      <c r="P88" s="168">
        <v>210.045132427359</v>
      </c>
      <c r="Q88" s="168">
        <v>130.605522567744</v>
      </c>
      <c r="R88" s="168">
        <v>42.1397491225922</v>
      </c>
      <c r="S88" s="168">
        <v>56.5411789911851</v>
      </c>
      <c r="T88" s="29"/>
    </row>
    <row r="89" ht="16" customHeight="1">
      <c r="A89" s="240">
        <v>210.941929563492</v>
      </c>
      <c r="B89" s="168">
        <v>232.717053571429</v>
      </c>
      <c r="C89" s="168">
        <v>220.340661210317</v>
      </c>
      <c r="D89" s="168">
        <v>205.797867063492</v>
      </c>
      <c r="E89" s="168">
        <v>101.175353174603</v>
      </c>
      <c r="F89" s="168">
        <v>227.958828373016</v>
      </c>
      <c r="G89" s="168">
        <v>217.744123015873</v>
      </c>
      <c r="H89" s="168">
        <v>170.684001488095</v>
      </c>
      <c r="I89" s="168">
        <v>86.5025540674603</v>
      </c>
      <c r="J89" s="168">
        <v>89.1495133928571</v>
      </c>
      <c r="K89" s="168">
        <v>111.409258928571</v>
      </c>
      <c r="L89" s="168">
        <v>234.919775793651</v>
      </c>
      <c r="M89" s="168">
        <v>227.386672619048</v>
      </c>
      <c r="N89" s="168">
        <v>234.902527281746</v>
      </c>
      <c r="O89" s="29"/>
      <c r="P89" s="168">
        <v>216.094656484656</v>
      </c>
      <c r="Q89" s="168">
        <v>130.588204476820</v>
      </c>
      <c r="R89" s="168">
        <v>134.632594678420</v>
      </c>
      <c r="S89" s="168">
        <v>56.4714704742083</v>
      </c>
      <c r="T89" s="29"/>
    </row>
    <row r="90" ht="16" customHeight="1">
      <c r="A90" s="240">
        <v>234.902892361111</v>
      </c>
      <c r="B90" s="168">
        <v>222.060749503968</v>
      </c>
      <c r="C90" s="168">
        <v>192.720177083333</v>
      </c>
      <c r="D90" s="168">
        <v>183.695510912698</v>
      </c>
      <c r="E90" s="168">
        <v>66.4104846230159</v>
      </c>
      <c r="F90" s="168">
        <v>206.860805555556</v>
      </c>
      <c r="G90" s="168">
        <v>185.885559523810</v>
      </c>
      <c r="H90" s="168">
        <v>157.658891369048</v>
      </c>
      <c r="I90" s="168">
        <v>86.3020768849206</v>
      </c>
      <c r="J90" s="168">
        <v>88.8824657738095</v>
      </c>
      <c r="K90" s="168">
        <v>18.9285396825397</v>
      </c>
      <c r="L90" s="168">
        <v>234.919775793651</v>
      </c>
      <c r="M90" s="168">
        <v>33.8809444444444</v>
      </c>
      <c r="N90" s="168">
        <v>234.900671626984</v>
      </c>
      <c r="O90" s="29"/>
      <c r="P90" s="168">
        <v>216.106189805746</v>
      </c>
      <c r="Q90" s="168">
        <v>128.536578721841</v>
      </c>
      <c r="R90" s="168">
        <v>134.558414952661</v>
      </c>
      <c r="S90" s="168">
        <v>56.3862797910545</v>
      </c>
      <c r="T90" s="29"/>
    </row>
    <row r="91" ht="16" customHeight="1">
      <c r="A91" s="240">
        <v>234.737</v>
      </c>
      <c r="B91" s="168">
        <v>178.483311507937</v>
      </c>
      <c r="C91" s="168">
        <v>177.371352678571</v>
      </c>
      <c r="D91" s="168">
        <v>167.288725198413</v>
      </c>
      <c r="E91" s="168">
        <v>94.43672867063491</v>
      </c>
      <c r="F91" s="168">
        <v>157.070673611111</v>
      </c>
      <c r="G91" s="168">
        <v>91.5905342261905</v>
      </c>
      <c r="H91" s="168">
        <v>149.724649801587</v>
      </c>
      <c r="I91" s="168">
        <v>86.4440302579365</v>
      </c>
      <c r="J91" s="168">
        <v>89.0917564484127</v>
      </c>
      <c r="K91" s="168">
        <v>18.9247787698413</v>
      </c>
      <c r="L91" s="168">
        <v>234.916372519841</v>
      </c>
      <c r="M91" s="168">
        <v>33.9423313492064</v>
      </c>
      <c r="N91" s="168">
        <v>230.684139880952</v>
      </c>
      <c r="O91" s="29"/>
      <c r="P91" s="168">
        <v>199.092045686419</v>
      </c>
      <c r="Q91" s="168">
        <v>128.678568294972</v>
      </c>
      <c r="R91" s="168">
        <v>231.945015609696</v>
      </c>
      <c r="S91" s="168">
        <v>56.5530454211557</v>
      </c>
      <c r="T91" s="29"/>
    </row>
    <row r="92" ht="16" customHeight="1">
      <c r="A92" s="240">
        <v>233.051963293651</v>
      </c>
      <c r="B92" s="168">
        <v>154.439885912698</v>
      </c>
      <c r="C92" s="168">
        <v>153.114552579365</v>
      </c>
      <c r="D92" s="168">
        <v>157.008608630952</v>
      </c>
      <c r="E92" s="168">
        <v>112.996613095238</v>
      </c>
      <c r="F92" s="168">
        <v>150.023186507937</v>
      </c>
      <c r="G92" s="168">
        <v>74.493720734127</v>
      </c>
      <c r="H92" s="168">
        <v>147.828687003968</v>
      </c>
      <c r="I92" s="168">
        <v>86.1913244047619</v>
      </c>
      <c r="J92" s="168">
        <v>89.08679563492061</v>
      </c>
      <c r="K92" s="168">
        <v>23.7218010912698</v>
      </c>
      <c r="L92" s="168">
        <v>234.914827876984</v>
      </c>
      <c r="M92" s="168">
        <v>46.2000133928571</v>
      </c>
      <c r="N92" s="168">
        <v>48.3540912698413</v>
      </c>
      <c r="O92" s="29"/>
      <c r="P92" s="168">
        <v>199.093970372184</v>
      </c>
      <c r="Q92" s="168">
        <v>127.245365042442</v>
      </c>
      <c r="R92" s="168">
        <v>231.993732655893</v>
      </c>
      <c r="S92" s="168">
        <v>56.5466663605942</v>
      </c>
      <c r="T92" s="29"/>
    </row>
    <row r="93" ht="16" customHeight="1">
      <c r="A93" s="240">
        <v>223.779792162698</v>
      </c>
      <c r="B93" s="168">
        <v>148.201667162698</v>
      </c>
      <c r="C93" s="168">
        <v>147.732654761905</v>
      </c>
      <c r="D93" s="168">
        <v>149.909455853175</v>
      </c>
      <c r="E93" s="168">
        <v>134.376175595238</v>
      </c>
      <c r="F93" s="168">
        <v>125.805048611111</v>
      </c>
      <c r="G93" s="168">
        <v>85.50861904761911</v>
      </c>
      <c r="H93" s="168">
        <v>148.200777281746</v>
      </c>
      <c r="I93" s="168">
        <v>85.9336041666667</v>
      </c>
      <c r="J93" s="168">
        <v>88.8006612103175</v>
      </c>
      <c r="K93" s="168">
        <v>37.3982113095238</v>
      </c>
      <c r="L93" s="168">
        <v>234.911157242064</v>
      </c>
      <c r="M93" s="168">
        <v>64.6512137896825</v>
      </c>
      <c r="N93" s="168">
        <v>40.9790873015873</v>
      </c>
      <c r="O93" s="29"/>
      <c r="P93" s="168">
        <v>164.342730778648</v>
      </c>
      <c r="Q93" s="168">
        <v>127.0869235635</v>
      </c>
      <c r="R93" s="168">
        <v>232.004763507999</v>
      </c>
      <c r="S93" s="168">
        <v>56.3845142629775</v>
      </c>
      <c r="T93" s="29"/>
    </row>
    <row r="94" ht="16" customHeight="1">
      <c r="A94" s="240">
        <v>179.941925595238</v>
      </c>
      <c r="B94" s="168">
        <v>148.416132440476</v>
      </c>
      <c r="C94" s="168">
        <v>148.188817956349</v>
      </c>
      <c r="D94" s="168">
        <v>148.685259424603</v>
      </c>
      <c r="E94" s="168">
        <v>146.818978670635</v>
      </c>
      <c r="F94" s="168">
        <v>91.37086309523809</v>
      </c>
      <c r="G94" s="168">
        <v>99.65901934523809</v>
      </c>
      <c r="H94" s="168">
        <v>148.473146329365</v>
      </c>
      <c r="I94" s="168">
        <v>86.0437951388889</v>
      </c>
      <c r="J94" s="168">
        <v>89.12801240079369</v>
      </c>
      <c r="K94" s="168">
        <v>61.1984489087302</v>
      </c>
      <c r="L94" s="168">
        <v>234.903694444444</v>
      </c>
      <c r="M94" s="168">
        <v>93.3409444444445</v>
      </c>
      <c r="N94" s="168">
        <v>48.3367733134921</v>
      </c>
      <c r="O94" s="29"/>
      <c r="P94" s="168">
        <v>150.0843234778</v>
      </c>
      <c r="Q94" s="168">
        <v>126.303714189520</v>
      </c>
      <c r="R94" s="168">
        <v>232.000915156709</v>
      </c>
      <c r="S94" s="168">
        <v>56.4636977636304</v>
      </c>
      <c r="T94" s="29"/>
    </row>
    <row r="95" ht="16" customHeight="1">
      <c r="A95" s="240">
        <v>164.537587301587</v>
      </c>
      <c r="B95" s="168">
        <v>148.378527777778</v>
      </c>
      <c r="C95" s="168">
        <v>147.966878472222</v>
      </c>
      <c r="D95" s="168">
        <v>148.524112103175</v>
      </c>
      <c r="E95" s="168">
        <v>149.121453373016</v>
      </c>
      <c r="F95" s="168">
        <v>108.962244543651</v>
      </c>
      <c r="G95" s="168">
        <v>145.655462301587</v>
      </c>
      <c r="H95" s="168">
        <v>148.902378472222</v>
      </c>
      <c r="I95" s="168">
        <v>86.0478333333333</v>
      </c>
      <c r="J95" s="168">
        <v>89.0733561507937</v>
      </c>
      <c r="K95" s="168">
        <v>93.10825148809521</v>
      </c>
      <c r="L95" s="168">
        <v>234.903694444444</v>
      </c>
      <c r="M95" s="168">
        <v>93.304091765873</v>
      </c>
      <c r="N95" s="168">
        <v>58.3327857142857</v>
      </c>
      <c r="O95" s="29"/>
      <c r="P95" s="168">
        <v>150.083722555501</v>
      </c>
      <c r="Q95" s="168">
        <v>126.262184745348</v>
      </c>
      <c r="R95" s="168">
        <v>232.000311173686</v>
      </c>
      <c r="S95" s="168">
        <v>59.7461210414626</v>
      </c>
      <c r="T95" s="29"/>
    </row>
    <row r="96" ht="16" customHeight="1">
      <c r="A96" s="240">
        <v>154.721916666667</v>
      </c>
      <c r="B96" s="168">
        <v>148.260386904762</v>
      </c>
      <c r="C96" s="168">
        <v>148.459595238095</v>
      </c>
      <c r="D96" s="168">
        <v>148.305822916667</v>
      </c>
      <c r="E96" s="168">
        <v>148.862960317460</v>
      </c>
      <c r="F96" s="168">
        <v>129.256496527778</v>
      </c>
      <c r="G96" s="168">
        <v>234.336303571429</v>
      </c>
      <c r="H96" s="168">
        <v>148.864902777778</v>
      </c>
      <c r="I96" s="168">
        <v>234.897366071429</v>
      </c>
      <c r="J96" s="168">
        <v>88.978628968254</v>
      </c>
      <c r="K96" s="168">
        <v>93.0156716269841</v>
      </c>
      <c r="L96" s="168">
        <v>234.905214285714</v>
      </c>
      <c r="M96" s="168">
        <v>93.1451845238095</v>
      </c>
      <c r="N96" s="168">
        <v>82.0700014880952</v>
      </c>
      <c r="O96" s="29"/>
      <c r="P96" s="168">
        <v>142.260066213679</v>
      </c>
      <c r="Q96" s="168">
        <v>125.711384875939</v>
      </c>
      <c r="R96" s="168">
        <v>231.999869919197</v>
      </c>
      <c r="S96" s="168">
        <v>228.233502183317</v>
      </c>
      <c r="T96" s="29"/>
    </row>
    <row r="97" ht="16" customHeight="1">
      <c r="A97" s="240">
        <v>148.443290178571</v>
      </c>
      <c r="B97" s="168">
        <v>148.379939980159</v>
      </c>
      <c r="C97" s="168">
        <v>148.655288194444</v>
      </c>
      <c r="D97" s="168">
        <v>148.385372023810</v>
      </c>
      <c r="E97" s="168">
        <v>149.171266865079</v>
      </c>
      <c r="F97" s="168">
        <v>149.379197420635</v>
      </c>
      <c r="G97" s="168">
        <v>234.866838293651</v>
      </c>
      <c r="H97" s="168">
        <v>148.975465773810</v>
      </c>
      <c r="I97" s="168">
        <v>234.909061011905</v>
      </c>
      <c r="J97" s="168">
        <v>89.1129861111111</v>
      </c>
      <c r="K97" s="168">
        <v>93.27848065476191</v>
      </c>
      <c r="L97" s="168">
        <v>234.903694444444</v>
      </c>
      <c r="M97" s="168">
        <v>234.913220238095</v>
      </c>
      <c r="N97" s="168">
        <v>234.915202876984</v>
      </c>
      <c r="O97" s="29"/>
      <c r="P97" s="168">
        <v>142.329896139406</v>
      </c>
      <c r="Q97" s="168">
        <v>125.866698804277</v>
      </c>
      <c r="R97" s="168">
        <v>231.502904117695</v>
      </c>
      <c r="S97" s="168">
        <v>228.233179276853</v>
      </c>
      <c r="T97" s="29"/>
    </row>
    <row r="98" ht="16" customHeight="1">
      <c r="A98" s="240">
        <v>148.891375496032</v>
      </c>
      <c r="B98" s="168">
        <v>148.340218253968</v>
      </c>
      <c r="C98" s="168">
        <v>148.643125992064</v>
      </c>
      <c r="D98" s="168">
        <v>148.388815972222</v>
      </c>
      <c r="E98" s="168">
        <v>149.039933035714</v>
      </c>
      <c r="F98" s="168">
        <v>146.665790178571</v>
      </c>
      <c r="G98" s="168">
        <v>234.447429563492</v>
      </c>
      <c r="H98" s="168">
        <v>135.715770337302</v>
      </c>
      <c r="I98" s="168">
        <v>234.910108630952</v>
      </c>
      <c r="J98" s="168">
        <v>89.0856021825397</v>
      </c>
      <c r="K98" s="168">
        <v>93.20915327380951</v>
      </c>
      <c r="L98" s="168">
        <v>234.902772817460</v>
      </c>
      <c r="M98" s="168">
        <v>234.913220238095</v>
      </c>
      <c r="N98" s="168">
        <v>234.918522817460</v>
      </c>
      <c r="O98" s="29"/>
      <c r="P98" s="168">
        <v>137.450292299216</v>
      </c>
      <c r="Q98" s="168">
        <v>125.804234002612</v>
      </c>
      <c r="R98" s="168">
        <v>231.468906607085</v>
      </c>
      <c r="S98" s="168">
        <v>231.910460026934</v>
      </c>
      <c r="T98" s="29"/>
    </row>
    <row r="99" ht="16" customHeight="1">
      <c r="A99" s="240">
        <v>148.883436011905</v>
      </c>
      <c r="B99" s="168">
        <v>148.291371527778</v>
      </c>
      <c r="C99" s="168">
        <v>148.571310515873</v>
      </c>
      <c r="D99" s="168">
        <v>148.272087301587</v>
      </c>
      <c r="E99" s="168">
        <v>149.007056051587</v>
      </c>
      <c r="F99" s="168">
        <v>147.594005952381</v>
      </c>
      <c r="G99" s="168">
        <v>231.592871527778</v>
      </c>
      <c r="H99" s="168">
        <v>19.3071433531746</v>
      </c>
      <c r="I99" s="168">
        <v>234.9015</v>
      </c>
      <c r="J99" s="168">
        <v>191.470421626984</v>
      </c>
      <c r="K99" s="168">
        <v>93.0863695436508</v>
      </c>
      <c r="L99" s="168">
        <v>234.651495535714</v>
      </c>
      <c r="M99" s="168">
        <v>234.913220238095</v>
      </c>
      <c r="N99" s="168">
        <v>234.908762400794</v>
      </c>
      <c r="O99" s="29"/>
      <c r="P99" s="168">
        <v>137.354647710578</v>
      </c>
      <c r="Q99" s="168">
        <v>125.706068907117</v>
      </c>
      <c r="R99" s="168">
        <v>212.511272649363</v>
      </c>
      <c r="S99" s="168">
        <v>231.938556970291</v>
      </c>
      <c r="T99" s="29"/>
    </row>
    <row r="100" ht="16" customHeight="1">
      <c r="A100" s="240">
        <v>148.975783234127</v>
      </c>
      <c r="B100" s="168">
        <v>148.391266865079</v>
      </c>
      <c r="C100" s="168">
        <v>148.714387400794</v>
      </c>
      <c r="D100" s="168">
        <v>65.10981299603181</v>
      </c>
      <c r="E100" s="168">
        <v>234.777179563492</v>
      </c>
      <c r="F100" s="168">
        <v>188.067292658730</v>
      </c>
      <c r="G100" s="168">
        <v>186.712892361111</v>
      </c>
      <c r="H100" s="168">
        <v>18.8521378968254</v>
      </c>
      <c r="I100" s="168">
        <v>234.902477182540</v>
      </c>
      <c r="J100" s="168">
        <v>234.886548115079</v>
      </c>
      <c r="K100" s="168">
        <v>93.2745505952381</v>
      </c>
      <c r="L100" s="168">
        <v>21.9447946428571</v>
      </c>
      <c r="M100" s="168">
        <v>234.914577380952</v>
      </c>
      <c r="N100" s="168">
        <v>234.910682539683</v>
      </c>
      <c r="O100" s="29"/>
      <c r="P100" s="168">
        <v>133.834945315051</v>
      </c>
      <c r="Q100" s="168">
        <v>125.863562071499</v>
      </c>
      <c r="R100" s="168">
        <v>212.503955986778</v>
      </c>
      <c r="S100" s="168">
        <v>231.930941887039</v>
      </c>
      <c r="T100" s="29"/>
    </row>
    <row r="101" ht="16" customHeight="1">
      <c r="A101" s="240">
        <v>148.940461309524</v>
      </c>
      <c r="B101" s="168">
        <v>148.357125</v>
      </c>
      <c r="C101" s="168">
        <v>148.679284226190</v>
      </c>
      <c r="D101" s="168">
        <v>91.2940148809524</v>
      </c>
      <c r="E101" s="168">
        <v>234.614081349206</v>
      </c>
      <c r="F101" s="168">
        <v>234.888410714286</v>
      </c>
      <c r="G101" s="168">
        <v>90.6669151785714</v>
      </c>
      <c r="H101" s="168">
        <v>22.51878125</v>
      </c>
      <c r="I101" s="168">
        <v>234.899373511905</v>
      </c>
      <c r="J101" s="168">
        <v>234.886923115079</v>
      </c>
      <c r="K101" s="168">
        <v>93.0614499007937</v>
      </c>
      <c r="L101" s="168">
        <v>22.5296889880952</v>
      </c>
      <c r="M101" s="168">
        <v>234.911606646825</v>
      </c>
      <c r="N101" s="168">
        <v>234.906142361111</v>
      </c>
      <c r="O101" s="29"/>
      <c r="P101" s="168">
        <v>131.415979023833</v>
      </c>
      <c r="Q101" s="168">
        <v>125.824527118022</v>
      </c>
      <c r="R101" s="168">
        <v>199.606006672380</v>
      </c>
      <c r="S101" s="168">
        <v>232.009566295299</v>
      </c>
      <c r="T101" s="29"/>
    </row>
    <row r="102" ht="16" customHeight="1">
      <c r="A102" s="240">
        <v>148.863831845238</v>
      </c>
      <c r="B102" s="168">
        <v>148.305322420635</v>
      </c>
      <c r="C102" s="168">
        <v>148.601144841270</v>
      </c>
      <c r="D102" s="168">
        <v>109.309046130952</v>
      </c>
      <c r="E102" s="168">
        <v>232.955893849206</v>
      </c>
      <c r="F102" s="168">
        <v>234.831185019841</v>
      </c>
      <c r="G102" s="168">
        <v>74.7512142857143</v>
      </c>
      <c r="H102" s="168">
        <v>34.2570625</v>
      </c>
      <c r="I102" s="168">
        <v>234.901031746032</v>
      </c>
      <c r="J102" s="168">
        <v>234.887032242064</v>
      </c>
      <c r="K102" s="168">
        <v>93.1320709325397</v>
      </c>
      <c r="L102" s="168">
        <v>30.5424444444444</v>
      </c>
      <c r="M102" s="168">
        <v>234.905548115079</v>
      </c>
      <c r="N102" s="168">
        <v>229.608838789683</v>
      </c>
      <c r="O102" s="29"/>
      <c r="P102" s="168">
        <v>131.240752530199</v>
      </c>
      <c r="Q102" s="168">
        <v>125.704603840189</v>
      </c>
      <c r="R102" s="168">
        <v>199.603772343291</v>
      </c>
      <c r="S102" s="168">
        <v>230.868859165850</v>
      </c>
      <c r="T102" s="29"/>
    </row>
    <row r="103" ht="16" customHeight="1">
      <c r="A103" s="240">
        <v>148.970700892857</v>
      </c>
      <c r="B103" s="168">
        <v>86.8940510912698</v>
      </c>
      <c r="C103" s="168">
        <v>148.649345238095</v>
      </c>
      <c r="D103" s="168">
        <v>149.206703373016</v>
      </c>
      <c r="E103" s="168">
        <v>222.478187003968</v>
      </c>
      <c r="F103" s="168">
        <v>227.438783730159</v>
      </c>
      <c r="G103" s="168">
        <v>85.6903665674603</v>
      </c>
      <c r="H103" s="168">
        <v>88.9534444444444</v>
      </c>
      <c r="I103" s="168">
        <v>234.899389384921</v>
      </c>
      <c r="J103" s="168">
        <v>234.907579861111</v>
      </c>
      <c r="K103" s="168">
        <v>93.2756001984127</v>
      </c>
      <c r="L103" s="168">
        <v>69.51991468253971</v>
      </c>
      <c r="M103" s="168">
        <v>234.903690972222</v>
      </c>
      <c r="N103" s="168">
        <v>41.1694161706349</v>
      </c>
      <c r="O103" s="29"/>
      <c r="P103" s="168">
        <v>128.369821763794</v>
      </c>
      <c r="Q103" s="168">
        <v>125.852025689683</v>
      </c>
      <c r="R103" s="168">
        <v>165.302203721841</v>
      </c>
      <c r="S103" s="168">
        <v>230.884586700131</v>
      </c>
      <c r="T103" s="29"/>
    </row>
    <row r="104" ht="16" customHeight="1">
      <c r="A104" s="240">
        <v>148.953747023810</v>
      </c>
      <c r="B104" s="168">
        <v>67.1904945436508</v>
      </c>
      <c r="C104" s="168">
        <v>145.715923115079</v>
      </c>
      <c r="D104" s="168">
        <v>146.621111111111</v>
      </c>
      <c r="E104" s="168">
        <v>194.465297619048</v>
      </c>
      <c r="F104" s="168">
        <v>205.794191468254</v>
      </c>
      <c r="G104" s="168">
        <v>100.189778273810</v>
      </c>
      <c r="H104" s="168">
        <v>88.9982281746032</v>
      </c>
      <c r="I104" s="168">
        <v>234.898659226191</v>
      </c>
      <c r="J104" s="168">
        <v>234.899483630952</v>
      </c>
      <c r="K104" s="168">
        <v>93.22218303571429</v>
      </c>
      <c r="L104" s="168">
        <v>93.16979117063489</v>
      </c>
      <c r="M104" s="168">
        <v>234.903690972222</v>
      </c>
      <c r="N104" s="168">
        <v>48.3285049603175</v>
      </c>
      <c r="O104" s="29"/>
      <c r="P104" s="168">
        <v>125.411500163239</v>
      </c>
      <c r="Q104" s="168">
        <v>125.825261181848</v>
      </c>
      <c r="R104" s="168">
        <v>165.306304582925</v>
      </c>
      <c r="S104" s="168">
        <v>210.253874367450</v>
      </c>
      <c r="T104" s="29"/>
    </row>
    <row r="105" ht="16" customHeight="1">
      <c r="A105" s="240">
        <v>148.871366071429</v>
      </c>
      <c r="B105" s="168">
        <v>79.80342509920639</v>
      </c>
      <c r="C105" s="168">
        <v>70.2599618055556</v>
      </c>
      <c r="D105" s="168">
        <v>147.449054563492</v>
      </c>
      <c r="E105" s="168">
        <v>178.701919642857</v>
      </c>
      <c r="F105" s="168">
        <v>183.784942956349</v>
      </c>
      <c r="G105" s="168">
        <v>119.524248015873</v>
      </c>
      <c r="H105" s="168">
        <v>88.85943948412699</v>
      </c>
      <c r="I105" s="168">
        <v>234.898810515873</v>
      </c>
      <c r="J105" s="168">
        <v>234.900307539683</v>
      </c>
      <c r="K105" s="168">
        <v>93.09604464285709</v>
      </c>
      <c r="L105" s="168">
        <v>93.0246493055556</v>
      </c>
      <c r="M105" s="168">
        <v>234.905253968254</v>
      </c>
      <c r="N105" s="168">
        <v>58.089248015873</v>
      </c>
      <c r="O105" s="29"/>
      <c r="P105" s="168">
        <v>125.291250408097</v>
      </c>
      <c r="Q105" s="168">
        <v>125.728443315377</v>
      </c>
      <c r="R105" s="168">
        <v>150.686038503918</v>
      </c>
      <c r="S105" s="168">
        <v>210.293104187072</v>
      </c>
      <c r="T105" s="29"/>
    </row>
    <row r="106" ht="16" customHeight="1">
      <c r="A106" s="240">
        <v>149.032572420635</v>
      </c>
      <c r="B106" s="168">
        <v>97.3886458333333</v>
      </c>
      <c r="C106" s="168">
        <v>69.4309776785714</v>
      </c>
      <c r="D106" s="168">
        <v>148.207641369048</v>
      </c>
      <c r="E106" s="168">
        <v>153.962087797619</v>
      </c>
      <c r="F106" s="168">
        <v>167.320648313492</v>
      </c>
      <c r="G106" s="168">
        <v>234.382511408730</v>
      </c>
      <c r="H106" s="168">
        <v>89.0675466269841</v>
      </c>
      <c r="I106" s="168">
        <v>234.659947916667</v>
      </c>
      <c r="J106" s="168">
        <v>234.904367063492</v>
      </c>
      <c r="K106" s="168">
        <v>231.970234126984</v>
      </c>
      <c r="L106" s="168">
        <v>93.18492212301589</v>
      </c>
      <c r="M106" s="168">
        <v>225.946547123016</v>
      </c>
      <c r="N106" s="168">
        <v>234.920888888889</v>
      </c>
      <c r="O106" s="29"/>
      <c r="P106" s="168">
        <v>124.010251897649</v>
      </c>
      <c r="Q106" s="168">
        <v>125.876381407117</v>
      </c>
      <c r="R106" s="168">
        <v>150.766616164708</v>
      </c>
      <c r="S106" s="168">
        <v>196.671978554522</v>
      </c>
      <c r="T106" s="29"/>
    </row>
    <row r="107" ht="16" customHeight="1">
      <c r="A107" s="240">
        <v>148.984899305556</v>
      </c>
      <c r="B107" s="168">
        <v>138.607609126984</v>
      </c>
      <c r="C107" s="168">
        <v>85.74147073412701</v>
      </c>
      <c r="D107" s="168">
        <v>149.255448412698</v>
      </c>
      <c r="E107" s="168">
        <v>148.702743551587</v>
      </c>
      <c r="F107" s="168">
        <v>157.074827380952</v>
      </c>
      <c r="G107" s="168">
        <v>234.874091269841</v>
      </c>
      <c r="H107" s="168">
        <v>89.0373149801587</v>
      </c>
      <c r="I107" s="168">
        <v>232.527529265873</v>
      </c>
      <c r="J107" s="168">
        <v>234.904621031746</v>
      </c>
      <c r="K107" s="168">
        <v>234.921090773810</v>
      </c>
      <c r="L107" s="168">
        <v>93.2903407738095</v>
      </c>
      <c r="M107" s="168">
        <v>33.3605848214286</v>
      </c>
      <c r="N107" s="168">
        <v>234.926844246032</v>
      </c>
      <c r="O107" s="29"/>
      <c r="P107" s="168">
        <v>124.010430950049</v>
      </c>
      <c r="Q107" s="168">
        <v>125.871587801992</v>
      </c>
      <c r="R107" s="168">
        <v>142.894375408097</v>
      </c>
      <c r="S107" s="168">
        <v>196.675165789259</v>
      </c>
      <c r="T107" s="29"/>
    </row>
    <row r="108" ht="16" customHeight="1">
      <c r="A108" s="240">
        <v>148.891931547619</v>
      </c>
      <c r="B108" s="168">
        <v>147.029895833333</v>
      </c>
      <c r="C108" s="168">
        <v>103.085258432540</v>
      </c>
      <c r="D108" s="168">
        <v>148.832141865079</v>
      </c>
      <c r="E108" s="168">
        <v>148.677266865079</v>
      </c>
      <c r="F108" s="168">
        <v>149.940378472222</v>
      </c>
      <c r="G108" s="168">
        <v>234.410121527778</v>
      </c>
      <c r="H108" s="168">
        <v>88.76833978174599</v>
      </c>
      <c r="I108" s="168">
        <v>222.259828373016</v>
      </c>
      <c r="J108" s="168">
        <v>234.905253968254</v>
      </c>
      <c r="K108" s="168">
        <v>234.921090773810</v>
      </c>
      <c r="L108" s="168">
        <v>93.0669632936508</v>
      </c>
      <c r="M108" s="168">
        <v>25.6952802579365</v>
      </c>
      <c r="N108" s="168">
        <v>234.920940972222</v>
      </c>
      <c r="O108" s="29"/>
      <c r="P108" s="168">
        <v>118.895191091250</v>
      </c>
      <c r="Q108" s="168">
        <v>125.716808990369</v>
      </c>
      <c r="R108" s="168">
        <v>142.796407729350</v>
      </c>
      <c r="S108" s="168">
        <v>163.547180052236</v>
      </c>
      <c r="T108" s="29"/>
    </row>
    <row r="109" ht="16" customHeight="1">
      <c r="A109" s="240">
        <v>148.934820436508</v>
      </c>
      <c r="B109" s="168">
        <v>146.422519345238</v>
      </c>
      <c r="C109" s="168">
        <v>122.734449900794</v>
      </c>
      <c r="D109" s="168">
        <v>149.010051587302</v>
      </c>
      <c r="E109" s="168">
        <v>148.755562996032</v>
      </c>
      <c r="F109" s="168">
        <v>65.15324900793649</v>
      </c>
      <c r="G109" s="168">
        <v>231.619066964286</v>
      </c>
      <c r="H109" s="168">
        <v>89.0059533730159</v>
      </c>
      <c r="I109" s="168">
        <v>178.918406746032</v>
      </c>
      <c r="J109" s="168">
        <v>234.828047123016</v>
      </c>
      <c r="K109" s="168">
        <v>234.910253472222</v>
      </c>
      <c r="L109" s="168">
        <v>93.2523060515873</v>
      </c>
      <c r="M109" s="168">
        <v>46.2750233134921</v>
      </c>
      <c r="N109" s="168">
        <v>234.915028273810</v>
      </c>
      <c r="O109" s="29"/>
      <c r="P109" s="168">
        <v>119.129805337904</v>
      </c>
      <c r="Q109" s="168">
        <v>125.885320253836</v>
      </c>
      <c r="R109" s="168">
        <v>137.980986777669</v>
      </c>
      <c r="S109" s="168">
        <v>163.655307296768</v>
      </c>
      <c r="T109" s="29"/>
    </row>
    <row r="110" ht="16" customHeight="1">
      <c r="A110" s="240">
        <v>148.910337797619</v>
      </c>
      <c r="B110" s="168">
        <v>148.833820436508</v>
      </c>
      <c r="C110" s="168">
        <v>146.142784226190</v>
      </c>
      <c r="D110" s="168">
        <v>149.244210317460</v>
      </c>
      <c r="E110" s="168">
        <v>148.632189484127</v>
      </c>
      <c r="F110" s="168">
        <v>73.48227976190481</v>
      </c>
      <c r="G110" s="168">
        <v>185.413090277778</v>
      </c>
      <c r="H110" s="168">
        <v>89.095251984127</v>
      </c>
      <c r="I110" s="168">
        <v>162.711990079365</v>
      </c>
      <c r="J110" s="168">
        <v>233.779974206349</v>
      </c>
      <c r="K110" s="168">
        <v>234.906571428571</v>
      </c>
      <c r="L110" s="168">
        <v>93.1815629960317</v>
      </c>
      <c r="M110" s="168">
        <v>64.7975763888889</v>
      </c>
      <c r="N110" s="168">
        <v>234.907921626984</v>
      </c>
      <c r="O110" s="29"/>
      <c r="P110" s="168">
        <v>61.0204803297421</v>
      </c>
      <c r="Q110" s="168">
        <v>125.855616429971</v>
      </c>
      <c r="R110" s="168">
        <v>137.980961781750</v>
      </c>
      <c r="S110" s="168">
        <v>149.728827436337</v>
      </c>
      <c r="T110" s="29"/>
    </row>
    <row r="111" ht="16" customHeight="1">
      <c r="A111" s="240">
        <v>106.378398809524</v>
      </c>
      <c r="B111" s="168">
        <v>148.684914682540</v>
      </c>
      <c r="C111" s="168">
        <v>145.953420634921</v>
      </c>
      <c r="D111" s="168">
        <v>148.865259920635</v>
      </c>
      <c r="E111" s="168">
        <v>98.2928913690476</v>
      </c>
      <c r="F111" s="168">
        <v>91.1892331349206</v>
      </c>
      <c r="G111" s="168">
        <v>89.74090823412701</v>
      </c>
      <c r="H111" s="168">
        <v>88.86636755952379</v>
      </c>
      <c r="I111" s="168">
        <v>152.870344742063</v>
      </c>
      <c r="J111" s="168">
        <v>227.294470238095</v>
      </c>
      <c r="K111" s="168">
        <v>234.904684027778</v>
      </c>
      <c r="L111" s="168">
        <v>93.1651741071429</v>
      </c>
      <c r="M111" s="168">
        <v>93.0852956349206</v>
      </c>
      <c r="N111" s="168">
        <v>228.487497023810</v>
      </c>
      <c r="O111" s="29"/>
      <c r="P111" s="168">
        <v>60.9468877530199</v>
      </c>
      <c r="Q111" s="168">
        <v>125.728406076559</v>
      </c>
      <c r="R111" s="168">
        <v>134.243243960170</v>
      </c>
      <c r="S111" s="168">
        <v>149.682351860921</v>
      </c>
      <c r="T111" s="29"/>
    </row>
    <row r="112" ht="16" customHeight="1">
      <c r="A112" s="240">
        <v>67.0254057539683</v>
      </c>
      <c r="B112" s="168">
        <v>148.849557043651</v>
      </c>
      <c r="C112" s="168">
        <v>146.919768849206</v>
      </c>
      <c r="D112" s="168">
        <v>149.187451884921</v>
      </c>
      <c r="E112" s="168">
        <v>77.7627375992064</v>
      </c>
      <c r="F112" s="168">
        <v>130.087040674603</v>
      </c>
      <c r="G112" s="168">
        <v>74.6122733134921</v>
      </c>
      <c r="H112" s="168">
        <v>89.0217921626984</v>
      </c>
      <c r="I112" s="168">
        <v>148.275490079365</v>
      </c>
      <c r="J112" s="168">
        <v>208.779811507937</v>
      </c>
      <c r="K112" s="168">
        <v>234.903755456349</v>
      </c>
      <c r="L112" s="168">
        <v>107.993823412698</v>
      </c>
      <c r="M112" s="168">
        <v>93.3173427579365</v>
      </c>
      <c r="N112" s="168">
        <v>48.0919995039683</v>
      </c>
      <c r="O112" s="29"/>
      <c r="P112" s="168">
        <v>61.7289473147241</v>
      </c>
      <c r="Q112" s="168">
        <v>125.872978901404</v>
      </c>
      <c r="R112" s="168">
        <v>134.336926624225</v>
      </c>
      <c r="S112" s="168">
        <v>142.114138507999</v>
      </c>
      <c r="T112" s="29"/>
    </row>
    <row r="113" ht="16" customHeight="1">
      <c r="A113" s="240">
        <v>76.54383283730159</v>
      </c>
      <c r="B113" s="168">
        <v>148.837180555556</v>
      </c>
      <c r="C113" s="168">
        <v>147.655824404762</v>
      </c>
      <c r="D113" s="168">
        <v>192.870963293651</v>
      </c>
      <c r="E113" s="168">
        <v>95.4975084325397</v>
      </c>
      <c r="F113" s="168">
        <v>149.319518849206</v>
      </c>
      <c r="G113" s="168">
        <v>86.1130029761905</v>
      </c>
      <c r="H113" s="168">
        <v>88.9898665674603</v>
      </c>
      <c r="I113" s="168">
        <v>148.652553075397</v>
      </c>
      <c r="J113" s="168">
        <v>167.831677579365</v>
      </c>
      <c r="K113" s="168">
        <v>234.903755456349</v>
      </c>
      <c r="L113" s="168">
        <v>234.917207341270</v>
      </c>
      <c r="M113" s="168">
        <v>94.37316666666671</v>
      </c>
      <c r="N113" s="168">
        <v>41.2206125992064</v>
      </c>
      <c r="O113" s="29"/>
      <c r="P113" s="168">
        <v>61.7093964250735</v>
      </c>
      <c r="Q113" s="168">
        <v>125.796179705354</v>
      </c>
      <c r="R113" s="168">
        <v>131.898365572968</v>
      </c>
      <c r="S113" s="168">
        <v>142.114024240940</v>
      </c>
      <c r="T113" s="29"/>
    </row>
    <row r="114" ht="16" customHeight="1">
      <c r="A114" s="240">
        <v>93.4591091269841</v>
      </c>
      <c r="B114" s="168">
        <v>148.695576388889</v>
      </c>
      <c r="C114" s="168">
        <v>148.364251984127</v>
      </c>
      <c r="D114" s="168">
        <v>234.900649801587</v>
      </c>
      <c r="E114" s="168">
        <v>113.387664682540</v>
      </c>
      <c r="F114" s="168">
        <v>146.460415178571</v>
      </c>
      <c r="G114" s="168">
        <v>100.092139880952</v>
      </c>
      <c r="H114" s="168">
        <v>88.91823511904759</v>
      </c>
      <c r="I114" s="168">
        <v>148.640629464286</v>
      </c>
      <c r="J114" s="168">
        <v>155.871181051587</v>
      </c>
      <c r="K114" s="168">
        <v>234.905253968254</v>
      </c>
      <c r="L114" s="168">
        <v>234.917207341270</v>
      </c>
      <c r="M114" s="168">
        <v>234.920345734127</v>
      </c>
      <c r="N114" s="168">
        <v>48.1578387896825</v>
      </c>
      <c r="O114" s="29"/>
      <c r="P114" s="168">
        <v>65.51230411361411</v>
      </c>
      <c r="Q114" s="168">
        <v>125.690457170258</v>
      </c>
      <c r="R114" s="168">
        <v>131.735349330722</v>
      </c>
      <c r="S114" s="168">
        <v>136.995600718250</v>
      </c>
      <c r="T114" s="29"/>
    </row>
    <row r="115" ht="16" customHeight="1">
      <c r="A115" s="240">
        <v>133.346257936508</v>
      </c>
      <c r="B115" s="168">
        <v>148.848187996032</v>
      </c>
      <c r="C115" s="168">
        <v>149.353278769841</v>
      </c>
      <c r="D115" s="168">
        <v>233.870381944444</v>
      </c>
      <c r="E115" s="168">
        <v>147.402827876984</v>
      </c>
      <c r="F115" s="168">
        <v>189.618039682540</v>
      </c>
      <c r="G115" s="168">
        <v>119.605054563492</v>
      </c>
      <c r="H115" s="168">
        <v>89.0175084325397</v>
      </c>
      <c r="I115" s="168">
        <v>148.652726686508</v>
      </c>
      <c r="J115" s="168">
        <v>131.552962797619</v>
      </c>
      <c r="K115" s="168">
        <v>234.674521329365</v>
      </c>
      <c r="L115" s="168">
        <v>234.913286706349</v>
      </c>
      <c r="M115" s="168">
        <v>234.919616071429</v>
      </c>
      <c r="N115" s="168">
        <v>58.362970734127</v>
      </c>
      <c r="O115" s="29"/>
      <c r="P115" s="168">
        <v>65.6307745674176</v>
      </c>
      <c r="Q115" s="168">
        <v>125.852856676461</v>
      </c>
      <c r="R115" s="168">
        <v>127.946951518119</v>
      </c>
      <c r="S115" s="168">
        <v>137.035349330722</v>
      </c>
      <c r="T115" s="29"/>
    </row>
    <row r="116" ht="16" customHeight="1">
      <c r="A116" s="240">
        <v>146.888645833333</v>
      </c>
      <c r="B116" s="168">
        <v>148.800880456349</v>
      </c>
      <c r="C116" s="168">
        <v>149.290601190476</v>
      </c>
      <c r="D116" s="168">
        <v>226.826515873016</v>
      </c>
      <c r="E116" s="168">
        <v>145.956963293651</v>
      </c>
      <c r="F116" s="168">
        <v>234.889134424603</v>
      </c>
      <c r="G116" s="168">
        <v>147.502493551587</v>
      </c>
      <c r="H116" s="168">
        <v>89.0197108134921</v>
      </c>
      <c r="I116" s="168">
        <v>18.4029047619048</v>
      </c>
      <c r="J116" s="168">
        <v>18.9762296626984</v>
      </c>
      <c r="K116" s="168">
        <v>232.600264880952</v>
      </c>
      <c r="L116" s="168">
        <v>234.908962797619</v>
      </c>
      <c r="M116" s="168">
        <v>234.918917658730</v>
      </c>
      <c r="N116" s="168">
        <v>85.5639499007937</v>
      </c>
      <c r="O116" s="29"/>
      <c r="P116" s="168">
        <v>70.3178593290891</v>
      </c>
      <c r="Q116" s="168">
        <v>125.810326375286</v>
      </c>
      <c r="R116" s="168">
        <v>127.875724371531</v>
      </c>
      <c r="S116" s="168">
        <v>133.781710128959</v>
      </c>
      <c r="T116" s="29"/>
    </row>
    <row r="117" ht="16" customHeight="1">
      <c r="A117" s="240">
        <v>146.047442956349</v>
      </c>
      <c r="B117" s="168">
        <v>148.664148313492</v>
      </c>
      <c r="C117" s="168">
        <v>149.172845734127</v>
      </c>
      <c r="D117" s="168">
        <v>203.752028769841</v>
      </c>
      <c r="E117" s="168">
        <v>147.262359623016</v>
      </c>
      <c r="F117" s="168">
        <v>234.827680059524</v>
      </c>
      <c r="G117" s="168">
        <v>234.458184523810</v>
      </c>
      <c r="H117" s="168">
        <v>88.9687941468254</v>
      </c>
      <c r="I117" s="168">
        <v>18.7433090277778</v>
      </c>
      <c r="J117" s="168">
        <v>18.6858898809524</v>
      </c>
      <c r="K117" s="168">
        <v>222.493935019841</v>
      </c>
      <c r="L117" s="168">
        <v>234.901713293651</v>
      </c>
      <c r="M117" s="168">
        <v>234.909801091270</v>
      </c>
      <c r="N117" s="168">
        <v>234.921688492063</v>
      </c>
      <c r="O117" s="29"/>
      <c r="P117" s="168">
        <v>70.2527240450539</v>
      </c>
      <c r="Q117" s="168">
        <v>125.693716842148</v>
      </c>
      <c r="R117" s="168">
        <v>30.5122546318968</v>
      </c>
      <c r="S117" s="168">
        <v>133.690539809827</v>
      </c>
      <c r="T117" s="29"/>
    </row>
    <row r="118" ht="16" customHeight="1">
      <c r="A118" s="240">
        <v>146.891076884921</v>
      </c>
      <c r="B118" s="168">
        <v>230.789549107143</v>
      </c>
      <c r="C118" s="168">
        <v>149.354202876984</v>
      </c>
      <c r="D118" s="168">
        <v>182.619810019841</v>
      </c>
      <c r="E118" s="168">
        <v>149.163592757937</v>
      </c>
      <c r="F118" s="168">
        <v>233.789010912698</v>
      </c>
      <c r="G118" s="168">
        <v>231.564</v>
      </c>
      <c r="H118" s="168">
        <v>88.9645267857143</v>
      </c>
      <c r="I118" s="168">
        <v>23.6826339285714</v>
      </c>
      <c r="J118" s="168">
        <v>34.6409871031746</v>
      </c>
      <c r="K118" s="168">
        <v>179.057454861111</v>
      </c>
      <c r="L118" s="168">
        <v>234.903690972222</v>
      </c>
      <c r="M118" s="168">
        <v>234.911485615079</v>
      </c>
      <c r="N118" s="168">
        <v>234.916197916667</v>
      </c>
      <c r="O118" s="29"/>
      <c r="P118" s="168">
        <v>75.7749617409403</v>
      </c>
      <c r="Q118" s="168">
        <v>125.845948620633</v>
      </c>
      <c r="R118" s="168">
        <v>30.6140619898792</v>
      </c>
      <c r="S118" s="168">
        <v>130.777496021058</v>
      </c>
      <c r="T118" s="29"/>
    </row>
    <row r="119" ht="16" customHeight="1">
      <c r="A119" s="240">
        <v>148.604074404762</v>
      </c>
      <c r="B119" s="168">
        <v>234.893876984127</v>
      </c>
      <c r="C119" s="168">
        <v>149.284428571429</v>
      </c>
      <c r="D119" s="168">
        <v>168.014569444444</v>
      </c>
      <c r="E119" s="168">
        <v>149.045371031746</v>
      </c>
      <c r="F119" s="168">
        <v>227.391540178571</v>
      </c>
      <c r="G119" s="168">
        <v>217.759345238095</v>
      </c>
      <c r="H119" s="168">
        <v>192.266626488095</v>
      </c>
      <c r="I119" s="168">
        <v>36.7697599206349</v>
      </c>
      <c r="J119" s="168">
        <v>56.1027857142857</v>
      </c>
      <c r="K119" s="168">
        <v>162.922321924603</v>
      </c>
      <c r="L119" s="168">
        <v>234.903690972222</v>
      </c>
      <c r="M119" s="168">
        <v>234.906794642857</v>
      </c>
      <c r="N119" s="168">
        <v>234.915882936508</v>
      </c>
      <c r="O119" s="29"/>
      <c r="P119" s="168">
        <v>75.71646720943519</v>
      </c>
      <c r="Q119" s="168">
        <v>125.825157117205</v>
      </c>
      <c r="R119" s="168">
        <v>23.2615751509958</v>
      </c>
      <c r="S119" s="168">
        <v>130.746716352432</v>
      </c>
      <c r="T119" s="29"/>
    </row>
    <row r="120" ht="16" customHeight="1">
      <c r="A120" s="240">
        <v>149.190599702381</v>
      </c>
      <c r="B120" s="168">
        <v>234.629354662698</v>
      </c>
      <c r="C120" s="168">
        <v>149.157807043651</v>
      </c>
      <c r="D120" s="168">
        <v>155.977780753968</v>
      </c>
      <c r="E120" s="168">
        <v>149.020238591270</v>
      </c>
      <c r="F120" s="168">
        <v>204.953280257937</v>
      </c>
      <c r="G120" s="168">
        <v>185.051559027778</v>
      </c>
      <c r="H120" s="168">
        <v>234.919018849206</v>
      </c>
      <c r="I120" s="168">
        <v>59.7352316468254</v>
      </c>
      <c r="J120" s="168">
        <v>88.8531066468254</v>
      </c>
      <c r="K120" s="168">
        <v>104.096038194444</v>
      </c>
      <c r="L120" s="168">
        <v>234.905253968254</v>
      </c>
      <c r="M120" s="168">
        <v>234.905253968254</v>
      </c>
      <c r="N120" s="168">
        <v>234.904529265873</v>
      </c>
      <c r="O120" s="29"/>
      <c r="P120" s="168">
        <v>81.8462439805746</v>
      </c>
      <c r="Q120" s="168">
        <v>125.727183827130</v>
      </c>
      <c r="R120" s="168">
        <v>23.2597030076722</v>
      </c>
      <c r="S120" s="168">
        <v>128.730670502775</v>
      </c>
      <c r="T120" s="29"/>
    </row>
    <row r="121" ht="16" customHeight="1">
      <c r="A121" s="240">
        <v>148.663637896825</v>
      </c>
      <c r="B121" s="168">
        <v>221.399163690476</v>
      </c>
      <c r="C121" s="168">
        <v>155.667331349206</v>
      </c>
      <c r="D121" s="168">
        <v>148.406296130952</v>
      </c>
      <c r="E121" s="168">
        <v>149.118205853175</v>
      </c>
      <c r="F121" s="168">
        <v>168.142964285714</v>
      </c>
      <c r="G121" s="168">
        <v>74.6608650793651</v>
      </c>
      <c r="H121" s="168">
        <v>234.914158730159</v>
      </c>
      <c r="I121" s="168">
        <v>85.03683928571429</v>
      </c>
      <c r="J121" s="168">
        <v>89.06076537698409</v>
      </c>
      <c r="K121" s="168">
        <v>19.0854315476191</v>
      </c>
      <c r="L121" s="168">
        <v>234.636038194444</v>
      </c>
      <c r="M121" s="168">
        <v>234.903904265873</v>
      </c>
      <c r="N121" s="168">
        <v>227.264499503968</v>
      </c>
      <c r="O121" s="29"/>
      <c r="P121" s="168">
        <v>82.01267854227881</v>
      </c>
      <c r="Q121" s="168">
        <v>125.880618980575</v>
      </c>
      <c r="R121" s="168">
        <v>24.1913039707803</v>
      </c>
      <c r="S121" s="168">
        <v>128.848017160464</v>
      </c>
      <c r="T121" s="29"/>
    </row>
    <row r="122" ht="16" customHeight="1">
      <c r="A122" s="240">
        <v>148.610796130952</v>
      </c>
      <c r="B122" s="168">
        <v>194.094176091270</v>
      </c>
      <c r="C122" s="168">
        <v>234.632222222222</v>
      </c>
      <c r="D122" s="168">
        <v>148.399015376984</v>
      </c>
      <c r="E122" s="168">
        <v>223.944706349206</v>
      </c>
      <c r="F122" s="168">
        <v>156.079270337302</v>
      </c>
      <c r="G122" s="168">
        <v>100.211556051587</v>
      </c>
      <c r="H122" s="168">
        <v>234.909972718254</v>
      </c>
      <c r="I122" s="168">
        <v>85.1227450396825</v>
      </c>
      <c r="J122" s="168">
        <v>89.03045188492059</v>
      </c>
      <c r="K122" s="168">
        <v>19.0645753968254</v>
      </c>
      <c r="L122" s="168">
        <v>104.437465277778</v>
      </c>
      <c r="M122" s="168">
        <v>234.903627480159</v>
      </c>
      <c r="N122" s="168">
        <v>47.8533665674603</v>
      </c>
      <c r="O122" s="29"/>
      <c r="P122" s="168">
        <v>86.14769272363699</v>
      </c>
      <c r="Q122" s="168">
        <v>125.875828436174</v>
      </c>
      <c r="R122" s="168">
        <v>24.1916258570029</v>
      </c>
      <c r="S122" s="168">
        <v>127.222118837741</v>
      </c>
      <c r="T122" s="29"/>
    </row>
    <row r="123" ht="16" customHeight="1">
      <c r="A123" s="240">
        <v>148.469694444444</v>
      </c>
      <c r="B123" s="168">
        <v>178.340184027778</v>
      </c>
      <c r="C123" s="168">
        <v>234.893527281746</v>
      </c>
      <c r="D123" s="168">
        <v>148.302428075397</v>
      </c>
      <c r="E123" s="168">
        <v>234.903930059524</v>
      </c>
      <c r="F123" s="168">
        <v>150.108807539683</v>
      </c>
      <c r="G123" s="168">
        <v>119.480842261905</v>
      </c>
      <c r="H123" s="168">
        <v>234.908233134921</v>
      </c>
      <c r="I123" s="168">
        <v>84.86626934523809</v>
      </c>
      <c r="J123" s="168">
        <v>88.80438888888889</v>
      </c>
      <c r="K123" s="168">
        <v>23.9295912698413</v>
      </c>
      <c r="L123" s="168">
        <v>21.7085491071429</v>
      </c>
      <c r="M123" s="168">
        <v>224.175277281746</v>
      </c>
      <c r="N123" s="168">
        <v>41.0253432539683</v>
      </c>
      <c r="O123" s="29"/>
      <c r="P123" s="168">
        <v>85.9311581782566</v>
      </c>
      <c r="Q123" s="168">
        <v>125.724224616389</v>
      </c>
      <c r="R123" s="168">
        <v>24.9480620510937</v>
      </c>
      <c r="S123" s="168">
        <v>127.071244490695</v>
      </c>
      <c r="T123" s="29"/>
    </row>
    <row r="124" ht="16" customHeight="1">
      <c r="A124" s="240">
        <v>148.646035714286</v>
      </c>
      <c r="B124" s="168">
        <v>153.592738591270</v>
      </c>
      <c r="C124" s="168">
        <v>234.536968253968</v>
      </c>
      <c r="D124" s="168">
        <v>148.422639880952</v>
      </c>
      <c r="E124" s="168">
        <v>233.023467261905</v>
      </c>
      <c r="F124" s="168">
        <v>147.669213789683</v>
      </c>
      <c r="G124" s="168">
        <v>148.878670138889</v>
      </c>
      <c r="H124" s="168">
        <v>234.903690972222</v>
      </c>
      <c r="I124" s="168">
        <v>85.04229017857141</v>
      </c>
      <c r="J124" s="168">
        <v>89.04375347222221</v>
      </c>
      <c r="K124" s="168">
        <v>38.2122822420635</v>
      </c>
      <c r="L124" s="168">
        <v>31.1805376984127</v>
      </c>
      <c r="M124" s="168">
        <v>32.9896830357143</v>
      </c>
      <c r="N124" s="168">
        <v>48.2986631944444</v>
      </c>
      <c r="O124" s="29"/>
      <c r="P124" s="168">
        <v>89.146338352922</v>
      </c>
      <c r="Q124" s="168">
        <v>125.888001958864</v>
      </c>
      <c r="R124" s="168">
        <v>25.117937377571</v>
      </c>
      <c r="S124" s="168">
        <v>126.311213985472</v>
      </c>
      <c r="T124" s="29"/>
    </row>
    <row r="125" ht="16" customHeight="1">
      <c r="A125" s="240">
        <v>148.640000496032</v>
      </c>
      <c r="B125" s="168">
        <v>148.411472718254</v>
      </c>
      <c r="C125" s="168">
        <v>232.180812996032</v>
      </c>
      <c r="D125" s="168">
        <v>148.411510416667</v>
      </c>
      <c r="E125" s="168">
        <v>222.473823908730</v>
      </c>
      <c r="F125" s="168">
        <v>122.157</v>
      </c>
      <c r="G125" s="168">
        <v>234.510959821429</v>
      </c>
      <c r="H125" s="168">
        <v>234.903690972222</v>
      </c>
      <c r="I125" s="168">
        <v>85.09287797619049</v>
      </c>
      <c r="J125" s="168">
        <v>89.05384523809521</v>
      </c>
      <c r="K125" s="168">
        <v>61.8172693452381</v>
      </c>
      <c r="L125" s="168">
        <v>46.1858030753968</v>
      </c>
      <c r="M125" s="168">
        <v>33.9488888888889</v>
      </c>
      <c r="N125" s="168">
        <v>58.3527242063492</v>
      </c>
      <c r="O125" s="29"/>
      <c r="P125" s="168">
        <v>89.1462485716618</v>
      </c>
      <c r="Q125" s="168">
        <v>125.832375836598</v>
      </c>
      <c r="R125" s="168">
        <v>26.0350978411688</v>
      </c>
      <c r="S125" s="168">
        <v>126.308935785994</v>
      </c>
      <c r="T125" s="29"/>
    </row>
    <row r="126" ht="16" customHeight="1">
      <c r="A126" s="240">
        <v>148.454123511905</v>
      </c>
      <c r="B126" s="168">
        <v>148.390935019841</v>
      </c>
      <c r="C126" s="168">
        <v>219.603708829365</v>
      </c>
      <c r="D126" s="168">
        <v>148.300410714286</v>
      </c>
      <c r="E126" s="168">
        <v>194.424748015873</v>
      </c>
      <c r="F126" s="168">
        <v>65.0720560515873</v>
      </c>
      <c r="G126" s="168">
        <v>234.888042658730</v>
      </c>
      <c r="H126" s="168">
        <v>234.905253968254</v>
      </c>
      <c r="I126" s="168">
        <v>84.89875793650791</v>
      </c>
      <c r="J126" s="168">
        <v>88.8747237103175</v>
      </c>
      <c r="K126" s="168">
        <v>92.89154613095241</v>
      </c>
      <c r="L126" s="168">
        <v>70.16490724206351</v>
      </c>
      <c r="M126" s="168">
        <v>46.0523080357143</v>
      </c>
      <c r="N126" s="168">
        <v>87.26669097222219</v>
      </c>
      <c r="O126" s="29"/>
      <c r="P126" s="168">
        <v>92.26201385488081</v>
      </c>
      <c r="Q126" s="168">
        <v>125.706201538524</v>
      </c>
      <c r="R126" s="168">
        <v>25.957147812602</v>
      </c>
      <c r="S126" s="168">
        <v>125.346032790565</v>
      </c>
      <c r="T126" s="29"/>
    </row>
    <row r="127" ht="16" customHeight="1">
      <c r="A127" s="240">
        <v>148.608448908730</v>
      </c>
      <c r="B127" s="168">
        <v>148.463137400794</v>
      </c>
      <c r="C127" s="168">
        <v>161.863774305556</v>
      </c>
      <c r="D127" s="168">
        <v>148.411507936508</v>
      </c>
      <c r="E127" s="168">
        <v>178.949293650794</v>
      </c>
      <c r="F127" s="168">
        <v>91.8367296626984</v>
      </c>
      <c r="G127" s="168">
        <v>231.334711309524</v>
      </c>
      <c r="H127" s="168">
        <v>234.901796130952</v>
      </c>
      <c r="I127" s="168">
        <v>85.08353422619049</v>
      </c>
      <c r="J127" s="168">
        <v>89.11144543650791</v>
      </c>
      <c r="K127" s="168">
        <v>93.171091765873</v>
      </c>
      <c r="L127" s="168">
        <v>93.1813725198413</v>
      </c>
      <c r="M127" s="168">
        <v>64.842808531746</v>
      </c>
      <c r="N127" s="168">
        <v>234.914346230159</v>
      </c>
      <c r="O127" s="29"/>
      <c r="P127" s="168">
        <v>92.37884835128961</v>
      </c>
      <c r="Q127" s="168">
        <v>125.860119266242</v>
      </c>
      <c r="R127" s="168">
        <v>27.1801358961802</v>
      </c>
      <c r="S127" s="168">
        <v>125.439741470780</v>
      </c>
      <c r="T127" s="29"/>
    </row>
    <row r="128" ht="16" customHeight="1">
      <c r="A128" s="240">
        <v>148.605208333333</v>
      </c>
      <c r="B128" s="168">
        <v>148.445485615079</v>
      </c>
      <c r="C128" s="168">
        <v>152.162421130952</v>
      </c>
      <c r="D128" s="168">
        <v>148.335280753968</v>
      </c>
      <c r="E128" s="168">
        <v>163.539677083333</v>
      </c>
      <c r="F128" s="168">
        <v>130.701953373016</v>
      </c>
      <c r="G128" s="168">
        <v>217.716597222222</v>
      </c>
      <c r="H128" s="168">
        <v>234.828084325397</v>
      </c>
      <c r="I128" s="168">
        <v>84.9864161706349</v>
      </c>
      <c r="J128" s="168">
        <v>89.0682698412698</v>
      </c>
      <c r="K128" s="168">
        <v>93.1565699404762</v>
      </c>
      <c r="L128" s="168">
        <v>93.1718288690476</v>
      </c>
      <c r="M128" s="168">
        <v>93.2865421626984</v>
      </c>
      <c r="N128" s="168">
        <v>234.915984126984</v>
      </c>
      <c r="O128" s="29"/>
      <c r="P128" s="168">
        <v>95.87050175481551</v>
      </c>
      <c r="Q128" s="168">
        <v>125.801474759223</v>
      </c>
      <c r="R128" s="168">
        <v>27.1034218903036</v>
      </c>
      <c r="S128" s="168">
        <v>124.291580966373</v>
      </c>
      <c r="T128" s="29"/>
    </row>
    <row r="129" ht="16" customHeight="1">
      <c r="A129" s="240">
        <v>148.433738591270</v>
      </c>
      <c r="B129" s="168">
        <v>148.358890376984</v>
      </c>
      <c r="C129" s="168">
        <v>147.724315476190</v>
      </c>
      <c r="D129" s="168">
        <v>119.620456845238</v>
      </c>
      <c r="E129" s="168">
        <v>153.792583829365</v>
      </c>
      <c r="F129" s="168">
        <v>149.240805059524</v>
      </c>
      <c r="G129" s="168">
        <v>184.718625496032</v>
      </c>
      <c r="H129" s="168">
        <v>233.785857142857</v>
      </c>
      <c r="I129" s="168">
        <v>84.8304489087302</v>
      </c>
      <c r="J129" s="168">
        <v>88.9301840277778</v>
      </c>
      <c r="K129" s="168">
        <v>92.9632718253968</v>
      </c>
      <c r="L129" s="168">
        <v>92.9860347222222</v>
      </c>
      <c r="M129" s="168">
        <v>93.0920138888889</v>
      </c>
      <c r="N129" s="168">
        <v>234.914346230159</v>
      </c>
      <c r="O129" s="29"/>
      <c r="P129" s="168">
        <v>95.7580150179563</v>
      </c>
      <c r="Q129" s="168">
        <v>82.03276301828269</v>
      </c>
      <c r="R129" s="168">
        <v>28.9213495755795</v>
      </c>
      <c r="S129" s="168">
        <v>124.199996939275</v>
      </c>
      <c r="T129" s="29"/>
    </row>
    <row r="130" ht="16" customHeight="1">
      <c r="A130" s="240">
        <v>148.594732142857</v>
      </c>
      <c r="B130" s="168">
        <v>148.415584325397</v>
      </c>
      <c r="C130" s="168">
        <v>148.046395833333</v>
      </c>
      <c r="D130" s="168">
        <v>73.9741145833333</v>
      </c>
      <c r="E130" s="168">
        <v>148.285819940476</v>
      </c>
      <c r="F130" s="168">
        <v>146.611643849206</v>
      </c>
      <c r="G130" s="168">
        <v>74.6923511904762</v>
      </c>
      <c r="H130" s="168">
        <v>208.850444940476</v>
      </c>
      <c r="I130" s="168">
        <v>84.96638442460321</v>
      </c>
      <c r="J130" s="168">
        <v>89.0128824404762</v>
      </c>
      <c r="K130" s="168">
        <v>93.04423412698409</v>
      </c>
      <c r="L130" s="168">
        <v>93.1564568452381</v>
      </c>
      <c r="M130" s="168">
        <v>94.794847718254</v>
      </c>
      <c r="N130" s="168">
        <v>234.908579365079</v>
      </c>
      <c r="O130" s="29"/>
      <c r="P130" s="168">
        <v>99.183143568397</v>
      </c>
      <c r="Q130" s="168">
        <v>82.17994103003591</v>
      </c>
      <c r="R130" s="168">
        <v>29.0566188173359</v>
      </c>
      <c r="S130" s="168">
        <v>123.904443662259</v>
      </c>
      <c r="T130" s="29"/>
    </row>
    <row r="131" ht="16" customHeight="1">
      <c r="A131" s="240">
        <v>148.578405753968</v>
      </c>
      <c r="B131" s="168">
        <v>148.423894841270</v>
      </c>
      <c r="C131" s="168">
        <v>148.461692460317</v>
      </c>
      <c r="D131" s="168">
        <v>91.79608978174601</v>
      </c>
      <c r="E131" s="168">
        <v>148.670925099206</v>
      </c>
      <c r="F131" s="168">
        <v>147.784801587302</v>
      </c>
      <c r="G131" s="168">
        <v>100.886271329365</v>
      </c>
      <c r="H131" s="168">
        <v>185.673263392857</v>
      </c>
      <c r="I131" s="168">
        <v>84.90711656746031</v>
      </c>
      <c r="J131" s="168">
        <v>88.99413789682541</v>
      </c>
      <c r="K131" s="168">
        <v>93.0209866071429</v>
      </c>
      <c r="L131" s="168">
        <v>93.1986433531746</v>
      </c>
      <c r="M131" s="168">
        <v>234.919892857143</v>
      </c>
      <c r="N131" s="168">
        <v>234.907484126984</v>
      </c>
      <c r="O131" s="29"/>
      <c r="P131" s="168">
        <v>99.1135697233105</v>
      </c>
      <c r="Q131" s="168">
        <v>59.3708471065948</v>
      </c>
      <c r="R131" s="168">
        <v>31.3981727473066</v>
      </c>
      <c r="S131" s="168">
        <v>123.845159463761</v>
      </c>
      <c r="T131" s="29"/>
    </row>
    <row r="132" ht="16" customHeight="1">
      <c r="A132" s="240">
        <v>148.385763392857</v>
      </c>
      <c r="B132" s="168">
        <v>148.309284226190</v>
      </c>
      <c r="C132" s="168">
        <v>148.384455357143</v>
      </c>
      <c r="D132" s="168">
        <v>109.345859623016</v>
      </c>
      <c r="E132" s="168">
        <v>148.724105654762</v>
      </c>
      <c r="F132" s="168">
        <v>147.997303571429</v>
      </c>
      <c r="G132" s="168">
        <v>120.077457837302</v>
      </c>
      <c r="H132" s="168">
        <v>167.775998511905</v>
      </c>
      <c r="I132" s="168">
        <v>84.8882946428572</v>
      </c>
      <c r="J132" s="168">
        <v>88.93531249999999</v>
      </c>
      <c r="K132" s="168">
        <v>92.7739404761905</v>
      </c>
      <c r="L132" s="168">
        <v>93.09046775793649</v>
      </c>
      <c r="M132" s="168">
        <v>234.919892857143</v>
      </c>
      <c r="N132" s="168">
        <v>225.881685515873</v>
      </c>
      <c r="O132" s="29"/>
      <c r="P132" s="168">
        <v>101.909399995919</v>
      </c>
      <c r="Q132" s="168">
        <v>59.2994123408423</v>
      </c>
      <c r="R132" s="168">
        <v>31.3496832149853</v>
      </c>
      <c r="S132" s="168">
        <v>123.348400261182</v>
      </c>
      <c r="T132" s="29"/>
    </row>
    <row r="133" ht="16" customHeight="1">
      <c r="A133" s="240">
        <v>216.603123015873</v>
      </c>
      <c r="B133" s="168">
        <v>148.395857638889</v>
      </c>
      <c r="C133" s="168">
        <v>148.587351686508</v>
      </c>
      <c r="D133" s="168">
        <v>130.704132440476</v>
      </c>
      <c r="E133" s="168">
        <v>148.702388888889</v>
      </c>
      <c r="F133" s="168">
        <v>234.822264880952</v>
      </c>
      <c r="G133" s="168">
        <v>234.546478174603</v>
      </c>
      <c r="H133" s="168">
        <v>156.352214285714</v>
      </c>
      <c r="I133" s="168">
        <v>85.0015724206349</v>
      </c>
      <c r="J133" s="168">
        <v>203.592020337302</v>
      </c>
      <c r="K133" s="168">
        <v>92.8686125992063</v>
      </c>
      <c r="L133" s="168">
        <v>93.21917757936509</v>
      </c>
      <c r="M133" s="168">
        <v>234.918697420635</v>
      </c>
      <c r="N133" s="168">
        <v>47.740089781746</v>
      </c>
      <c r="O133" s="29"/>
      <c r="P133" s="168">
        <v>107.949429174829</v>
      </c>
      <c r="Q133" s="168">
        <v>64.04680868429639</v>
      </c>
      <c r="R133" s="168">
        <v>33.5873285994123</v>
      </c>
      <c r="S133" s="168">
        <v>123.487007733431</v>
      </c>
      <c r="T133" s="29"/>
    </row>
    <row r="134" ht="16" customHeight="1">
      <c r="A134" s="240">
        <v>234.883020833333</v>
      </c>
      <c r="B134" s="168">
        <v>148.400102182540</v>
      </c>
      <c r="C134" s="168">
        <v>148.606760416667</v>
      </c>
      <c r="D134" s="168">
        <v>149.189073412698</v>
      </c>
      <c r="E134" s="168">
        <v>66.9823422619048</v>
      </c>
      <c r="F134" s="168">
        <v>234.788733134921</v>
      </c>
      <c r="G134" s="168">
        <v>234.876049107143</v>
      </c>
      <c r="H134" s="168">
        <v>148.941162202381</v>
      </c>
      <c r="I134" s="168">
        <v>84.907621031746</v>
      </c>
      <c r="J134" s="168">
        <v>234.915522321429</v>
      </c>
      <c r="K134" s="168">
        <v>92.81699702380951</v>
      </c>
      <c r="L134" s="168">
        <v>113.831400297619</v>
      </c>
      <c r="M134" s="168">
        <v>234.917914186508</v>
      </c>
      <c r="N134" s="168">
        <v>41.3918903769841</v>
      </c>
      <c r="O134" s="29"/>
      <c r="P134" s="168">
        <v>107.926976207966</v>
      </c>
      <c r="Q134" s="168">
        <v>63.9726488532485</v>
      </c>
      <c r="R134" s="168">
        <v>33.5349402138426</v>
      </c>
      <c r="S134" s="168">
        <v>123.005539911851</v>
      </c>
      <c r="T134" s="29"/>
    </row>
    <row r="135" ht="16" customHeight="1">
      <c r="A135" s="240">
        <v>234.647255952381</v>
      </c>
      <c r="B135" s="168">
        <v>148.286517857143</v>
      </c>
      <c r="C135" s="168">
        <v>148.516089781746</v>
      </c>
      <c r="D135" s="168">
        <v>146.433096726190</v>
      </c>
      <c r="E135" s="168">
        <v>78.103599702381</v>
      </c>
      <c r="F135" s="168">
        <v>233.686173115079</v>
      </c>
      <c r="G135" s="168">
        <v>234.425959821429</v>
      </c>
      <c r="H135" s="168">
        <v>147.438945436508</v>
      </c>
      <c r="I135" s="168">
        <v>84.8183799603175</v>
      </c>
      <c r="J135" s="168">
        <v>234.915522321429</v>
      </c>
      <c r="K135" s="168">
        <v>234.273160218254</v>
      </c>
      <c r="L135" s="168">
        <v>234.917207341270</v>
      </c>
      <c r="M135" s="168">
        <v>234.909214285714</v>
      </c>
      <c r="N135" s="168">
        <v>48.1602420634921</v>
      </c>
      <c r="O135" s="29"/>
      <c r="P135" s="168">
        <v>210.378824375612</v>
      </c>
      <c r="Q135" s="168">
        <v>68.77046196539339</v>
      </c>
      <c r="R135" s="168">
        <v>35.7629208496572</v>
      </c>
      <c r="S135" s="168">
        <v>122.934890732125</v>
      </c>
      <c r="T135" s="29"/>
    </row>
    <row r="136" ht="16" customHeight="1">
      <c r="A136" s="240">
        <v>232.822938492063</v>
      </c>
      <c r="B136" s="168">
        <v>148.262957341270</v>
      </c>
      <c r="C136" s="168">
        <v>148.415810515873</v>
      </c>
      <c r="D136" s="168">
        <v>148.168973214286</v>
      </c>
      <c r="E136" s="168">
        <v>95.9373447420635</v>
      </c>
      <c r="F136" s="168">
        <v>226.972864087302</v>
      </c>
      <c r="G136" s="168">
        <v>217.047249007937</v>
      </c>
      <c r="H136" s="168">
        <v>148.395828373016</v>
      </c>
      <c r="I136" s="168">
        <v>84.9460515873016</v>
      </c>
      <c r="J136" s="168">
        <v>234.911885416667</v>
      </c>
      <c r="K136" s="168">
        <v>234.916014880952</v>
      </c>
      <c r="L136" s="168">
        <v>234.915411210317</v>
      </c>
      <c r="M136" s="168">
        <v>234.903690972222</v>
      </c>
      <c r="N136" s="168">
        <v>90.081873015873</v>
      </c>
      <c r="O136" s="29"/>
      <c r="P136" s="168">
        <v>210.400040809664</v>
      </c>
      <c r="Q136" s="168">
        <v>68.8944361124714</v>
      </c>
      <c r="R136" s="168">
        <v>35.878631549951</v>
      </c>
      <c r="S136" s="168">
        <v>122.638313642671</v>
      </c>
      <c r="T136" s="29"/>
    </row>
    <row r="137" ht="16" customHeight="1">
      <c r="A137" s="240">
        <v>221.696272321429</v>
      </c>
      <c r="B137" s="168">
        <v>82.8972614087302</v>
      </c>
      <c r="C137" s="168">
        <v>148.418519841270</v>
      </c>
      <c r="D137" s="168">
        <v>149.258216765873</v>
      </c>
      <c r="E137" s="168">
        <v>114.206062003968</v>
      </c>
      <c r="F137" s="168">
        <v>182.953365079365</v>
      </c>
      <c r="G137" s="168">
        <v>87.7066334325397</v>
      </c>
      <c r="H137" s="168">
        <v>148.809136408730</v>
      </c>
      <c r="I137" s="168">
        <v>234.927982142857</v>
      </c>
      <c r="J137" s="168">
        <v>234.905245535714</v>
      </c>
      <c r="K137" s="168">
        <v>234.916257936508</v>
      </c>
      <c r="L137" s="168">
        <v>234.910065972222</v>
      </c>
      <c r="M137" s="168">
        <v>234.903690972222</v>
      </c>
      <c r="N137" s="168">
        <v>234.927479166667</v>
      </c>
      <c r="O137" s="29"/>
      <c r="P137" s="168">
        <v>216.076960904342</v>
      </c>
      <c r="Q137" s="168">
        <v>74.8975172420829</v>
      </c>
      <c r="R137" s="168">
        <v>39.2505187928501</v>
      </c>
      <c r="S137" s="168">
        <v>122.6371541381</v>
      </c>
      <c r="T137" s="29"/>
    </row>
    <row r="138" ht="16" customHeight="1">
      <c r="A138" s="240">
        <v>194.529505456349</v>
      </c>
      <c r="B138" s="168">
        <v>67.48639880952381</v>
      </c>
      <c r="C138" s="168">
        <v>144.307365079365</v>
      </c>
      <c r="D138" s="168">
        <v>148.814435515873</v>
      </c>
      <c r="E138" s="168">
        <v>136.547847718254</v>
      </c>
      <c r="F138" s="168">
        <v>166.797492559524</v>
      </c>
      <c r="G138" s="168">
        <v>74.5180922619048</v>
      </c>
      <c r="H138" s="168">
        <v>149.083155753968</v>
      </c>
      <c r="I138" s="168">
        <v>234.927982142857</v>
      </c>
      <c r="J138" s="168">
        <v>234.906806547619</v>
      </c>
      <c r="K138" s="168">
        <v>234.911691468254</v>
      </c>
      <c r="L138" s="168">
        <v>234.909175099206</v>
      </c>
      <c r="M138" s="168">
        <v>234.905253968254</v>
      </c>
      <c r="N138" s="168">
        <v>234.927479166667</v>
      </c>
      <c r="O138" s="29"/>
      <c r="P138" s="168">
        <v>216.072393282729</v>
      </c>
      <c r="Q138" s="168">
        <v>74.7401301828273</v>
      </c>
      <c r="R138" s="168">
        <v>39.090361777669</v>
      </c>
      <c r="S138" s="168">
        <v>122.024643425563</v>
      </c>
      <c r="T138" s="29"/>
    </row>
    <row r="139" ht="16" customHeight="1">
      <c r="A139" s="240">
        <v>177.9994375</v>
      </c>
      <c r="B139" s="168">
        <v>98.3928819444444</v>
      </c>
      <c r="C139" s="168">
        <v>69.01518948412701</v>
      </c>
      <c r="D139" s="168">
        <v>149.301601686508</v>
      </c>
      <c r="E139" s="168">
        <v>145.903837301587</v>
      </c>
      <c r="F139" s="168">
        <v>150.210597718254</v>
      </c>
      <c r="G139" s="168">
        <v>86.6404365079365</v>
      </c>
      <c r="H139" s="168">
        <v>149.098351190476</v>
      </c>
      <c r="I139" s="168">
        <v>234.916780753968</v>
      </c>
      <c r="J139" s="168">
        <v>234.904717261905</v>
      </c>
      <c r="K139" s="168">
        <v>234.906794642857</v>
      </c>
      <c r="L139" s="168">
        <v>234.903543650794</v>
      </c>
      <c r="M139" s="168">
        <v>222.251252976190</v>
      </c>
      <c r="N139" s="168">
        <v>234.922801587302</v>
      </c>
      <c r="O139" s="29"/>
      <c r="P139" s="168">
        <v>199.181258161933</v>
      </c>
      <c r="Q139" s="168">
        <v>79.547715168952</v>
      </c>
      <c r="R139" s="168">
        <v>42.140108247633</v>
      </c>
      <c r="S139" s="168">
        <v>122.193155709272</v>
      </c>
      <c r="T139" s="29"/>
    </row>
    <row r="140" ht="16" customHeight="1">
      <c r="A140" s="240">
        <v>163.724223710317</v>
      </c>
      <c r="B140" s="168">
        <v>117.051554563492</v>
      </c>
      <c r="C140" s="168">
        <v>69.84278224206351</v>
      </c>
      <c r="D140" s="168">
        <v>148.990557043651</v>
      </c>
      <c r="E140" s="168">
        <v>147.388836309524</v>
      </c>
      <c r="F140" s="168">
        <v>120.210461309524</v>
      </c>
      <c r="G140" s="168">
        <v>100.867773809524</v>
      </c>
      <c r="H140" s="168">
        <v>129.463342757937</v>
      </c>
      <c r="I140" s="168">
        <v>234.911620039683</v>
      </c>
      <c r="J140" s="168">
        <v>234.904717261905</v>
      </c>
      <c r="K140" s="168">
        <v>234.903690972222</v>
      </c>
      <c r="L140" s="168">
        <v>234.903543650794</v>
      </c>
      <c r="M140" s="168">
        <v>32.3963675595238</v>
      </c>
      <c r="N140" s="168">
        <v>234.917400297619</v>
      </c>
      <c r="O140" s="29"/>
      <c r="P140" s="168">
        <v>199.177738838557</v>
      </c>
      <c r="Q140" s="168">
        <v>79.50616072886061</v>
      </c>
      <c r="R140" s="168">
        <v>42.0898251305909</v>
      </c>
      <c r="S140" s="168">
        <v>122.185697743226</v>
      </c>
      <c r="T140" s="29"/>
    </row>
    <row r="141" ht="16" customHeight="1">
      <c r="A141" s="240">
        <v>153.963886904762</v>
      </c>
      <c r="B141" s="168">
        <v>140.020034226191</v>
      </c>
      <c r="C141" s="168">
        <v>86.26634722222219</v>
      </c>
      <c r="D141" s="168">
        <v>149.101255952381</v>
      </c>
      <c r="E141" s="168">
        <v>148.092960317460</v>
      </c>
      <c r="F141" s="168">
        <v>65.1752896825397</v>
      </c>
      <c r="G141" s="168">
        <v>120.183368551587</v>
      </c>
      <c r="H141" s="168">
        <v>19.0544365079365</v>
      </c>
      <c r="I141" s="168">
        <v>234.906103670635</v>
      </c>
      <c r="J141" s="168">
        <v>234.905253968254</v>
      </c>
      <c r="K141" s="168">
        <v>234.905253968254</v>
      </c>
      <c r="L141" s="168">
        <v>234.904411210317</v>
      </c>
      <c r="M141" s="168">
        <v>25.6847911706349</v>
      </c>
      <c r="N141" s="168">
        <v>234.911776289683</v>
      </c>
      <c r="O141" s="29"/>
      <c r="P141" s="168">
        <v>164.412043441887</v>
      </c>
      <c r="Q141" s="168">
        <v>82.73309000571339</v>
      </c>
      <c r="R141" s="168">
        <v>49.9404638018283</v>
      </c>
      <c r="S141" s="168">
        <v>122.084396425073</v>
      </c>
      <c r="T141" s="29"/>
    </row>
    <row r="142" ht="16" customHeight="1">
      <c r="A142" s="240">
        <v>148.142409226190</v>
      </c>
      <c r="B142" s="168">
        <v>146.325105654762</v>
      </c>
      <c r="C142" s="168">
        <v>104.292542162698</v>
      </c>
      <c r="D142" s="168">
        <v>149.157392857143</v>
      </c>
      <c r="E142" s="168">
        <v>149.070207837302</v>
      </c>
      <c r="F142" s="168">
        <v>74.0350749007937</v>
      </c>
      <c r="G142" s="168">
        <v>234.608447420635</v>
      </c>
      <c r="H142" s="168">
        <v>18.8288893849206</v>
      </c>
      <c r="I142" s="168">
        <v>234.903690972222</v>
      </c>
      <c r="J142" s="168">
        <v>234.901076884921</v>
      </c>
      <c r="K142" s="168">
        <v>234.903714781746</v>
      </c>
      <c r="L142" s="168">
        <v>234.903851190476</v>
      </c>
      <c r="M142" s="168">
        <v>46.4484573412698</v>
      </c>
      <c r="N142" s="168">
        <v>47.615564484127</v>
      </c>
      <c r="O142" s="29"/>
      <c r="P142" s="168">
        <v>164.496383753673</v>
      </c>
      <c r="Q142" s="168">
        <v>82.9090143445968</v>
      </c>
      <c r="R142" s="168">
        <v>228.363527893405</v>
      </c>
      <c r="S142" s="168">
        <v>122.193148567581</v>
      </c>
      <c r="T142" s="29"/>
    </row>
    <row r="143" ht="16" customHeight="1">
      <c r="A143" s="240">
        <v>148.127600694444</v>
      </c>
      <c r="B143" s="168">
        <v>148.769688492064</v>
      </c>
      <c r="C143" s="168">
        <v>124.114725198413</v>
      </c>
      <c r="D143" s="168">
        <v>198.421378472222</v>
      </c>
      <c r="E143" s="168">
        <v>149.072948908730</v>
      </c>
      <c r="F143" s="168">
        <v>110.245636408730</v>
      </c>
      <c r="G143" s="168">
        <v>234.857496031746</v>
      </c>
      <c r="H143" s="168">
        <v>22.5958452380952</v>
      </c>
      <c r="I143" s="168">
        <v>234.903690972222</v>
      </c>
      <c r="J143" s="168">
        <v>234.779617559524</v>
      </c>
      <c r="K143" s="168">
        <v>234.903714781746</v>
      </c>
      <c r="L143" s="168">
        <v>234.903851190476</v>
      </c>
      <c r="M143" s="168">
        <v>64.69818005952381</v>
      </c>
      <c r="N143" s="168">
        <v>41.5189608134921</v>
      </c>
      <c r="O143" s="29"/>
      <c r="P143" s="168">
        <v>150.071926012080</v>
      </c>
      <c r="Q143" s="168">
        <v>86.7000086720535</v>
      </c>
      <c r="R143" s="168">
        <v>228.361246633203</v>
      </c>
      <c r="S143" s="168">
        <v>122.137771384264</v>
      </c>
      <c r="T143" s="29"/>
    </row>
    <row r="144" ht="16" customHeight="1">
      <c r="A144" s="240">
        <v>148.092455853175</v>
      </c>
      <c r="B144" s="168">
        <v>148.643563988095</v>
      </c>
      <c r="C144" s="168">
        <v>146.738742063492</v>
      </c>
      <c r="D144" s="168">
        <v>234.901512896825</v>
      </c>
      <c r="E144" s="168">
        <v>225.911515873016</v>
      </c>
      <c r="F144" s="168">
        <v>130.521111111111</v>
      </c>
      <c r="G144" s="168">
        <v>234.470642857143</v>
      </c>
      <c r="H144" s="168">
        <v>34.4866175595238</v>
      </c>
      <c r="I144" s="168">
        <v>234.905253968254</v>
      </c>
      <c r="J144" s="168">
        <v>233.397309523810</v>
      </c>
      <c r="K144" s="168">
        <v>234.90446875</v>
      </c>
      <c r="L144" s="168">
        <v>234.904317460317</v>
      </c>
      <c r="M144" s="168">
        <v>93.0583407738095</v>
      </c>
      <c r="N144" s="168">
        <v>48.1333695436508</v>
      </c>
      <c r="O144" s="29"/>
      <c r="P144" s="168">
        <v>149.974054746164</v>
      </c>
      <c r="Q144" s="168">
        <v>86.62563459027101</v>
      </c>
      <c r="R144" s="168">
        <v>232</v>
      </c>
      <c r="S144" s="168">
        <v>122.063987512243</v>
      </c>
      <c r="T144" s="29"/>
    </row>
    <row r="145" ht="16" customHeight="1">
      <c r="A145" s="240">
        <v>148.317779265873</v>
      </c>
      <c r="B145" s="168">
        <v>148.814702876984</v>
      </c>
      <c r="C145" s="168">
        <v>146.874615575397</v>
      </c>
      <c r="D145" s="168">
        <v>233.653362599206</v>
      </c>
      <c r="E145" s="168">
        <v>234.411633432540</v>
      </c>
      <c r="F145" s="168">
        <v>147.622147321429</v>
      </c>
      <c r="G145" s="168">
        <v>216.973787698413</v>
      </c>
      <c r="H145" s="168">
        <v>56.0692614087302</v>
      </c>
      <c r="I145" s="168">
        <v>234.903690972222</v>
      </c>
      <c r="J145" s="168">
        <v>225.679023809524</v>
      </c>
      <c r="K145" s="168">
        <v>234.675540178571</v>
      </c>
      <c r="L145" s="168">
        <v>97.6064851190476</v>
      </c>
      <c r="M145" s="168">
        <v>93.3012351190476</v>
      </c>
      <c r="N145" s="168">
        <v>92.5597589285714</v>
      </c>
      <c r="O145" s="29"/>
      <c r="P145" s="168">
        <v>142.316458537382</v>
      </c>
      <c r="Q145" s="168">
        <v>90.53689193601051</v>
      </c>
      <c r="R145" s="168">
        <v>232</v>
      </c>
      <c r="S145" s="168">
        <v>122.197192295136</v>
      </c>
      <c r="T145" s="29"/>
    </row>
    <row r="146" ht="16" customHeight="1">
      <c r="A146" s="240">
        <v>148.814065972222</v>
      </c>
      <c r="B146" s="168">
        <v>148.810696924603</v>
      </c>
      <c r="C146" s="168">
        <v>146.906261904762</v>
      </c>
      <c r="D146" s="168">
        <v>226.264606150794</v>
      </c>
      <c r="E146" s="168">
        <v>221.668169642857</v>
      </c>
      <c r="F146" s="168">
        <v>195.537677083333</v>
      </c>
      <c r="G146" s="168">
        <v>184.105117559524</v>
      </c>
      <c r="H146" s="168">
        <v>88.8802361111111</v>
      </c>
      <c r="I146" s="168">
        <v>234.902809027778</v>
      </c>
      <c r="J146" s="168">
        <v>205.339611607143</v>
      </c>
      <c r="K146" s="168">
        <v>232.600853174603</v>
      </c>
      <c r="L146" s="168">
        <v>22.0374806547619</v>
      </c>
      <c r="M146" s="168">
        <v>95.2871989087302</v>
      </c>
      <c r="N146" s="168">
        <v>234.921705357143</v>
      </c>
      <c r="O146" s="29"/>
      <c r="P146" s="168">
        <v>142.314073212537</v>
      </c>
      <c r="Q146" s="168">
        <v>90.4701829293177</v>
      </c>
      <c r="R146" s="168">
        <v>231.999918380673</v>
      </c>
      <c r="S146" s="168">
        <v>122.124917360431</v>
      </c>
      <c r="T146" s="29"/>
    </row>
    <row r="147" ht="16" customHeight="1">
      <c r="A147" s="240">
        <v>148.843995535714</v>
      </c>
      <c r="B147" s="168">
        <v>148.653938492064</v>
      </c>
      <c r="C147" s="168">
        <v>148.339598710317</v>
      </c>
      <c r="D147" s="168">
        <v>201.531054563492</v>
      </c>
      <c r="E147" s="168">
        <v>193.314020833333</v>
      </c>
      <c r="F147" s="168">
        <v>234.900328373016</v>
      </c>
      <c r="G147" s="168">
        <v>86.80680952380951</v>
      </c>
      <c r="H147" s="168">
        <v>88.7353844246032</v>
      </c>
      <c r="I147" s="168">
        <v>234.664117559524</v>
      </c>
      <c r="J147" s="168">
        <v>183.449225198413</v>
      </c>
      <c r="K147" s="168">
        <v>222.505630456349</v>
      </c>
      <c r="L147" s="168">
        <v>22.7812098214286</v>
      </c>
      <c r="M147" s="168">
        <v>234.919797619048</v>
      </c>
      <c r="N147" s="168">
        <v>234.921705357143</v>
      </c>
      <c r="O147" s="29"/>
      <c r="P147" s="168">
        <v>137.312686704212</v>
      </c>
      <c r="Q147" s="168">
        <v>94.5063464128306</v>
      </c>
      <c r="R147" s="168">
        <v>232.000146914789</v>
      </c>
      <c r="S147" s="168">
        <v>122.054672706497</v>
      </c>
      <c r="T147" s="29"/>
    </row>
    <row r="148" ht="16" customHeight="1">
      <c r="A148" s="240">
        <v>148.993032738095</v>
      </c>
      <c r="B148" s="168">
        <v>148.807276785714</v>
      </c>
      <c r="C148" s="168">
        <v>149.359999007937</v>
      </c>
      <c r="D148" s="168">
        <v>181.635836309524</v>
      </c>
      <c r="E148" s="168">
        <v>163.583775793651</v>
      </c>
      <c r="F148" s="168">
        <v>233.762564980159</v>
      </c>
      <c r="G148" s="168">
        <v>74.7861507936508</v>
      </c>
      <c r="H148" s="168">
        <v>88.8652683531746</v>
      </c>
      <c r="I148" s="168">
        <v>232.591105158730</v>
      </c>
      <c r="J148" s="168">
        <v>155.185864087302</v>
      </c>
      <c r="K148" s="168">
        <v>179.139630952381</v>
      </c>
      <c r="L148" s="168">
        <v>46.8995014880952</v>
      </c>
      <c r="M148" s="168">
        <v>234.920359623016</v>
      </c>
      <c r="N148" s="168">
        <v>234.920887896825</v>
      </c>
      <c r="O148" s="29"/>
      <c r="P148" s="168">
        <v>137.410183031342</v>
      </c>
      <c r="Q148" s="168">
        <v>94.63745663973231</v>
      </c>
      <c r="R148" s="168">
        <v>232.000318315377</v>
      </c>
      <c r="S148" s="168">
        <v>122.194302460823</v>
      </c>
      <c r="T148" s="29"/>
    </row>
    <row r="149" ht="16" customHeight="1">
      <c r="A149" s="240">
        <v>148.988065972222</v>
      </c>
      <c r="B149" s="168">
        <v>148.787267361111</v>
      </c>
      <c r="C149" s="168">
        <v>149.29159375</v>
      </c>
      <c r="D149" s="168">
        <v>167.095574404762</v>
      </c>
      <c r="E149" s="168">
        <v>153.880271329365</v>
      </c>
      <c r="F149" s="168">
        <v>226.231961309524</v>
      </c>
      <c r="G149" s="168">
        <v>86.5813506944444</v>
      </c>
      <c r="H149" s="168">
        <v>88.9141116071429</v>
      </c>
      <c r="I149" s="168">
        <v>222.410349702381</v>
      </c>
      <c r="J149" s="168">
        <v>149.232662698413</v>
      </c>
      <c r="K149" s="168">
        <v>162.958622023810</v>
      </c>
      <c r="L149" s="168">
        <v>71.40067708333331</v>
      </c>
      <c r="M149" s="168">
        <v>234.921134920635</v>
      </c>
      <c r="N149" s="168">
        <v>234.916372519841</v>
      </c>
      <c r="O149" s="29"/>
      <c r="P149" s="168">
        <v>133.822954415606</v>
      </c>
      <c r="Q149" s="168">
        <v>98.6823130917401</v>
      </c>
      <c r="R149" s="168">
        <v>232.000432582436</v>
      </c>
      <c r="S149" s="168">
        <v>122.151063091740</v>
      </c>
      <c r="T149" s="29"/>
    </row>
    <row r="150" ht="16" customHeight="1">
      <c r="A150" s="240">
        <v>148.911680059524</v>
      </c>
      <c r="B150" s="168">
        <v>148.614408730159</v>
      </c>
      <c r="C150" s="168">
        <v>149.188387400794</v>
      </c>
      <c r="D150" s="168">
        <v>156.054056051587</v>
      </c>
      <c r="E150" s="168">
        <v>148.581094742064</v>
      </c>
      <c r="F150" s="168">
        <v>202.712974206349</v>
      </c>
      <c r="G150" s="168">
        <v>101.287536706349</v>
      </c>
      <c r="H150" s="168">
        <v>88.7125515873016</v>
      </c>
      <c r="I150" s="168">
        <v>200.041233134921</v>
      </c>
      <c r="J150" s="168">
        <v>123.966775297619</v>
      </c>
      <c r="K150" s="168">
        <v>96.5804151785714</v>
      </c>
      <c r="L150" s="168">
        <v>92.897373015873</v>
      </c>
      <c r="M150" s="168">
        <v>234.911671626984</v>
      </c>
      <c r="N150" s="168">
        <v>234.910592261905</v>
      </c>
      <c r="O150" s="29"/>
      <c r="P150" s="168">
        <v>133.688030015508</v>
      </c>
      <c r="Q150" s="168">
        <v>98.6224851044727</v>
      </c>
      <c r="R150" s="168">
        <v>231.462708639406</v>
      </c>
      <c r="S150" s="168">
        <v>122.066692172707</v>
      </c>
      <c r="T150" s="29"/>
    </row>
    <row r="151" ht="16" customHeight="1">
      <c r="A151" s="240">
        <v>149.102786706349</v>
      </c>
      <c r="B151" s="168">
        <v>148.821009920635</v>
      </c>
      <c r="C151" s="168">
        <v>149.332244543651</v>
      </c>
      <c r="D151" s="168">
        <v>148.485403769841</v>
      </c>
      <c r="E151" s="168">
        <v>148.826476686508</v>
      </c>
      <c r="F151" s="168">
        <v>167.186310515873</v>
      </c>
      <c r="G151" s="168">
        <v>151.707996527778</v>
      </c>
      <c r="H151" s="168">
        <v>88.88301835317461</v>
      </c>
      <c r="I151" s="168">
        <v>162.811973710317</v>
      </c>
      <c r="J151" s="168">
        <v>19.2097276785714</v>
      </c>
      <c r="K151" s="168">
        <v>19.0000669642857</v>
      </c>
      <c r="L151" s="168">
        <v>93.1415282738095</v>
      </c>
      <c r="M151" s="168">
        <v>234.911262896825</v>
      </c>
      <c r="N151" s="168">
        <v>222.813786210317</v>
      </c>
      <c r="O151" s="29"/>
      <c r="P151" s="168">
        <v>131.378414238492</v>
      </c>
      <c r="Q151" s="168">
        <v>102.183063989553</v>
      </c>
      <c r="R151" s="168">
        <v>231.474428664708</v>
      </c>
      <c r="S151" s="168">
        <v>120.797599881652</v>
      </c>
      <c r="T151" s="29"/>
    </row>
    <row r="152" ht="16" customHeight="1">
      <c r="A152" s="240">
        <v>149.039221726190</v>
      </c>
      <c r="B152" s="168">
        <v>148.812130456349</v>
      </c>
      <c r="C152" s="168">
        <v>149.371887400794</v>
      </c>
      <c r="D152" s="168">
        <v>148.459285218254</v>
      </c>
      <c r="E152" s="168">
        <v>148.704487103175</v>
      </c>
      <c r="F152" s="168">
        <v>156.107872023810</v>
      </c>
      <c r="G152" s="168">
        <v>234.635739583333</v>
      </c>
      <c r="H152" s="168">
        <v>88.898966765873</v>
      </c>
      <c r="I152" s="168">
        <v>153.094372023810</v>
      </c>
      <c r="J152" s="168">
        <v>18.9460625</v>
      </c>
      <c r="K152" s="168">
        <v>19.0716726190476</v>
      </c>
      <c r="L152" s="168">
        <v>93.0460104166667</v>
      </c>
      <c r="M152" s="168">
        <v>234.906794642857</v>
      </c>
      <c r="N152" s="168">
        <v>47.4767951388889</v>
      </c>
      <c r="O152" s="29"/>
      <c r="P152" s="168">
        <v>131.376903770813</v>
      </c>
      <c r="Q152" s="168">
        <v>105.285487573457</v>
      </c>
      <c r="R152" s="168">
        <v>212.401446702579</v>
      </c>
      <c r="S152" s="168">
        <v>120.763781423441</v>
      </c>
      <c r="T152" s="29"/>
    </row>
    <row r="153" ht="16" customHeight="1">
      <c r="A153" s="240">
        <v>148.957277777778</v>
      </c>
      <c r="B153" s="168">
        <v>148.604012400794</v>
      </c>
      <c r="C153" s="168">
        <v>149.125763888889</v>
      </c>
      <c r="D153" s="168">
        <v>148.377195436508</v>
      </c>
      <c r="E153" s="168">
        <v>148.703672123016</v>
      </c>
      <c r="F153" s="168">
        <v>150.095254464286</v>
      </c>
      <c r="G153" s="168">
        <v>234.8836875</v>
      </c>
      <c r="H153" s="168">
        <v>88.7424350198413</v>
      </c>
      <c r="I153" s="168">
        <v>148.654096726191</v>
      </c>
      <c r="J153" s="168">
        <v>22.5866780753968</v>
      </c>
      <c r="K153" s="168">
        <v>23.9820739087302</v>
      </c>
      <c r="L153" s="168">
        <v>92.8775193452381</v>
      </c>
      <c r="M153" s="168">
        <v>234.905253968254</v>
      </c>
      <c r="N153" s="168">
        <v>41.2391929563492</v>
      </c>
      <c r="O153" s="29"/>
      <c r="P153" s="168">
        <v>128.249602615899</v>
      </c>
      <c r="Q153" s="168">
        <v>105.136144609043</v>
      </c>
      <c r="R153" s="168">
        <v>212.389859308684</v>
      </c>
      <c r="S153" s="168">
        <v>27.1191830925563</v>
      </c>
      <c r="T153" s="29"/>
    </row>
    <row r="154" ht="16" customHeight="1">
      <c r="A154" s="240">
        <v>149.043226190476</v>
      </c>
      <c r="B154" s="168">
        <v>149.133025297619</v>
      </c>
      <c r="C154" s="168">
        <v>149.317540674603</v>
      </c>
      <c r="D154" s="168">
        <v>148.512747519841</v>
      </c>
      <c r="E154" s="168">
        <v>92.86746428571431</v>
      </c>
      <c r="F154" s="168">
        <v>118.029994543651</v>
      </c>
      <c r="G154" s="168">
        <v>234.413457341270</v>
      </c>
      <c r="H154" s="168">
        <v>88.9168601190476</v>
      </c>
      <c r="I154" s="168">
        <v>148.417852678571</v>
      </c>
      <c r="J154" s="168">
        <v>34.8061889880952</v>
      </c>
      <c r="K154" s="168">
        <v>38.2585848214286</v>
      </c>
      <c r="L154" s="168">
        <v>93.1654856150794</v>
      </c>
      <c r="M154" s="168">
        <v>234.903690972222</v>
      </c>
      <c r="N154" s="168">
        <v>48.5642440476191</v>
      </c>
      <c r="O154" s="29"/>
      <c r="P154" s="168">
        <v>128.433847535096</v>
      </c>
      <c r="Q154" s="168">
        <v>108.425779464577</v>
      </c>
      <c r="R154" s="168">
        <v>199.661083904669</v>
      </c>
      <c r="S154" s="168">
        <v>27.2286835822723</v>
      </c>
      <c r="T154" s="29"/>
    </row>
    <row r="155" ht="16" customHeight="1">
      <c r="A155" s="240">
        <v>148.999700892857</v>
      </c>
      <c r="B155" s="168">
        <v>232.187731150794</v>
      </c>
      <c r="C155" s="168">
        <v>149.353255456349</v>
      </c>
      <c r="D155" s="168">
        <v>148.464980158730</v>
      </c>
      <c r="E155" s="168">
        <v>67.1677455357143</v>
      </c>
      <c r="F155" s="168">
        <v>65.27771924603179</v>
      </c>
      <c r="G155" s="168">
        <v>231.257304067460</v>
      </c>
      <c r="H155" s="168">
        <v>88.8833283730159</v>
      </c>
      <c r="I155" s="168">
        <v>148.730894841270</v>
      </c>
      <c r="J155" s="168">
        <v>56.3698908730159</v>
      </c>
      <c r="K155" s="168">
        <v>62.1494275793651</v>
      </c>
      <c r="L155" s="168">
        <v>93.1213020833333</v>
      </c>
      <c r="M155" s="168">
        <v>234.903690972222</v>
      </c>
      <c r="N155" s="168">
        <v>58.6207098214286</v>
      </c>
      <c r="O155" s="29"/>
      <c r="P155" s="168">
        <v>125.468771935194</v>
      </c>
      <c r="Q155" s="168">
        <v>110.846763793666</v>
      </c>
      <c r="R155" s="168">
        <v>199.662292380836</v>
      </c>
      <c r="S155" s="168">
        <v>23.8093515344434</v>
      </c>
      <c r="T155" s="29"/>
    </row>
    <row r="156" ht="16" customHeight="1">
      <c r="A156" s="240">
        <v>148.956790674603</v>
      </c>
      <c r="B156" s="168">
        <v>234.899738095238</v>
      </c>
      <c r="C156" s="168">
        <v>149.168340277778</v>
      </c>
      <c r="D156" s="168">
        <v>148.400502480159</v>
      </c>
      <c r="E156" s="168">
        <v>78.9332008928571</v>
      </c>
      <c r="F156" s="168">
        <v>74.1008908730159</v>
      </c>
      <c r="G156" s="168">
        <v>216.926569940476</v>
      </c>
      <c r="H156" s="168">
        <v>88.9046403769841</v>
      </c>
      <c r="I156" s="168">
        <v>148.668601686508</v>
      </c>
      <c r="J156" s="168">
        <v>88.7454871031746</v>
      </c>
      <c r="K156" s="168">
        <v>91.4125238095238</v>
      </c>
      <c r="L156" s="168">
        <v>93.008910218254</v>
      </c>
      <c r="M156" s="168">
        <v>234.905253968254</v>
      </c>
      <c r="N156" s="168">
        <v>95.0450133928571</v>
      </c>
      <c r="O156" s="29"/>
      <c r="P156" s="168">
        <v>125.314546604636</v>
      </c>
      <c r="Q156" s="168">
        <v>110.723054399282</v>
      </c>
      <c r="R156" s="168">
        <v>165.258707761998</v>
      </c>
      <c r="S156" s="168">
        <v>23.7924022608554</v>
      </c>
      <c r="T156" s="29"/>
    </row>
    <row r="157" ht="16" customHeight="1">
      <c r="A157" s="240">
        <v>148.978565476190</v>
      </c>
      <c r="B157" s="168">
        <v>234.630602678571</v>
      </c>
      <c r="C157" s="168">
        <v>158.244242063492</v>
      </c>
      <c r="D157" s="168">
        <v>116.055083829365</v>
      </c>
      <c r="E157" s="168">
        <v>114.605268849206</v>
      </c>
      <c r="F157" s="168">
        <v>109.905640873016</v>
      </c>
      <c r="G157" s="168">
        <v>86.3420158730159</v>
      </c>
      <c r="H157" s="168">
        <v>88.9257326388889</v>
      </c>
      <c r="I157" s="168">
        <v>148.650706349206</v>
      </c>
      <c r="J157" s="168">
        <v>88.9828824404762</v>
      </c>
      <c r="K157" s="168">
        <v>91.5918120039683</v>
      </c>
      <c r="L157" s="168">
        <v>93.1175153769841</v>
      </c>
      <c r="M157" s="168">
        <v>32.0219523809524</v>
      </c>
      <c r="N157" s="168">
        <v>234.907235119048</v>
      </c>
      <c r="O157" s="29"/>
      <c r="P157" s="168">
        <v>123.967694049951</v>
      </c>
      <c r="Q157" s="168">
        <v>113.067141079008</v>
      </c>
      <c r="R157" s="168">
        <v>165.323294156056</v>
      </c>
      <c r="S157" s="168">
        <v>24.8245138548808</v>
      </c>
      <c r="T157" s="29"/>
    </row>
    <row r="158" ht="16" customHeight="1">
      <c r="A158" s="240">
        <v>101.162263888889</v>
      </c>
      <c r="B158" s="168">
        <v>221.284143849206</v>
      </c>
      <c r="C158" s="168">
        <v>234.731483630952</v>
      </c>
      <c r="D158" s="168">
        <v>65.3626865079365</v>
      </c>
      <c r="E158" s="168">
        <v>137.193429563492</v>
      </c>
      <c r="F158" s="168">
        <v>130.932801091270</v>
      </c>
      <c r="G158" s="168">
        <v>75.1796984126984</v>
      </c>
      <c r="H158" s="168">
        <v>88.9111661706349</v>
      </c>
      <c r="I158" s="168">
        <v>70.5348263888889</v>
      </c>
      <c r="J158" s="168">
        <v>88.91914087301591</v>
      </c>
      <c r="K158" s="168">
        <v>91.64119444444449</v>
      </c>
      <c r="L158" s="168">
        <v>234.918167658730</v>
      </c>
      <c r="M158" s="168">
        <v>25.782337797619</v>
      </c>
      <c r="N158" s="168">
        <v>234.907235119048</v>
      </c>
      <c r="O158" s="29"/>
      <c r="P158" s="168">
        <v>123.942351758897</v>
      </c>
      <c r="Q158" s="168">
        <v>113.045339536402</v>
      </c>
      <c r="R158" s="168">
        <v>150.787219433562</v>
      </c>
      <c r="S158" s="168">
        <v>24.8069519262161</v>
      </c>
      <c r="T158" s="29"/>
    </row>
    <row r="159" ht="16" customHeight="1">
      <c r="A159" s="240">
        <v>67.30926934523811</v>
      </c>
      <c r="B159" s="168">
        <v>193.903875992064</v>
      </c>
      <c r="C159" s="168">
        <v>234.889293650794</v>
      </c>
      <c r="D159" s="168">
        <v>74.28383085317461</v>
      </c>
      <c r="E159" s="168">
        <v>147.104168154762</v>
      </c>
      <c r="F159" s="168">
        <v>148.673741071429</v>
      </c>
      <c r="G159" s="168">
        <v>86.9784548611111</v>
      </c>
      <c r="H159" s="168">
        <v>88.7546512896825</v>
      </c>
      <c r="I159" s="168">
        <v>18.2875629960317</v>
      </c>
      <c r="J159" s="168">
        <v>88.78570634920639</v>
      </c>
      <c r="K159" s="168">
        <v>91.3936631944444</v>
      </c>
      <c r="L159" s="168">
        <v>234.918167658730</v>
      </c>
      <c r="M159" s="168">
        <v>34.0096701388889</v>
      </c>
      <c r="N159" s="168">
        <v>234.907235119048</v>
      </c>
      <c r="O159" s="29"/>
      <c r="P159" s="168">
        <v>118.760737532648</v>
      </c>
      <c r="Q159" s="168">
        <v>114.281174502122</v>
      </c>
      <c r="R159" s="168">
        <v>150.717089556807</v>
      </c>
      <c r="S159" s="168">
        <v>26.3933475146915</v>
      </c>
      <c r="T159" s="29"/>
    </row>
    <row r="160" ht="16" customHeight="1">
      <c r="A160" s="240">
        <v>77.5397643849206</v>
      </c>
      <c r="B160" s="168">
        <v>153.495950892857</v>
      </c>
      <c r="C160" s="168">
        <v>234.478419146825</v>
      </c>
      <c r="D160" s="168">
        <v>110.269958829365</v>
      </c>
      <c r="E160" s="168">
        <v>148.098143353175</v>
      </c>
      <c r="F160" s="168">
        <v>146.898982638889</v>
      </c>
      <c r="G160" s="168">
        <v>101.420546130952</v>
      </c>
      <c r="H160" s="168">
        <v>88.7220833333333</v>
      </c>
      <c r="I160" s="168">
        <v>18.3768194444444</v>
      </c>
      <c r="J160" s="168">
        <v>88.9558675595238</v>
      </c>
      <c r="K160" s="168">
        <v>91.5018482142857</v>
      </c>
      <c r="L160" s="168">
        <v>234.901917658730</v>
      </c>
      <c r="M160" s="168">
        <v>64.9973303571429</v>
      </c>
      <c r="N160" s="168">
        <v>234.902731150794</v>
      </c>
      <c r="O160" s="29"/>
      <c r="P160" s="168">
        <v>118.926790523996</v>
      </c>
      <c r="Q160" s="168">
        <v>114.429857880346</v>
      </c>
      <c r="R160" s="168">
        <v>142.937124551094</v>
      </c>
      <c r="S160" s="168">
        <v>26.4406367327783</v>
      </c>
      <c r="T160" s="29"/>
    </row>
    <row r="161" ht="16" customHeight="1">
      <c r="A161" s="240">
        <v>94.6580267857143</v>
      </c>
      <c r="B161" s="168">
        <v>148.242214781746</v>
      </c>
      <c r="C161" s="168">
        <v>231.953791666667</v>
      </c>
      <c r="D161" s="168">
        <v>131.498538690476</v>
      </c>
      <c r="E161" s="168">
        <v>148.913575396825</v>
      </c>
      <c r="F161" s="168">
        <v>148.410137896825</v>
      </c>
      <c r="G161" s="168">
        <v>120.984022321429</v>
      </c>
      <c r="H161" s="168">
        <v>88.58962400793649</v>
      </c>
      <c r="I161" s="168">
        <v>23.86909375</v>
      </c>
      <c r="J161" s="168">
        <v>88.9735699404762</v>
      </c>
      <c r="K161" s="168">
        <v>91.53305059523809</v>
      </c>
      <c r="L161" s="168">
        <v>234.904729662698</v>
      </c>
      <c r="M161" s="168">
        <v>93.15749900793649</v>
      </c>
      <c r="N161" s="168">
        <v>221.061991071429</v>
      </c>
      <c r="O161" s="29"/>
      <c r="P161" s="168">
        <v>61.1452283300686</v>
      </c>
      <c r="Q161" s="168">
        <v>115.799260324845</v>
      </c>
      <c r="R161" s="168">
        <v>142.937050073457</v>
      </c>
      <c r="S161" s="168">
        <v>27.3094367246164</v>
      </c>
      <c r="T161" s="29"/>
    </row>
    <row r="162" ht="16" customHeight="1">
      <c r="A162" s="240">
        <v>112.394492063492</v>
      </c>
      <c r="B162" s="168">
        <v>148.238560019841</v>
      </c>
      <c r="C162" s="168">
        <v>218.630553075397</v>
      </c>
      <c r="D162" s="168">
        <v>148.252539682540</v>
      </c>
      <c r="E162" s="168">
        <v>148.751386408730</v>
      </c>
      <c r="F162" s="168">
        <v>199.686583333333</v>
      </c>
      <c r="G162" s="168">
        <v>152.456213789683</v>
      </c>
      <c r="H162" s="168">
        <v>88.4396369047619</v>
      </c>
      <c r="I162" s="168">
        <v>37.7116215277778</v>
      </c>
      <c r="J162" s="168">
        <v>88.7788452380952</v>
      </c>
      <c r="K162" s="168">
        <v>91.25976537698411</v>
      </c>
      <c r="L162" s="168">
        <v>234.899914186508</v>
      </c>
      <c r="M162" s="168">
        <v>92.9702574404762</v>
      </c>
      <c r="N162" s="168">
        <v>47.1980659722222</v>
      </c>
      <c r="O162" s="29"/>
      <c r="P162" s="168">
        <v>61.0480248122756</v>
      </c>
      <c r="Q162" s="168">
        <v>115.676697682011</v>
      </c>
      <c r="R162" s="168">
        <v>137.915967801175</v>
      </c>
      <c r="S162" s="168">
        <v>27.2978202538361</v>
      </c>
      <c r="T162" s="29"/>
    </row>
    <row r="163" ht="16" customHeight="1">
      <c r="A163" s="240">
        <v>134.028559027778</v>
      </c>
      <c r="B163" s="168">
        <v>148.316260416667</v>
      </c>
      <c r="C163" s="168">
        <v>191.394807539683</v>
      </c>
      <c r="D163" s="168">
        <v>145.775621031746</v>
      </c>
      <c r="E163" s="168">
        <v>148.806956349206</v>
      </c>
      <c r="F163" s="168">
        <v>234.805381944444</v>
      </c>
      <c r="G163" s="168">
        <v>234.467182043651</v>
      </c>
      <c r="H163" s="168">
        <v>88.3110699404762</v>
      </c>
      <c r="I163" s="168">
        <v>61.5776939484127</v>
      </c>
      <c r="J163" s="168">
        <v>88.94625793650791</v>
      </c>
      <c r="K163" s="168">
        <v>91.492693452381</v>
      </c>
      <c r="L163" s="168">
        <v>234.903787202381</v>
      </c>
      <c r="M163" s="168">
        <v>93.1302951388889</v>
      </c>
      <c r="N163" s="168">
        <v>41.2737971230159</v>
      </c>
      <c r="O163" s="29"/>
      <c r="P163" s="168">
        <v>61.6013283545544</v>
      </c>
      <c r="Q163" s="168">
        <v>116.556345902710</v>
      </c>
      <c r="R163" s="168">
        <v>137.979563540646</v>
      </c>
      <c r="S163" s="168">
        <v>28.8726182460007</v>
      </c>
      <c r="T163" s="29"/>
    </row>
    <row r="164" ht="16" customHeight="1">
      <c r="A164" s="240">
        <v>146.882346230159</v>
      </c>
      <c r="B164" s="168">
        <v>148.269820932540</v>
      </c>
      <c r="C164" s="168">
        <v>176.186176587302</v>
      </c>
      <c r="D164" s="168">
        <v>148.144219742063</v>
      </c>
      <c r="E164" s="168">
        <v>227.647061507937</v>
      </c>
      <c r="F164" s="168">
        <v>234.765234623016</v>
      </c>
      <c r="G164" s="168">
        <v>234.344930555556</v>
      </c>
      <c r="H164" s="168">
        <v>207.648982142857</v>
      </c>
      <c r="I164" s="168">
        <v>84.6831468253968</v>
      </c>
      <c r="J164" s="168">
        <v>88.9803506944444</v>
      </c>
      <c r="K164" s="168">
        <v>91.4283010912698</v>
      </c>
      <c r="L164" s="168">
        <v>234.903787202381</v>
      </c>
      <c r="M164" s="168">
        <v>95.7821805555556</v>
      </c>
      <c r="N164" s="168">
        <v>48.3178640873016</v>
      </c>
      <c r="O164" s="29"/>
      <c r="P164" s="168">
        <v>61.5450574396017</v>
      </c>
      <c r="Q164" s="168">
        <v>116.534936132876</v>
      </c>
      <c r="R164" s="168">
        <v>134.340543380673</v>
      </c>
      <c r="S164" s="168">
        <v>30.9167957272282</v>
      </c>
      <c r="T164" s="29"/>
    </row>
    <row r="165" ht="16" customHeight="1">
      <c r="A165" s="240">
        <v>146.001969742064</v>
      </c>
      <c r="B165" s="168">
        <v>148.220716765873</v>
      </c>
      <c r="C165" s="168">
        <v>161.757806051587</v>
      </c>
      <c r="D165" s="168">
        <v>149.079527777778</v>
      </c>
      <c r="E165" s="168">
        <v>234.902047123016</v>
      </c>
      <c r="F165" s="168">
        <v>233.617511904762</v>
      </c>
      <c r="G165" s="168">
        <v>231.403501984127</v>
      </c>
      <c r="H165" s="168">
        <v>234.919592261905</v>
      </c>
      <c r="I165" s="168">
        <v>84.54974801587301</v>
      </c>
      <c r="J165" s="168">
        <v>88.7602003968254</v>
      </c>
      <c r="K165" s="168">
        <v>91.2356259920635</v>
      </c>
      <c r="L165" s="168">
        <v>234.905253968254</v>
      </c>
      <c r="M165" s="168">
        <v>234.921382936508</v>
      </c>
      <c r="N165" s="168">
        <v>58.1970967261905</v>
      </c>
      <c r="O165" s="29"/>
      <c r="P165" s="168">
        <v>65.3957246776037</v>
      </c>
      <c r="Q165" s="168">
        <v>117.569250938622</v>
      </c>
      <c r="R165" s="168">
        <v>134.222806990695</v>
      </c>
      <c r="S165" s="168">
        <v>30.8653571865818</v>
      </c>
      <c r="T165" s="29"/>
    </row>
    <row r="166" ht="16" customHeight="1">
      <c r="A166" s="240">
        <v>147.748394841270</v>
      </c>
      <c r="B166" s="168">
        <v>148.321983630952</v>
      </c>
      <c r="C166" s="168">
        <v>148.077548611111</v>
      </c>
      <c r="D166" s="168">
        <v>148.957587301587</v>
      </c>
      <c r="E166" s="168">
        <v>234.629285714286</v>
      </c>
      <c r="F166" s="168">
        <v>181.654183531746</v>
      </c>
      <c r="G166" s="168">
        <v>183.413811507937</v>
      </c>
      <c r="H166" s="168">
        <v>234.915017361111</v>
      </c>
      <c r="I166" s="168">
        <v>84.81021626984131</v>
      </c>
      <c r="J166" s="168">
        <v>88.9868263888889</v>
      </c>
      <c r="K166" s="168">
        <v>234.91015625</v>
      </c>
      <c r="L166" s="168">
        <v>90.9924831349206</v>
      </c>
      <c r="M166" s="168">
        <v>234.920559027778</v>
      </c>
      <c r="N166" s="168">
        <v>97.8164766865079</v>
      </c>
      <c r="O166" s="29"/>
      <c r="P166" s="168">
        <v>70.3250556031668</v>
      </c>
      <c r="Q166" s="168">
        <v>117.728989654750</v>
      </c>
      <c r="R166" s="168">
        <v>129.955209863696</v>
      </c>
      <c r="S166" s="168">
        <v>33.7983997510611</v>
      </c>
      <c r="T166" s="29"/>
    </row>
    <row r="167" ht="16" customHeight="1">
      <c r="A167" s="240">
        <v>148.630226190476</v>
      </c>
      <c r="B167" s="168">
        <v>148.298228670635</v>
      </c>
      <c r="C167" s="168">
        <v>148.071435019841</v>
      </c>
      <c r="D167" s="168">
        <v>149.246592261905</v>
      </c>
      <c r="E167" s="168">
        <v>232.651818452381</v>
      </c>
      <c r="F167" s="168">
        <v>167.214391369048</v>
      </c>
      <c r="G167" s="168">
        <v>85.6661225198413</v>
      </c>
      <c r="H167" s="168">
        <v>234.910206349206</v>
      </c>
      <c r="I167" s="168">
        <v>84.8109821428571</v>
      </c>
      <c r="J167" s="168">
        <v>88.99341418650791</v>
      </c>
      <c r="K167" s="168">
        <v>234.921412202381</v>
      </c>
      <c r="L167" s="168">
        <v>21.9984126984127</v>
      </c>
      <c r="M167" s="168">
        <v>234.920013392857</v>
      </c>
      <c r="N167" s="168">
        <v>234.928633928571</v>
      </c>
      <c r="O167" s="29"/>
      <c r="P167" s="168">
        <v>75.648971596474</v>
      </c>
      <c r="Q167" s="168">
        <v>118.460299338883</v>
      </c>
      <c r="R167" s="168">
        <v>129.897938091740</v>
      </c>
      <c r="S167" s="168">
        <v>36.1452844433562</v>
      </c>
      <c r="T167" s="29"/>
    </row>
    <row r="168" ht="16" customHeight="1">
      <c r="A168" s="240">
        <v>149.181796130952</v>
      </c>
      <c r="B168" s="168">
        <v>148.119859623016</v>
      </c>
      <c r="C168" s="168">
        <v>148.506230158730</v>
      </c>
      <c r="D168" s="168">
        <v>148.763280257937</v>
      </c>
      <c r="E168" s="168">
        <v>221.598523809524</v>
      </c>
      <c r="F168" s="168">
        <v>155.996780753968</v>
      </c>
      <c r="G168" s="168">
        <v>75.02589533730161</v>
      </c>
      <c r="H168" s="168">
        <v>234.908518849206</v>
      </c>
      <c r="I168" s="168">
        <v>84.57177182539679</v>
      </c>
      <c r="J168" s="168">
        <v>88.5349642857143</v>
      </c>
      <c r="K168" s="168">
        <v>234.921186011905</v>
      </c>
      <c r="L168" s="168">
        <v>22.9084548611111</v>
      </c>
      <c r="M168" s="168">
        <v>234.915012896825</v>
      </c>
      <c r="N168" s="168">
        <v>234.928633928571</v>
      </c>
      <c r="O168" s="29"/>
      <c r="P168" s="168">
        <v>81.6461598106432</v>
      </c>
      <c r="Q168" s="168">
        <v>118.298960883937</v>
      </c>
      <c r="R168" s="168">
        <v>30.4577971963761</v>
      </c>
      <c r="S168" s="168">
        <v>36.0252443478616</v>
      </c>
      <c r="T168" s="29"/>
    </row>
    <row r="169" ht="16" customHeight="1">
      <c r="A169" s="240">
        <v>148.599273809524</v>
      </c>
      <c r="B169" s="168">
        <v>148.171052579365</v>
      </c>
      <c r="C169" s="168">
        <v>148.652351686508</v>
      </c>
      <c r="D169" s="168">
        <v>148.934735615079</v>
      </c>
      <c r="E169" s="168">
        <v>193.417802083333</v>
      </c>
      <c r="F169" s="168">
        <v>148.625694444444</v>
      </c>
      <c r="G169" s="168">
        <v>101.392623511905</v>
      </c>
      <c r="H169" s="168">
        <v>234.903690972222</v>
      </c>
      <c r="I169" s="168">
        <v>84.786693452381</v>
      </c>
      <c r="J169" s="168">
        <v>214.203565476190</v>
      </c>
      <c r="K169" s="168">
        <v>234.910194444444</v>
      </c>
      <c r="L169" s="168">
        <v>47.6170952380952</v>
      </c>
      <c r="M169" s="168">
        <v>234.910352678571</v>
      </c>
      <c r="N169" s="168">
        <v>234.910681051587</v>
      </c>
      <c r="O169" s="29"/>
      <c r="P169" s="168">
        <v>81.860393201110</v>
      </c>
      <c r="Q169" s="168">
        <v>119.220212516324</v>
      </c>
      <c r="R169" s="168">
        <v>30.5620531341822</v>
      </c>
      <c r="S169" s="168">
        <v>38.9068325579497</v>
      </c>
      <c r="T169" s="29"/>
    </row>
    <row r="170" ht="16" customHeight="1">
      <c r="A170" s="240">
        <v>148.612673115079</v>
      </c>
      <c r="B170" s="168">
        <v>148.168952876984</v>
      </c>
      <c r="C170" s="168">
        <v>148.573838293651</v>
      </c>
      <c r="D170" s="168">
        <v>149.206183035714</v>
      </c>
      <c r="E170" s="168">
        <v>163.525715277778</v>
      </c>
      <c r="F170" s="168">
        <v>116.129287202381</v>
      </c>
      <c r="G170" s="168">
        <v>120.96203125</v>
      </c>
      <c r="H170" s="168">
        <v>234.903690972222</v>
      </c>
      <c r="I170" s="168">
        <v>84.6565451388889</v>
      </c>
      <c r="J170" s="168">
        <v>234.912212301587</v>
      </c>
      <c r="K170" s="168">
        <v>234.906566964286</v>
      </c>
      <c r="L170" s="168">
        <v>72.4952504960317</v>
      </c>
      <c r="M170" s="168">
        <v>234.903690972222</v>
      </c>
      <c r="N170" s="168">
        <v>234.907803571429</v>
      </c>
      <c r="O170" s="29"/>
      <c r="P170" s="168">
        <v>85.9380346065948</v>
      </c>
      <c r="Q170" s="168">
        <v>119.215632141691</v>
      </c>
      <c r="R170" s="168">
        <v>23.3261390997388</v>
      </c>
      <c r="S170" s="168">
        <v>38.8385722739145</v>
      </c>
      <c r="T170" s="29"/>
    </row>
    <row r="171" ht="16" customHeight="1">
      <c r="A171" s="240">
        <v>148.477610119048</v>
      </c>
      <c r="B171" s="168">
        <v>147.877920634921</v>
      </c>
      <c r="C171" s="168">
        <v>148.506511408730</v>
      </c>
      <c r="D171" s="168">
        <v>148.790252480159</v>
      </c>
      <c r="E171" s="168">
        <v>153.829590277778</v>
      </c>
      <c r="F171" s="168">
        <v>65.3212455357143</v>
      </c>
      <c r="G171" s="168">
        <v>153.254941468254</v>
      </c>
      <c r="H171" s="168">
        <v>234.905253968254</v>
      </c>
      <c r="I171" s="168">
        <v>84.5260436507937</v>
      </c>
      <c r="J171" s="168">
        <v>234.912212301587</v>
      </c>
      <c r="K171" s="168">
        <v>234.904928571429</v>
      </c>
      <c r="L171" s="168">
        <v>92.6124126984127</v>
      </c>
      <c r="M171" s="168">
        <v>234.905253968254</v>
      </c>
      <c r="N171" s="168">
        <v>219.144321428571</v>
      </c>
      <c r="O171" s="29"/>
      <c r="P171" s="168">
        <v>85.8164947559582</v>
      </c>
      <c r="Q171" s="168">
        <v>119.082976248776</v>
      </c>
      <c r="R171" s="168">
        <v>23.3159448457395</v>
      </c>
      <c r="S171" s="168">
        <v>42.3984303583089</v>
      </c>
      <c r="T171" s="29"/>
    </row>
    <row r="172" ht="16" customHeight="1">
      <c r="A172" s="240">
        <v>148.623348214286</v>
      </c>
      <c r="B172" s="168">
        <v>79.3390114087302</v>
      </c>
      <c r="C172" s="168">
        <v>148.608340773810</v>
      </c>
      <c r="D172" s="168">
        <v>234.789574900794</v>
      </c>
      <c r="E172" s="168">
        <v>148.673506944444</v>
      </c>
      <c r="F172" s="168">
        <v>74.4674717261905</v>
      </c>
      <c r="G172" s="168">
        <v>234.702826388889</v>
      </c>
      <c r="H172" s="168">
        <v>234.762978174603</v>
      </c>
      <c r="I172" s="168">
        <v>84.6812767857143</v>
      </c>
      <c r="J172" s="168">
        <v>234.906383928571</v>
      </c>
      <c r="K172" s="168">
        <v>234.903755456349</v>
      </c>
      <c r="L172" s="168">
        <v>92.70738442460321</v>
      </c>
      <c r="M172" s="168">
        <v>234.904167658730</v>
      </c>
      <c r="N172" s="168">
        <v>46.8612946428571</v>
      </c>
      <c r="O172" s="29"/>
      <c r="P172" s="168">
        <v>88.92041707476329</v>
      </c>
      <c r="Q172" s="168">
        <v>119.222325436663</v>
      </c>
      <c r="R172" s="168">
        <v>24.1751974167483</v>
      </c>
      <c r="S172" s="168">
        <v>42.5240124061378</v>
      </c>
      <c r="T172" s="29"/>
    </row>
    <row r="173" ht="16" customHeight="1">
      <c r="A173" s="240">
        <v>148.590651785714</v>
      </c>
      <c r="B173" s="168">
        <v>67.78974107142859</v>
      </c>
      <c r="C173" s="168">
        <v>148.582868055556</v>
      </c>
      <c r="D173" s="168">
        <v>234.719927083333</v>
      </c>
      <c r="E173" s="168">
        <v>148.174210813492</v>
      </c>
      <c r="F173" s="168">
        <v>92.2176631944444</v>
      </c>
      <c r="G173" s="168">
        <v>234.349859623016</v>
      </c>
      <c r="H173" s="168">
        <v>233.2534375</v>
      </c>
      <c r="I173" s="168">
        <v>84.68767857142861</v>
      </c>
      <c r="J173" s="168">
        <v>234.905789682540</v>
      </c>
      <c r="K173" s="168">
        <v>234.903755456349</v>
      </c>
      <c r="L173" s="168">
        <v>92.68858779761911</v>
      </c>
      <c r="M173" s="168">
        <v>217.427887400794</v>
      </c>
      <c r="N173" s="168">
        <v>41.1228368055556</v>
      </c>
      <c r="O173" s="29"/>
      <c r="P173" s="168">
        <v>88.9124290932093</v>
      </c>
      <c r="Q173" s="168">
        <v>119.221549032811</v>
      </c>
      <c r="R173" s="168">
        <v>24.1080629693111</v>
      </c>
      <c r="S173" s="168">
        <v>45.964308378224</v>
      </c>
      <c r="T173" s="29"/>
    </row>
    <row r="174" ht="16" customHeight="1">
      <c r="A174" s="240">
        <v>148.4385</v>
      </c>
      <c r="B174" s="168">
        <v>81.6214925595238</v>
      </c>
      <c r="C174" s="168">
        <v>148.486346230159</v>
      </c>
      <c r="D174" s="168">
        <v>233.443368055556</v>
      </c>
      <c r="E174" s="168">
        <v>148.625513888889</v>
      </c>
      <c r="F174" s="168">
        <v>110.024665674603</v>
      </c>
      <c r="G174" s="168">
        <v>231.393640873016</v>
      </c>
      <c r="H174" s="168">
        <v>224.993045634921</v>
      </c>
      <c r="I174" s="168">
        <v>84.5727073412699</v>
      </c>
      <c r="J174" s="168">
        <v>234.902837301587</v>
      </c>
      <c r="K174" s="168">
        <v>234.905253968254</v>
      </c>
      <c r="L174" s="168">
        <v>92.5056770833333</v>
      </c>
      <c r="M174" s="168">
        <v>31.3109007936508</v>
      </c>
      <c r="N174" s="168">
        <v>47.9099270833333</v>
      </c>
      <c r="O174" s="29"/>
      <c r="P174" s="168">
        <v>91.97883100718251</v>
      </c>
      <c r="Q174" s="168">
        <v>119.091908463924</v>
      </c>
      <c r="R174" s="168">
        <v>25.1268221514855</v>
      </c>
      <c r="S174" s="168">
        <v>45.9032158015018</v>
      </c>
      <c r="T174" s="29"/>
    </row>
    <row r="175" ht="16" customHeight="1">
      <c r="A175" s="240">
        <v>148.577892857143</v>
      </c>
      <c r="B175" s="168">
        <v>118.372402281746</v>
      </c>
      <c r="C175" s="168">
        <v>142.844871031746</v>
      </c>
      <c r="D175" s="168">
        <v>199.423445436508</v>
      </c>
      <c r="E175" s="168">
        <v>148.665407242063</v>
      </c>
      <c r="F175" s="168">
        <v>148.380524801587</v>
      </c>
      <c r="G175" s="168">
        <v>85.0231378968254</v>
      </c>
      <c r="H175" s="168">
        <v>182.622730654762</v>
      </c>
      <c r="I175" s="168">
        <v>84.6983804563492</v>
      </c>
      <c r="J175" s="168">
        <v>234.903714285714</v>
      </c>
      <c r="K175" s="168">
        <v>234.903098710317</v>
      </c>
      <c r="L175" s="168">
        <v>92.55873412698411</v>
      </c>
      <c r="M175" s="168">
        <v>33.8072956349206</v>
      </c>
      <c r="N175" s="168">
        <v>100.876690972222</v>
      </c>
      <c r="O175" s="29"/>
      <c r="P175" s="168">
        <v>92.14907770159969</v>
      </c>
      <c r="Q175" s="168">
        <v>119.234721372021</v>
      </c>
      <c r="R175" s="168">
        <v>25.234982043748</v>
      </c>
      <c r="S175" s="168">
        <v>50.1570840475025</v>
      </c>
      <c r="T175" s="29"/>
    </row>
    <row r="176" ht="16" customHeight="1">
      <c r="A176" s="240">
        <v>148.581684523810</v>
      </c>
      <c r="B176" s="168">
        <v>141.550792162698</v>
      </c>
      <c r="C176" s="168">
        <v>67.8372703373016</v>
      </c>
      <c r="D176" s="168">
        <v>180.718008432540</v>
      </c>
      <c r="E176" s="168">
        <v>148.692787202381</v>
      </c>
      <c r="F176" s="168">
        <v>145.569935515873</v>
      </c>
      <c r="G176" s="168">
        <v>75.1499087301587</v>
      </c>
      <c r="H176" s="168">
        <v>165.189334325397</v>
      </c>
      <c r="I176" s="168">
        <v>84.6859166666667</v>
      </c>
      <c r="J176" s="168">
        <v>234.900583829365</v>
      </c>
      <c r="K176" s="168">
        <v>234.671525793651</v>
      </c>
      <c r="L176" s="168">
        <v>92.5704221230159</v>
      </c>
      <c r="M176" s="168">
        <v>45.9916245039683</v>
      </c>
      <c r="N176" s="168">
        <v>234.921707341270</v>
      </c>
      <c r="O176" s="29"/>
      <c r="P176" s="168">
        <v>95.5609155648057</v>
      </c>
      <c r="Q176" s="168">
        <v>119.216884488247</v>
      </c>
      <c r="R176" s="168">
        <v>25.9499954089128</v>
      </c>
      <c r="S176" s="168">
        <v>55.6744511100229</v>
      </c>
      <c r="T176" s="29"/>
    </row>
    <row r="177" ht="16" customHeight="1">
      <c r="A177" s="240">
        <v>148.445875496032</v>
      </c>
      <c r="B177" s="168">
        <v>146.960111607143</v>
      </c>
      <c r="C177" s="168">
        <v>69.8301145833333</v>
      </c>
      <c r="D177" s="168">
        <v>165.952645833333</v>
      </c>
      <c r="E177" s="168">
        <v>90.0004632936508</v>
      </c>
      <c r="F177" s="168">
        <v>147.385610615079</v>
      </c>
      <c r="G177" s="168">
        <v>86.8706344246032</v>
      </c>
      <c r="H177" s="168">
        <v>154.283500992064</v>
      </c>
      <c r="I177" s="168">
        <v>234.918421626984</v>
      </c>
      <c r="J177" s="168">
        <v>234.735616071429</v>
      </c>
      <c r="K177" s="168">
        <v>232.605113095238</v>
      </c>
      <c r="L177" s="168">
        <v>129.499890376984</v>
      </c>
      <c r="M177" s="168">
        <v>64.2159925595238</v>
      </c>
      <c r="N177" s="168">
        <v>234.921707341270</v>
      </c>
      <c r="O177" s="29"/>
      <c r="P177" s="168">
        <v>95.5002713842638</v>
      </c>
      <c r="Q177" s="168">
        <v>119.087622428991</v>
      </c>
      <c r="R177" s="168">
        <v>25.9257325334639</v>
      </c>
      <c r="S177" s="168">
        <v>55.5834190336272</v>
      </c>
      <c r="T177" s="29"/>
    </row>
    <row r="178" ht="16" customHeight="1">
      <c r="A178" s="240">
        <v>148.570325396825</v>
      </c>
      <c r="B178" s="168">
        <v>147.937417658730</v>
      </c>
      <c r="C178" s="168">
        <v>87.41944444444449</v>
      </c>
      <c r="D178" s="168">
        <v>148.962531746032</v>
      </c>
      <c r="E178" s="168">
        <v>79.47530257936511</v>
      </c>
      <c r="F178" s="168">
        <v>147.807940476190</v>
      </c>
      <c r="G178" s="168">
        <v>101.886672123016</v>
      </c>
      <c r="H178" s="168">
        <v>148.385327876984</v>
      </c>
      <c r="I178" s="168">
        <v>234.915909226190</v>
      </c>
      <c r="J178" s="168">
        <v>224.327578869048</v>
      </c>
      <c r="K178" s="168">
        <v>200.363775793651</v>
      </c>
      <c r="L178" s="168">
        <v>234.894894841270</v>
      </c>
      <c r="M178" s="168">
        <v>92.16222916666671</v>
      </c>
      <c r="N178" s="168">
        <v>234.918452876984</v>
      </c>
      <c r="O178" s="29"/>
      <c r="P178" s="168">
        <v>98.9140140385243</v>
      </c>
      <c r="Q178" s="168">
        <v>119.231453538198</v>
      </c>
      <c r="R178" s="168">
        <v>27.1603620837414</v>
      </c>
      <c r="S178" s="168">
        <v>55.983901097780</v>
      </c>
      <c r="T178" s="29"/>
    </row>
    <row r="179" ht="16" customHeight="1">
      <c r="A179" s="240">
        <v>148.608921130952</v>
      </c>
      <c r="B179" s="168">
        <v>148.721082341270</v>
      </c>
      <c r="C179" s="168">
        <v>104.909348214286</v>
      </c>
      <c r="D179" s="168">
        <v>147.898312003968</v>
      </c>
      <c r="E179" s="168">
        <v>96.6872385912699</v>
      </c>
      <c r="F179" s="168">
        <v>203.127694940476</v>
      </c>
      <c r="G179" s="168">
        <v>121.456309523810</v>
      </c>
      <c r="H179" s="168">
        <v>148.357658234127</v>
      </c>
      <c r="I179" s="168">
        <v>234.916741567460</v>
      </c>
      <c r="J179" s="168">
        <v>203.096121031746</v>
      </c>
      <c r="K179" s="168">
        <v>179.236107638889</v>
      </c>
      <c r="L179" s="168">
        <v>234.894894841270</v>
      </c>
      <c r="M179" s="168">
        <v>92.17740128968251</v>
      </c>
      <c r="N179" s="168">
        <v>234.916266865079</v>
      </c>
      <c r="O179" s="29"/>
      <c r="P179" s="168">
        <v>98.8655540932093</v>
      </c>
      <c r="Q179" s="168">
        <v>119.191121857656</v>
      </c>
      <c r="R179" s="168">
        <v>27.0906744817173</v>
      </c>
      <c r="S179" s="168">
        <v>55.9257998694091</v>
      </c>
      <c r="T179" s="29"/>
    </row>
    <row r="180" ht="16" customHeight="1">
      <c r="A180" s="240">
        <v>221.732061011905</v>
      </c>
      <c r="B180" s="168">
        <v>149.407695932540</v>
      </c>
      <c r="C180" s="168">
        <v>124.625214285714</v>
      </c>
      <c r="D180" s="168">
        <v>148.457859623016</v>
      </c>
      <c r="E180" s="168">
        <v>115.676247519841</v>
      </c>
      <c r="F180" s="168">
        <v>234.902670634921</v>
      </c>
      <c r="G180" s="168">
        <v>154.965600198413</v>
      </c>
      <c r="H180" s="168">
        <v>148.328103670635</v>
      </c>
      <c r="I180" s="168">
        <v>234.908653769841</v>
      </c>
      <c r="J180" s="168">
        <v>181.416613095238</v>
      </c>
      <c r="K180" s="168">
        <v>162.886804067460</v>
      </c>
      <c r="L180" s="168">
        <v>234.894894841270</v>
      </c>
      <c r="M180" s="168">
        <v>95.5100620039683</v>
      </c>
      <c r="N180" s="168">
        <v>234.909936011905</v>
      </c>
      <c r="O180" s="29"/>
      <c r="P180" s="168">
        <v>101.657408994450</v>
      </c>
      <c r="Q180" s="168">
        <v>119.076929276853</v>
      </c>
      <c r="R180" s="168">
        <v>28.9134110757427</v>
      </c>
      <c r="S180" s="168">
        <v>55.8295589495593</v>
      </c>
      <c r="T180" s="29"/>
    </row>
    <row r="181" ht="16" customHeight="1">
      <c r="A181" s="240">
        <v>234.725863591270</v>
      </c>
      <c r="B181" s="168">
        <v>148.771270833333</v>
      </c>
      <c r="C181" s="168">
        <v>146.839421626984</v>
      </c>
      <c r="D181" s="168">
        <v>148.615427083333</v>
      </c>
      <c r="E181" s="168">
        <v>147.291853174603</v>
      </c>
      <c r="F181" s="168">
        <v>233.544210317460</v>
      </c>
      <c r="G181" s="168">
        <v>234.659062996032</v>
      </c>
      <c r="H181" s="168">
        <v>148.385307043651</v>
      </c>
      <c r="I181" s="168">
        <v>234.906794642857</v>
      </c>
      <c r="J181" s="168">
        <v>164.73315625</v>
      </c>
      <c r="K181" s="168">
        <v>18.9385277777778</v>
      </c>
      <c r="L181" s="168">
        <v>234.905114583333</v>
      </c>
      <c r="M181" s="168">
        <v>234.921336309524</v>
      </c>
      <c r="N181" s="168">
        <v>217.218644345238</v>
      </c>
      <c r="O181" s="29"/>
      <c r="P181" s="168">
        <v>101.799111879693</v>
      </c>
      <c r="Q181" s="168">
        <v>119.217561928665</v>
      </c>
      <c r="R181" s="168">
        <v>29.0724177685276</v>
      </c>
      <c r="S181" s="168">
        <v>55.9835766609533</v>
      </c>
      <c r="T181" s="29"/>
    </row>
    <row r="182" ht="16" customHeight="1">
      <c r="A182" s="240">
        <v>234.559562996032</v>
      </c>
      <c r="B182" s="168">
        <v>148.743169642857</v>
      </c>
      <c r="C182" s="168">
        <v>146.886544642857</v>
      </c>
      <c r="D182" s="168">
        <v>148.554351686508</v>
      </c>
      <c r="E182" s="168">
        <v>146.499410714286</v>
      </c>
      <c r="F182" s="168">
        <v>225.155185515873</v>
      </c>
      <c r="G182" s="168">
        <v>234.869631448413</v>
      </c>
      <c r="H182" s="168">
        <v>148.339642857143</v>
      </c>
      <c r="I182" s="168">
        <v>234.903690972222</v>
      </c>
      <c r="J182" s="168">
        <v>154.363227678571</v>
      </c>
      <c r="K182" s="168">
        <v>19.0870525793651</v>
      </c>
      <c r="L182" s="168">
        <v>234.904004464286</v>
      </c>
      <c r="M182" s="168">
        <v>234.921336309524</v>
      </c>
      <c r="N182" s="168">
        <v>46.5079955357143</v>
      </c>
      <c r="O182" s="29"/>
      <c r="P182" s="168">
        <v>107.885506447927</v>
      </c>
      <c r="Q182" s="168">
        <v>119.185432990532</v>
      </c>
      <c r="R182" s="168">
        <v>31.4460470739471</v>
      </c>
      <c r="S182" s="168">
        <v>55.9715485226902</v>
      </c>
      <c r="T182" s="29"/>
    </row>
    <row r="183" ht="16" customHeight="1">
      <c r="A183" s="240">
        <v>232.707053075397</v>
      </c>
      <c r="B183" s="168">
        <v>148.535185019841</v>
      </c>
      <c r="C183" s="168">
        <v>148.270797619048</v>
      </c>
      <c r="D183" s="168">
        <v>148.429041170635</v>
      </c>
      <c r="E183" s="168">
        <v>147.856776785714</v>
      </c>
      <c r="F183" s="168">
        <v>199.448449404762</v>
      </c>
      <c r="G183" s="168">
        <v>234.338147321429</v>
      </c>
      <c r="H183" s="168">
        <v>120.905877976190</v>
      </c>
      <c r="I183" s="168">
        <v>234.905253968254</v>
      </c>
      <c r="J183" s="168">
        <v>148.223737103175</v>
      </c>
      <c r="K183" s="168">
        <v>24.2422256944444</v>
      </c>
      <c r="L183" s="168">
        <v>234.905114583333</v>
      </c>
      <c r="M183" s="168">
        <v>234.921336309524</v>
      </c>
      <c r="N183" s="168">
        <v>40.9083779761905</v>
      </c>
      <c r="O183" s="29"/>
      <c r="P183" s="168">
        <v>107.649614348678</v>
      </c>
      <c r="Q183" s="168">
        <v>119.025741205517</v>
      </c>
      <c r="R183" s="168">
        <v>31.336235920666</v>
      </c>
      <c r="S183" s="168">
        <v>55.776113593699</v>
      </c>
      <c r="T183" s="29"/>
    </row>
    <row r="184" ht="16" customHeight="1">
      <c r="A184" s="240">
        <v>221.750605654762</v>
      </c>
      <c r="B184" s="168">
        <v>148.749114087302</v>
      </c>
      <c r="C184" s="168">
        <v>149.253425595238</v>
      </c>
      <c r="D184" s="168">
        <v>148.498911210317</v>
      </c>
      <c r="E184" s="168">
        <v>148.923369047619</v>
      </c>
      <c r="F184" s="168">
        <v>166.150349206349</v>
      </c>
      <c r="G184" s="168">
        <v>216.164884424603</v>
      </c>
      <c r="H184" s="168">
        <v>19.0377693452381</v>
      </c>
      <c r="I184" s="168">
        <v>234.903690972222</v>
      </c>
      <c r="J184" s="168">
        <v>19.0492981150794</v>
      </c>
      <c r="K184" s="168">
        <v>38.7403298611111</v>
      </c>
      <c r="L184" s="168">
        <v>234.903496527778</v>
      </c>
      <c r="M184" s="168">
        <v>234.916849702381</v>
      </c>
      <c r="N184" s="168">
        <v>47.8391319444444</v>
      </c>
      <c r="O184" s="29"/>
      <c r="P184" s="168">
        <v>210.634958578191</v>
      </c>
      <c r="Q184" s="168">
        <v>119.205622551420</v>
      </c>
      <c r="R184" s="168">
        <v>33.5786846025139</v>
      </c>
      <c r="S184" s="168">
        <v>55.9571682174339</v>
      </c>
      <c r="T184" s="29"/>
    </row>
    <row r="185" ht="16" customHeight="1">
      <c r="A185" s="240">
        <v>193.653365575397</v>
      </c>
      <c r="B185" s="168">
        <v>148.739367063492</v>
      </c>
      <c r="C185" s="168">
        <v>149.317118055556</v>
      </c>
      <c r="D185" s="168">
        <v>148.463979166667</v>
      </c>
      <c r="E185" s="168">
        <v>148.876036210317</v>
      </c>
      <c r="F185" s="168">
        <v>155.426840277778</v>
      </c>
      <c r="G185" s="168">
        <v>181.424841269841</v>
      </c>
      <c r="H185" s="168">
        <v>18.638005952381</v>
      </c>
      <c r="I185" s="168">
        <v>234.903690972222</v>
      </c>
      <c r="J185" s="168">
        <v>18.9248685515873</v>
      </c>
      <c r="K185" s="168">
        <v>62.6913908730159</v>
      </c>
      <c r="L185" s="168">
        <v>234.902843253968</v>
      </c>
      <c r="M185" s="168">
        <v>234.911450396825</v>
      </c>
      <c r="N185" s="168">
        <v>57.7897242063492</v>
      </c>
      <c r="O185" s="29"/>
      <c r="P185" s="168">
        <v>210.628808051747</v>
      </c>
      <c r="Q185" s="168">
        <v>187.027317478779</v>
      </c>
      <c r="R185" s="168">
        <v>33.5291743184786</v>
      </c>
      <c r="S185" s="168">
        <v>55.9171977024159</v>
      </c>
      <c r="T185" s="29"/>
    </row>
    <row r="186" ht="16" customHeight="1">
      <c r="A186" s="240">
        <v>177.907644345238</v>
      </c>
      <c r="B186" s="168">
        <v>148.569126488095</v>
      </c>
      <c r="C186" s="168">
        <v>149.123097222222</v>
      </c>
      <c r="D186" s="168">
        <v>112.166817460317</v>
      </c>
      <c r="E186" s="168">
        <v>148.864398313492</v>
      </c>
      <c r="F186" s="168">
        <v>149.269500992063</v>
      </c>
      <c r="G186" s="168">
        <v>83.60506894841269</v>
      </c>
      <c r="H186" s="168">
        <v>22.1103501984127</v>
      </c>
      <c r="I186" s="168">
        <v>234.905253968254</v>
      </c>
      <c r="J186" s="168">
        <v>22.5904370039683</v>
      </c>
      <c r="K186" s="168">
        <v>90.6518640873016</v>
      </c>
      <c r="L186" s="168">
        <v>234.671185515873</v>
      </c>
      <c r="M186" s="168">
        <v>234.907471726190</v>
      </c>
      <c r="N186" s="168">
        <v>104.515283234127</v>
      </c>
      <c r="O186" s="29"/>
      <c r="P186" s="168">
        <v>216.129551297747</v>
      </c>
      <c r="Q186" s="168">
        <v>186.967311969474</v>
      </c>
      <c r="R186" s="168">
        <v>35.7540534198498</v>
      </c>
      <c r="S186" s="168">
        <v>55.8089924094026</v>
      </c>
      <c r="T186" s="29"/>
    </row>
    <row r="187" ht="16" customHeight="1">
      <c r="A187" s="240">
        <v>163.084721230159</v>
      </c>
      <c r="B187" s="168">
        <v>148.738864087302</v>
      </c>
      <c r="C187" s="168">
        <v>149.265529265873</v>
      </c>
      <c r="D187" s="168">
        <v>65.5892435515873</v>
      </c>
      <c r="E187" s="168">
        <v>229.096474206349</v>
      </c>
      <c r="F187" s="168">
        <v>113.113608630952</v>
      </c>
      <c r="G187" s="168">
        <v>74.9317723214286</v>
      </c>
      <c r="H187" s="168">
        <v>33.8367638888889</v>
      </c>
      <c r="I187" s="168">
        <v>234.668313988095</v>
      </c>
      <c r="J187" s="168">
        <v>34.5401086309524</v>
      </c>
      <c r="K187" s="168">
        <v>90.94760168650789</v>
      </c>
      <c r="L187" s="168">
        <v>231.862438988095</v>
      </c>
      <c r="M187" s="168">
        <v>234.903690972222</v>
      </c>
      <c r="N187" s="168">
        <v>234.9071875</v>
      </c>
      <c r="O187" s="29"/>
      <c r="P187" s="168">
        <v>216.145273730819</v>
      </c>
      <c r="Q187" s="168">
        <v>222.242190050604</v>
      </c>
      <c r="R187" s="168">
        <v>35.8448722657525</v>
      </c>
      <c r="S187" s="168">
        <v>55.9385034076069</v>
      </c>
      <c r="T187" s="29"/>
    </row>
    <row r="188" ht="16" customHeight="1">
      <c r="A188" s="240">
        <v>154.065005952381</v>
      </c>
      <c r="B188" s="168">
        <v>148.693817460317</v>
      </c>
      <c r="C188" s="168">
        <v>149.339831845238</v>
      </c>
      <c r="D188" s="168">
        <v>75.2226046626984</v>
      </c>
      <c r="E188" s="168">
        <v>234.892876984127</v>
      </c>
      <c r="F188" s="168">
        <v>74.7955654761905</v>
      </c>
      <c r="G188" s="168">
        <v>87.0799915674603</v>
      </c>
      <c r="H188" s="168">
        <v>54.7420009920635</v>
      </c>
      <c r="I188" s="168">
        <v>232.529238591270</v>
      </c>
      <c r="J188" s="168">
        <v>56.1850456349206</v>
      </c>
      <c r="K188" s="168">
        <v>90.9627073412699</v>
      </c>
      <c r="L188" s="168">
        <v>20.1238740079365</v>
      </c>
      <c r="M188" s="168">
        <v>234.903690972222</v>
      </c>
      <c r="N188" s="168">
        <v>234.9071875</v>
      </c>
      <c r="O188" s="29"/>
      <c r="P188" s="168">
        <v>199.131935092230</v>
      </c>
      <c r="Q188" s="168">
        <v>222.238647771792</v>
      </c>
      <c r="R188" s="168">
        <v>39.1574543952008</v>
      </c>
      <c r="S188" s="168">
        <v>55.8796364879203</v>
      </c>
      <c r="T188" s="29"/>
    </row>
    <row r="189" ht="16" customHeight="1">
      <c r="A189" s="240">
        <v>148.138436507937</v>
      </c>
      <c r="B189" s="168">
        <v>148.531080853175</v>
      </c>
      <c r="C189" s="168">
        <v>149.104327380952</v>
      </c>
      <c r="D189" s="168">
        <v>93.1832435515873</v>
      </c>
      <c r="E189" s="168">
        <v>234.623653273810</v>
      </c>
      <c r="F189" s="168">
        <v>92.6002380952381</v>
      </c>
      <c r="G189" s="168">
        <v>101.718584821429</v>
      </c>
      <c r="H189" s="168">
        <v>85.6607450396825</v>
      </c>
      <c r="I189" s="168">
        <v>222.421140376984</v>
      </c>
      <c r="J189" s="168">
        <v>86.92587797619051</v>
      </c>
      <c r="K189" s="168">
        <v>90.7816180555556</v>
      </c>
      <c r="L189" s="168">
        <v>23.5076071428571</v>
      </c>
      <c r="M189" s="168">
        <v>234.905253968254</v>
      </c>
      <c r="N189" s="168">
        <v>234.9071875</v>
      </c>
      <c r="O189" s="29"/>
      <c r="P189" s="168">
        <v>199.130812316357</v>
      </c>
      <c r="Q189" s="168">
        <v>201.756079619654</v>
      </c>
      <c r="R189" s="168">
        <v>39.1007325334639</v>
      </c>
      <c r="S189" s="168">
        <v>55.7677925032648</v>
      </c>
      <c r="T189" s="29"/>
    </row>
    <row r="190" ht="16" customHeight="1">
      <c r="A190" s="240">
        <v>148.247690972222</v>
      </c>
      <c r="B190" s="168">
        <v>149.401485119048</v>
      </c>
      <c r="C190" s="168">
        <v>149.284587797619</v>
      </c>
      <c r="D190" s="168">
        <v>132.028878968254</v>
      </c>
      <c r="E190" s="168">
        <v>221.649901289683</v>
      </c>
      <c r="F190" s="168">
        <v>111.205677083333</v>
      </c>
      <c r="G190" s="168">
        <v>121.397770833333</v>
      </c>
      <c r="H190" s="168">
        <v>85.8830436507937</v>
      </c>
      <c r="I190" s="168">
        <v>200.182010912698</v>
      </c>
      <c r="J190" s="168">
        <v>87.0352867063492</v>
      </c>
      <c r="K190" s="168">
        <v>90.89758978174601</v>
      </c>
      <c r="L190" s="168">
        <v>34.0213918650794</v>
      </c>
      <c r="M190" s="168">
        <v>214.602785218254</v>
      </c>
      <c r="N190" s="168">
        <v>234.906775297619</v>
      </c>
      <c r="O190" s="29"/>
      <c r="P190" s="168">
        <v>164.550707537545</v>
      </c>
      <c r="Q190" s="168">
        <v>201.856413238655</v>
      </c>
      <c r="R190" s="168">
        <v>42.1092071702579</v>
      </c>
      <c r="S190" s="168">
        <v>55.9158183357819</v>
      </c>
      <c r="T190" s="29"/>
    </row>
    <row r="191" ht="16" customHeight="1">
      <c r="A191" s="240">
        <v>148.190064484127</v>
      </c>
      <c r="B191" s="168">
        <v>233.133934523810</v>
      </c>
      <c r="C191" s="168">
        <v>149.326350198413</v>
      </c>
      <c r="D191" s="168">
        <v>148.969256944444</v>
      </c>
      <c r="E191" s="168">
        <v>193.317534226190</v>
      </c>
      <c r="F191" s="168">
        <v>131.968148809524</v>
      </c>
      <c r="G191" s="168">
        <v>234.750547123016</v>
      </c>
      <c r="H191" s="168">
        <v>85.80361061507941</v>
      </c>
      <c r="I191" s="168">
        <v>179.088932043651</v>
      </c>
      <c r="J191" s="168">
        <v>86.997279265873</v>
      </c>
      <c r="K191" s="168">
        <v>90.91755208333331</v>
      </c>
      <c r="L191" s="168">
        <v>51.8321537698413</v>
      </c>
      <c r="M191" s="168">
        <v>30.7919925595238</v>
      </c>
      <c r="N191" s="168">
        <v>234.907228670635</v>
      </c>
      <c r="O191" s="29"/>
      <c r="P191" s="168">
        <v>150.147996245511</v>
      </c>
      <c r="Q191" s="168">
        <v>192.035580925563</v>
      </c>
      <c r="R191" s="168">
        <v>42.067603758570</v>
      </c>
      <c r="S191" s="168">
        <v>55.8678062765263</v>
      </c>
      <c r="T191" s="29"/>
    </row>
    <row r="192" ht="16" customHeight="1">
      <c r="A192" s="240">
        <v>148.147537698413</v>
      </c>
      <c r="B192" s="168">
        <v>234.902246031746</v>
      </c>
      <c r="C192" s="168">
        <v>161.067357142857</v>
      </c>
      <c r="D192" s="168">
        <v>146.249473710317</v>
      </c>
      <c r="E192" s="168">
        <v>177.824285218254</v>
      </c>
      <c r="F192" s="168">
        <v>148.976157242064</v>
      </c>
      <c r="G192" s="168">
        <v>234.883103174603</v>
      </c>
      <c r="H192" s="168">
        <v>85.5536121031746</v>
      </c>
      <c r="I192" s="168">
        <v>162.678702876984</v>
      </c>
      <c r="J192" s="168">
        <v>86.6776532738095</v>
      </c>
      <c r="K192" s="168">
        <v>90.7478735119048</v>
      </c>
      <c r="L192" s="168">
        <v>81.41133134920641</v>
      </c>
      <c r="M192" s="168">
        <v>25.4077222222222</v>
      </c>
      <c r="N192" s="168">
        <v>215.049163690476</v>
      </c>
      <c r="O192" s="29"/>
      <c r="P192" s="168">
        <v>150.056610655403</v>
      </c>
      <c r="Q192" s="168">
        <v>191.994010671727</v>
      </c>
      <c r="R192" s="168">
        <v>136.252426134509</v>
      </c>
      <c r="S192" s="168">
        <v>55.763345270160</v>
      </c>
      <c r="T192" s="29"/>
    </row>
    <row r="193" ht="16" customHeight="1">
      <c r="A193" s="240">
        <v>148.228191964286</v>
      </c>
      <c r="B193" s="168">
        <v>234.626457341270</v>
      </c>
      <c r="C193" s="168">
        <v>234.715395833333</v>
      </c>
      <c r="D193" s="168">
        <v>148.785655753968</v>
      </c>
      <c r="E193" s="168">
        <v>154.018797619048</v>
      </c>
      <c r="F193" s="168">
        <v>147.368450396825</v>
      </c>
      <c r="G193" s="168">
        <v>234.339391369048</v>
      </c>
      <c r="H193" s="168">
        <v>85.75765029761909</v>
      </c>
      <c r="I193" s="168">
        <v>153.158784226190</v>
      </c>
      <c r="J193" s="168">
        <v>86.7759543650794</v>
      </c>
      <c r="K193" s="168">
        <v>90.8570649801587</v>
      </c>
      <c r="L193" s="168">
        <v>91.6560486111111</v>
      </c>
      <c r="M193" s="168">
        <v>63.8289955357143</v>
      </c>
      <c r="N193" s="168">
        <v>46.1448759920635</v>
      </c>
      <c r="O193" s="29"/>
      <c r="P193" s="168">
        <v>150.186458333333</v>
      </c>
      <c r="Q193" s="168">
        <v>160.306479554358</v>
      </c>
      <c r="R193" s="168">
        <v>136.267503264773</v>
      </c>
      <c r="S193" s="168">
        <v>55.9147802399608</v>
      </c>
      <c r="T193" s="29"/>
    </row>
    <row r="194" ht="16" customHeight="1">
      <c r="A194" s="240">
        <v>148.211161706349</v>
      </c>
      <c r="B194" s="168">
        <v>221.307246527778</v>
      </c>
      <c r="C194" s="168">
        <v>234.371840773810</v>
      </c>
      <c r="D194" s="168">
        <v>148.970078373016</v>
      </c>
      <c r="E194" s="168">
        <v>148.349198412698</v>
      </c>
      <c r="F194" s="168">
        <v>206.260120535714</v>
      </c>
      <c r="G194" s="168">
        <v>230.884345238095</v>
      </c>
      <c r="H194" s="168">
        <v>85.6042053571429</v>
      </c>
      <c r="I194" s="168">
        <v>148.359711309524</v>
      </c>
      <c r="J194" s="168">
        <v>86.79635515873019</v>
      </c>
      <c r="K194" s="168">
        <v>90.80775992063489</v>
      </c>
      <c r="L194" s="168">
        <v>91.5799945436508</v>
      </c>
      <c r="M194" s="168">
        <v>91.4966825396825</v>
      </c>
      <c r="N194" s="168">
        <v>40.762724702381</v>
      </c>
      <c r="O194" s="29"/>
      <c r="P194" s="168">
        <v>150.183181317336</v>
      </c>
      <c r="Q194" s="168">
        <v>160.306388752857</v>
      </c>
      <c r="R194" s="168">
        <v>231.957985941071</v>
      </c>
      <c r="S194" s="168">
        <v>55.8693152138426</v>
      </c>
      <c r="T194" s="29"/>
    </row>
    <row r="195" ht="16" customHeight="1">
      <c r="A195" s="240">
        <v>148.112436011905</v>
      </c>
      <c r="B195" s="168">
        <v>193.927668650794</v>
      </c>
      <c r="C195" s="168">
        <v>231.768182043651</v>
      </c>
      <c r="D195" s="168">
        <v>148.643763392857</v>
      </c>
      <c r="E195" s="168">
        <v>147.966630456349</v>
      </c>
      <c r="F195" s="168">
        <v>234.903111111111</v>
      </c>
      <c r="G195" s="168">
        <v>216.108050099206</v>
      </c>
      <c r="H195" s="168">
        <v>85.5824459325397</v>
      </c>
      <c r="I195" s="168">
        <v>147.897571428571</v>
      </c>
      <c r="J195" s="168">
        <v>86.4324553571429</v>
      </c>
      <c r="K195" s="168">
        <v>90.6909290674603</v>
      </c>
      <c r="L195" s="168">
        <v>91.4100381944444</v>
      </c>
      <c r="M195" s="168">
        <v>91.11888690476189</v>
      </c>
      <c r="N195" s="168">
        <v>47.7041388888889</v>
      </c>
      <c r="O195" s="29"/>
      <c r="P195" s="168">
        <v>135.773233961802</v>
      </c>
      <c r="Q195" s="168">
        <v>147.437634161770</v>
      </c>
      <c r="R195" s="168">
        <v>231.957845147731</v>
      </c>
      <c r="S195" s="168">
        <v>55.762174032811</v>
      </c>
      <c r="T195" s="29"/>
    </row>
    <row r="196" ht="16" customHeight="1">
      <c r="A196" s="240">
        <v>148.290386408730</v>
      </c>
      <c r="B196" s="168">
        <v>178.560805555556</v>
      </c>
      <c r="C196" s="168">
        <v>218.099067956349</v>
      </c>
      <c r="D196" s="168">
        <v>149.035770833333</v>
      </c>
      <c r="E196" s="168">
        <v>148.255589781746</v>
      </c>
      <c r="F196" s="168">
        <v>233.554137896825</v>
      </c>
      <c r="G196" s="168">
        <v>83.2397604166667</v>
      </c>
      <c r="H196" s="168">
        <v>85.63419246031749</v>
      </c>
      <c r="I196" s="168">
        <v>148.366617559524</v>
      </c>
      <c r="J196" s="168">
        <v>86.57834771825399</v>
      </c>
      <c r="K196" s="168">
        <v>234.921146329365</v>
      </c>
      <c r="L196" s="168">
        <v>91.48035813492061</v>
      </c>
      <c r="M196" s="168">
        <v>96.0398923611111</v>
      </c>
      <c r="N196" s="168">
        <v>108.035738095238</v>
      </c>
      <c r="O196" s="29"/>
      <c r="P196" s="168">
        <v>135.876865001632</v>
      </c>
      <c r="Q196" s="168">
        <v>147.532406443846</v>
      </c>
      <c r="R196" s="168">
        <v>231.907803317826</v>
      </c>
      <c r="S196" s="168">
        <v>55.9152199640875</v>
      </c>
      <c r="T196" s="29"/>
    </row>
    <row r="197" ht="16" customHeight="1">
      <c r="A197" s="240">
        <v>148.231858630952</v>
      </c>
      <c r="B197" s="168">
        <v>153.453554067460</v>
      </c>
      <c r="C197" s="168">
        <v>190.651329861111</v>
      </c>
      <c r="D197" s="168">
        <v>148.809270833333</v>
      </c>
      <c r="E197" s="168">
        <v>87.7659776785714</v>
      </c>
      <c r="F197" s="168">
        <v>224.634262400794</v>
      </c>
      <c r="G197" s="168">
        <v>74.8607023809524</v>
      </c>
      <c r="H197" s="168">
        <v>85.5610337301587</v>
      </c>
      <c r="I197" s="168">
        <v>148.447984623016</v>
      </c>
      <c r="J197" s="168">
        <v>86.5118382936508</v>
      </c>
      <c r="K197" s="168">
        <v>234.921309027778</v>
      </c>
      <c r="L197" s="168">
        <v>91.47564434523809</v>
      </c>
      <c r="M197" s="168">
        <v>234.926498511905</v>
      </c>
      <c r="N197" s="168">
        <v>234.928633928571</v>
      </c>
      <c r="O197" s="29"/>
      <c r="P197" s="168">
        <v>132.931244388671</v>
      </c>
      <c r="Q197" s="168">
        <v>140.356184704538</v>
      </c>
      <c r="R197" s="168">
        <v>231.907378387202</v>
      </c>
      <c r="S197" s="168">
        <v>55.8935714577212</v>
      </c>
      <c r="T197" s="29"/>
    </row>
    <row r="198" ht="16" customHeight="1">
      <c r="A198" s="240">
        <v>148.141605158730</v>
      </c>
      <c r="B198" s="168">
        <v>148.049313988095</v>
      </c>
      <c r="C198" s="168">
        <v>175.066566468254</v>
      </c>
      <c r="D198" s="168">
        <v>148.809604662698</v>
      </c>
      <c r="E198" s="168">
        <v>67.41018501984129</v>
      </c>
      <c r="F198" s="168">
        <v>198.315503472222</v>
      </c>
      <c r="G198" s="168">
        <v>87.39438244047621</v>
      </c>
      <c r="H198" s="168">
        <v>85.2927415674603</v>
      </c>
      <c r="I198" s="168">
        <v>61.0264191468254</v>
      </c>
      <c r="J198" s="168">
        <v>86.232597718254</v>
      </c>
      <c r="K198" s="168">
        <v>234.921146329365</v>
      </c>
      <c r="L198" s="168">
        <v>91.2225079365079</v>
      </c>
      <c r="M198" s="168">
        <v>234.926498511905</v>
      </c>
      <c r="N198" s="168">
        <v>234.928633928571</v>
      </c>
      <c r="O198" s="29"/>
      <c r="P198" s="168">
        <v>132.756055133856</v>
      </c>
      <c r="Q198" s="168">
        <v>140.256172971760</v>
      </c>
      <c r="R198" s="168">
        <v>232.042406851943</v>
      </c>
      <c r="S198" s="168">
        <v>55.7398271710741</v>
      </c>
      <c r="T198" s="29"/>
    </row>
    <row r="199" ht="16" customHeight="1">
      <c r="A199" s="240">
        <v>148.223621031746</v>
      </c>
      <c r="B199" s="168">
        <v>148.240050099206</v>
      </c>
      <c r="C199" s="168">
        <v>161.448642361111</v>
      </c>
      <c r="D199" s="168">
        <v>149.035894345238</v>
      </c>
      <c r="E199" s="168">
        <v>115.842809027778</v>
      </c>
      <c r="F199" s="168">
        <v>155.501824404762</v>
      </c>
      <c r="G199" s="168">
        <v>102.439818948413</v>
      </c>
      <c r="H199" s="168">
        <v>85.4910962301587</v>
      </c>
      <c r="I199" s="168">
        <v>18.5661259920635</v>
      </c>
      <c r="J199" s="168">
        <v>86.3780783730159</v>
      </c>
      <c r="K199" s="168">
        <v>234.910220238095</v>
      </c>
      <c r="L199" s="168">
        <v>91.40366121031749</v>
      </c>
      <c r="M199" s="168">
        <v>234.922947420635</v>
      </c>
      <c r="N199" s="168">
        <v>234.917166666667</v>
      </c>
      <c r="O199" s="29"/>
      <c r="P199" s="168">
        <v>131.460142731799</v>
      </c>
      <c r="Q199" s="168">
        <v>135.768821927032</v>
      </c>
      <c r="R199" s="168">
        <v>232.006410177930</v>
      </c>
      <c r="S199" s="168">
        <v>55.9033504733921</v>
      </c>
      <c r="T199" s="29"/>
    </row>
    <row r="200" ht="16" customHeight="1">
      <c r="A200" s="240">
        <v>148.205706349206</v>
      </c>
      <c r="B200" s="168">
        <v>148.170596726190</v>
      </c>
      <c r="C200" s="168">
        <v>152.162760416667</v>
      </c>
      <c r="D200" s="168">
        <v>148.808526289683</v>
      </c>
      <c r="E200" s="168">
        <v>138.587648313492</v>
      </c>
      <c r="F200" s="168">
        <v>111.00159375</v>
      </c>
      <c r="G200" s="168">
        <v>122.197140873016</v>
      </c>
      <c r="H200" s="168">
        <v>85.4038998015873</v>
      </c>
      <c r="I200" s="168">
        <v>19.0512237103175</v>
      </c>
      <c r="J200" s="168">
        <v>86.1690882936508</v>
      </c>
      <c r="K200" s="168">
        <v>234.906566964286</v>
      </c>
      <c r="L200" s="168">
        <v>140.469972222222</v>
      </c>
      <c r="M200" s="168">
        <v>234.918472718254</v>
      </c>
      <c r="N200" s="168">
        <v>234.911494543651</v>
      </c>
      <c r="O200" s="29"/>
      <c r="P200" s="168">
        <v>131.459829517630</v>
      </c>
      <c r="Q200" s="168">
        <v>135.768533708782</v>
      </c>
      <c r="R200" s="168">
        <v>231.477472555501</v>
      </c>
      <c r="S200" s="168">
        <v>55.8724050155077</v>
      </c>
      <c r="T200" s="29"/>
    </row>
    <row r="201" ht="16" customHeight="1">
      <c r="A201" s="240">
        <v>148.125700892857</v>
      </c>
      <c r="B201" s="168">
        <v>148.113101686508</v>
      </c>
      <c r="C201" s="168">
        <v>147.742397321429</v>
      </c>
      <c r="D201" s="168">
        <v>209.700143849206</v>
      </c>
      <c r="E201" s="168">
        <v>147.006478670635</v>
      </c>
      <c r="F201" s="168">
        <v>65.5148735119048</v>
      </c>
      <c r="G201" s="168">
        <v>157.630526289683</v>
      </c>
      <c r="H201" s="168">
        <v>85.3187708333333</v>
      </c>
      <c r="I201" s="168">
        <v>24.5560952380952</v>
      </c>
      <c r="J201" s="168">
        <v>222.435051091270</v>
      </c>
      <c r="K201" s="168">
        <v>234.904865079365</v>
      </c>
      <c r="L201" s="168">
        <v>234.918486111111</v>
      </c>
      <c r="M201" s="168">
        <v>234.910890376984</v>
      </c>
      <c r="N201" s="168">
        <v>234.907771825397</v>
      </c>
      <c r="O201" s="29"/>
      <c r="P201" s="168">
        <v>128.331391303461</v>
      </c>
      <c r="Q201" s="168">
        <v>132.656872347372</v>
      </c>
      <c r="R201" s="168">
        <v>231.464513956905</v>
      </c>
      <c r="S201" s="168">
        <v>55.7601253876918</v>
      </c>
      <c r="T201" s="29"/>
    </row>
    <row r="202" ht="16" customHeight="1">
      <c r="A202" s="240">
        <v>148.241918154762</v>
      </c>
      <c r="B202" s="168">
        <v>148.789894345238</v>
      </c>
      <c r="C202" s="168">
        <v>148.001186011905</v>
      </c>
      <c r="D202" s="168">
        <v>234.769362103175</v>
      </c>
      <c r="E202" s="168">
        <v>148.016089781746</v>
      </c>
      <c r="F202" s="168">
        <v>75.3271279761905</v>
      </c>
      <c r="G202" s="168">
        <v>234.720716269841</v>
      </c>
      <c r="H202" s="168">
        <v>85.4226304563492</v>
      </c>
      <c r="I202" s="168">
        <v>39.4146587301587</v>
      </c>
      <c r="J202" s="168">
        <v>234.884914682540</v>
      </c>
      <c r="K202" s="168">
        <v>234.903755456349</v>
      </c>
      <c r="L202" s="168">
        <v>234.915827876984</v>
      </c>
      <c r="M202" s="168">
        <v>234.903690972222</v>
      </c>
      <c r="N202" s="168">
        <v>46.0485967261905</v>
      </c>
      <c r="O202" s="29"/>
      <c r="P202" s="168">
        <v>128.479111573621</v>
      </c>
      <c r="Q202" s="168">
        <v>132.744110145282</v>
      </c>
      <c r="R202" s="168">
        <v>212.529185541136</v>
      </c>
      <c r="S202" s="168">
        <v>59.555256794809</v>
      </c>
      <c r="T202" s="29"/>
    </row>
    <row r="203" ht="16" customHeight="1">
      <c r="A203" s="240">
        <v>148.191128472222</v>
      </c>
      <c r="B203" s="168">
        <v>148.792778273810</v>
      </c>
      <c r="C203" s="168">
        <v>148.459127976190</v>
      </c>
      <c r="D203" s="168">
        <v>234.691640376984</v>
      </c>
      <c r="E203" s="168">
        <v>148.827831349206</v>
      </c>
      <c r="F203" s="168">
        <v>93.2325768849206</v>
      </c>
      <c r="G203" s="168">
        <v>234.867911706349</v>
      </c>
      <c r="H203" s="168">
        <v>85.31827480158729</v>
      </c>
      <c r="I203" s="168">
        <v>63.8287842261905</v>
      </c>
      <c r="J203" s="168">
        <v>234.884939980159</v>
      </c>
      <c r="K203" s="168">
        <v>234.903755456349</v>
      </c>
      <c r="L203" s="168">
        <v>234.913299603175</v>
      </c>
      <c r="M203" s="168">
        <v>234.903690972222</v>
      </c>
      <c r="N203" s="168">
        <v>40.7445505952381</v>
      </c>
      <c r="O203" s="29"/>
      <c r="P203" s="168">
        <v>125.551188581456</v>
      </c>
      <c r="Q203" s="168">
        <v>130.659447947274</v>
      </c>
      <c r="R203" s="168">
        <v>212.530239960823</v>
      </c>
      <c r="S203" s="168">
        <v>59.5822850350963</v>
      </c>
      <c r="T203" s="29"/>
    </row>
    <row r="204" ht="16" customHeight="1">
      <c r="A204" s="240">
        <v>148.140377480159</v>
      </c>
      <c r="B204" s="168">
        <v>148.840540674603</v>
      </c>
      <c r="C204" s="168">
        <v>148.5121875</v>
      </c>
      <c r="D204" s="168">
        <v>233.292299107143</v>
      </c>
      <c r="E204" s="168">
        <v>148.712510912698</v>
      </c>
      <c r="F204" s="168">
        <v>111.022310515873</v>
      </c>
      <c r="G204" s="168">
        <v>234.365974206349</v>
      </c>
      <c r="H204" s="168">
        <v>85.35416517857141</v>
      </c>
      <c r="I204" s="168">
        <v>84.18358184523809</v>
      </c>
      <c r="J204" s="168">
        <v>234.881616071429</v>
      </c>
      <c r="K204" s="168">
        <v>234.905253968254</v>
      </c>
      <c r="L204" s="168">
        <v>234.907800099206</v>
      </c>
      <c r="M204" s="168">
        <v>234.905253968254</v>
      </c>
      <c r="N204" s="168">
        <v>47.5951899801587</v>
      </c>
      <c r="O204" s="29"/>
      <c r="P204" s="168">
        <v>125.388467189030</v>
      </c>
      <c r="Q204" s="168">
        <v>130.546872959517</v>
      </c>
      <c r="R204" s="168">
        <v>199.608920482370</v>
      </c>
      <c r="S204" s="168">
        <v>228.681732064153</v>
      </c>
      <c r="T204" s="29"/>
    </row>
    <row r="205" ht="16" customHeight="1">
      <c r="A205" s="240">
        <v>148.147683035714</v>
      </c>
      <c r="B205" s="168">
        <v>148.972793154762</v>
      </c>
      <c r="C205" s="168">
        <v>148.605942956349</v>
      </c>
      <c r="D205" s="168">
        <v>197.032716765873</v>
      </c>
      <c r="E205" s="168">
        <v>148.868204365079</v>
      </c>
      <c r="F205" s="168">
        <v>148.280309027778</v>
      </c>
      <c r="G205" s="168">
        <v>215.019363591270</v>
      </c>
      <c r="H205" s="168">
        <v>219.435431547619</v>
      </c>
      <c r="I205" s="168">
        <v>84.4857966269841</v>
      </c>
      <c r="J205" s="168">
        <v>234.899099702381</v>
      </c>
      <c r="K205" s="168">
        <v>234.902810515873</v>
      </c>
      <c r="L205" s="168">
        <v>234.906587797619</v>
      </c>
      <c r="M205" s="168">
        <v>211.347227182540</v>
      </c>
      <c r="N205" s="168">
        <v>112.145327876984</v>
      </c>
      <c r="O205" s="29"/>
      <c r="P205" s="168">
        <v>124.035716107574</v>
      </c>
      <c r="Q205" s="168">
        <v>128.687995837414</v>
      </c>
      <c r="R205" s="168">
        <v>165.293507182501</v>
      </c>
      <c r="S205" s="168">
        <v>228.681310194254</v>
      </c>
      <c r="T205" s="29"/>
    </row>
    <row r="206" ht="16" customHeight="1">
      <c r="A206" s="240">
        <v>95.2286636904762</v>
      </c>
      <c r="B206" s="168">
        <v>148.989538194444</v>
      </c>
      <c r="C206" s="168">
        <v>148.632487103175</v>
      </c>
      <c r="D206" s="168">
        <v>179.714679563492</v>
      </c>
      <c r="E206" s="168">
        <v>148.840950396825</v>
      </c>
      <c r="F206" s="168">
        <v>147.456386408730</v>
      </c>
      <c r="G206" s="168">
        <v>180.515373015873</v>
      </c>
      <c r="H206" s="168">
        <v>234.912331349206</v>
      </c>
      <c r="I206" s="168">
        <v>84.3620302579365</v>
      </c>
      <c r="J206" s="168">
        <v>234.896001984127</v>
      </c>
      <c r="K206" s="168">
        <v>234.673972222222</v>
      </c>
      <c r="L206" s="168">
        <v>234.903521825397</v>
      </c>
      <c r="M206" s="168">
        <v>30.419841765873</v>
      </c>
      <c r="N206" s="168">
        <v>234.921504960317</v>
      </c>
      <c r="O206" s="29"/>
      <c r="P206" s="168">
        <v>123.992305337904</v>
      </c>
      <c r="Q206" s="168">
        <v>128.645240572968</v>
      </c>
      <c r="R206" s="168">
        <v>165.296914279301</v>
      </c>
      <c r="S206" s="168">
        <v>231.912397975841</v>
      </c>
      <c r="T206" s="29"/>
    </row>
    <row r="207" ht="16" customHeight="1">
      <c r="A207" s="240">
        <v>67.36237648809519</v>
      </c>
      <c r="B207" s="168">
        <v>148.897747519841</v>
      </c>
      <c r="C207" s="168">
        <v>148.509616071429</v>
      </c>
      <c r="D207" s="168">
        <v>165.093317956349</v>
      </c>
      <c r="E207" s="168">
        <v>148.837451884921</v>
      </c>
      <c r="F207" s="168">
        <v>148.591340773810</v>
      </c>
      <c r="G207" s="168">
        <v>82.5674548611111</v>
      </c>
      <c r="H207" s="168">
        <v>234.912331349206</v>
      </c>
      <c r="I207" s="168">
        <v>84.06479166666669</v>
      </c>
      <c r="J207" s="168">
        <v>234.897747023810</v>
      </c>
      <c r="K207" s="168">
        <v>232.614469246032</v>
      </c>
      <c r="L207" s="168">
        <v>234.904941468254</v>
      </c>
      <c r="M207" s="168">
        <v>25.4459910714286</v>
      </c>
      <c r="N207" s="168">
        <v>234.921504960317</v>
      </c>
      <c r="O207" s="29"/>
      <c r="P207" s="168">
        <v>123.836472106595</v>
      </c>
      <c r="Q207" s="168">
        <v>127.083654709435</v>
      </c>
      <c r="R207" s="168">
        <v>150.692164034443</v>
      </c>
      <c r="S207" s="168">
        <v>231.930396057786</v>
      </c>
      <c r="T207" s="29"/>
    </row>
    <row r="208" ht="16" customHeight="1">
      <c r="A208" s="240">
        <v>78.50323313492061</v>
      </c>
      <c r="B208" s="168">
        <v>148.867043650794</v>
      </c>
      <c r="C208" s="168">
        <v>148.380552579365</v>
      </c>
      <c r="D208" s="168">
        <v>148.553950892857</v>
      </c>
      <c r="E208" s="168">
        <v>234.764541170635</v>
      </c>
      <c r="F208" s="168">
        <v>209.337551091270</v>
      </c>
      <c r="G208" s="168">
        <v>75.00853968253971</v>
      </c>
      <c r="H208" s="168">
        <v>234.907807539683</v>
      </c>
      <c r="I208" s="168">
        <v>84.4582351190476</v>
      </c>
      <c r="J208" s="168">
        <v>234.896358630952</v>
      </c>
      <c r="K208" s="168">
        <v>200.385945932540</v>
      </c>
      <c r="L208" s="168">
        <v>234.903824900794</v>
      </c>
      <c r="M208" s="168">
        <v>45.6884821428571</v>
      </c>
      <c r="N208" s="168">
        <v>234.917404265873</v>
      </c>
      <c r="O208" s="29"/>
      <c r="P208" s="168">
        <v>118.831188275384</v>
      </c>
      <c r="Q208" s="168">
        <v>127.239833292524</v>
      </c>
      <c r="R208" s="168">
        <v>142.921982635488</v>
      </c>
      <c r="S208" s="168">
        <v>231.929720657852</v>
      </c>
      <c r="T208" s="29"/>
    </row>
    <row r="209" ht="16" customHeight="1">
      <c r="A209" s="240">
        <v>95.52575396825399</v>
      </c>
      <c r="B209" s="168">
        <v>148.894050595238</v>
      </c>
      <c r="C209" s="168">
        <v>148.453711805556</v>
      </c>
      <c r="D209" s="168">
        <v>148.549548611111</v>
      </c>
      <c r="E209" s="168">
        <v>234.570193452381</v>
      </c>
      <c r="F209" s="168">
        <v>234.884234623016</v>
      </c>
      <c r="G209" s="168">
        <v>87.5188125</v>
      </c>
      <c r="H209" s="168">
        <v>234.906860615079</v>
      </c>
      <c r="I209" s="168">
        <v>84.3700014880952</v>
      </c>
      <c r="J209" s="168">
        <v>234.896132440476</v>
      </c>
      <c r="K209" s="168">
        <v>179.318319940476</v>
      </c>
      <c r="L209" s="168">
        <v>234.903824900794</v>
      </c>
      <c r="M209" s="168">
        <v>63.9227921626984</v>
      </c>
      <c r="N209" s="168">
        <v>234.91128125</v>
      </c>
      <c r="O209" s="29"/>
      <c r="P209" s="168">
        <v>118.791919686582</v>
      </c>
      <c r="Q209" s="168">
        <v>126.223792544074</v>
      </c>
      <c r="R209" s="168">
        <v>142.921597494287</v>
      </c>
      <c r="S209" s="168">
        <v>231.985180480738</v>
      </c>
      <c r="T209" s="29"/>
    </row>
    <row r="210" ht="16" customHeight="1">
      <c r="A210" s="240">
        <v>113.688432539683</v>
      </c>
      <c r="B210" s="168">
        <v>148.338474206349</v>
      </c>
      <c r="C210" s="168">
        <v>140.766490575397</v>
      </c>
      <c r="D210" s="168">
        <v>148.511852182540</v>
      </c>
      <c r="E210" s="168">
        <v>232.723876488095</v>
      </c>
      <c r="F210" s="168">
        <v>234.749087301587</v>
      </c>
      <c r="G210" s="168">
        <v>102.231735119048</v>
      </c>
      <c r="H210" s="168">
        <v>234.903170634921</v>
      </c>
      <c r="I210" s="168">
        <v>84.2196731150794</v>
      </c>
      <c r="J210" s="168">
        <v>234.897841269841</v>
      </c>
      <c r="K210" s="168">
        <v>162.909371031746</v>
      </c>
      <c r="L210" s="168">
        <v>234.904321428571</v>
      </c>
      <c r="M210" s="168">
        <v>90.9517986111111</v>
      </c>
      <c r="N210" s="168">
        <v>234.906746527778</v>
      </c>
      <c r="O210" s="29"/>
      <c r="P210" s="168">
        <v>60.9043105207313</v>
      </c>
      <c r="Q210" s="168">
        <v>126.128706537708</v>
      </c>
      <c r="R210" s="168">
        <v>137.894045870062</v>
      </c>
      <c r="S210" s="168">
        <v>231.999333272119</v>
      </c>
      <c r="T210" s="29"/>
    </row>
    <row r="211" ht="16" customHeight="1">
      <c r="A211" s="240">
        <v>136.299030257937</v>
      </c>
      <c r="B211" s="168">
        <v>68.50174255952381</v>
      </c>
      <c r="C211" s="168">
        <v>67.02958630952379</v>
      </c>
      <c r="D211" s="168">
        <v>148.662475694444</v>
      </c>
      <c r="E211" s="168">
        <v>193.352582837302</v>
      </c>
      <c r="F211" s="168">
        <v>224.665127480159</v>
      </c>
      <c r="G211" s="168">
        <v>122.051545138889</v>
      </c>
      <c r="H211" s="168">
        <v>234.903755456349</v>
      </c>
      <c r="I211" s="168">
        <v>84.3161498015873</v>
      </c>
      <c r="J211" s="168">
        <v>234.713742559524</v>
      </c>
      <c r="K211" s="168">
        <v>18.9074608134921</v>
      </c>
      <c r="L211" s="168">
        <v>234.681018353175</v>
      </c>
      <c r="M211" s="168">
        <v>91.2021294642857</v>
      </c>
      <c r="N211" s="168">
        <v>210.502683531746</v>
      </c>
      <c r="O211" s="29"/>
      <c r="P211" s="168">
        <v>61.0134768813255</v>
      </c>
      <c r="Q211" s="168">
        <v>125.872119347862</v>
      </c>
      <c r="R211" s="168">
        <v>137.972545808848</v>
      </c>
      <c r="S211" s="168">
        <v>232.001278362716</v>
      </c>
      <c r="T211" s="29"/>
    </row>
    <row r="212" ht="16" customHeight="1">
      <c r="A212" s="240">
        <v>146.912093253968</v>
      </c>
      <c r="B212" s="168">
        <v>82.72749206349209</v>
      </c>
      <c r="C212" s="168">
        <v>70.44642460317461</v>
      </c>
      <c r="D212" s="168">
        <v>148.599436507937</v>
      </c>
      <c r="E212" s="168">
        <v>178.027124503968</v>
      </c>
      <c r="F212" s="168">
        <v>198.451733134921</v>
      </c>
      <c r="G212" s="168">
        <v>158.661190972222</v>
      </c>
      <c r="H212" s="168">
        <v>234.903755456349</v>
      </c>
      <c r="I212" s="168">
        <v>84.28418601190479</v>
      </c>
      <c r="J212" s="168">
        <v>232.738722222222</v>
      </c>
      <c r="K212" s="168">
        <v>24.5864533730159</v>
      </c>
      <c r="L212" s="168">
        <v>231.445254464286</v>
      </c>
      <c r="M212" s="168">
        <v>96.83184126984131</v>
      </c>
      <c r="N212" s="168">
        <v>45.9145982142857</v>
      </c>
      <c r="O212" s="29"/>
      <c r="P212" s="168">
        <v>61.5279107492654</v>
      </c>
      <c r="Q212" s="168">
        <v>125.869520792524</v>
      </c>
      <c r="R212" s="168">
        <v>134.328340781097</v>
      </c>
      <c r="S212" s="168">
        <v>230.925273934868</v>
      </c>
      <c r="T212" s="29"/>
    </row>
    <row r="213" ht="16" customHeight="1">
      <c r="A213" s="240">
        <v>146.018376488095</v>
      </c>
      <c r="B213" s="168">
        <v>99.8709265873016</v>
      </c>
      <c r="C213" s="168">
        <v>87.8313893849206</v>
      </c>
      <c r="D213" s="168">
        <v>148.468104166667</v>
      </c>
      <c r="E213" s="168">
        <v>163.338198412698</v>
      </c>
      <c r="F213" s="168">
        <v>180.705303571429</v>
      </c>
      <c r="G213" s="168">
        <v>234.790559523810</v>
      </c>
      <c r="H213" s="168">
        <v>234.905253968254</v>
      </c>
      <c r="I213" s="168">
        <v>84.0298249007937</v>
      </c>
      <c r="J213" s="168">
        <v>222.892434523810</v>
      </c>
      <c r="K213" s="168">
        <v>39.3543988095238</v>
      </c>
      <c r="L213" s="168">
        <v>46.9638382936508</v>
      </c>
      <c r="M213" s="168">
        <v>234.926899305556</v>
      </c>
      <c r="N213" s="168">
        <v>40.7363219246032</v>
      </c>
      <c r="O213" s="29"/>
      <c r="P213" s="168">
        <v>61.4047196376102</v>
      </c>
      <c r="Q213" s="168">
        <v>125.679149322560</v>
      </c>
      <c r="R213" s="168">
        <v>134.195103860594</v>
      </c>
      <c r="S213" s="168">
        <v>230.938906403036</v>
      </c>
      <c r="T213" s="29"/>
    </row>
    <row r="214" ht="16" customHeight="1">
      <c r="A214" s="240">
        <v>148.622907738095</v>
      </c>
      <c r="B214" s="168">
        <v>142.266901785714</v>
      </c>
      <c r="C214" s="168">
        <v>105.419261408730</v>
      </c>
      <c r="D214" s="168">
        <v>65.8200114087302</v>
      </c>
      <c r="E214" s="168">
        <v>148.614409226190</v>
      </c>
      <c r="F214" s="168">
        <v>165.365495535714</v>
      </c>
      <c r="G214" s="168">
        <v>234.346708333333</v>
      </c>
      <c r="H214" s="168">
        <v>234.903084821429</v>
      </c>
      <c r="I214" s="168">
        <v>84.3117485119048</v>
      </c>
      <c r="J214" s="168">
        <v>202.103134920635</v>
      </c>
      <c r="K214" s="168">
        <v>64.02314930555561</v>
      </c>
      <c r="L214" s="168">
        <v>23.8364270833333</v>
      </c>
      <c r="M214" s="168">
        <v>234.92728125</v>
      </c>
      <c r="N214" s="168">
        <v>47.7202663690476</v>
      </c>
      <c r="O214" s="29"/>
      <c r="P214" s="168">
        <v>65.4397843209272</v>
      </c>
      <c r="Q214" s="168">
        <v>125.884084741267</v>
      </c>
      <c r="R214" s="168">
        <v>131.914668523506</v>
      </c>
      <c r="S214" s="168">
        <v>210.423769588639</v>
      </c>
      <c r="T214" s="29"/>
    </row>
    <row r="215" ht="16" customHeight="1">
      <c r="A215" s="240">
        <v>149.326500496032</v>
      </c>
      <c r="B215" s="168">
        <v>146.274462797619</v>
      </c>
      <c r="C215" s="168">
        <v>125.437253472222</v>
      </c>
      <c r="D215" s="168">
        <v>75.65350793650791</v>
      </c>
      <c r="E215" s="168">
        <v>148.233509424603</v>
      </c>
      <c r="F215" s="168">
        <v>154.668129960317</v>
      </c>
      <c r="G215" s="168">
        <v>230.584162202381</v>
      </c>
      <c r="H215" s="168">
        <v>234.727392857143</v>
      </c>
      <c r="I215" s="168">
        <v>84.3885337301587</v>
      </c>
      <c r="J215" s="168">
        <v>179.648509920635</v>
      </c>
      <c r="K215" s="168">
        <v>90.68274900793649</v>
      </c>
      <c r="L215" s="168">
        <v>52.7835357142857</v>
      </c>
      <c r="M215" s="168">
        <v>234.921100198413</v>
      </c>
      <c r="N215" s="168">
        <v>57.6203273809524</v>
      </c>
      <c r="O215" s="29"/>
      <c r="P215" s="168">
        <v>65.42142762406139</v>
      </c>
      <c r="Q215" s="168">
        <v>125.871285300359</v>
      </c>
      <c r="R215" s="168">
        <v>131.912706088802</v>
      </c>
      <c r="S215" s="168">
        <v>210.424673522690</v>
      </c>
      <c r="T215" s="29"/>
    </row>
    <row r="216" ht="16" customHeight="1">
      <c r="A216" s="240">
        <v>148.478302579365</v>
      </c>
      <c r="B216" s="168">
        <v>147.755822420635</v>
      </c>
      <c r="C216" s="168">
        <v>148.333564980159</v>
      </c>
      <c r="D216" s="168">
        <v>93.6549310515873</v>
      </c>
      <c r="E216" s="168">
        <v>148.572421626984</v>
      </c>
      <c r="F216" s="168">
        <v>110.789439980159</v>
      </c>
      <c r="G216" s="168">
        <v>214.9799375</v>
      </c>
      <c r="H216" s="168">
        <v>232.739670634921</v>
      </c>
      <c r="I216" s="168">
        <v>84.2857192460318</v>
      </c>
      <c r="J216" s="168">
        <v>163.319811507937</v>
      </c>
      <c r="K216" s="168">
        <v>90.5207534722222</v>
      </c>
      <c r="L216" s="168">
        <v>82.86308333333329</v>
      </c>
      <c r="M216" s="168">
        <v>234.912372023810</v>
      </c>
      <c r="N216" s="168">
        <v>116.898003472222</v>
      </c>
      <c r="O216" s="29"/>
      <c r="P216" s="168">
        <v>70.0622663646752</v>
      </c>
      <c r="Q216" s="168">
        <v>125.729852269017</v>
      </c>
      <c r="R216" s="168">
        <v>127.632612532648</v>
      </c>
      <c r="S216" s="168">
        <v>196.739668523506</v>
      </c>
      <c r="T216" s="29"/>
    </row>
    <row r="217" ht="16" customHeight="1">
      <c r="A217" s="240">
        <v>148.602756944444</v>
      </c>
      <c r="B217" s="168">
        <v>149.525614087302</v>
      </c>
      <c r="C217" s="168">
        <v>146.918045634921</v>
      </c>
      <c r="D217" s="168">
        <v>111.684988095238</v>
      </c>
      <c r="E217" s="168">
        <v>148.693288690476</v>
      </c>
      <c r="F217" s="168">
        <v>75.32181547619049</v>
      </c>
      <c r="G217" s="168">
        <v>81.439621031746</v>
      </c>
      <c r="H217" s="168">
        <v>223.140663194444</v>
      </c>
      <c r="I217" s="168">
        <v>84.3181428571429</v>
      </c>
      <c r="J217" s="168">
        <v>153.512066964286</v>
      </c>
      <c r="K217" s="168">
        <v>90.6987073412698</v>
      </c>
      <c r="L217" s="168">
        <v>91.2496264880952</v>
      </c>
      <c r="M217" s="168">
        <v>234.911189980159</v>
      </c>
      <c r="N217" s="168">
        <v>234.913832341270</v>
      </c>
      <c r="O217" s="29"/>
      <c r="P217" s="168">
        <v>70.2179878795299</v>
      </c>
      <c r="Q217" s="168">
        <v>125.873331904995</v>
      </c>
      <c r="R217" s="168">
        <v>127.749196559745</v>
      </c>
      <c r="S217" s="168">
        <v>196.791257039667</v>
      </c>
      <c r="T217" s="29"/>
    </row>
    <row r="218" ht="16" customHeight="1">
      <c r="A218" s="240">
        <v>148.609365575397</v>
      </c>
      <c r="B218" s="168">
        <v>148.702084325397</v>
      </c>
      <c r="C218" s="168">
        <v>146.852532242064</v>
      </c>
      <c r="D218" s="168">
        <v>132.636327380952</v>
      </c>
      <c r="E218" s="168">
        <v>148.500318948413</v>
      </c>
      <c r="F218" s="168">
        <v>94.00578323412699</v>
      </c>
      <c r="G218" s="168">
        <v>74.87437351190481</v>
      </c>
      <c r="H218" s="168">
        <v>202.156798611111</v>
      </c>
      <c r="I218" s="168">
        <v>234.920946428571</v>
      </c>
      <c r="J218" s="168">
        <v>148.534266369048</v>
      </c>
      <c r="K218" s="168">
        <v>90.6322956349206</v>
      </c>
      <c r="L218" s="168">
        <v>91.2431284722222</v>
      </c>
      <c r="M218" s="168">
        <v>234.906794642857</v>
      </c>
      <c r="N218" s="168">
        <v>234.913832341270</v>
      </c>
      <c r="O218" s="29"/>
      <c r="P218" s="168">
        <v>75.4492878713679</v>
      </c>
      <c r="Q218" s="168">
        <v>125.833564418054</v>
      </c>
      <c r="R218" s="168">
        <v>30.2042243103167</v>
      </c>
      <c r="S218" s="168">
        <v>163.768875489716</v>
      </c>
      <c r="T218" s="29"/>
    </row>
    <row r="219" ht="16" customHeight="1">
      <c r="A219" s="240">
        <v>148.465859623016</v>
      </c>
      <c r="B219" s="168">
        <v>148.565934027778</v>
      </c>
      <c r="C219" s="168">
        <v>148.370943948413</v>
      </c>
      <c r="D219" s="168">
        <v>147.936588293651</v>
      </c>
      <c r="E219" s="168">
        <v>85.24115724206349</v>
      </c>
      <c r="F219" s="168">
        <v>111.441101686508</v>
      </c>
      <c r="G219" s="168">
        <v>87.8370892857143</v>
      </c>
      <c r="H219" s="168">
        <v>179.676540178571</v>
      </c>
      <c r="I219" s="168">
        <v>234.920946428571</v>
      </c>
      <c r="J219" s="168">
        <v>110.272388888889</v>
      </c>
      <c r="K219" s="168">
        <v>90.4285629960317</v>
      </c>
      <c r="L219" s="168">
        <v>91.08320932539679</v>
      </c>
      <c r="M219" s="168">
        <v>234.905253968254</v>
      </c>
      <c r="N219" s="168">
        <v>234.913832341270</v>
      </c>
      <c r="O219" s="29"/>
      <c r="P219" s="168">
        <v>81.5826487512243</v>
      </c>
      <c r="Q219" s="168">
        <v>125.724594453967</v>
      </c>
      <c r="R219" s="168">
        <v>30.1272276975188</v>
      </c>
      <c r="S219" s="168">
        <v>149.027333292524</v>
      </c>
      <c r="T219" s="29"/>
    </row>
    <row r="220" ht="16" customHeight="1">
      <c r="A220" s="240">
        <v>148.616676091270</v>
      </c>
      <c r="B220" s="168">
        <v>148.700333829365</v>
      </c>
      <c r="C220" s="168">
        <v>149.288355654762</v>
      </c>
      <c r="D220" s="168">
        <v>147.299136408730</v>
      </c>
      <c r="E220" s="168">
        <v>80.46378621031749</v>
      </c>
      <c r="F220" s="168">
        <v>148.810509424603</v>
      </c>
      <c r="G220" s="168">
        <v>122.775254960317</v>
      </c>
      <c r="H220" s="168">
        <v>153.771747023810</v>
      </c>
      <c r="I220" s="168">
        <v>234.914831349206</v>
      </c>
      <c r="J220" s="168">
        <v>18.9111428571429</v>
      </c>
      <c r="K220" s="168">
        <v>90.6396512896825</v>
      </c>
      <c r="L220" s="168">
        <v>91.1533382936508</v>
      </c>
      <c r="M220" s="168">
        <v>234.903905753968</v>
      </c>
      <c r="N220" s="168">
        <v>234.907414682540</v>
      </c>
      <c r="O220" s="29"/>
      <c r="P220" s="168">
        <v>85.8248632876265</v>
      </c>
      <c r="Q220" s="168">
        <v>125.881108186419</v>
      </c>
      <c r="R220" s="168">
        <v>23.5093107247796</v>
      </c>
      <c r="S220" s="168">
        <v>149.093888752857</v>
      </c>
      <c r="T220" s="29"/>
    </row>
    <row r="221" ht="16" customHeight="1">
      <c r="A221" s="240">
        <v>148.559903273810</v>
      </c>
      <c r="B221" s="168">
        <v>148.695013888889</v>
      </c>
      <c r="C221" s="168">
        <v>149.310445932540</v>
      </c>
      <c r="D221" s="168">
        <v>148.742705357143</v>
      </c>
      <c r="E221" s="168">
        <v>97.71925942460319</v>
      </c>
      <c r="F221" s="168">
        <v>145.861933035714</v>
      </c>
      <c r="G221" s="168">
        <v>159.714584325397</v>
      </c>
      <c r="H221" s="168">
        <v>148.568966269841</v>
      </c>
      <c r="I221" s="168">
        <v>234.914315476190</v>
      </c>
      <c r="J221" s="168">
        <v>18.7623080357143</v>
      </c>
      <c r="K221" s="168">
        <v>90.5929563492064</v>
      </c>
      <c r="L221" s="168">
        <v>91.18804464285709</v>
      </c>
      <c r="M221" s="168">
        <v>234.903690972222</v>
      </c>
      <c r="N221" s="168">
        <v>234.907036706349</v>
      </c>
      <c r="O221" s="29"/>
      <c r="P221" s="168">
        <v>85.7844714128306</v>
      </c>
      <c r="Q221" s="168">
        <v>125.829841046360</v>
      </c>
      <c r="R221" s="168">
        <v>23.396571478126</v>
      </c>
      <c r="S221" s="168">
        <v>141.588443723474</v>
      </c>
      <c r="T221" s="29"/>
    </row>
    <row r="222" ht="16" customHeight="1">
      <c r="A222" s="240">
        <v>148.456982638889</v>
      </c>
      <c r="B222" s="168">
        <v>148.545016369048</v>
      </c>
      <c r="C222" s="168">
        <v>149.129941468254</v>
      </c>
      <c r="D222" s="168">
        <v>148.758370039683</v>
      </c>
      <c r="E222" s="168">
        <v>116.351299107143</v>
      </c>
      <c r="F222" s="168">
        <v>146.973746031746</v>
      </c>
      <c r="G222" s="168">
        <v>234.804939484127</v>
      </c>
      <c r="H222" s="168">
        <v>148.532245535714</v>
      </c>
      <c r="I222" s="168">
        <v>234.904248015873</v>
      </c>
      <c r="J222" s="168">
        <v>22.2951354166667</v>
      </c>
      <c r="K222" s="168">
        <v>90.4258189484127</v>
      </c>
      <c r="L222" s="168">
        <v>91.0366845238095</v>
      </c>
      <c r="M222" s="168">
        <v>207.633486607143</v>
      </c>
      <c r="N222" s="168">
        <v>207.980863591270</v>
      </c>
      <c r="O222" s="29"/>
      <c r="P222" s="168">
        <v>88.67034106676461</v>
      </c>
      <c r="Q222" s="168">
        <v>125.728829476820</v>
      </c>
      <c r="R222" s="168">
        <v>23.9623791013712</v>
      </c>
      <c r="S222" s="168">
        <v>141.519061173686</v>
      </c>
      <c r="T222" s="29"/>
    </row>
    <row r="223" ht="16" customHeight="1">
      <c r="A223" s="240">
        <v>148.612560515873</v>
      </c>
      <c r="B223" s="168">
        <v>148.691975198413</v>
      </c>
      <c r="C223" s="168">
        <v>149.328923115079</v>
      </c>
      <c r="D223" s="168">
        <v>148.944571428571</v>
      </c>
      <c r="E223" s="168">
        <v>147.155289682540</v>
      </c>
      <c r="F223" s="168">
        <v>211.991814484127</v>
      </c>
      <c r="G223" s="168">
        <v>234.362013392857</v>
      </c>
      <c r="H223" s="168">
        <v>148.614178571429</v>
      </c>
      <c r="I223" s="168">
        <v>234.903690972222</v>
      </c>
      <c r="J223" s="168">
        <v>34.2756081349206</v>
      </c>
      <c r="K223" s="168">
        <v>90.60739732142861</v>
      </c>
      <c r="L223" s="168">
        <v>91.1082619047619</v>
      </c>
      <c r="M223" s="168">
        <v>25.4871428571429</v>
      </c>
      <c r="N223" s="168">
        <v>45.622720734127</v>
      </c>
      <c r="O223" s="29"/>
      <c r="P223" s="168">
        <v>88.8289554766569</v>
      </c>
      <c r="Q223" s="168">
        <v>125.856841230003</v>
      </c>
      <c r="R223" s="168">
        <v>24.0991557500816</v>
      </c>
      <c r="S223" s="168">
        <v>137.136035443193</v>
      </c>
      <c r="T223" s="29"/>
    </row>
    <row r="224" ht="16" customHeight="1">
      <c r="A224" s="240">
        <v>148.566847718254</v>
      </c>
      <c r="B224" s="168">
        <v>148.696028769841</v>
      </c>
      <c r="C224" s="168">
        <v>149.25315625</v>
      </c>
      <c r="D224" s="168">
        <v>148.733023313492</v>
      </c>
      <c r="E224" s="168">
        <v>146.433555059524</v>
      </c>
      <c r="F224" s="168">
        <v>234.886294642857</v>
      </c>
      <c r="G224" s="168">
        <v>230.619912202381</v>
      </c>
      <c r="H224" s="168">
        <v>148.568325892857</v>
      </c>
      <c r="I224" s="168">
        <v>234.903690972222</v>
      </c>
      <c r="J224" s="168">
        <v>55.4519474206349</v>
      </c>
      <c r="K224" s="168">
        <v>90.5578640873016</v>
      </c>
      <c r="L224" s="168">
        <v>91.12326240079371</v>
      </c>
      <c r="M224" s="168">
        <v>33.5301438492064</v>
      </c>
      <c r="N224" s="168">
        <v>40.7979221230159</v>
      </c>
      <c r="O224" s="29"/>
      <c r="P224" s="168">
        <v>92.0448819580477</v>
      </c>
      <c r="Q224" s="168">
        <v>125.820243123572</v>
      </c>
      <c r="R224" s="168">
        <v>25.0432811989879</v>
      </c>
      <c r="S224" s="168">
        <v>137.131010243226</v>
      </c>
      <c r="T224" s="29"/>
    </row>
    <row r="225" ht="16" customHeight="1">
      <c r="A225" s="240">
        <v>148.381868551587</v>
      </c>
      <c r="B225" s="168">
        <v>148.546849702381</v>
      </c>
      <c r="C225" s="168">
        <v>149.175273313492</v>
      </c>
      <c r="D225" s="168">
        <v>148.742948908730</v>
      </c>
      <c r="E225" s="168">
        <v>147.848840277778</v>
      </c>
      <c r="F225" s="168">
        <v>234.723979166667</v>
      </c>
      <c r="G225" s="168">
        <v>214.053511408730</v>
      </c>
      <c r="H225" s="168">
        <v>148.499933531746</v>
      </c>
      <c r="I225" s="168">
        <v>234.905253968254</v>
      </c>
      <c r="J225" s="168">
        <v>85.0159310515873</v>
      </c>
      <c r="K225" s="168">
        <v>234.921202380952</v>
      </c>
      <c r="L225" s="168">
        <v>151.914507440476</v>
      </c>
      <c r="M225" s="168">
        <v>45.6588120039683</v>
      </c>
      <c r="N225" s="168">
        <v>47.7766567460318</v>
      </c>
      <c r="O225" s="29"/>
      <c r="P225" s="168">
        <v>95.4819554970617</v>
      </c>
      <c r="Q225" s="168">
        <v>125.728265283219</v>
      </c>
      <c r="R225" s="168">
        <v>25.0219219311133</v>
      </c>
      <c r="S225" s="168">
        <v>133.766354472739</v>
      </c>
      <c r="T225" s="29"/>
    </row>
    <row r="226" ht="16" customHeight="1">
      <c r="A226" s="240">
        <v>148.587439980159</v>
      </c>
      <c r="B226" s="168">
        <v>148.75021875</v>
      </c>
      <c r="C226" s="168">
        <v>149.347056051587</v>
      </c>
      <c r="D226" s="168">
        <v>148.758017857143</v>
      </c>
      <c r="E226" s="168">
        <v>148.809667658730</v>
      </c>
      <c r="F226" s="168">
        <v>233.216128968254</v>
      </c>
      <c r="G226" s="168">
        <v>81.0196096230159</v>
      </c>
      <c r="H226" s="168">
        <v>148.624688492063</v>
      </c>
      <c r="I226" s="168">
        <v>234.903690972222</v>
      </c>
      <c r="J226" s="168">
        <v>85.3306284722222</v>
      </c>
      <c r="K226" s="168">
        <v>234.920209325397</v>
      </c>
      <c r="L226" s="168">
        <v>234.920367559524</v>
      </c>
      <c r="M226" s="168">
        <v>91.0662916666667</v>
      </c>
      <c r="N226" s="168">
        <v>57.6277862103175</v>
      </c>
      <c r="O226" s="29"/>
      <c r="P226" s="168">
        <v>107.933524628632</v>
      </c>
      <c r="Q226" s="168">
        <v>125.882400832517</v>
      </c>
      <c r="R226" s="168">
        <v>26.0251321212863</v>
      </c>
      <c r="S226" s="168">
        <v>133.866640140385</v>
      </c>
      <c r="T226" s="29"/>
    </row>
    <row r="227" ht="16" customHeight="1">
      <c r="A227" s="240">
        <v>148.609405257937</v>
      </c>
      <c r="B227" s="168">
        <v>148.718522321429</v>
      </c>
      <c r="C227" s="168">
        <v>149.361117063492</v>
      </c>
      <c r="D227" s="168">
        <v>148.928729166667</v>
      </c>
      <c r="E227" s="168">
        <v>148.851515873016</v>
      </c>
      <c r="F227" s="168">
        <v>223.829951388889</v>
      </c>
      <c r="G227" s="168">
        <v>74.9002395833333</v>
      </c>
      <c r="H227" s="168">
        <v>148.575938988095</v>
      </c>
      <c r="I227" s="168">
        <v>234.902616071429</v>
      </c>
      <c r="J227" s="168">
        <v>85.1867212301587</v>
      </c>
      <c r="K227" s="168">
        <v>234.920075892857</v>
      </c>
      <c r="L227" s="168">
        <v>234.920367559524</v>
      </c>
      <c r="M227" s="168">
        <v>91.012064484127</v>
      </c>
      <c r="N227" s="168">
        <v>121.529536706349</v>
      </c>
      <c r="O227" s="29"/>
      <c r="P227" s="168">
        <v>107.885776811949</v>
      </c>
      <c r="Q227" s="168">
        <v>125.879254407444</v>
      </c>
      <c r="R227" s="168">
        <v>26.0249204211557</v>
      </c>
      <c r="S227" s="168">
        <v>130.874691376918</v>
      </c>
      <c r="T227" s="29"/>
    </row>
    <row r="228" ht="16" customHeight="1">
      <c r="A228" s="240">
        <v>148.440072916667</v>
      </c>
      <c r="B228" s="168">
        <v>150.064728670635</v>
      </c>
      <c r="C228" s="168">
        <v>149.08140625</v>
      </c>
      <c r="D228" s="168">
        <v>148.573974702381</v>
      </c>
      <c r="E228" s="168">
        <v>148.653696924603</v>
      </c>
      <c r="F228" s="168">
        <v>196.608277777778</v>
      </c>
      <c r="G228" s="168">
        <v>87.7989330357143</v>
      </c>
      <c r="H228" s="168">
        <v>148.448703869048</v>
      </c>
      <c r="I228" s="168">
        <v>234.669777281746</v>
      </c>
      <c r="J228" s="168">
        <v>84.9026215277778</v>
      </c>
      <c r="K228" s="168">
        <v>234.915040674603</v>
      </c>
      <c r="L228" s="168">
        <v>234.920367559524</v>
      </c>
      <c r="M228" s="168">
        <v>90.8409900793651</v>
      </c>
      <c r="N228" s="168">
        <v>234.928633928571</v>
      </c>
      <c r="O228" s="29"/>
      <c r="P228" s="168">
        <v>210.892688438622</v>
      </c>
      <c r="Q228" s="168">
        <v>125.716162157199</v>
      </c>
      <c r="R228" s="168">
        <v>26.9779724738818</v>
      </c>
      <c r="S228" s="168">
        <v>130.759224514365</v>
      </c>
      <c r="T228" s="29"/>
    </row>
    <row r="229" ht="16" customHeight="1">
      <c r="A229" s="240">
        <v>148.625759920635</v>
      </c>
      <c r="B229" s="168">
        <v>233.810703869048</v>
      </c>
      <c r="C229" s="168">
        <v>164.6190625</v>
      </c>
      <c r="D229" s="168">
        <v>234.749802083333</v>
      </c>
      <c r="E229" s="168">
        <v>149.003016865079</v>
      </c>
      <c r="F229" s="168">
        <v>164.493575892857</v>
      </c>
      <c r="G229" s="168">
        <v>102.681875</v>
      </c>
      <c r="H229" s="168">
        <v>18.8561726190476</v>
      </c>
      <c r="I229" s="168">
        <v>200.128005952381</v>
      </c>
      <c r="J229" s="168">
        <v>85.1876140873016</v>
      </c>
      <c r="K229" s="168">
        <v>234.906794642857</v>
      </c>
      <c r="L229" s="168">
        <v>234.910765376984</v>
      </c>
      <c r="M229" s="168">
        <v>98.3053611111111</v>
      </c>
      <c r="N229" s="168">
        <v>234.920433531746</v>
      </c>
      <c r="O229" s="29"/>
      <c r="P229" s="168">
        <v>199.266025954946</v>
      </c>
      <c r="Q229" s="168">
        <v>125.886875102024</v>
      </c>
      <c r="R229" s="168">
        <v>27.1692937887692</v>
      </c>
      <c r="S229" s="168">
        <v>128.929296237349</v>
      </c>
      <c r="T229" s="29"/>
    </row>
    <row r="230" ht="16" customHeight="1">
      <c r="A230" s="240">
        <v>225.802113591270</v>
      </c>
      <c r="B230" s="168">
        <v>234.890539682540</v>
      </c>
      <c r="C230" s="168">
        <v>234.837748015873</v>
      </c>
      <c r="D230" s="168">
        <v>234.661400297619</v>
      </c>
      <c r="E230" s="168">
        <v>231.203984126984</v>
      </c>
      <c r="F230" s="168">
        <v>154.733817956349</v>
      </c>
      <c r="G230" s="168">
        <v>161.679976190476</v>
      </c>
      <c r="H230" s="168">
        <v>18.6224017857143</v>
      </c>
      <c r="I230" s="168">
        <v>179.094035218254</v>
      </c>
      <c r="J230" s="168">
        <v>85.11534920634919</v>
      </c>
      <c r="K230" s="168">
        <v>234.903690972222</v>
      </c>
      <c r="L230" s="168">
        <v>234.906579365079</v>
      </c>
      <c r="M230" s="168">
        <v>234.919614087302</v>
      </c>
      <c r="N230" s="168">
        <v>234.916800099206</v>
      </c>
      <c r="O230" s="29"/>
      <c r="P230" s="168">
        <v>164.571627081293</v>
      </c>
      <c r="Q230" s="168">
        <v>125.863312622429</v>
      </c>
      <c r="R230" s="168">
        <v>29.007486532811</v>
      </c>
      <c r="S230" s="168">
        <v>128.910375346882</v>
      </c>
      <c r="T230" s="29"/>
    </row>
    <row r="231" ht="16" customHeight="1">
      <c r="A231" s="240">
        <v>234.899930555556</v>
      </c>
      <c r="B231" s="168">
        <v>234.635317956349</v>
      </c>
      <c r="C231" s="168">
        <v>234.883582341270</v>
      </c>
      <c r="D231" s="168">
        <v>233.138745039683</v>
      </c>
      <c r="E231" s="168">
        <v>234.899588293651</v>
      </c>
      <c r="F231" s="168">
        <v>149.451310515873</v>
      </c>
      <c r="G231" s="168">
        <v>234.819217757937</v>
      </c>
      <c r="H231" s="168">
        <v>22.2216840277778</v>
      </c>
      <c r="I231" s="168">
        <v>162.676483134921</v>
      </c>
      <c r="J231" s="168">
        <v>84.9515317460318</v>
      </c>
      <c r="K231" s="168">
        <v>234.905253968254</v>
      </c>
      <c r="L231" s="168">
        <v>234.903942956349</v>
      </c>
      <c r="M231" s="168">
        <v>234.919614087302</v>
      </c>
      <c r="N231" s="168">
        <v>234.908816964286</v>
      </c>
      <c r="O231" s="29"/>
      <c r="P231" s="168">
        <v>164.501214597617</v>
      </c>
      <c r="Q231" s="168">
        <v>125.734891242246</v>
      </c>
      <c r="R231" s="168">
        <v>28.912294421319</v>
      </c>
      <c r="S231" s="168">
        <v>127.210347290238</v>
      </c>
      <c r="T231" s="29"/>
    </row>
    <row r="232" ht="16" customHeight="1">
      <c r="A232" s="240">
        <v>232.529030753968</v>
      </c>
      <c r="B232" s="168">
        <v>221.281469246032</v>
      </c>
      <c r="C232" s="168">
        <v>234.368411210317</v>
      </c>
      <c r="D232" s="168">
        <v>223.088209325397</v>
      </c>
      <c r="E232" s="168">
        <v>232.724969742063</v>
      </c>
      <c r="F232" s="168">
        <v>107.689779265873</v>
      </c>
      <c r="G232" s="168">
        <v>234.353397321429</v>
      </c>
      <c r="H232" s="168">
        <v>55.2210793650794</v>
      </c>
      <c r="I232" s="168">
        <v>148.719292658730</v>
      </c>
      <c r="J232" s="168">
        <v>85.0997534722222</v>
      </c>
      <c r="K232" s="168">
        <v>234.903762400794</v>
      </c>
      <c r="L232" s="168">
        <v>234.903756448413</v>
      </c>
      <c r="M232" s="168">
        <v>234.918839285714</v>
      </c>
      <c r="N232" s="168">
        <v>234.905681051587</v>
      </c>
      <c r="O232" s="29"/>
      <c r="P232" s="168">
        <v>142.378878448417</v>
      </c>
      <c r="Q232" s="168">
        <v>125.898946090434</v>
      </c>
      <c r="R232" s="168">
        <v>31.4610298318642</v>
      </c>
      <c r="S232" s="168">
        <v>127.308023179889</v>
      </c>
      <c r="T232" s="29"/>
    </row>
    <row r="233" ht="16" customHeight="1">
      <c r="A233" s="240">
        <v>220.824138888889</v>
      </c>
      <c r="B233" s="168">
        <v>192.838825892857</v>
      </c>
      <c r="C233" s="168">
        <v>231.334687996032</v>
      </c>
      <c r="D233" s="168">
        <v>196.529357142857</v>
      </c>
      <c r="E233" s="168">
        <v>220.793431051587</v>
      </c>
      <c r="F233" s="168">
        <v>76.20600892857141</v>
      </c>
      <c r="G233" s="168">
        <v>230.213055555556</v>
      </c>
      <c r="H233" s="168">
        <v>84.8606165674603</v>
      </c>
      <c r="I233" s="168">
        <v>148.149703373016</v>
      </c>
      <c r="J233" s="168">
        <v>85.1647003968254</v>
      </c>
      <c r="K233" s="168">
        <v>234.903762400794</v>
      </c>
      <c r="L233" s="168">
        <v>234.903756448413</v>
      </c>
      <c r="M233" s="168">
        <v>234.917800595238</v>
      </c>
      <c r="N233" s="168">
        <v>204.901758432540</v>
      </c>
      <c r="O233" s="29"/>
      <c r="P233" s="168">
        <v>137.453094902873</v>
      </c>
      <c r="Q233" s="168">
        <v>125.855229248286</v>
      </c>
      <c r="R233" s="168">
        <v>31.3977253713679</v>
      </c>
      <c r="S233" s="168">
        <v>126.354335516650</v>
      </c>
      <c r="T233" s="29"/>
    </row>
    <row r="234" ht="16" customHeight="1">
      <c r="A234" s="240">
        <v>192.445425595238</v>
      </c>
      <c r="B234" s="168">
        <v>177.302056051587</v>
      </c>
      <c r="C234" s="168">
        <v>216.866931051587</v>
      </c>
      <c r="D234" s="168">
        <v>178.640807539683</v>
      </c>
      <c r="E234" s="168">
        <v>193.220881448413</v>
      </c>
      <c r="F234" s="168">
        <v>93.67666716269839</v>
      </c>
      <c r="G234" s="168">
        <v>214.039805555556</v>
      </c>
      <c r="H234" s="168">
        <v>84.7206765873016</v>
      </c>
      <c r="I234" s="168">
        <v>148.665500992064</v>
      </c>
      <c r="J234" s="168">
        <v>84.96819742063489</v>
      </c>
      <c r="K234" s="168">
        <v>234.904336309524</v>
      </c>
      <c r="L234" s="168">
        <v>234.904392857143</v>
      </c>
      <c r="M234" s="168">
        <v>234.908845238095</v>
      </c>
      <c r="N234" s="168">
        <v>45.3902212301587</v>
      </c>
      <c r="O234" s="29"/>
      <c r="P234" s="168">
        <v>137.345585924747</v>
      </c>
      <c r="Q234" s="168">
        <v>125.730628672870</v>
      </c>
      <c r="R234" s="168">
        <v>33.4268665319948</v>
      </c>
      <c r="S234" s="168">
        <v>126.288164687398</v>
      </c>
      <c r="T234" s="29"/>
    </row>
    <row r="235" ht="16" customHeight="1">
      <c r="A235" s="240">
        <v>177.075263392857</v>
      </c>
      <c r="B235" s="168">
        <v>153.368158234127</v>
      </c>
      <c r="C235" s="168">
        <v>189.593003472222</v>
      </c>
      <c r="D235" s="168">
        <v>154.641923115079</v>
      </c>
      <c r="E235" s="168">
        <v>162.592716269841</v>
      </c>
      <c r="F235" s="168">
        <v>148.204986111111</v>
      </c>
      <c r="G235" s="168">
        <v>177.821272321429</v>
      </c>
      <c r="H235" s="168">
        <v>84.9673625992064</v>
      </c>
      <c r="I235" s="168">
        <v>148.769848710317</v>
      </c>
      <c r="J235" s="168">
        <v>85.03690773809519</v>
      </c>
      <c r="K235" s="168">
        <v>232.667977182540</v>
      </c>
      <c r="L235" s="168">
        <v>21.5595133928571</v>
      </c>
      <c r="M235" s="168">
        <v>234.903690972222</v>
      </c>
      <c r="N235" s="168">
        <v>47.5531319444444</v>
      </c>
      <c r="O235" s="29"/>
      <c r="P235" s="168">
        <v>131.428928440255</v>
      </c>
      <c r="Q235" s="168">
        <v>125.885251387529</v>
      </c>
      <c r="R235" s="168">
        <v>33.5507009059745</v>
      </c>
      <c r="S235" s="168">
        <v>125.528831517303</v>
      </c>
      <c r="T235" s="29"/>
    </row>
    <row r="236" ht="16" customHeight="1">
      <c r="A236" s="240">
        <v>162.802504960317</v>
      </c>
      <c r="B236" s="168">
        <v>148.077861607143</v>
      </c>
      <c r="C236" s="168">
        <v>160.872590277778</v>
      </c>
      <c r="D236" s="168">
        <v>148.606467757937</v>
      </c>
      <c r="E236" s="168">
        <v>153.873227182540</v>
      </c>
      <c r="F236" s="168">
        <v>147.402144345238</v>
      </c>
      <c r="G236" s="168">
        <v>80.46869097222221</v>
      </c>
      <c r="H236" s="168">
        <v>85.0478000992064</v>
      </c>
      <c r="I236" s="168">
        <v>148.707425099206</v>
      </c>
      <c r="J236" s="168">
        <v>229.114249503968</v>
      </c>
      <c r="K236" s="168">
        <v>222.624477678571</v>
      </c>
      <c r="L236" s="168">
        <v>23.6802966269841</v>
      </c>
      <c r="M236" s="168">
        <v>234.903690972222</v>
      </c>
      <c r="N236" s="168">
        <v>57.7577053571429</v>
      </c>
      <c r="O236" s="29"/>
      <c r="P236" s="168">
        <v>128.415062846882</v>
      </c>
      <c r="Q236" s="168">
        <v>125.845908831211</v>
      </c>
      <c r="R236" s="168">
        <v>35.7647700375449</v>
      </c>
      <c r="S236" s="168">
        <v>125.494758508815</v>
      </c>
      <c r="T236" s="29"/>
    </row>
    <row r="237" ht="16" customHeight="1">
      <c r="A237" s="240">
        <v>153.142772817460</v>
      </c>
      <c r="B237" s="168">
        <v>148.019282738095</v>
      </c>
      <c r="C237" s="168">
        <v>151.899334325397</v>
      </c>
      <c r="D237" s="168">
        <v>148.560494543651</v>
      </c>
      <c r="E237" s="168">
        <v>148.496959325397</v>
      </c>
      <c r="F237" s="168">
        <v>148.586911706349</v>
      </c>
      <c r="G237" s="168">
        <v>74.81347867063489</v>
      </c>
      <c r="H237" s="168">
        <v>84.73162996031751</v>
      </c>
      <c r="I237" s="168">
        <v>148.672703373016</v>
      </c>
      <c r="J237" s="168">
        <v>234.918198412698</v>
      </c>
      <c r="K237" s="168">
        <v>200.380174603175</v>
      </c>
      <c r="L237" s="168">
        <v>33.0253080357143</v>
      </c>
      <c r="M237" s="168">
        <v>234.905253968254</v>
      </c>
      <c r="N237" s="168">
        <v>126.992400793651</v>
      </c>
      <c r="O237" s="29"/>
      <c r="P237" s="168">
        <v>125.348125306072</v>
      </c>
      <c r="Q237" s="168">
        <v>125.745801195723</v>
      </c>
      <c r="R237" s="168">
        <v>35.7310377897486</v>
      </c>
      <c r="S237" s="168">
        <v>124.281672380020</v>
      </c>
      <c r="T237" s="29"/>
    </row>
    <row r="238" ht="16" customHeight="1">
      <c r="A238" s="240">
        <v>148.162340773810</v>
      </c>
      <c r="B238" s="168">
        <v>148.311635416667</v>
      </c>
      <c r="C238" s="168">
        <v>147.748132440476</v>
      </c>
      <c r="D238" s="168">
        <v>148.688779761905</v>
      </c>
      <c r="E238" s="168">
        <v>148.636542162698</v>
      </c>
      <c r="F238" s="168">
        <v>234.741564484127</v>
      </c>
      <c r="G238" s="168">
        <v>103.478309027778</v>
      </c>
      <c r="H238" s="168">
        <v>84.90612599206349</v>
      </c>
      <c r="I238" s="168">
        <v>52.4513675595238</v>
      </c>
      <c r="J238" s="168">
        <v>234.915078373016</v>
      </c>
      <c r="K238" s="168">
        <v>163.003751984127</v>
      </c>
      <c r="L238" s="168">
        <v>75.280558531746</v>
      </c>
      <c r="M238" s="168">
        <v>234.904167658730</v>
      </c>
      <c r="N238" s="168">
        <v>234.910168154762</v>
      </c>
      <c r="O238" s="29"/>
      <c r="P238" s="168">
        <v>124.017101289585</v>
      </c>
      <c r="Q238" s="168">
        <v>125.894409586190</v>
      </c>
      <c r="R238" s="168">
        <v>39.2037631611166</v>
      </c>
      <c r="S238" s="168">
        <v>124.400796298564</v>
      </c>
      <c r="T238" s="29"/>
    </row>
    <row r="239" ht="16" customHeight="1">
      <c r="A239" s="240">
        <v>148.123104662698</v>
      </c>
      <c r="B239" s="168">
        <v>148.703314484127</v>
      </c>
      <c r="C239" s="168">
        <v>147.701612103175</v>
      </c>
      <c r="D239" s="168">
        <v>148.615304067460</v>
      </c>
      <c r="E239" s="168">
        <v>148.636542658730</v>
      </c>
      <c r="F239" s="168">
        <v>233.1698125</v>
      </c>
      <c r="G239" s="168">
        <v>123.404192956349</v>
      </c>
      <c r="H239" s="168">
        <v>84.91225148809519</v>
      </c>
      <c r="I239" s="168">
        <v>18.2737703373016</v>
      </c>
      <c r="J239" s="168">
        <v>234.910304563492</v>
      </c>
      <c r="K239" s="168">
        <v>73.8649548611111</v>
      </c>
      <c r="L239" s="168">
        <v>90.96037648809521</v>
      </c>
      <c r="M239" s="168">
        <v>203.450443948413</v>
      </c>
      <c r="N239" s="168">
        <v>234.913093253968</v>
      </c>
      <c r="O239" s="29"/>
      <c r="P239" s="168">
        <v>123.992269629448</v>
      </c>
      <c r="Q239" s="168">
        <v>125.855688867124</v>
      </c>
      <c r="R239" s="168">
        <v>39.1363823253346</v>
      </c>
      <c r="S239" s="168">
        <v>123.940890772935</v>
      </c>
      <c r="T239" s="29"/>
    </row>
    <row r="240" ht="16" customHeight="1">
      <c r="A240" s="240">
        <v>148.133095734127</v>
      </c>
      <c r="B240" s="168">
        <v>148.737757936508</v>
      </c>
      <c r="C240" s="168">
        <v>147.694965773810</v>
      </c>
      <c r="D240" s="168">
        <v>148.568043650794</v>
      </c>
      <c r="E240" s="168">
        <v>148.358187003968</v>
      </c>
      <c r="F240" s="168">
        <v>223.104526289683</v>
      </c>
      <c r="G240" s="168">
        <v>162.813793154762</v>
      </c>
      <c r="H240" s="168">
        <v>84.723464781746</v>
      </c>
      <c r="I240" s="168">
        <v>19.2767018849206</v>
      </c>
      <c r="J240" s="168">
        <v>234.902590277778</v>
      </c>
      <c r="K240" s="168">
        <v>18.6033467261905</v>
      </c>
      <c r="L240" s="168">
        <v>90.8489965277778</v>
      </c>
      <c r="M240" s="168">
        <v>29.7695441468254</v>
      </c>
      <c r="N240" s="168">
        <v>234.9098125</v>
      </c>
      <c r="O240" s="29"/>
      <c r="P240" s="168">
        <v>118.455880162422</v>
      </c>
      <c r="Q240" s="168">
        <v>125.739884814724</v>
      </c>
      <c r="R240" s="168">
        <v>41.8437520404832</v>
      </c>
      <c r="S240" s="168">
        <v>123.867963393732</v>
      </c>
      <c r="T240" s="29"/>
    </row>
    <row r="241" ht="16" customHeight="1">
      <c r="A241" s="240">
        <v>148.256762400794</v>
      </c>
      <c r="B241" s="168">
        <v>148.939013392857</v>
      </c>
      <c r="C241" s="168">
        <v>148.337338789683</v>
      </c>
      <c r="D241" s="168">
        <v>148.644538194444</v>
      </c>
      <c r="E241" s="168">
        <v>68.03650099206349</v>
      </c>
      <c r="F241" s="168">
        <v>179.922814980159</v>
      </c>
      <c r="G241" s="168">
        <v>234.724647817460</v>
      </c>
      <c r="H241" s="168">
        <v>84.835310515873</v>
      </c>
      <c r="I241" s="168">
        <v>25.7134632936508</v>
      </c>
      <c r="J241" s="168">
        <v>234.903690972222</v>
      </c>
      <c r="K241" s="168">
        <v>18.6600257936508</v>
      </c>
      <c r="L241" s="168">
        <v>91.025380952381</v>
      </c>
      <c r="M241" s="168">
        <v>33.6439097222222</v>
      </c>
      <c r="N241" s="168">
        <v>234.907956349206</v>
      </c>
      <c r="O241" s="29"/>
      <c r="P241" s="168">
        <v>60.9231870306889</v>
      </c>
      <c r="Q241" s="168">
        <v>125.895674685766</v>
      </c>
      <c r="R241" s="168">
        <v>42.0015966780934</v>
      </c>
      <c r="S241" s="168">
        <v>123.575712128632</v>
      </c>
      <c r="T241" s="29"/>
    </row>
    <row r="242" ht="16" customHeight="1">
      <c r="A242" s="240">
        <v>148.203786210317</v>
      </c>
      <c r="B242" s="168">
        <v>148.904433531746</v>
      </c>
      <c r="C242" s="168">
        <v>148.354523313492</v>
      </c>
      <c r="D242" s="168">
        <v>148.599513392857</v>
      </c>
      <c r="E242" s="168">
        <v>80.99500595238101</v>
      </c>
      <c r="F242" s="168">
        <v>164.452121031746</v>
      </c>
      <c r="G242" s="168">
        <v>234.860011904762</v>
      </c>
      <c r="H242" s="168">
        <v>84.9054657738095</v>
      </c>
      <c r="I242" s="168">
        <v>41.220441468254</v>
      </c>
      <c r="J242" s="168">
        <v>234.903690972222</v>
      </c>
      <c r="K242" s="168">
        <v>24.9952633928571</v>
      </c>
      <c r="L242" s="168">
        <v>91.0258993055556</v>
      </c>
      <c r="M242" s="168">
        <v>45.749185515873</v>
      </c>
      <c r="N242" s="168">
        <v>234.907964285714</v>
      </c>
      <c r="O242" s="29"/>
      <c r="P242" s="168">
        <v>60.9226422216781</v>
      </c>
      <c r="Q242" s="168">
        <v>81.4264104840026</v>
      </c>
      <c r="R242" s="168">
        <v>50.3228217841985</v>
      </c>
      <c r="S242" s="168">
        <v>123.572151995593</v>
      </c>
      <c r="T242" s="29"/>
    </row>
    <row r="243" ht="16" customHeight="1">
      <c r="A243" s="240">
        <v>148.027509920635</v>
      </c>
      <c r="B243" s="168">
        <v>148.766101686508</v>
      </c>
      <c r="C243" s="168">
        <v>148.463432043651</v>
      </c>
      <c r="D243" s="168">
        <v>104.590808035714</v>
      </c>
      <c r="E243" s="168">
        <v>98.21331101190481</v>
      </c>
      <c r="F243" s="168">
        <v>154.497269841270</v>
      </c>
      <c r="G243" s="168">
        <v>234.272678075397</v>
      </c>
      <c r="H243" s="168">
        <v>84.6520709325397</v>
      </c>
      <c r="I243" s="168">
        <v>66.9627524801587</v>
      </c>
      <c r="J243" s="168">
        <v>234.905253968254</v>
      </c>
      <c r="K243" s="168">
        <v>40.1342886904762</v>
      </c>
      <c r="L243" s="168">
        <v>90.7808209325397</v>
      </c>
      <c r="M243" s="168">
        <v>63.9737797619048</v>
      </c>
      <c r="N243" s="168">
        <v>200.698256448413</v>
      </c>
      <c r="O243" s="29"/>
      <c r="P243" s="168">
        <v>61.3755647037218</v>
      </c>
      <c r="Q243" s="168">
        <v>81.27389048726739</v>
      </c>
      <c r="R243" s="168">
        <v>50.1601447722821</v>
      </c>
      <c r="S243" s="168">
        <v>123.008281811133</v>
      </c>
      <c r="T243" s="29"/>
    </row>
    <row r="244" ht="16" customHeight="1">
      <c r="A244" s="240">
        <v>148.186263888889</v>
      </c>
      <c r="B244" s="168">
        <v>148.746431051587</v>
      </c>
      <c r="C244" s="168">
        <v>148.588353174603</v>
      </c>
      <c r="D244" s="168">
        <v>66.11400843253971</v>
      </c>
      <c r="E244" s="168">
        <v>147.218176091270</v>
      </c>
      <c r="F244" s="168">
        <v>93.8161061507936</v>
      </c>
      <c r="G244" s="168">
        <v>214.042819940476</v>
      </c>
      <c r="H244" s="168">
        <v>84.9116879960317</v>
      </c>
      <c r="I244" s="168">
        <v>84.01384424603179</v>
      </c>
      <c r="J244" s="168">
        <v>234.903690972222</v>
      </c>
      <c r="K244" s="168">
        <v>90.2537524801587</v>
      </c>
      <c r="L244" s="168">
        <v>91.01001438492059</v>
      </c>
      <c r="M244" s="168">
        <v>90.8923665674603</v>
      </c>
      <c r="N244" s="168">
        <v>44.5928893849206</v>
      </c>
      <c r="O244" s="29"/>
      <c r="P244" s="168">
        <v>65.4232890548482</v>
      </c>
      <c r="Q244" s="168">
        <v>59.4406448947111</v>
      </c>
      <c r="R244" s="168">
        <v>228.739759835129</v>
      </c>
      <c r="S244" s="168">
        <v>123.160668156219</v>
      </c>
      <c r="T244" s="29"/>
    </row>
    <row r="245" ht="16" customHeight="1">
      <c r="A245" s="240">
        <v>148.135852678571</v>
      </c>
      <c r="B245" s="168">
        <v>148.755959821429</v>
      </c>
      <c r="C245" s="168">
        <v>148.544153273810</v>
      </c>
      <c r="D245" s="168">
        <v>93.8495228174603</v>
      </c>
      <c r="E245" s="168">
        <v>146.462665674603</v>
      </c>
      <c r="F245" s="168">
        <v>111.690964285714</v>
      </c>
      <c r="G245" s="168">
        <v>177.234026289683</v>
      </c>
      <c r="H245" s="168">
        <v>84.9024360119048</v>
      </c>
      <c r="I245" s="168">
        <v>83.9132624007937</v>
      </c>
      <c r="J245" s="168">
        <v>234.697461309524</v>
      </c>
      <c r="K245" s="168">
        <v>90.2701448412698</v>
      </c>
      <c r="L245" s="168">
        <v>90.95978670634921</v>
      </c>
      <c r="M245" s="168">
        <v>90.98295932539681</v>
      </c>
      <c r="N245" s="168">
        <v>40.1216800595238</v>
      </c>
      <c r="O245" s="29"/>
      <c r="P245" s="168">
        <v>65.4185214658831</v>
      </c>
      <c r="Q245" s="168">
        <v>59.3812326558929</v>
      </c>
      <c r="R245" s="168">
        <v>228.730059888182</v>
      </c>
      <c r="S245" s="168">
        <v>122.695345147731</v>
      </c>
      <c r="T245" s="29"/>
    </row>
    <row r="246" ht="16" customHeight="1">
      <c r="A246" s="240">
        <v>148.069545138889</v>
      </c>
      <c r="B246" s="168">
        <v>147.730086309524</v>
      </c>
      <c r="C246" s="168">
        <v>148.435666666667</v>
      </c>
      <c r="D246" s="168">
        <v>112.013348710317</v>
      </c>
      <c r="E246" s="168">
        <v>147.900450396825</v>
      </c>
      <c r="F246" s="168">
        <v>133.259094246032</v>
      </c>
      <c r="G246" s="168">
        <v>80.0264260912698</v>
      </c>
      <c r="H246" s="168">
        <v>84.8951483134921</v>
      </c>
      <c r="I246" s="168">
        <v>83.6370128968254</v>
      </c>
      <c r="J246" s="168">
        <v>232.722557043651</v>
      </c>
      <c r="K246" s="168">
        <v>90.08124652777779</v>
      </c>
      <c r="L246" s="168">
        <v>162.924263392857</v>
      </c>
      <c r="M246" s="168">
        <v>100.104423611111</v>
      </c>
      <c r="N246" s="168">
        <v>47.1290029761905</v>
      </c>
      <c r="O246" s="29"/>
      <c r="P246" s="168">
        <v>69.99468403117859</v>
      </c>
      <c r="Q246" s="168">
        <v>63.8884049542932</v>
      </c>
      <c r="R246" s="168">
        <v>232</v>
      </c>
      <c r="S246" s="168">
        <v>122.603473922625</v>
      </c>
      <c r="T246" s="29"/>
    </row>
    <row r="247" ht="16" customHeight="1">
      <c r="A247" s="240">
        <v>148.170225198413</v>
      </c>
      <c r="B247" s="168">
        <v>74.2687455357143</v>
      </c>
      <c r="C247" s="168">
        <v>148.515931051587</v>
      </c>
      <c r="D247" s="168">
        <v>133.538696428571</v>
      </c>
      <c r="E247" s="168">
        <v>148.802119543651</v>
      </c>
      <c r="F247" s="168">
        <v>148.644475198413</v>
      </c>
      <c r="G247" s="168">
        <v>75.5160198412698</v>
      </c>
      <c r="H247" s="168">
        <v>84.8674171626984</v>
      </c>
      <c r="I247" s="168">
        <v>83.871183531746</v>
      </c>
      <c r="J247" s="168">
        <v>223.088646825397</v>
      </c>
      <c r="K247" s="168">
        <v>90.335558531746</v>
      </c>
      <c r="L247" s="168">
        <v>234.852696924603</v>
      </c>
      <c r="M247" s="168">
        <v>234.913457341270</v>
      </c>
      <c r="N247" s="168">
        <v>132.198847222222</v>
      </c>
      <c r="O247" s="29"/>
      <c r="P247" s="168">
        <v>75.4946518935684</v>
      </c>
      <c r="Q247" s="168">
        <v>64.01391048400259</v>
      </c>
      <c r="R247" s="168">
        <v>232.000114267058</v>
      </c>
      <c r="S247" s="168">
        <v>122.284840230167</v>
      </c>
      <c r="T247" s="29"/>
    </row>
    <row r="248" ht="16" customHeight="1">
      <c r="A248" s="240">
        <v>148.164298611111</v>
      </c>
      <c r="B248" s="168">
        <v>68.5708531746032</v>
      </c>
      <c r="C248" s="168">
        <v>66.0921780753968</v>
      </c>
      <c r="D248" s="168">
        <v>147.908006944444</v>
      </c>
      <c r="E248" s="168">
        <v>148.821060019841</v>
      </c>
      <c r="F248" s="168">
        <v>234.881144345238</v>
      </c>
      <c r="G248" s="168">
        <v>88.6007162698413</v>
      </c>
      <c r="H248" s="168">
        <v>84.92599305555559</v>
      </c>
      <c r="I248" s="168">
        <v>83.888533234127</v>
      </c>
      <c r="J248" s="168">
        <v>201.128437996032</v>
      </c>
      <c r="K248" s="168">
        <v>90.432472718254</v>
      </c>
      <c r="L248" s="168">
        <v>234.855856150794</v>
      </c>
      <c r="M248" s="168">
        <v>234.913457341270</v>
      </c>
      <c r="N248" s="168">
        <v>234.921176091270</v>
      </c>
      <c r="O248" s="29"/>
      <c r="P248" s="168">
        <v>75.4187918299053</v>
      </c>
      <c r="Q248" s="168">
        <v>68.7709838189683</v>
      </c>
      <c r="R248" s="168">
        <v>232.000182623245</v>
      </c>
      <c r="S248" s="168">
        <v>122.229033015018</v>
      </c>
      <c r="T248" s="29"/>
    </row>
    <row r="249" ht="16" customHeight="1">
      <c r="A249" s="240">
        <v>148.072012896825</v>
      </c>
      <c r="B249" s="168">
        <v>83.48004712301589</v>
      </c>
      <c r="C249" s="168">
        <v>70.7439900793651</v>
      </c>
      <c r="D249" s="168">
        <v>146.324396825397</v>
      </c>
      <c r="E249" s="168">
        <v>148.610983630952</v>
      </c>
      <c r="F249" s="168">
        <v>234.687232638889</v>
      </c>
      <c r="G249" s="168">
        <v>103.330186507937</v>
      </c>
      <c r="H249" s="168">
        <v>84.7475863095238</v>
      </c>
      <c r="I249" s="168">
        <v>83.6823169642857</v>
      </c>
      <c r="J249" s="168">
        <v>179.655599206349</v>
      </c>
      <c r="K249" s="168">
        <v>90.09374355158729</v>
      </c>
      <c r="L249" s="168">
        <v>234.855161210317</v>
      </c>
      <c r="M249" s="168">
        <v>234.913457341270</v>
      </c>
      <c r="N249" s="168">
        <v>234.921176091270</v>
      </c>
      <c r="O249" s="29"/>
      <c r="P249" s="168">
        <v>81.5282351860921</v>
      </c>
      <c r="Q249" s="168">
        <v>68.7392645078355</v>
      </c>
      <c r="R249" s="168">
        <v>232.000412177604</v>
      </c>
      <c r="S249" s="168">
        <v>122.134546910708</v>
      </c>
      <c r="T249" s="29"/>
    </row>
    <row r="250" ht="16" customHeight="1">
      <c r="A250" s="240">
        <v>148.207539682540</v>
      </c>
      <c r="B250" s="168">
        <v>101.089340773810</v>
      </c>
      <c r="C250" s="168">
        <v>106.416328373016</v>
      </c>
      <c r="D250" s="168">
        <v>148.894434523810</v>
      </c>
      <c r="E250" s="168">
        <v>234.746373015873</v>
      </c>
      <c r="F250" s="168">
        <v>222.540935515873</v>
      </c>
      <c r="G250" s="168">
        <v>234.799702380952</v>
      </c>
      <c r="H250" s="168">
        <v>228.962604166667</v>
      </c>
      <c r="I250" s="168">
        <v>83.9151825396825</v>
      </c>
      <c r="J250" s="168">
        <v>153.747647817460</v>
      </c>
      <c r="K250" s="168">
        <v>90.33166716269839</v>
      </c>
      <c r="L250" s="168">
        <v>234.905702380952</v>
      </c>
      <c r="M250" s="168">
        <v>234.914290674603</v>
      </c>
      <c r="N250" s="168">
        <v>234.914720734127</v>
      </c>
      <c r="O250" s="29"/>
      <c r="P250" s="168">
        <v>85.7695386467516</v>
      </c>
      <c r="Q250" s="168">
        <v>74.8393517384917</v>
      </c>
      <c r="R250" s="168">
        <v>232.000065295462</v>
      </c>
      <c r="S250" s="168">
        <v>122.271486287953</v>
      </c>
      <c r="T250" s="29"/>
    </row>
    <row r="251" ht="16" customHeight="1">
      <c r="A251" s="240">
        <v>148.153748015873</v>
      </c>
      <c r="B251" s="168">
        <v>120.153712301587</v>
      </c>
      <c r="C251" s="168">
        <v>126.574342757937</v>
      </c>
      <c r="D251" s="168">
        <v>148.806277777778</v>
      </c>
      <c r="E251" s="168">
        <v>234.564583333333</v>
      </c>
      <c r="F251" s="168">
        <v>195.436100198413</v>
      </c>
      <c r="G251" s="168">
        <v>234.854677579365</v>
      </c>
      <c r="H251" s="168">
        <v>234.905951388889</v>
      </c>
      <c r="I251" s="168">
        <v>83.902214781746</v>
      </c>
      <c r="J251" s="168">
        <v>148.696800099206</v>
      </c>
      <c r="K251" s="168">
        <v>90.3804915674603</v>
      </c>
      <c r="L251" s="168">
        <v>234.898654761905</v>
      </c>
      <c r="M251" s="168">
        <v>234.906480158730</v>
      </c>
      <c r="N251" s="168">
        <v>234.910634920635</v>
      </c>
      <c r="O251" s="29"/>
      <c r="P251" s="168">
        <v>88.75749826558931</v>
      </c>
      <c r="Q251" s="168">
        <v>74.8010651322233</v>
      </c>
      <c r="R251" s="168">
        <v>231.462184745348</v>
      </c>
      <c r="S251" s="168">
        <v>122.218280178746</v>
      </c>
      <c r="T251" s="29"/>
    </row>
    <row r="252" ht="16" customHeight="1">
      <c r="A252" s="240">
        <v>148.095119543651</v>
      </c>
      <c r="B252" s="168">
        <v>143.643882440476</v>
      </c>
      <c r="C252" s="168">
        <v>148.978368551587</v>
      </c>
      <c r="D252" s="168">
        <v>148.744223214286</v>
      </c>
      <c r="E252" s="168">
        <v>232.753001488095</v>
      </c>
      <c r="F252" s="168">
        <v>178.710561011905</v>
      </c>
      <c r="G252" s="168">
        <v>234.221071428571</v>
      </c>
      <c r="H252" s="168">
        <v>234.905951388889</v>
      </c>
      <c r="I252" s="168">
        <v>83.77271279761911</v>
      </c>
      <c r="J252" s="168">
        <v>102.575428075397</v>
      </c>
      <c r="K252" s="168">
        <v>90.2325734126984</v>
      </c>
      <c r="L252" s="168">
        <v>234.894231150794</v>
      </c>
      <c r="M252" s="168">
        <v>234.903240575397</v>
      </c>
      <c r="N252" s="168">
        <v>234.907138392857</v>
      </c>
      <c r="O252" s="29"/>
      <c r="P252" s="168">
        <v>88.6266461598107</v>
      </c>
      <c r="Q252" s="168">
        <v>79.3089878183154</v>
      </c>
      <c r="R252" s="168">
        <v>231.458323130917</v>
      </c>
      <c r="S252" s="168">
        <v>122.151161545054</v>
      </c>
      <c r="T252" s="29"/>
    </row>
    <row r="253" ht="16" customHeight="1">
      <c r="A253" s="240">
        <v>148.088983134921</v>
      </c>
      <c r="B253" s="168">
        <v>147.030006944444</v>
      </c>
      <c r="C253" s="168">
        <v>147.535230654762</v>
      </c>
      <c r="D253" s="168">
        <v>148.906516369048</v>
      </c>
      <c r="E253" s="168">
        <v>193.376453373016</v>
      </c>
      <c r="F253" s="168">
        <v>103.522093253968</v>
      </c>
      <c r="G253" s="168">
        <v>230.370692460317</v>
      </c>
      <c r="H253" s="168">
        <v>234.908908234127</v>
      </c>
      <c r="I253" s="168">
        <v>83.93813492063489</v>
      </c>
      <c r="J253" s="168">
        <v>18.8412733134921</v>
      </c>
      <c r="K253" s="168">
        <v>90.29092857142859</v>
      </c>
      <c r="L253" s="168">
        <v>234.895711805556</v>
      </c>
      <c r="M253" s="168">
        <v>234.903403273810</v>
      </c>
      <c r="N253" s="168">
        <v>196.798712301587</v>
      </c>
      <c r="O253" s="29"/>
      <c r="P253" s="168">
        <v>92.6116037177604</v>
      </c>
      <c r="Q253" s="168">
        <v>79.4700574396017</v>
      </c>
      <c r="R253" s="168">
        <v>212.517810867613</v>
      </c>
      <c r="S253" s="168">
        <v>122.271757672217</v>
      </c>
      <c r="T253" s="29"/>
    </row>
    <row r="254" ht="16" customHeight="1">
      <c r="A254" s="240">
        <v>90.423060515873</v>
      </c>
      <c r="B254" s="168">
        <v>147.829446924603</v>
      </c>
      <c r="C254" s="168">
        <v>148.29021875</v>
      </c>
      <c r="D254" s="168">
        <v>148.783266865079</v>
      </c>
      <c r="E254" s="168">
        <v>177.800269345238</v>
      </c>
      <c r="F254" s="168">
        <v>76.60914186507939</v>
      </c>
      <c r="G254" s="168">
        <v>213.115270833333</v>
      </c>
      <c r="H254" s="168">
        <v>234.906675595238</v>
      </c>
      <c r="I254" s="168">
        <v>83.8953303571429</v>
      </c>
      <c r="J254" s="168">
        <v>18.8606795634921</v>
      </c>
      <c r="K254" s="168">
        <v>90.355337797619</v>
      </c>
      <c r="L254" s="168">
        <v>234.894969742064</v>
      </c>
      <c r="M254" s="168">
        <v>234.903572916667</v>
      </c>
      <c r="N254" s="168">
        <v>43.950349702381</v>
      </c>
      <c r="O254" s="29"/>
      <c r="P254" s="168">
        <v>95.8164539462945</v>
      </c>
      <c r="Q254" s="168">
        <v>82.82748428827951</v>
      </c>
      <c r="R254" s="168">
        <v>212.518868858146</v>
      </c>
      <c r="S254" s="168">
        <v>122.228101024323</v>
      </c>
      <c r="T254" s="29"/>
    </row>
    <row r="255" ht="16" customHeight="1">
      <c r="A255" s="240">
        <v>67.7269444444444</v>
      </c>
      <c r="B255" s="168">
        <v>148.515115575397</v>
      </c>
      <c r="C255" s="168">
        <v>148.946275297619</v>
      </c>
      <c r="D255" s="168">
        <v>148.699734623016</v>
      </c>
      <c r="E255" s="168">
        <v>162.572049107143</v>
      </c>
      <c r="F255" s="168">
        <v>94.1622172619048</v>
      </c>
      <c r="G255" s="168">
        <v>176.566587301587</v>
      </c>
      <c r="H255" s="168">
        <v>234.903273809524</v>
      </c>
      <c r="I255" s="168">
        <v>83.7997202380952</v>
      </c>
      <c r="J255" s="168">
        <v>22.5051537698413</v>
      </c>
      <c r="K255" s="168">
        <v>234.921576388889</v>
      </c>
      <c r="L255" s="168">
        <v>234.897257936508</v>
      </c>
      <c r="M255" s="168">
        <v>199.063024305556</v>
      </c>
      <c r="N255" s="168">
        <v>39.7732609126984</v>
      </c>
      <c r="O255" s="29"/>
      <c r="P255" s="168">
        <v>95.7564540483186</v>
      </c>
      <c r="Q255" s="168">
        <v>82.65000663157041</v>
      </c>
      <c r="R255" s="168">
        <v>199.601486492001</v>
      </c>
      <c r="S255" s="168">
        <v>122.138610022853</v>
      </c>
      <c r="T255" s="29"/>
    </row>
    <row r="256" ht="16" customHeight="1">
      <c r="A256" s="240">
        <v>79.88624751984131</v>
      </c>
      <c r="B256" s="168">
        <v>149.512072420635</v>
      </c>
      <c r="C256" s="168">
        <v>149.117483630952</v>
      </c>
      <c r="D256" s="168">
        <v>148.823572420635</v>
      </c>
      <c r="E256" s="168">
        <v>148.711981150794</v>
      </c>
      <c r="F256" s="168">
        <v>112.185776289683</v>
      </c>
      <c r="G256" s="168">
        <v>75.1585178571429</v>
      </c>
      <c r="H256" s="168">
        <v>234.903755456349</v>
      </c>
      <c r="I256" s="168">
        <v>83.8743998015873</v>
      </c>
      <c r="J256" s="168">
        <v>34.5477941468254</v>
      </c>
      <c r="K256" s="168">
        <v>234.920023313492</v>
      </c>
      <c r="L256" s="168">
        <v>234.889467261905</v>
      </c>
      <c r="M256" s="168">
        <v>25.6924389880952</v>
      </c>
      <c r="N256" s="168">
        <v>46.9142673611111</v>
      </c>
      <c r="O256" s="29"/>
      <c r="P256" s="168">
        <v>99.214571600555</v>
      </c>
      <c r="Q256" s="168">
        <v>86.68861818478619</v>
      </c>
      <c r="R256" s="168">
        <v>199.645325763141</v>
      </c>
      <c r="S256" s="168">
        <v>122.272359104636</v>
      </c>
      <c r="T256" s="29"/>
    </row>
    <row r="257" ht="16" customHeight="1">
      <c r="A257" s="240">
        <v>96.72317658730159</v>
      </c>
      <c r="B257" s="168">
        <v>148.692380456349</v>
      </c>
      <c r="C257" s="168">
        <v>149.128308531746</v>
      </c>
      <c r="D257" s="168">
        <v>148.909051587302</v>
      </c>
      <c r="E257" s="168">
        <v>147.899576884921</v>
      </c>
      <c r="F257" s="168">
        <v>147.934559523810</v>
      </c>
      <c r="G257" s="168">
        <v>88.5595486111111</v>
      </c>
      <c r="H257" s="168">
        <v>234.903755456349</v>
      </c>
      <c r="I257" s="168">
        <v>83.9051066468254</v>
      </c>
      <c r="J257" s="168">
        <v>56.1873531746032</v>
      </c>
      <c r="K257" s="168">
        <v>234.919826388889</v>
      </c>
      <c r="L257" s="168">
        <v>228.476307043651</v>
      </c>
      <c r="M257" s="168">
        <v>33.8677728174603</v>
      </c>
      <c r="N257" s="168">
        <v>137.374583829365</v>
      </c>
      <c r="O257" s="29"/>
      <c r="P257" s="168">
        <v>102.286480778648</v>
      </c>
      <c r="Q257" s="168">
        <v>86.6806592801175</v>
      </c>
      <c r="R257" s="168">
        <v>165.289215536239</v>
      </c>
      <c r="S257" s="168">
        <v>122.268676032484</v>
      </c>
      <c r="T257" s="29"/>
    </row>
    <row r="258" ht="16" customHeight="1">
      <c r="A258" s="240">
        <v>114.815136904762</v>
      </c>
      <c r="B258" s="168">
        <v>148.512172619048</v>
      </c>
      <c r="C258" s="168">
        <v>148.915497519841</v>
      </c>
      <c r="D258" s="168">
        <v>148.608868055556</v>
      </c>
      <c r="E258" s="168">
        <v>148.631703373016</v>
      </c>
      <c r="F258" s="168">
        <v>146.412959325397</v>
      </c>
      <c r="G258" s="168">
        <v>103.324620039683</v>
      </c>
      <c r="H258" s="168">
        <v>234.905253968254</v>
      </c>
      <c r="I258" s="168">
        <v>83.7143120039683</v>
      </c>
      <c r="J258" s="168">
        <v>84.60394692460321</v>
      </c>
      <c r="K258" s="168">
        <v>234.915002976190</v>
      </c>
      <c r="L258" s="168">
        <v>36.7575545634921</v>
      </c>
      <c r="M258" s="168">
        <v>45.7700064484127</v>
      </c>
      <c r="N258" s="168">
        <v>234.928633928571</v>
      </c>
      <c r="O258" s="29"/>
      <c r="P258" s="168">
        <v>102.167274730656</v>
      </c>
      <c r="Q258" s="168">
        <v>90.3012503060725</v>
      </c>
      <c r="R258" s="168">
        <v>165.210437071499</v>
      </c>
      <c r="S258" s="168">
        <v>122.127857186582</v>
      </c>
      <c r="T258" s="29"/>
    </row>
    <row r="259" ht="16" customHeight="1">
      <c r="A259" s="240">
        <v>137.666919146825</v>
      </c>
      <c r="B259" s="168">
        <v>148.714438492064</v>
      </c>
      <c r="C259" s="168">
        <v>149.076676587302</v>
      </c>
      <c r="D259" s="168">
        <v>234.737878968254</v>
      </c>
      <c r="E259" s="168">
        <v>148.450780753968</v>
      </c>
      <c r="F259" s="168">
        <v>147.155828373016</v>
      </c>
      <c r="G259" s="168">
        <v>123.424208829365</v>
      </c>
      <c r="H259" s="168">
        <v>234.701062996032</v>
      </c>
      <c r="I259" s="168">
        <v>234.904613095238</v>
      </c>
      <c r="J259" s="168">
        <v>84.8613139880952</v>
      </c>
      <c r="K259" s="168">
        <v>234.906794642857</v>
      </c>
      <c r="L259" s="168">
        <v>19.8484816468254</v>
      </c>
      <c r="M259" s="168">
        <v>90.8555803571429</v>
      </c>
      <c r="N259" s="168">
        <v>234.925932043651</v>
      </c>
      <c r="O259" s="29"/>
      <c r="P259" s="168">
        <v>108.455566948253</v>
      </c>
      <c r="Q259" s="168">
        <v>90.45971525057131</v>
      </c>
      <c r="R259" s="168">
        <v>150.759229615573</v>
      </c>
      <c r="S259" s="168">
        <v>122.269833496572</v>
      </c>
      <c r="T259" s="29"/>
    </row>
    <row r="260" ht="16" customHeight="1">
      <c r="A260" s="240">
        <v>146.876415674603</v>
      </c>
      <c r="B260" s="168">
        <v>148.686014880952</v>
      </c>
      <c r="C260" s="168">
        <v>149.036552083333</v>
      </c>
      <c r="D260" s="168">
        <v>234.656278769841</v>
      </c>
      <c r="E260" s="168">
        <v>80.92013244047619</v>
      </c>
      <c r="F260" s="168">
        <v>148.970128472222</v>
      </c>
      <c r="G260" s="168">
        <v>165.391162698413</v>
      </c>
      <c r="H260" s="168">
        <v>232.759028769841</v>
      </c>
      <c r="I260" s="168">
        <v>234.904613095238</v>
      </c>
      <c r="J260" s="168">
        <v>84.8714588293651</v>
      </c>
      <c r="K260" s="168">
        <v>234.903690972222</v>
      </c>
      <c r="L260" s="168">
        <v>24.4797956349206</v>
      </c>
      <c r="M260" s="168">
        <v>90.8406021825397</v>
      </c>
      <c r="N260" s="168">
        <v>234.906308531746</v>
      </c>
      <c r="O260" s="29"/>
      <c r="P260" s="168">
        <v>211.666886018609</v>
      </c>
      <c r="Q260" s="168">
        <v>94.4485410545217</v>
      </c>
      <c r="R260" s="168">
        <v>150.758423624714</v>
      </c>
      <c r="S260" s="168">
        <v>120.630624591903</v>
      </c>
      <c r="T260" s="29"/>
    </row>
    <row r="261" ht="16" customHeight="1">
      <c r="A261" s="240">
        <v>146.000720734127</v>
      </c>
      <c r="B261" s="168">
        <v>148.543571924603</v>
      </c>
      <c r="C261" s="168">
        <v>148.901942460317</v>
      </c>
      <c r="D261" s="168">
        <v>232.990736111111</v>
      </c>
      <c r="E261" s="168">
        <v>67.9828893849206</v>
      </c>
      <c r="F261" s="168">
        <v>148.639162698413</v>
      </c>
      <c r="G261" s="168">
        <v>234.851964285714</v>
      </c>
      <c r="H261" s="168">
        <v>223.078101686508</v>
      </c>
      <c r="I261" s="168">
        <v>234.904613095238</v>
      </c>
      <c r="J261" s="168">
        <v>84.6996532738095</v>
      </c>
      <c r="K261" s="168">
        <v>234.905253968254</v>
      </c>
      <c r="L261" s="168">
        <v>35.6608963293651</v>
      </c>
      <c r="M261" s="168">
        <v>90.6677232142857</v>
      </c>
      <c r="N261" s="168">
        <v>191.943354166667</v>
      </c>
      <c r="O261" s="29"/>
      <c r="P261" s="168">
        <v>211.662064356840</v>
      </c>
      <c r="Q261" s="168">
        <v>94.38648587985639</v>
      </c>
      <c r="R261" s="168">
        <v>142.861618001143</v>
      </c>
      <c r="S261" s="168">
        <v>120.536363960986</v>
      </c>
      <c r="T261" s="29"/>
    </row>
    <row r="262" ht="16" customHeight="1">
      <c r="A262" s="240">
        <v>147.737317956349</v>
      </c>
      <c r="B262" s="168">
        <v>148.686897817460</v>
      </c>
      <c r="C262" s="168">
        <v>149.041402281746</v>
      </c>
      <c r="D262" s="168">
        <v>195.472342261905</v>
      </c>
      <c r="E262" s="168">
        <v>98.8919905753968</v>
      </c>
      <c r="F262" s="168">
        <v>234.758214781746</v>
      </c>
      <c r="G262" s="168">
        <v>234.859612599206</v>
      </c>
      <c r="H262" s="168">
        <v>201.118538194444</v>
      </c>
      <c r="I262" s="168">
        <v>234.904273313492</v>
      </c>
      <c r="J262" s="168">
        <v>84.90745535714289</v>
      </c>
      <c r="K262" s="168">
        <v>234.903720734127</v>
      </c>
      <c r="L262" s="168">
        <v>87.29811805555561</v>
      </c>
      <c r="M262" s="168">
        <v>234.913840277778</v>
      </c>
      <c r="N262" s="168">
        <v>39.3151681547619</v>
      </c>
      <c r="O262" s="29"/>
      <c r="P262" s="168">
        <v>216.571147567744</v>
      </c>
      <c r="Q262" s="168">
        <v>98.5993592882795</v>
      </c>
      <c r="R262" s="168">
        <v>142.921140426053</v>
      </c>
      <c r="S262" s="168">
        <v>26.934821355697</v>
      </c>
      <c r="T262" s="29"/>
    </row>
    <row r="263" ht="16" customHeight="1">
      <c r="A263" s="240">
        <v>148.573720238095</v>
      </c>
      <c r="B263" s="168">
        <v>148.636693948413</v>
      </c>
      <c r="C263" s="168">
        <v>148.990025793651</v>
      </c>
      <c r="D263" s="168">
        <v>163.536079861111</v>
      </c>
      <c r="E263" s="168">
        <v>118.263520833333</v>
      </c>
      <c r="F263" s="168">
        <v>234.653721230159</v>
      </c>
      <c r="G263" s="168">
        <v>229.689859623016</v>
      </c>
      <c r="H263" s="168">
        <v>179.885796626984</v>
      </c>
      <c r="I263" s="168">
        <v>234.903593253968</v>
      </c>
      <c r="J263" s="168">
        <v>84.9136423611111</v>
      </c>
      <c r="K263" s="168">
        <v>234.903720734127</v>
      </c>
      <c r="L263" s="168">
        <v>90.80997916666669</v>
      </c>
      <c r="M263" s="168">
        <v>234.913840277778</v>
      </c>
      <c r="N263" s="168">
        <v>46.6109945436508</v>
      </c>
      <c r="O263" s="29"/>
      <c r="P263" s="168">
        <v>199.154467637937</v>
      </c>
      <c r="Q263" s="168">
        <v>98.5633248653281</v>
      </c>
      <c r="R263" s="168">
        <v>137.973507896670</v>
      </c>
      <c r="S263" s="168">
        <v>26.8135498285994</v>
      </c>
      <c r="T263" s="29"/>
    </row>
    <row r="264" ht="16" customHeight="1">
      <c r="A264" s="240">
        <v>149.183503968254</v>
      </c>
      <c r="B264" s="168">
        <v>148.489644841270</v>
      </c>
      <c r="C264" s="168">
        <v>148.835600694444</v>
      </c>
      <c r="D264" s="168">
        <v>153.657370535714</v>
      </c>
      <c r="E264" s="168">
        <v>140.686072916667</v>
      </c>
      <c r="F264" s="168">
        <v>232.963323908730</v>
      </c>
      <c r="G264" s="168">
        <v>212.087366567460</v>
      </c>
      <c r="H264" s="168">
        <v>163.433999007937</v>
      </c>
      <c r="I264" s="168">
        <v>234.903120039683</v>
      </c>
      <c r="J264" s="168">
        <v>84.7336334325397</v>
      </c>
      <c r="K264" s="168">
        <v>234.904307043651</v>
      </c>
      <c r="L264" s="168">
        <v>90.510621031746</v>
      </c>
      <c r="M264" s="168">
        <v>234.913840277778</v>
      </c>
      <c r="N264" s="168">
        <v>57.1505902777778</v>
      </c>
      <c r="O264" s="29"/>
      <c r="P264" s="168">
        <v>199.129222779954</v>
      </c>
      <c r="Q264" s="168">
        <v>101.932175869246</v>
      </c>
      <c r="R264" s="168">
        <v>137.876211026771</v>
      </c>
      <c r="S264" s="168">
        <v>23.741196845413</v>
      </c>
      <c r="T264" s="29"/>
    </row>
    <row r="265" ht="16" customHeight="1">
      <c r="A265" s="240">
        <v>148.604480158730</v>
      </c>
      <c r="B265" s="168">
        <v>148.531762896825</v>
      </c>
      <c r="C265" s="168">
        <v>168.397064484127</v>
      </c>
      <c r="D265" s="168">
        <v>148.687618055556</v>
      </c>
      <c r="E265" s="168">
        <v>146.349296626984</v>
      </c>
      <c r="F265" s="168">
        <v>195.419471726190</v>
      </c>
      <c r="G265" s="168">
        <v>176.043667162698</v>
      </c>
      <c r="H265" s="168">
        <v>153.876047619048</v>
      </c>
      <c r="I265" s="168">
        <v>234.903787202381</v>
      </c>
      <c r="J265" s="168">
        <v>84.7090927579365</v>
      </c>
      <c r="K265" s="168">
        <v>234.678088789683</v>
      </c>
      <c r="L265" s="168">
        <v>90.8022549603175</v>
      </c>
      <c r="M265" s="168">
        <v>234.917432043651</v>
      </c>
      <c r="N265" s="168">
        <v>142.678659722222</v>
      </c>
      <c r="O265" s="29"/>
      <c r="P265" s="168">
        <v>150.148104901241</v>
      </c>
      <c r="Q265" s="168">
        <v>102.058860798237</v>
      </c>
      <c r="R265" s="168">
        <v>134.343208761835</v>
      </c>
      <c r="S265" s="168">
        <v>23.7653398424747</v>
      </c>
      <c r="T265" s="29"/>
    </row>
    <row r="266" ht="16" customHeight="1">
      <c r="A266" s="240">
        <v>148.558360119048</v>
      </c>
      <c r="B266" s="168">
        <v>234.226473214286</v>
      </c>
      <c r="C266" s="168">
        <v>234.865215277778</v>
      </c>
      <c r="D266" s="168">
        <v>148.668419146825</v>
      </c>
      <c r="E266" s="168">
        <v>147.967906746032</v>
      </c>
      <c r="F266" s="168">
        <v>178.808513888889</v>
      </c>
      <c r="G266" s="168">
        <v>78.72006398809521</v>
      </c>
      <c r="H266" s="168">
        <v>148.649828869048</v>
      </c>
      <c r="I266" s="168">
        <v>234.903787202381</v>
      </c>
      <c r="J266" s="168">
        <v>84.8481825396825</v>
      </c>
      <c r="K266" s="168">
        <v>232.60221875</v>
      </c>
      <c r="L266" s="168">
        <v>90.758589781746</v>
      </c>
      <c r="M266" s="168">
        <v>234.911514880952</v>
      </c>
      <c r="N266" s="168">
        <v>234.921144345238</v>
      </c>
      <c r="O266" s="29"/>
      <c r="P266" s="168">
        <v>142.390354125857</v>
      </c>
      <c r="Q266" s="168">
        <v>105.081022996246</v>
      </c>
      <c r="R266" s="168">
        <v>83.3285897200457</v>
      </c>
      <c r="S266" s="168">
        <v>24.7118031749918</v>
      </c>
      <c r="T266" s="29"/>
    </row>
    <row r="267" ht="16" customHeight="1">
      <c r="A267" s="240">
        <v>148.429050595238</v>
      </c>
      <c r="B267" s="168">
        <v>234.901474206349</v>
      </c>
      <c r="C267" s="168">
        <v>234.883815972222</v>
      </c>
      <c r="D267" s="168">
        <v>148.620115575397</v>
      </c>
      <c r="E267" s="168">
        <v>148.565574900794</v>
      </c>
      <c r="F267" s="168">
        <v>163.432456349206</v>
      </c>
      <c r="G267" s="168">
        <v>74.9585</v>
      </c>
      <c r="H267" s="168">
        <v>148.608929067460</v>
      </c>
      <c r="I267" s="168">
        <v>234.905253968254</v>
      </c>
      <c r="J267" s="168">
        <v>84.61336755952379</v>
      </c>
      <c r="K267" s="168">
        <v>222.649095734127</v>
      </c>
      <c r="L267" s="168">
        <v>90.5975193452381</v>
      </c>
      <c r="M267" s="168">
        <v>234.906233134921</v>
      </c>
      <c r="N267" s="168">
        <v>234.921042162698</v>
      </c>
      <c r="O267" s="29"/>
      <c r="P267" s="168">
        <v>142.296541380999</v>
      </c>
      <c r="Q267" s="168">
        <v>104.990845882305</v>
      </c>
      <c r="R267" s="168">
        <v>83.1961618511264</v>
      </c>
      <c r="S267" s="168">
        <v>24.6990562765263</v>
      </c>
      <c r="T267" s="29"/>
    </row>
    <row r="268" ht="16" customHeight="1">
      <c r="A268" s="240">
        <v>148.591218253968</v>
      </c>
      <c r="B268" s="168">
        <v>221.351046130952</v>
      </c>
      <c r="C268" s="168">
        <v>234.328077876984</v>
      </c>
      <c r="D268" s="168">
        <v>148.700658234127</v>
      </c>
      <c r="E268" s="168">
        <v>148.749001488095</v>
      </c>
      <c r="F268" s="168">
        <v>153.842926091270</v>
      </c>
      <c r="G268" s="168">
        <v>103.504176091270</v>
      </c>
      <c r="H268" s="168">
        <v>148.692407738095</v>
      </c>
      <c r="I268" s="168">
        <v>234.665189484127</v>
      </c>
      <c r="J268" s="168">
        <v>84.842904265873</v>
      </c>
      <c r="K268" s="168">
        <v>179.306612103175</v>
      </c>
      <c r="L268" s="168">
        <v>90.8082663690476</v>
      </c>
      <c r="M268" s="168">
        <v>234.903690972222</v>
      </c>
      <c r="N268" s="168">
        <v>234.912442956349</v>
      </c>
      <c r="O268" s="29"/>
      <c r="P268" s="168">
        <v>133.877809235227</v>
      </c>
      <c r="Q268" s="168">
        <v>108.246584231146</v>
      </c>
      <c r="R268" s="168">
        <v>23.5100330558276</v>
      </c>
      <c r="S268" s="168">
        <v>26.3613726330395</v>
      </c>
      <c r="T268" s="29"/>
    </row>
    <row r="269" ht="16" customHeight="1">
      <c r="A269" s="240">
        <v>148.556050595238</v>
      </c>
      <c r="B269" s="168">
        <v>192.874169642857</v>
      </c>
      <c r="C269" s="168">
        <v>215.275109126984</v>
      </c>
      <c r="D269" s="168">
        <v>148.696243551587</v>
      </c>
      <c r="E269" s="168">
        <v>148.798505456349</v>
      </c>
      <c r="F269" s="168">
        <v>101.299071428571</v>
      </c>
      <c r="G269" s="168">
        <v>124.159654265873</v>
      </c>
      <c r="H269" s="168">
        <v>148.646774305556</v>
      </c>
      <c r="I269" s="168">
        <v>232.526921626984</v>
      </c>
      <c r="J269" s="168">
        <v>84.79286359126981</v>
      </c>
      <c r="K269" s="168">
        <v>75.9829990079365</v>
      </c>
      <c r="L269" s="168">
        <v>90.7698308531746</v>
      </c>
      <c r="M269" s="168">
        <v>234.903690972222</v>
      </c>
      <c r="N269" s="168">
        <v>234.908093253968</v>
      </c>
      <c r="O269" s="29"/>
      <c r="P269" s="168">
        <v>133.866988042769</v>
      </c>
      <c r="Q269" s="168">
        <v>108.216743694907</v>
      </c>
      <c r="R269" s="168">
        <v>23.7847081088802</v>
      </c>
      <c r="S269" s="168">
        <v>26.3445488491675</v>
      </c>
      <c r="T269" s="29"/>
    </row>
    <row r="270" ht="16" customHeight="1">
      <c r="A270" s="240">
        <v>148.442018353175</v>
      </c>
      <c r="B270" s="168">
        <v>178.301206845238</v>
      </c>
      <c r="C270" s="168">
        <v>188.355593253968</v>
      </c>
      <c r="D270" s="168">
        <v>148.591085813492</v>
      </c>
      <c r="E270" s="168">
        <v>149.119900793651</v>
      </c>
      <c r="F270" s="168">
        <v>66.3440610119048</v>
      </c>
      <c r="G270" s="168">
        <v>166.614034722222</v>
      </c>
      <c r="H270" s="168">
        <v>148.592630456349</v>
      </c>
      <c r="I270" s="168">
        <v>222.425391865079</v>
      </c>
      <c r="J270" s="168">
        <v>233.232434027778</v>
      </c>
      <c r="K270" s="168">
        <v>18.7264136904762</v>
      </c>
      <c r="L270" s="168">
        <v>173.501879960317</v>
      </c>
      <c r="M270" s="168">
        <v>234.905253968254</v>
      </c>
      <c r="N270" s="168">
        <v>234.907467261905</v>
      </c>
      <c r="O270" s="29"/>
      <c r="P270" s="168">
        <v>131.260659994287</v>
      </c>
      <c r="Q270" s="168">
        <v>110.513149893895</v>
      </c>
      <c r="R270" s="168">
        <v>23.7499816356513</v>
      </c>
      <c r="S270" s="168">
        <v>27.1899093005224</v>
      </c>
      <c r="T270" s="29"/>
    </row>
    <row r="271" ht="16" customHeight="1">
      <c r="A271" s="240">
        <v>148.614649801587</v>
      </c>
      <c r="B271" s="168">
        <v>153.317679563492</v>
      </c>
      <c r="C271" s="168">
        <v>173.289707837302</v>
      </c>
      <c r="D271" s="168">
        <v>100.966411706349</v>
      </c>
      <c r="E271" s="168">
        <v>234.665795634921</v>
      </c>
      <c r="F271" s="168">
        <v>94.7692385912698</v>
      </c>
      <c r="G271" s="168">
        <v>234.757375992064</v>
      </c>
      <c r="H271" s="168">
        <v>148.639862103175</v>
      </c>
      <c r="I271" s="168">
        <v>179.097412698413</v>
      </c>
      <c r="J271" s="168">
        <v>234.916296130952</v>
      </c>
      <c r="K271" s="168">
        <v>24.9232807539683</v>
      </c>
      <c r="L271" s="168">
        <v>234.917986607143</v>
      </c>
      <c r="M271" s="168">
        <v>29.5260873015873</v>
      </c>
      <c r="N271" s="168">
        <v>42.784378968254</v>
      </c>
      <c r="O271" s="29"/>
      <c r="P271" s="168">
        <v>128.462144445805</v>
      </c>
      <c r="Q271" s="168">
        <v>110.670437479595</v>
      </c>
      <c r="R271" s="168">
        <v>24.8589459884101</v>
      </c>
      <c r="S271" s="168">
        <v>27.2469902873</v>
      </c>
      <c r="T271" s="29"/>
    </row>
    <row r="272" ht="16" customHeight="1">
      <c r="A272" s="240">
        <v>148.603430059524</v>
      </c>
      <c r="B272" s="168">
        <v>148.006227678571</v>
      </c>
      <c r="C272" s="168">
        <v>160.052467757937</v>
      </c>
      <c r="D272" s="168">
        <v>66.4837906746032</v>
      </c>
      <c r="E272" s="168">
        <v>234.549155753968</v>
      </c>
      <c r="F272" s="168">
        <v>112.877829365079</v>
      </c>
      <c r="G272" s="168">
        <v>234.848588789683</v>
      </c>
      <c r="H272" s="168">
        <v>148.602939980159</v>
      </c>
      <c r="I272" s="168">
        <v>162.787181547619</v>
      </c>
      <c r="J272" s="168">
        <v>234.917494047619</v>
      </c>
      <c r="K272" s="168">
        <v>40.3062976190476</v>
      </c>
      <c r="L272" s="168">
        <v>234.917986607143</v>
      </c>
      <c r="M272" s="168">
        <v>25.7991592261905</v>
      </c>
      <c r="N272" s="168">
        <v>39.4090307539683</v>
      </c>
      <c r="O272" s="29"/>
      <c r="P272" s="168">
        <v>128.455957700784</v>
      </c>
      <c r="Q272" s="168">
        <v>112.840585720699</v>
      </c>
      <c r="R272" s="168">
        <v>24.8590842311459</v>
      </c>
      <c r="S272" s="168">
        <v>28.7403066846229</v>
      </c>
      <c r="T272" s="29"/>
    </row>
    <row r="273" ht="16" customHeight="1">
      <c r="A273" s="240">
        <v>148.397733630952</v>
      </c>
      <c r="B273" s="168">
        <v>147.934312003968</v>
      </c>
      <c r="C273" s="168">
        <v>151.107915178571</v>
      </c>
      <c r="D273" s="168">
        <v>76.8957137896826</v>
      </c>
      <c r="E273" s="168">
        <v>232.683667658730</v>
      </c>
      <c r="F273" s="168">
        <v>134.007095238095</v>
      </c>
      <c r="G273" s="168">
        <v>234.204666666667</v>
      </c>
      <c r="H273" s="168">
        <v>101.549233630952</v>
      </c>
      <c r="I273" s="168">
        <v>152.849983134921</v>
      </c>
      <c r="J273" s="168">
        <v>234.915008928571</v>
      </c>
      <c r="K273" s="168">
        <v>65.4541726190476</v>
      </c>
      <c r="L273" s="168">
        <v>234.917964781746</v>
      </c>
      <c r="M273" s="168">
        <v>33.848748015873</v>
      </c>
      <c r="N273" s="168">
        <v>46.5456245039683</v>
      </c>
      <c r="O273" s="29"/>
      <c r="P273" s="168">
        <v>125.350200987594</v>
      </c>
      <c r="Q273" s="168">
        <v>112.676970086516</v>
      </c>
      <c r="R273" s="168">
        <v>25.6243383733268</v>
      </c>
      <c r="S273" s="168">
        <v>28.6044446825008</v>
      </c>
      <c r="T273" s="29"/>
    </row>
    <row r="274" ht="16" customHeight="1">
      <c r="A274" s="240">
        <v>148.570714781746</v>
      </c>
      <c r="B274" s="168">
        <v>148.274535714286</v>
      </c>
      <c r="C274" s="168">
        <v>148.253856150794</v>
      </c>
      <c r="D274" s="168">
        <v>94.77439980158729</v>
      </c>
      <c r="E274" s="168">
        <v>220.847388392857</v>
      </c>
      <c r="F274" s="168">
        <v>146.409277777778</v>
      </c>
      <c r="G274" s="168">
        <v>229.862962797619</v>
      </c>
      <c r="H274" s="168">
        <v>18.7990739087302</v>
      </c>
      <c r="I274" s="168">
        <v>148.725455357143</v>
      </c>
      <c r="J274" s="168">
        <v>234.906744543651</v>
      </c>
      <c r="K274" s="168">
        <v>90.01388789682539</v>
      </c>
      <c r="L274" s="168">
        <v>234.906818948413</v>
      </c>
      <c r="M274" s="168">
        <v>90.6741433531746</v>
      </c>
      <c r="N274" s="168">
        <v>57.3436344246032</v>
      </c>
      <c r="O274" s="29"/>
      <c r="P274" s="168">
        <v>124.047697824845</v>
      </c>
      <c r="Q274" s="168">
        <v>114.218136324682</v>
      </c>
      <c r="R274" s="168">
        <v>25.7235670706823</v>
      </c>
      <c r="S274" s="168">
        <v>30.8434628019915</v>
      </c>
      <c r="T274" s="29"/>
    </row>
    <row r="275" ht="16" customHeight="1">
      <c r="A275" s="240">
        <v>148.571188492064</v>
      </c>
      <c r="B275" s="168">
        <v>148.598009920635</v>
      </c>
      <c r="C275" s="168">
        <v>148.101551091270</v>
      </c>
      <c r="D275" s="168">
        <v>112.807497023810</v>
      </c>
      <c r="E275" s="168">
        <v>177.932120039683</v>
      </c>
      <c r="F275" s="168">
        <v>148.124381448413</v>
      </c>
      <c r="G275" s="168">
        <v>175.323688988095</v>
      </c>
      <c r="H275" s="168">
        <v>18.6504265873016</v>
      </c>
      <c r="I275" s="168">
        <v>148.335890376984</v>
      </c>
      <c r="J275" s="168">
        <v>234.903694444444</v>
      </c>
      <c r="K275" s="168">
        <v>90.09235664682539</v>
      </c>
      <c r="L275" s="168">
        <v>234.906571428571</v>
      </c>
      <c r="M275" s="168">
        <v>90.69042460317461</v>
      </c>
      <c r="N275" s="168">
        <v>148.748368055556</v>
      </c>
      <c r="O275" s="29"/>
      <c r="P275" s="168">
        <v>124.037155158341</v>
      </c>
      <c r="Q275" s="168">
        <v>114.210684480085</v>
      </c>
      <c r="R275" s="168">
        <v>26.7777725065295</v>
      </c>
      <c r="S275" s="168">
        <v>30.8071437316357</v>
      </c>
      <c r="T275" s="29"/>
    </row>
    <row r="276" ht="16" customHeight="1">
      <c r="A276" s="240">
        <v>148.407688492064</v>
      </c>
      <c r="B276" s="168">
        <v>148.613508928571</v>
      </c>
      <c r="C276" s="168">
        <v>148.590326388889</v>
      </c>
      <c r="D276" s="168">
        <v>134.063984126984</v>
      </c>
      <c r="E276" s="168">
        <v>162.367936507937</v>
      </c>
      <c r="F276" s="168">
        <v>148.617461309524</v>
      </c>
      <c r="G276" s="168">
        <v>78.3351324404762</v>
      </c>
      <c r="H276" s="168">
        <v>22.4099136904762</v>
      </c>
      <c r="I276" s="168">
        <v>148.691316964286</v>
      </c>
      <c r="J276" s="168">
        <v>234.905214285714</v>
      </c>
      <c r="K276" s="168">
        <v>89.8579002976191</v>
      </c>
      <c r="L276" s="168">
        <v>234.904684027778</v>
      </c>
      <c r="M276" s="168">
        <v>90.4829315476191</v>
      </c>
      <c r="N276" s="168">
        <v>234.920688492064</v>
      </c>
      <c r="O276" s="29"/>
      <c r="P276" s="168">
        <v>118.338786524649</v>
      </c>
      <c r="Q276" s="168">
        <v>115.479980819458</v>
      </c>
      <c r="R276" s="168">
        <v>26.7322952375122</v>
      </c>
      <c r="S276" s="168">
        <v>33.5224233798564</v>
      </c>
      <c r="T276" s="29"/>
    </row>
    <row r="277" ht="16" customHeight="1">
      <c r="A277" s="240">
        <v>148.539488591270</v>
      </c>
      <c r="B277" s="168">
        <v>148.825506944444</v>
      </c>
      <c r="C277" s="168">
        <v>148.682768353175</v>
      </c>
      <c r="D277" s="168">
        <v>146.408635416667</v>
      </c>
      <c r="E277" s="168">
        <v>148.557661210317</v>
      </c>
      <c r="F277" s="168">
        <v>234.756637400794</v>
      </c>
      <c r="G277" s="168">
        <v>75.21684027777781</v>
      </c>
      <c r="H277" s="168">
        <v>55.9547425595238</v>
      </c>
      <c r="I277" s="168">
        <v>148.721696428571</v>
      </c>
      <c r="J277" s="168">
        <v>234.903690972222</v>
      </c>
      <c r="K277" s="168">
        <v>90.0735778769841</v>
      </c>
      <c r="L277" s="168">
        <v>234.903755456349</v>
      </c>
      <c r="M277" s="168">
        <v>234.913604662698</v>
      </c>
      <c r="N277" s="168">
        <v>234.917017857143</v>
      </c>
      <c r="O277" s="29"/>
      <c r="P277" s="168">
        <v>60.8316473841006</v>
      </c>
      <c r="Q277" s="168">
        <v>117.535068764283</v>
      </c>
      <c r="R277" s="168">
        <v>28.6774322559582</v>
      </c>
      <c r="S277" s="168">
        <v>33.6322018854065</v>
      </c>
      <c r="T277" s="29"/>
    </row>
    <row r="278" ht="16" customHeight="1">
      <c r="A278" s="240">
        <v>229.003623511905</v>
      </c>
      <c r="B278" s="168">
        <v>148.752094742064</v>
      </c>
      <c r="C278" s="168">
        <v>148.610911706349</v>
      </c>
      <c r="D278" s="168">
        <v>148.028085813492</v>
      </c>
      <c r="E278" s="168">
        <v>148.487083829365</v>
      </c>
      <c r="F278" s="168">
        <v>234.618226190476</v>
      </c>
      <c r="G278" s="168">
        <v>88.63289335317459</v>
      </c>
      <c r="H278" s="168">
        <v>84.5418229166667</v>
      </c>
      <c r="I278" s="168">
        <v>148.655845238095</v>
      </c>
      <c r="J278" s="168">
        <v>234.903690972222</v>
      </c>
      <c r="K278" s="168">
        <v>90.0453928571429</v>
      </c>
      <c r="L278" s="168">
        <v>234.903755456349</v>
      </c>
      <c r="M278" s="168">
        <v>234.913629464286</v>
      </c>
      <c r="N278" s="168">
        <v>234.916825892857</v>
      </c>
      <c r="O278" s="29"/>
      <c r="P278" s="168">
        <v>60.8285427889324</v>
      </c>
      <c r="Q278" s="168">
        <v>117.518724493960</v>
      </c>
      <c r="R278" s="168">
        <v>28.666495266079</v>
      </c>
      <c r="S278" s="168">
        <v>35.9341673808358</v>
      </c>
      <c r="T278" s="29"/>
    </row>
    <row r="279" ht="16" customHeight="1">
      <c r="A279" s="240">
        <v>234.901026785714</v>
      </c>
      <c r="B279" s="168">
        <v>148.724552083333</v>
      </c>
      <c r="C279" s="168">
        <v>148.577016369048</v>
      </c>
      <c r="D279" s="168">
        <v>148.609268849206</v>
      </c>
      <c r="E279" s="168">
        <v>148.597799603175</v>
      </c>
      <c r="F279" s="168">
        <v>232.967862599206</v>
      </c>
      <c r="G279" s="168">
        <v>103.304526785714</v>
      </c>
      <c r="H279" s="168">
        <v>84.30964087301589</v>
      </c>
      <c r="I279" s="168">
        <v>45.0630446428571</v>
      </c>
      <c r="J279" s="168">
        <v>234.905253968254</v>
      </c>
      <c r="K279" s="168">
        <v>89.90966865079371</v>
      </c>
      <c r="L279" s="168">
        <v>234.905253968254</v>
      </c>
      <c r="M279" s="168">
        <v>234.913604662698</v>
      </c>
      <c r="N279" s="168">
        <v>234.906188492063</v>
      </c>
      <c r="O279" s="29"/>
      <c r="P279" s="168">
        <v>61.3523562479595</v>
      </c>
      <c r="Q279" s="168">
        <v>118.130725595821</v>
      </c>
      <c r="R279" s="168">
        <v>30.8205634794319</v>
      </c>
      <c r="S279" s="168">
        <v>35.8267032933399</v>
      </c>
      <c r="T279" s="29"/>
    </row>
    <row r="280" ht="16" customHeight="1">
      <c r="A280" s="240">
        <v>234.598227678571</v>
      </c>
      <c r="B280" s="168">
        <v>148.857837797619</v>
      </c>
      <c r="C280" s="168">
        <v>148.657850198413</v>
      </c>
      <c r="D280" s="168">
        <v>148.822867063492</v>
      </c>
      <c r="E280" s="168">
        <v>79.0975803571429</v>
      </c>
      <c r="F280" s="168">
        <v>194.368829365079</v>
      </c>
      <c r="G280" s="168">
        <v>123.986055555556</v>
      </c>
      <c r="H280" s="168">
        <v>84.5718278769841</v>
      </c>
      <c r="I280" s="168">
        <v>18.4185600198413</v>
      </c>
      <c r="J280" s="168">
        <v>234.667625496032</v>
      </c>
      <c r="K280" s="168">
        <v>90.0792723214286</v>
      </c>
      <c r="L280" s="168">
        <v>234.885297123016</v>
      </c>
      <c r="M280" s="168">
        <v>234.918545634921</v>
      </c>
      <c r="N280" s="168">
        <v>234.906736111111</v>
      </c>
      <c r="O280" s="29"/>
      <c r="P280" s="168">
        <v>65.40966780933729</v>
      </c>
      <c r="Q280" s="168">
        <v>119.007569172380</v>
      </c>
      <c r="R280" s="168">
        <v>30.9311796033301</v>
      </c>
      <c r="S280" s="168">
        <v>38.6909198498204</v>
      </c>
      <c r="T280" s="29"/>
    </row>
    <row r="281" ht="16" customHeight="1">
      <c r="A281" s="240">
        <v>232.375530753968</v>
      </c>
      <c r="B281" s="168">
        <v>148.775942460317</v>
      </c>
      <c r="C281" s="168">
        <v>148.639686507937</v>
      </c>
      <c r="D281" s="168">
        <v>148.723790674603</v>
      </c>
      <c r="E281" s="168">
        <v>68.2689965277778</v>
      </c>
      <c r="F281" s="168">
        <v>163.573749007937</v>
      </c>
      <c r="G281" s="168">
        <v>168.950297619048</v>
      </c>
      <c r="H281" s="168">
        <v>84.57591220238101</v>
      </c>
      <c r="I281" s="168">
        <v>19.4101488095238</v>
      </c>
      <c r="J281" s="168">
        <v>232.534893353175</v>
      </c>
      <c r="K281" s="168">
        <v>90.0357728174603</v>
      </c>
      <c r="L281" s="168">
        <v>233.342327876984</v>
      </c>
      <c r="M281" s="168">
        <v>234.911394345238</v>
      </c>
      <c r="N281" s="168">
        <v>183.247059027778</v>
      </c>
      <c r="O281" s="29"/>
      <c r="P281" s="168">
        <v>70.09794982451849</v>
      </c>
      <c r="Q281" s="168">
        <v>118.990196498531</v>
      </c>
      <c r="R281" s="168">
        <v>32.827849024649</v>
      </c>
      <c r="S281" s="168">
        <v>38.6227330231799</v>
      </c>
      <c r="T281" s="29"/>
    </row>
    <row r="282" ht="16" customHeight="1">
      <c r="A282" s="240">
        <v>220.799739087302</v>
      </c>
      <c r="B282" s="168">
        <v>148.740357638889</v>
      </c>
      <c r="C282" s="168">
        <v>148.529526289683</v>
      </c>
      <c r="D282" s="168">
        <v>148.677090773810</v>
      </c>
      <c r="E282" s="168">
        <v>82.1609776785714</v>
      </c>
      <c r="F282" s="168">
        <v>153.655296130952</v>
      </c>
      <c r="G282" s="168">
        <v>234.865240079365</v>
      </c>
      <c r="H282" s="168">
        <v>84.3921190476191</v>
      </c>
      <c r="I282" s="168">
        <v>26.4198834325397</v>
      </c>
      <c r="J282" s="168">
        <v>222.333886408730</v>
      </c>
      <c r="K282" s="168">
        <v>89.7962817460318</v>
      </c>
      <c r="L282" s="168">
        <v>49.0739265873016</v>
      </c>
      <c r="M282" s="168">
        <v>234.906722718254</v>
      </c>
      <c r="N282" s="168">
        <v>42.2877708333333</v>
      </c>
      <c r="O282" s="29"/>
      <c r="P282" s="168">
        <v>69.98613797747311</v>
      </c>
      <c r="Q282" s="168">
        <v>118.831475983513</v>
      </c>
      <c r="R282" s="168">
        <v>32.7543747959517</v>
      </c>
      <c r="S282" s="168">
        <v>42.2006386712374</v>
      </c>
      <c r="T282" s="29"/>
    </row>
    <row r="283" ht="16" customHeight="1">
      <c r="A283" s="240">
        <v>192.553773809524</v>
      </c>
      <c r="B283" s="168">
        <v>146.965625496032</v>
      </c>
      <c r="C283" s="168">
        <v>148.594751488095</v>
      </c>
      <c r="D283" s="168">
        <v>148.828127976190</v>
      </c>
      <c r="E283" s="168">
        <v>118.338427083333</v>
      </c>
      <c r="F283" s="168">
        <v>66.7059484126984</v>
      </c>
      <c r="G283" s="168">
        <v>234.223338293651</v>
      </c>
      <c r="H283" s="168">
        <v>84.5508139880952</v>
      </c>
      <c r="I283" s="168">
        <v>42.6145362103175</v>
      </c>
      <c r="J283" s="168">
        <v>200.030748511905</v>
      </c>
      <c r="K283" s="168">
        <v>89.9561750992064</v>
      </c>
      <c r="L283" s="168">
        <v>24.7949553571429</v>
      </c>
      <c r="M283" s="168">
        <v>234.903690972222</v>
      </c>
      <c r="N283" s="168">
        <v>39.1111716269841</v>
      </c>
      <c r="O283" s="29"/>
      <c r="P283" s="168">
        <v>75.47184847371859</v>
      </c>
      <c r="Q283" s="168">
        <v>118.975691213679</v>
      </c>
      <c r="R283" s="168">
        <v>35.0992516527914</v>
      </c>
      <c r="S283" s="168">
        <v>45.8410983920993</v>
      </c>
      <c r="T283" s="29"/>
    </row>
    <row r="284" ht="16" customHeight="1">
      <c r="A284" s="240">
        <v>162.831647321429</v>
      </c>
      <c r="B284" s="168">
        <v>68.717777281746</v>
      </c>
      <c r="C284" s="168">
        <v>136.116622519841</v>
      </c>
      <c r="D284" s="168">
        <v>148.737640873016</v>
      </c>
      <c r="E284" s="168">
        <v>141.579655753968</v>
      </c>
      <c r="F284" s="168">
        <v>77.5174459325397</v>
      </c>
      <c r="G284" s="168">
        <v>229.249212301587</v>
      </c>
      <c r="H284" s="168">
        <v>84.5445570436508</v>
      </c>
      <c r="I284" s="168">
        <v>83.554871031746</v>
      </c>
      <c r="J284" s="168">
        <v>178.860707837302</v>
      </c>
      <c r="K284" s="168">
        <v>89.9434781746032</v>
      </c>
      <c r="L284" s="168">
        <v>35.6368179563492</v>
      </c>
      <c r="M284" s="168">
        <v>234.903690972222</v>
      </c>
      <c r="N284" s="168">
        <v>46.5757658730159</v>
      </c>
      <c r="O284" s="29"/>
      <c r="P284" s="168">
        <v>81.5928287218413</v>
      </c>
      <c r="Q284" s="168">
        <v>118.944170849657</v>
      </c>
      <c r="R284" s="168">
        <v>38.1836893976494</v>
      </c>
      <c r="S284" s="168">
        <v>45.7920436459354</v>
      </c>
      <c r="T284" s="29"/>
    </row>
    <row r="285" ht="16" customHeight="1">
      <c r="A285" s="240">
        <v>153.097685019841</v>
      </c>
      <c r="B285" s="168">
        <v>84.4131155753968</v>
      </c>
      <c r="C285" s="168">
        <v>65.42622718253971</v>
      </c>
      <c r="D285" s="168">
        <v>148.647879960317</v>
      </c>
      <c r="E285" s="168">
        <v>146.265523313492</v>
      </c>
      <c r="F285" s="168">
        <v>95.162091765873</v>
      </c>
      <c r="G285" s="168">
        <v>211.024213789683</v>
      </c>
      <c r="H285" s="168">
        <v>84.46208779761911</v>
      </c>
      <c r="I285" s="168">
        <v>83.2877118055556</v>
      </c>
      <c r="J285" s="168">
        <v>162.558765376984</v>
      </c>
      <c r="K285" s="168">
        <v>234.920155753968</v>
      </c>
      <c r="L285" s="168">
        <v>53.6488298611111</v>
      </c>
      <c r="M285" s="168">
        <v>234.905253968254</v>
      </c>
      <c r="N285" s="168">
        <v>57.3822673611111</v>
      </c>
      <c r="O285" s="29"/>
      <c r="P285" s="168">
        <v>81.5199666380999</v>
      </c>
      <c r="Q285" s="168">
        <v>118.818359247470</v>
      </c>
      <c r="R285" s="168">
        <v>38.1264987349004</v>
      </c>
      <c r="S285" s="168">
        <v>49.8005896996409</v>
      </c>
      <c r="T285" s="29"/>
    </row>
    <row r="286" ht="16" customHeight="1">
      <c r="A286" s="240">
        <v>148.160351686508</v>
      </c>
      <c r="B286" s="168">
        <v>121.543806547619</v>
      </c>
      <c r="C286" s="168">
        <v>71.2451056547619</v>
      </c>
      <c r="D286" s="168">
        <v>148.641058035714</v>
      </c>
      <c r="E286" s="168">
        <v>148.003947420635</v>
      </c>
      <c r="F286" s="168">
        <v>134.864754464286</v>
      </c>
      <c r="G286" s="168">
        <v>75.1951180555556</v>
      </c>
      <c r="H286" s="168">
        <v>84.33155803571429</v>
      </c>
      <c r="I286" s="168">
        <v>83.58946825396831</v>
      </c>
      <c r="J286" s="168">
        <v>148.738441468254</v>
      </c>
      <c r="K286" s="168">
        <v>234.915659722222</v>
      </c>
      <c r="L286" s="168">
        <v>82.8019186507937</v>
      </c>
      <c r="M286" s="168">
        <v>234.904239087302</v>
      </c>
      <c r="N286" s="168">
        <v>234.922056547619</v>
      </c>
      <c r="O286" s="29"/>
      <c r="P286" s="168">
        <v>85.8063382508978</v>
      </c>
      <c r="Q286" s="168">
        <v>118.982979309501</v>
      </c>
      <c r="R286" s="168">
        <v>41.0798201314071</v>
      </c>
      <c r="S286" s="168">
        <v>55.5066861532811</v>
      </c>
      <c r="T286" s="29"/>
    </row>
    <row r="287" ht="16" customHeight="1">
      <c r="A287" s="240">
        <v>148.142742559524</v>
      </c>
      <c r="B287" s="168">
        <v>144.611441964286</v>
      </c>
      <c r="C287" s="168">
        <v>89.1231081349206</v>
      </c>
      <c r="D287" s="168">
        <v>221.937883432540</v>
      </c>
      <c r="E287" s="168">
        <v>148.701257936508</v>
      </c>
      <c r="F287" s="168">
        <v>147.299916666667</v>
      </c>
      <c r="G287" s="168">
        <v>88.9250833333333</v>
      </c>
      <c r="H287" s="168">
        <v>84.68710863095239</v>
      </c>
      <c r="I287" s="168">
        <v>83.5616041666667</v>
      </c>
      <c r="J287" s="168">
        <v>94.4693224206349</v>
      </c>
      <c r="K287" s="168">
        <v>234.913490079365</v>
      </c>
      <c r="L287" s="168">
        <v>90.4903521825397</v>
      </c>
      <c r="M287" s="168">
        <v>188.916464285714</v>
      </c>
      <c r="N287" s="168">
        <v>234.925094246032</v>
      </c>
      <c r="O287" s="29"/>
      <c r="P287" s="168">
        <v>85.8027827089455</v>
      </c>
      <c r="Q287" s="168">
        <v>118.982051909892</v>
      </c>
      <c r="R287" s="168">
        <v>41.0584649444989</v>
      </c>
      <c r="S287" s="168">
        <v>55.5025761100229</v>
      </c>
      <c r="T287" s="29"/>
    </row>
    <row r="288" ht="16" customHeight="1">
      <c r="A288" s="240">
        <v>148.062094742064</v>
      </c>
      <c r="B288" s="168">
        <v>146.008705853175</v>
      </c>
      <c r="C288" s="168">
        <v>106.761741567460</v>
      </c>
      <c r="D288" s="168">
        <v>234.904150297619</v>
      </c>
      <c r="E288" s="168">
        <v>148.635451884921</v>
      </c>
      <c r="F288" s="168">
        <v>146.223426091270</v>
      </c>
      <c r="G288" s="168">
        <v>103.788072420635</v>
      </c>
      <c r="H288" s="168">
        <v>84.20810267857139</v>
      </c>
      <c r="I288" s="168">
        <v>83.3254880952381</v>
      </c>
      <c r="J288" s="168">
        <v>18.4577827380952</v>
      </c>
      <c r="K288" s="168">
        <v>234.911215277778</v>
      </c>
      <c r="L288" s="168">
        <v>90.32129414682539</v>
      </c>
      <c r="M288" s="168">
        <v>29.118472718254</v>
      </c>
      <c r="N288" s="168">
        <v>234.918739583333</v>
      </c>
      <c r="O288" s="29"/>
      <c r="P288" s="168">
        <v>88.5898506366308</v>
      </c>
      <c r="Q288" s="168">
        <v>118.839203803461</v>
      </c>
      <c r="R288" s="168">
        <v>44.7734997347372</v>
      </c>
      <c r="S288" s="168">
        <v>55.5551006978453</v>
      </c>
      <c r="T288" s="29"/>
    </row>
    <row r="289" ht="16" customHeight="1">
      <c r="A289" s="240">
        <v>148.388180059524</v>
      </c>
      <c r="B289" s="168">
        <v>146.191141865079</v>
      </c>
      <c r="C289" s="168">
        <v>127.193121031746</v>
      </c>
      <c r="D289" s="168">
        <v>233.046619047619</v>
      </c>
      <c r="E289" s="168">
        <v>148.821657738095</v>
      </c>
      <c r="F289" s="168">
        <v>234.893645337302</v>
      </c>
      <c r="G289" s="168">
        <v>170.321102182540</v>
      </c>
      <c r="H289" s="168">
        <v>84.4208655753968</v>
      </c>
      <c r="I289" s="168">
        <v>83.546091765873</v>
      </c>
      <c r="J289" s="168">
        <v>18.4646125992063</v>
      </c>
      <c r="K289" s="168">
        <v>234.906794642857</v>
      </c>
      <c r="L289" s="168">
        <v>90.5364618055556</v>
      </c>
      <c r="M289" s="168">
        <v>34.1129037698413</v>
      </c>
      <c r="N289" s="168">
        <v>234.911497519841</v>
      </c>
      <c r="O289" s="29"/>
      <c r="P289" s="168">
        <v>88.7734247469801</v>
      </c>
      <c r="Q289" s="168">
        <v>119.018247531015</v>
      </c>
      <c r="R289" s="168">
        <v>44.9550818233758</v>
      </c>
      <c r="S289" s="168">
        <v>55.7333960781913</v>
      </c>
      <c r="T289" s="29"/>
    </row>
    <row r="290" ht="16" customHeight="1">
      <c r="A290" s="240">
        <v>148.776253968254</v>
      </c>
      <c r="B290" s="168">
        <v>147.825580357143</v>
      </c>
      <c r="C290" s="168">
        <v>146.413756448413</v>
      </c>
      <c r="D290" s="168">
        <v>222.476731150794</v>
      </c>
      <c r="E290" s="168">
        <v>149.493504464286</v>
      </c>
      <c r="F290" s="168">
        <v>233.028175099206</v>
      </c>
      <c r="G290" s="168">
        <v>234.866065972222</v>
      </c>
      <c r="H290" s="168">
        <v>84.44502728174599</v>
      </c>
      <c r="I290" s="168">
        <v>83.5265907738095</v>
      </c>
      <c r="J290" s="168">
        <v>22.8618864087302</v>
      </c>
      <c r="K290" s="168">
        <v>234.903690972222</v>
      </c>
      <c r="L290" s="168">
        <v>90.47577529761909</v>
      </c>
      <c r="M290" s="168">
        <v>46.3366661706349</v>
      </c>
      <c r="N290" s="168">
        <v>234.905245535714</v>
      </c>
      <c r="O290" s="29"/>
      <c r="P290" s="168">
        <v>92.6204277873</v>
      </c>
      <c r="Q290" s="168">
        <v>119.015908117042</v>
      </c>
      <c r="R290" s="168">
        <v>55.4356722371858</v>
      </c>
      <c r="S290" s="168">
        <v>55.6939525179563</v>
      </c>
      <c r="T290" s="29"/>
    </row>
    <row r="291" ht="16" customHeight="1">
      <c r="A291" s="240">
        <v>148.770459821429</v>
      </c>
      <c r="B291" s="168">
        <v>148.477294642857</v>
      </c>
      <c r="C291" s="168">
        <v>146.266096230159</v>
      </c>
      <c r="D291" s="168">
        <v>194.354543650794</v>
      </c>
      <c r="E291" s="168">
        <v>233.142300099206</v>
      </c>
      <c r="F291" s="168">
        <v>222.50953125</v>
      </c>
      <c r="G291" s="168">
        <v>234.856615079365</v>
      </c>
      <c r="H291" s="168">
        <v>84.3997232142857</v>
      </c>
      <c r="I291" s="168">
        <v>83.4415892857143</v>
      </c>
      <c r="J291" s="168">
        <v>35.0946200396825</v>
      </c>
      <c r="K291" s="168">
        <v>234.905253968254</v>
      </c>
      <c r="L291" s="168">
        <v>90.3924370039683</v>
      </c>
      <c r="M291" s="168">
        <v>64.7665476190476</v>
      </c>
      <c r="N291" s="168">
        <v>234.906806547619</v>
      </c>
      <c r="O291" s="29"/>
      <c r="P291" s="168">
        <v>92.4781974371531</v>
      </c>
      <c r="Q291" s="168">
        <v>118.863510549298</v>
      </c>
      <c r="R291" s="168">
        <v>55.3298701232452</v>
      </c>
      <c r="S291" s="168">
        <v>55.5725101003918</v>
      </c>
      <c r="T291" s="29"/>
    </row>
    <row r="292" ht="16" customHeight="1">
      <c r="A292" s="240">
        <v>148.967064980159</v>
      </c>
      <c r="B292" s="168">
        <v>149.428755952381</v>
      </c>
      <c r="C292" s="168">
        <v>148.100333333333</v>
      </c>
      <c r="D292" s="168">
        <v>163.628954365079</v>
      </c>
      <c r="E292" s="168">
        <v>234.591128472222</v>
      </c>
      <c r="F292" s="168">
        <v>153.522452380952</v>
      </c>
      <c r="G292" s="168">
        <v>234.116481150794</v>
      </c>
      <c r="H292" s="168">
        <v>233.888426587302</v>
      </c>
      <c r="I292" s="168">
        <v>83.546314484127</v>
      </c>
      <c r="J292" s="168">
        <v>84.4166840277778</v>
      </c>
      <c r="K292" s="168">
        <v>234.903714781746</v>
      </c>
      <c r="L292" s="168">
        <v>90.52084821428571</v>
      </c>
      <c r="M292" s="168">
        <v>90.5690104166667</v>
      </c>
      <c r="N292" s="168">
        <v>178.447916666667</v>
      </c>
      <c r="O292" s="29"/>
      <c r="P292" s="168">
        <v>95.88228911606269</v>
      </c>
      <c r="Q292" s="168">
        <v>118.996779607411</v>
      </c>
      <c r="R292" s="168">
        <v>229.111750122429</v>
      </c>
      <c r="S292" s="168">
        <v>55.6953859573947</v>
      </c>
      <c r="T292" s="29"/>
    </row>
    <row r="293" ht="16" customHeight="1">
      <c r="A293" s="240">
        <v>148.941687003968</v>
      </c>
      <c r="B293" s="168">
        <v>149.431314484127</v>
      </c>
      <c r="C293" s="168">
        <v>148.841485119048</v>
      </c>
      <c r="D293" s="168">
        <v>153.794595734127</v>
      </c>
      <c r="E293" s="168">
        <v>232.659032242064</v>
      </c>
      <c r="F293" s="168">
        <v>66.64859424603181</v>
      </c>
      <c r="G293" s="168">
        <v>229.210555059524</v>
      </c>
      <c r="H293" s="168">
        <v>234.911807539683</v>
      </c>
      <c r="I293" s="168">
        <v>83.5458903769841</v>
      </c>
      <c r="J293" s="168">
        <v>84.5076919642857</v>
      </c>
      <c r="K293" s="168">
        <v>234.903714781746</v>
      </c>
      <c r="L293" s="168">
        <v>234.917390873016</v>
      </c>
      <c r="M293" s="168">
        <v>90.53925198412701</v>
      </c>
      <c r="N293" s="168">
        <v>41.7403353174603</v>
      </c>
      <c r="O293" s="29"/>
      <c r="P293" s="168">
        <v>95.83419543747959</v>
      </c>
      <c r="Q293" s="168">
        <v>118.981964169115</v>
      </c>
      <c r="R293" s="168">
        <v>229.104562010284</v>
      </c>
      <c r="S293" s="168">
        <v>55.6372321865818</v>
      </c>
      <c r="T293" s="29"/>
    </row>
    <row r="294" ht="16" customHeight="1">
      <c r="A294" s="240">
        <v>148.872363591270</v>
      </c>
      <c r="B294" s="168">
        <v>149.277401289683</v>
      </c>
      <c r="C294" s="168">
        <v>148.749094246032</v>
      </c>
      <c r="D294" s="168">
        <v>148.672178571429</v>
      </c>
      <c r="E294" s="168">
        <v>220.805975198413</v>
      </c>
      <c r="F294" s="168">
        <v>77.872818452381</v>
      </c>
      <c r="G294" s="168">
        <v>210.957866567460</v>
      </c>
      <c r="H294" s="168">
        <v>234.911807539683</v>
      </c>
      <c r="I294" s="168">
        <v>83.4198640873016</v>
      </c>
      <c r="J294" s="168">
        <v>84.30907787698411</v>
      </c>
      <c r="K294" s="168">
        <v>234.904400793651</v>
      </c>
      <c r="L294" s="168">
        <v>234.917390873016</v>
      </c>
      <c r="M294" s="168">
        <v>109.835783730159</v>
      </c>
      <c r="N294" s="168">
        <v>38.7447509920635</v>
      </c>
      <c r="O294" s="29"/>
      <c r="P294" s="168">
        <v>99.05392129856349</v>
      </c>
      <c r="Q294" s="168">
        <v>118.849191968658</v>
      </c>
      <c r="R294" s="168">
        <v>232</v>
      </c>
      <c r="S294" s="168">
        <v>55.4955655199151</v>
      </c>
      <c r="T294" s="29"/>
    </row>
    <row r="295" ht="16" customHeight="1">
      <c r="A295" s="240">
        <v>148.991148809524</v>
      </c>
      <c r="B295" s="168">
        <v>149.454495535714</v>
      </c>
      <c r="C295" s="168">
        <v>148.918289186508</v>
      </c>
      <c r="D295" s="168">
        <v>148.749082837302</v>
      </c>
      <c r="E295" s="168">
        <v>193.306363095238</v>
      </c>
      <c r="F295" s="168">
        <v>113.810002480159</v>
      </c>
      <c r="G295" s="168">
        <v>77.33232192460321</v>
      </c>
      <c r="H295" s="168">
        <v>234.905335317460</v>
      </c>
      <c r="I295" s="168">
        <v>83.47439136904759</v>
      </c>
      <c r="J295" s="168">
        <v>84.57328124999999</v>
      </c>
      <c r="K295" s="168">
        <v>234.678019345238</v>
      </c>
      <c r="L295" s="168">
        <v>234.915299603175</v>
      </c>
      <c r="M295" s="168">
        <v>234.912292658730</v>
      </c>
      <c r="N295" s="168">
        <v>57.4521081349206</v>
      </c>
      <c r="O295" s="29"/>
      <c r="P295" s="168">
        <v>99.18981084720861</v>
      </c>
      <c r="Q295" s="168">
        <v>118.942630284851</v>
      </c>
      <c r="R295" s="168">
        <v>232</v>
      </c>
      <c r="S295" s="168">
        <v>55.639970515018</v>
      </c>
      <c r="T295" s="29"/>
    </row>
    <row r="296" ht="16" customHeight="1">
      <c r="A296" s="240">
        <v>148.980992559524</v>
      </c>
      <c r="B296" s="168">
        <v>149.426596230159</v>
      </c>
      <c r="C296" s="168">
        <v>148.910937003968</v>
      </c>
      <c r="D296" s="168">
        <v>148.740131448413</v>
      </c>
      <c r="E296" s="168">
        <v>162.451902777778</v>
      </c>
      <c r="F296" s="168">
        <v>135.655229166667</v>
      </c>
      <c r="G296" s="168">
        <v>88.95577430555559</v>
      </c>
      <c r="H296" s="168">
        <v>234.906720238095</v>
      </c>
      <c r="I296" s="168">
        <v>83.4260674603175</v>
      </c>
      <c r="J296" s="168">
        <v>84.50370535714291</v>
      </c>
      <c r="K296" s="168">
        <v>232.60046875</v>
      </c>
      <c r="L296" s="168">
        <v>234.911995039683</v>
      </c>
      <c r="M296" s="168">
        <v>234.912292658730</v>
      </c>
      <c r="N296" s="168">
        <v>159.348717757937</v>
      </c>
      <c r="O296" s="29"/>
      <c r="P296" s="168">
        <v>102.235756407117</v>
      </c>
      <c r="Q296" s="168">
        <v>118.924587312276</v>
      </c>
      <c r="R296" s="168">
        <v>232.000134671890</v>
      </c>
      <c r="S296" s="168">
        <v>55.5831644833497</v>
      </c>
      <c r="T296" s="29"/>
    </row>
    <row r="297" ht="16" customHeight="1">
      <c r="A297" s="240">
        <v>148.906258432540</v>
      </c>
      <c r="B297" s="168">
        <v>149.238713789683</v>
      </c>
      <c r="C297" s="168">
        <v>148.693741567460</v>
      </c>
      <c r="D297" s="168">
        <v>148.616912698413</v>
      </c>
      <c r="E297" s="168">
        <v>153.647471726190</v>
      </c>
      <c r="F297" s="168">
        <v>146.929706845238</v>
      </c>
      <c r="G297" s="168">
        <v>103.812684523810</v>
      </c>
      <c r="H297" s="168">
        <v>234.901931547619</v>
      </c>
      <c r="I297" s="168">
        <v>83.8008025793651</v>
      </c>
      <c r="J297" s="168">
        <v>84.3287346230159</v>
      </c>
      <c r="K297" s="168">
        <v>222.644190972222</v>
      </c>
      <c r="L297" s="168">
        <v>234.904289186508</v>
      </c>
      <c r="M297" s="168">
        <v>234.912292658730</v>
      </c>
      <c r="N297" s="168">
        <v>234.923637400794</v>
      </c>
      <c r="O297" s="29"/>
      <c r="P297" s="168">
        <v>102.174637304114</v>
      </c>
      <c r="Q297" s="168">
        <v>118.780452171074</v>
      </c>
      <c r="R297" s="168">
        <v>232.000338720209</v>
      </c>
      <c r="S297" s="168">
        <v>55.5013212128632</v>
      </c>
      <c r="T297" s="29"/>
    </row>
    <row r="298" ht="16" customHeight="1">
      <c r="A298" s="240">
        <v>149.012040178571</v>
      </c>
      <c r="B298" s="168">
        <v>149.430864087302</v>
      </c>
      <c r="C298" s="168">
        <v>148.884036706349</v>
      </c>
      <c r="D298" s="168">
        <v>148.703579861111</v>
      </c>
      <c r="E298" s="168">
        <v>148.449399801587</v>
      </c>
      <c r="F298" s="168">
        <v>147.896869047619</v>
      </c>
      <c r="G298" s="168">
        <v>124.707383432540</v>
      </c>
      <c r="H298" s="168">
        <v>234.903755456349</v>
      </c>
      <c r="I298" s="168">
        <v>234.905769841270</v>
      </c>
      <c r="J298" s="168">
        <v>84.5995367063492</v>
      </c>
      <c r="K298" s="168">
        <v>179.453956349206</v>
      </c>
      <c r="L298" s="168">
        <v>234.903690972222</v>
      </c>
      <c r="M298" s="168">
        <v>234.914032242063</v>
      </c>
      <c r="N298" s="168">
        <v>234.922124007937</v>
      </c>
      <c r="O298" s="29"/>
      <c r="P298" s="168">
        <v>108.540679072804</v>
      </c>
      <c r="Q298" s="168">
        <v>118.917071702579</v>
      </c>
      <c r="R298" s="168">
        <v>232.000412177604</v>
      </c>
      <c r="S298" s="168">
        <v>55.6491445274241</v>
      </c>
      <c r="T298" s="29"/>
    </row>
    <row r="299" ht="16" customHeight="1">
      <c r="A299" s="240">
        <v>148.979216269841</v>
      </c>
      <c r="B299" s="168">
        <v>149.425408730159</v>
      </c>
      <c r="C299" s="168">
        <v>148.837309523810</v>
      </c>
      <c r="D299" s="168">
        <v>148.706779761905</v>
      </c>
      <c r="E299" s="168">
        <v>148.437980654762</v>
      </c>
      <c r="F299" s="168">
        <v>148.864679563492</v>
      </c>
      <c r="G299" s="168">
        <v>171.820427579365</v>
      </c>
      <c r="H299" s="168">
        <v>234.903755456349</v>
      </c>
      <c r="I299" s="168">
        <v>234.905769841270</v>
      </c>
      <c r="J299" s="168">
        <v>84.6135868055556</v>
      </c>
      <c r="K299" s="168">
        <v>163.046142857143</v>
      </c>
      <c r="L299" s="168">
        <v>234.903690972222</v>
      </c>
      <c r="M299" s="168">
        <v>234.911735119048</v>
      </c>
      <c r="N299" s="168">
        <v>234.913458829365</v>
      </c>
      <c r="O299" s="29"/>
      <c r="P299" s="168">
        <v>108.510042238002</v>
      </c>
      <c r="Q299" s="168">
        <v>188.059686683807</v>
      </c>
      <c r="R299" s="168">
        <v>232.000578476983</v>
      </c>
      <c r="S299" s="168">
        <v>55.6000938622266</v>
      </c>
      <c r="T299" s="29"/>
    </row>
    <row r="300" ht="16" customHeight="1">
      <c r="A300" s="240">
        <v>148.926609623016</v>
      </c>
      <c r="B300" s="168">
        <v>149.263444444444</v>
      </c>
      <c r="C300" s="168">
        <v>148.718868055556</v>
      </c>
      <c r="D300" s="168">
        <v>148.580771825397</v>
      </c>
      <c r="E300" s="168">
        <v>147.787620535714</v>
      </c>
      <c r="F300" s="168">
        <v>224.258288690476</v>
      </c>
      <c r="G300" s="168">
        <v>234.875296130952</v>
      </c>
      <c r="H300" s="168">
        <v>234.905253968254</v>
      </c>
      <c r="I300" s="168">
        <v>234.905769841270</v>
      </c>
      <c r="J300" s="168">
        <v>84.3309970238095</v>
      </c>
      <c r="K300" s="168">
        <v>59.6633834325397</v>
      </c>
      <c r="L300" s="168">
        <v>234.905253968254</v>
      </c>
      <c r="M300" s="168">
        <v>234.905277777778</v>
      </c>
      <c r="N300" s="168">
        <v>234.905877480159</v>
      </c>
      <c r="O300" s="29"/>
      <c r="P300" s="168">
        <v>211.949815336272</v>
      </c>
      <c r="Q300" s="168">
        <v>188.015267405322</v>
      </c>
      <c r="R300" s="168">
        <v>231.473558908750</v>
      </c>
      <c r="S300" s="168">
        <v>55.5084629040157</v>
      </c>
      <c r="T300" s="29"/>
    </row>
    <row r="301" ht="16" customHeight="1">
      <c r="A301" s="240">
        <v>86.83905357142859</v>
      </c>
      <c r="B301" s="168">
        <v>153.893226686508</v>
      </c>
      <c r="C301" s="168">
        <v>148.735536210317</v>
      </c>
      <c r="D301" s="168">
        <v>66.7064583333333</v>
      </c>
      <c r="E301" s="168">
        <v>68.4715188492064</v>
      </c>
      <c r="F301" s="168">
        <v>234.200576884921</v>
      </c>
      <c r="G301" s="168">
        <v>234.849804067460</v>
      </c>
      <c r="H301" s="168">
        <v>234.902890873016</v>
      </c>
      <c r="I301" s="168">
        <v>234.911773809524</v>
      </c>
      <c r="J301" s="168">
        <v>234.796628472222</v>
      </c>
      <c r="K301" s="168">
        <v>18.8153561507937</v>
      </c>
      <c r="L301" s="168">
        <v>234.865399305556</v>
      </c>
      <c r="M301" s="168">
        <v>234.903690972222</v>
      </c>
      <c r="N301" s="168">
        <v>234.905283234127</v>
      </c>
      <c r="O301" s="29"/>
      <c r="P301" s="168">
        <v>211.965521955599</v>
      </c>
      <c r="Q301" s="168">
        <v>222.283763875286</v>
      </c>
      <c r="R301" s="168">
        <v>231.485447784035</v>
      </c>
      <c r="S301" s="168">
        <v>55.6665141405485</v>
      </c>
      <c r="T301" s="29"/>
    </row>
    <row r="302" ht="16" customHeight="1">
      <c r="A302" s="240">
        <v>68.4760436507937</v>
      </c>
      <c r="B302" s="168">
        <v>234.867864087302</v>
      </c>
      <c r="C302" s="168">
        <v>172.751018353175</v>
      </c>
      <c r="D302" s="168">
        <v>77.9445639880952</v>
      </c>
      <c r="E302" s="168">
        <v>100.555426587302</v>
      </c>
      <c r="F302" s="168">
        <v>232.716839781746</v>
      </c>
      <c r="G302" s="168">
        <v>234.028672123016</v>
      </c>
      <c r="H302" s="168">
        <v>234.663042658730</v>
      </c>
      <c r="I302" s="168">
        <v>234.906794642857</v>
      </c>
      <c r="J302" s="168">
        <v>234.920569444444</v>
      </c>
      <c r="K302" s="168">
        <v>26.4111879960317</v>
      </c>
      <c r="L302" s="168">
        <v>234.067922123016</v>
      </c>
      <c r="M302" s="168">
        <v>234.903690972222</v>
      </c>
      <c r="N302" s="168">
        <v>173.118075892857</v>
      </c>
      <c r="O302" s="29"/>
      <c r="P302" s="168">
        <v>216.469066785015</v>
      </c>
      <c r="Q302" s="168">
        <v>222.282744653934</v>
      </c>
      <c r="R302" s="168">
        <v>212.490669890630</v>
      </c>
      <c r="S302" s="168">
        <v>55.6640028158668</v>
      </c>
      <c r="T302" s="29"/>
    </row>
    <row r="303" ht="16" customHeight="1">
      <c r="A303" s="240">
        <v>80.5467172619048</v>
      </c>
      <c r="B303" s="168">
        <v>234.610212797619</v>
      </c>
      <c r="C303" s="168">
        <v>234.889036210317</v>
      </c>
      <c r="D303" s="168">
        <v>95.4699340277778</v>
      </c>
      <c r="E303" s="168">
        <v>119.367756448413</v>
      </c>
      <c r="F303" s="168">
        <v>221.608394345238</v>
      </c>
      <c r="G303" s="168">
        <v>228.912684523810</v>
      </c>
      <c r="H303" s="168">
        <v>232.518480158730</v>
      </c>
      <c r="I303" s="168">
        <v>234.905253968254</v>
      </c>
      <c r="J303" s="168">
        <v>234.920569444444</v>
      </c>
      <c r="K303" s="168">
        <v>42.5157490079365</v>
      </c>
      <c r="L303" s="168">
        <v>221.999083829365</v>
      </c>
      <c r="M303" s="168">
        <v>234.905253968254</v>
      </c>
      <c r="N303" s="168">
        <v>41.3774737103175</v>
      </c>
      <c r="O303" s="29"/>
      <c r="P303" s="168">
        <v>216.473894568234</v>
      </c>
      <c r="Q303" s="168">
        <v>201.825238736533</v>
      </c>
      <c r="R303" s="168">
        <v>212.481122979922</v>
      </c>
      <c r="S303" s="168">
        <v>55.4997837087822</v>
      </c>
      <c r="T303" s="29"/>
    </row>
    <row r="304" ht="16" customHeight="1">
      <c r="A304" s="240">
        <v>97.5256532738095</v>
      </c>
      <c r="B304" s="168">
        <v>221.317968253968</v>
      </c>
      <c r="C304" s="168">
        <v>234.353637896825</v>
      </c>
      <c r="D304" s="168">
        <v>113.953238591270</v>
      </c>
      <c r="E304" s="168">
        <v>143.023578869048</v>
      </c>
      <c r="F304" s="168">
        <v>193.449010912698</v>
      </c>
      <c r="G304" s="168">
        <v>170.965285714286</v>
      </c>
      <c r="H304" s="168">
        <v>222.459361607143</v>
      </c>
      <c r="I304" s="168">
        <v>234.903690972222</v>
      </c>
      <c r="J304" s="168">
        <v>234.910813988095</v>
      </c>
      <c r="K304" s="168">
        <v>69.18774404761911</v>
      </c>
      <c r="L304" s="168">
        <v>19.4771195436508</v>
      </c>
      <c r="M304" s="168">
        <v>29.1101572420635</v>
      </c>
      <c r="N304" s="168">
        <v>38.8941225198413</v>
      </c>
      <c r="O304" s="29"/>
      <c r="P304" s="168">
        <v>199.179972147405</v>
      </c>
      <c r="Q304" s="168">
        <v>201.980433806725</v>
      </c>
      <c r="R304" s="168">
        <v>199.830832721188</v>
      </c>
      <c r="S304" s="168">
        <v>55.6649093005224</v>
      </c>
      <c r="T304" s="29"/>
    </row>
    <row r="305" ht="16" customHeight="1">
      <c r="A305" s="240">
        <v>116.184737599206</v>
      </c>
      <c r="B305" s="168">
        <v>193.921034226190</v>
      </c>
      <c r="C305" s="168">
        <v>229.982417162698</v>
      </c>
      <c r="D305" s="168">
        <v>147.861854662698</v>
      </c>
      <c r="E305" s="168">
        <v>147.030153273810</v>
      </c>
      <c r="F305" s="168">
        <v>177.825522817460</v>
      </c>
      <c r="G305" s="168">
        <v>76.3728819444444</v>
      </c>
      <c r="H305" s="168">
        <v>200.121913690476</v>
      </c>
      <c r="I305" s="168">
        <v>234.903690972222</v>
      </c>
      <c r="J305" s="168">
        <v>234.903599206349</v>
      </c>
      <c r="K305" s="168">
        <v>89.73220585317461</v>
      </c>
      <c r="L305" s="168">
        <v>36.3827708333333</v>
      </c>
      <c r="M305" s="168">
        <v>26.0557495039683</v>
      </c>
      <c r="N305" s="168">
        <v>46.5616626984127</v>
      </c>
      <c r="O305" s="29"/>
      <c r="P305" s="168">
        <v>199.175920768038</v>
      </c>
      <c r="Q305" s="168">
        <v>192.215693866308</v>
      </c>
      <c r="R305" s="168">
        <v>199.831740736206</v>
      </c>
      <c r="S305" s="168">
        <v>55.6327303705518</v>
      </c>
      <c r="T305" s="29"/>
    </row>
    <row r="306" ht="16" customHeight="1">
      <c r="A306" s="240">
        <v>138.204994543651</v>
      </c>
      <c r="B306" s="168">
        <v>178.210458333333</v>
      </c>
      <c r="C306" s="168">
        <v>213.174820436508</v>
      </c>
      <c r="D306" s="168">
        <v>146.238984623016</v>
      </c>
      <c r="E306" s="168">
        <v>147.793845238095</v>
      </c>
      <c r="F306" s="168">
        <v>163.406344246032</v>
      </c>
      <c r="G306" s="168">
        <v>75.1242638888889</v>
      </c>
      <c r="H306" s="168">
        <v>178.849006944444</v>
      </c>
      <c r="I306" s="168">
        <v>234.905253968254</v>
      </c>
      <c r="J306" s="168">
        <v>234.904376984127</v>
      </c>
      <c r="K306" s="168">
        <v>89.57360863095241</v>
      </c>
      <c r="L306" s="168">
        <v>56.2119702380952</v>
      </c>
      <c r="M306" s="168">
        <v>34.1295024801587</v>
      </c>
      <c r="N306" s="168">
        <v>57.2438363095238</v>
      </c>
      <c r="O306" s="29"/>
      <c r="P306" s="168">
        <v>164.489231349984</v>
      </c>
      <c r="Q306" s="168">
        <v>192.151446192458</v>
      </c>
      <c r="R306" s="168">
        <v>165.466958455762</v>
      </c>
      <c r="S306" s="168">
        <v>55.5180031831538</v>
      </c>
      <c r="T306" s="29"/>
    </row>
    <row r="307" ht="16" customHeight="1">
      <c r="A307" s="240">
        <v>146.779578869048</v>
      </c>
      <c r="B307" s="168">
        <v>147.950895337302</v>
      </c>
      <c r="C307" s="168">
        <v>187.016868551587</v>
      </c>
      <c r="D307" s="168">
        <v>147.924928075397</v>
      </c>
      <c r="E307" s="168">
        <v>148.671787698413</v>
      </c>
      <c r="F307" s="168">
        <v>148.733855654762</v>
      </c>
      <c r="G307" s="168">
        <v>89.03282093253971</v>
      </c>
      <c r="H307" s="168">
        <v>153.062031746032</v>
      </c>
      <c r="I307" s="168">
        <v>234.903227182540</v>
      </c>
      <c r="J307" s="168">
        <v>234.903755456349</v>
      </c>
      <c r="K307" s="168">
        <v>89.78217361111111</v>
      </c>
      <c r="L307" s="168">
        <v>90.2166418650794</v>
      </c>
      <c r="M307" s="168">
        <v>65.20067261904759</v>
      </c>
      <c r="N307" s="168">
        <v>234.909549107143</v>
      </c>
      <c r="O307" s="29"/>
      <c r="P307" s="168">
        <v>164.574956129611</v>
      </c>
      <c r="Q307" s="168">
        <v>160.438266201437</v>
      </c>
      <c r="R307" s="168">
        <v>165.531754509468</v>
      </c>
      <c r="S307" s="168">
        <v>55.6539687397976</v>
      </c>
      <c r="T307" s="29"/>
    </row>
    <row r="308" ht="16" customHeight="1">
      <c r="A308" s="240">
        <v>146.008910714286</v>
      </c>
      <c r="B308" s="168">
        <v>147.914943948413</v>
      </c>
      <c r="C308" s="168">
        <v>172.217259424603</v>
      </c>
      <c r="D308" s="168">
        <v>148.745428571429</v>
      </c>
      <c r="E308" s="168">
        <v>149.478235615079</v>
      </c>
      <c r="F308" s="168">
        <v>148.806226190476</v>
      </c>
      <c r="G308" s="168">
        <v>104.507469742063</v>
      </c>
      <c r="H308" s="168">
        <v>148.717902281746</v>
      </c>
      <c r="I308" s="168">
        <v>232.527564484127</v>
      </c>
      <c r="J308" s="168">
        <v>234.903755456349</v>
      </c>
      <c r="K308" s="168">
        <v>89.7082346230159</v>
      </c>
      <c r="L308" s="168">
        <v>90.2108120039683</v>
      </c>
      <c r="M308" s="168">
        <v>90.45435763888889</v>
      </c>
      <c r="N308" s="168">
        <v>234.910715773810</v>
      </c>
      <c r="O308" s="29"/>
      <c r="P308" s="168">
        <v>150.156256121450</v>
      </c>
      <c r="Q308" s="168">
        <v>160.437440825988</v>
      </c>
      <c r="R308" s="168">
        <v>150.972637120470</v>
      </c>
      <c r="S308" s="168">
        <v>55.6017966454456</v>
      </c>
      <c r="T308" s="29"/>
    </row>
    <row r="309" ht="16" customHeight="1">
      <c r="A309" s="240">
        <v>147.418173115079</v>
      </c>
      <c r="B309" s="168">
        <v>147.932131944444</v>
      </c>
      <c r="C309" s="168">
        <v>159.014868055556</v>
      </c>
      <c r="D309" s="168">
        <v>148.558506448413</v>
      </c>
      <c r="E309" s="168">
        <v>149.457425595238</v>
      </c>
      <c r="F309" s="168">
        <v>95.0871493055556</v>
      </c>
      <c r="G309" s="168">
        <v>124.681503968254</v>
      </c>
      <c r="H309" s="168">
        <v>148.677415674603</v>
      </c>
      <c r="I309" s="168">
        <v>222.425730158730</v>
      </c>
      <c r="J309" s="168">
        <v>234.905253968254</v>
      </c>
      <c r="K309" s="168">
        <v>89.5302237103175</v>
      </c>
      <c r="L309" s="168">
        <v>89.987662202381</v>
      </c>
      <c r="M309" s="168">
        <v>90.2204295634921</v>
      </c>
      <c r="N309" s="168">
        <v>234.909549107143</v>
      </c>
      <c r="O309" s="29"/>
      <c r="P309" s="168">
        <v>150.063487593862</v>
      </c>
      <c r="Q309" s="168">
        <v>147.535955864349</v>
      </c>
      <c r="R309" s="168">
        <v>150.903929970617</v>
      </c>
      <c r="S309" s="168">
        <v>55.494321845413</v>
      </c>
      <c r="T309" s="29"/>
    </row>
    <row r="310" ht="16" customHeight="1">
      <c r="A310" s="240">
        <v>148.432545138889</v>
      </c>
      <c r="B310" s="168">
        <v>148.556368551587</v>
      </c>
      <c r="C310" s="168">
        <v>150.272408730159</v>
      </c>
      <c r="D310" s="168">
        <v>148.726400297619</v>
      </c>
      <c r="E310" s="168">
        <v>233.644742063492</v>
      </c>
      <c r="F310" s="168">
        <v>78.4790625</v>
      </c>
      <c r="G310" s="168">
        <v>173.300245039683</v>
      </c>
      <c r="H310" s="168">
        <v>148.758364583333</v>
      </c>
      <c r="I310" s="168">
        <v>179.066869543651</v>
      </c>
      <c r="J310" s="168">
        <v>232.596607142857</v>
      </c>
      <c r="K310" s="168">
        <v>89.6922574404762</v>
      </c>
      <c r="L310" s="168">
        <v>90.22775099206351</v>
      </c>
      <c r="M310" s="168">
        <v>234.91315625</v>
      </c>
      <c r="N310" s="168">
        <v>234.912427083333</v>
      </c>
      <c r="O310" s="29"/>
      <c r="P310" s="168">
        <v>142.393868858146</v>
      </c>
      <c r="Q310" s="168">
        <v>147.633559316846</v>
      </c>
      <c r="R310" s="168">
        <v>143.121512304114</v>
      </c>
      <c r="S310" s="168">
        <v>55.6374403158668</v>
      </c>
      <c r="T310" s="29"/>
    </row>
    <row r="311" ht="16" customHeight="1">
      <c r="A311" s="240">
        <v>149.128107142857</v>
      </c>
      <c r="B311" s="168">
        <v>148.570374503968</v>
      </c>
      <c r="C311" s="168">
        <v>148.088125496032</v>
      </c>
      <c r="D311" s="168">
        <v>148.739617559524</v>
      </c>
      <c r="E311" s="168">
        <v>234.894546626984</v>
      </c>
      <c r="F311" s="168">
        <v>95.6585590277778</v>
      </c>
      <c r="G311" s="168">
        <v>234.872376488095</v>
      </c>
      <c r="H311" s="168">
        <v>148.703600694444</v>
      </c>
      <c r="I311" s="168">
        <v>162.718269841270</v>
      </c>
      <c r="J311" s="168">
        <v>222.355055059524</v>
      </c>
      <c r="K311" s="168">
        <v>89.6873467261905</v>
      </c>
      <c r="L311" s="168">
        <v>90.21978025793651</v>
      </c>
      <c r="M311" s="168">
        <v>234.913430059524</v>
      </c>
      <c r="N311" s="168">
        <v>234.905342757937</v>
      </c>
      <c r="O311" s="29"/>
      <c r="P311" s="168">
        <v>142.391796747470</v>
      </c>
      <c r="Q311" s="168">
        <v>140.439155341985</v>
      </c>
      <c r="R311" s="168">
        <v>143.121371510774</v>
      </c>
      <c r="S311" s="168">
        <v>55.5327252693438</v>
      </c>
      <c r="T311" s="29"/>
    </row>
    <row r="312" ht="16" customHeight="1">
      <c r="A312" s="240">
        <v>148.993492559524</v>
      </c>
      <c r="B312" s="168">
        <v>148.611987599206</v>
      </c>
      <c r="C312" s="168">
        <v>148.640173611111</v>
      </c>
      <c r="D312" s="168">
        <v>148.534698908730</v>
      </c>
      <c r="E312" s="168">
        <v>234.646309027778</v>
      </c>
      <c r="F312" s="168">
        <v>113.856683531746</v>
      </c>
      <c r="G312" s="168">
        <v>234.845815972222</v>
      </c>
      <c r="H312" s="168">
        <v>148.64803125</v>
      </c>
      <c r="I312" s="168">
        <v>152.881131944444</v>
      </c>
      <c r="J312" s="168">
        <v>199.957244047619</v>
      </c>
      <c r="K312" s="168">
        <v>89.5421795634921</v>
      </c>
      <c r="L312" s="168">
        <v>192.149646329365</v>
      </c>
      <c r="M312" s="168">
        <v>234.91315625</v>
      </c>
      <c r="N312" s="168">
        <v>234.906377480159</v>
      </c>
      <c r="O312" s="29"/>
      <c r="P312" s="168">
        <v>137.362081190826</v>
      </c>
      <c r="Q312" s="168">
        <v>140.350127530199</v>
      </c>
      <c r="R312" s="168">
        <v>138.087728534117</v>
      </c>
      <c r="S312" s="168">
        <v>55.4539044645772</v>
      </c>
      <c r="T312" s="29"/>
    </row>
    <row r="313" ht="16" customHeight="1">
      <c r="A313" s="240">
        <v>149.153597222222</v>
      </c>
      <c r="B313" s="168">
        <v>148.758551091270</v>
      </c>
      <c r="C313" s="168">
        <v>148.746721230159</v>
      </c>
      <c r="D313" s="168">
        <v>148.730329365079</v>
      </c>
      <c r="E313" s="168">
        <v>221.669985119048</v>
      </c>
      <c r="F313" s="168">
        <v>147.229353670635</v>
      </c>
      <c r="G313" s="168">
        <v>228.824074404762</v>
      </c>
      <c r="H313" s="168">
        <v>148.740507936508</v>
      </c>
      <c r="I313" s="168">
        <v>148.283576884921</v>
      </c>
      <c r="J313" s="168">
        <v>162.739358134921</v>
      </c>
      <c r="K313" s="168">
        <v>89.66169742063489</v>
      </c>
      <c r="L313" s="168">
        <v>234.882681547619</v>
      </c>
      <c r="M313" s="168">
        <v>234.918780257937</v>
      </c>
      <c r="N313" s="168">
        <v>168.356925099206</v>
      </c>
      <c r="O313" s="29"/>
      <c r="P313" s="168">
        <v>137.461676665034</v>
      </c>
      <c r="Q313" s="168">
        <v>135.841410586027</v>
      </c>
      <c r="R313" s="168">
        <v>138.152899016487</v>
      </c>
      <c r="S313" s="168">
        <v>55.5927986247143</v>
      </c>
      <c r="T313" s="29"/>
    </row>
    <row r="314" ht="16" customHeight="1">
      <c r="A314" s="240">
        <v>149.143300595238</v>
      </c>
      <c r="B314" s="168">
        <v>148.752580357143</v>
      </c>
      <c r="C314" s="168">
        <v>148.692362599206</v>
      </c>
      <c r="D314" s="168">
        <v>148.699559027778</v>
      </c>
      <c r="E314" s="168">
        <v>193.246394841270</v>
      </c>
      <c r="F314" s="168">
        <v>146.379836309524</v>
      </c>
      <c r="G314" s="168">
        <v>208.527890873016</v>
      </c>
      <c r="H314" s="168">
        <v>148.712389880952</v>
      </c>
      <c r="I314" s="168">
        <v>148.621970238095</v>
      </c>
      <c r="J314" s="168">
        <v>152.975529761905</v>
      </c>
      <c r="K314" s="168">
        <v>89.7377470238095</v>
      </c>
      <c r="L314" s="168">
        <v>234.880264384921</v>
      </c>
      <c r="M314" s="168">
        <v>234.911490079365</v>
      </c>
      <c r="N314" s="168">
        <v>40.8514092261905</v>
      </c>
      <c r="O314" s="29"/>
      <c r="P314" s="168">
        <v>133.843795400751</v>
      </c>
      <c r="Q314" s="168">
        <v>135.832130468495</v>
      </c>
      <c r="R314" s="168">
        <v>134.508102758733</v>
      </c>
      <c r="S314" s="168">
        <v>55.532308500653</v>
      </c>
      <c r="T314" s="29"/>
    </row>
    <row r="315" ht="16" customHeight="1">
      <c r="A315" s="240">
        <v>148.990618055556</v>
      </c>
      <c r="B315" s="168">
        <v>148.634439484127</v>
      </c>
      <c r="C315" s="168">
        <v>148.627304067460</v>
      </c>
      <c r="D315" s="168">
        <v>148.580988591270</v>
      </c>
      <c r="E315" s="168">
        <v>177.819484623016</v>
      </c>
      <c r="F315" s="168">
        <v>147.960308035714</v>
      </c>
      <c r="G315" s="168">
        <v>170.087392857143</v>
      </c>
      <c r="H315" s="168">
        <v>148.639340277778</v>
      </c>
      <c r="I315" s="168">
        <v>148.628961805556</v>
      </c>
      <c r="J315" s="168">
        <v>148.623940972222</v>
      </c>
      <c r="K315" s="168">
        <v>234.921123015873</v>
      </c>
      <c r="L315" s="168">
        <v>234.882785218254</v>
      </c>
      <c r="M315" s="168">
        <v>234.907297123016</v>
      </c>
      <c r="N315" s="168">
        <v>38.4913566468254</v>
      </c>
      <c r="O315" s="29"/>
      <c r="P315" s="168">
        <v>133.716445274241</v>
      </c>
      <c r="Q315" s="168">
        <v>132.709999387855</v>
      </c>
      <c r="R315" s="168">
        <v>134.393039911851</v>
      </c>
      <c r="S315" s="168">
        <v>55.445430337904</v>
      </c>
      <c r="T315" s="29"/>
    </row>
    <row r="316" ht="16" customHeight="1">
      <c r="A316" s="240">
        <v>149.130013888889</v>
      </c>
      <c r="B316" s="168">
        <v>145.807499007937</v>
      </c>
      <c r="C316" s="168">
        <v>148.781859126984</v>
      </c>
      <c r="D316" s="168">
        <v>224.922301587302</v>
      </c>
      <c r="E316" s="168">
        <v>148.356317460317</v>
      </c>
      <c r="F316" s="168">
        <v>234.682754464286</v>
      </c>
      <c r="G316" s="168">
        <v>76.8465525793651</v>
      </c>
      <c r="H316" s="168">
        <v>90.9221036706349</v>
      </c>
      <c r="I316" s="168">
        <v>148.595964285714</v>
      </c>
      <c r="J316" s="168">
        <v>18.8923343253968</v>
      </c>
      <c r="K316" s="168">
        <v>234.920869047619</v>
      </c>
      <c r="L316" s="168">
        <v>234.905624503968</v>
      </c>
      <c r="M316" s="168">
        <v>234.903690972222</v>
      </c>
      <c r="N316" s="168">
        <v>169.988216269841</v>
      </c>
      <c r="O316" s="29"/>
      <c r="P316" s="168">
        <v>131.415677542442</v>
      </c>
      <c r="Q316" s="168">
        <v>132.825786096148</v>
      </c>
      <c r="R316" s="168">
        <v>82.9775378509631</v>
      </c>
      <c r="S316" s="168">
        <v>55.6111747061704</v>
      </c>
      <c r="T316" s="29"/>
    </row>
    <row r="317" ht="16" customHeight="1">
      <c r="A317" s="240">
        <v>149.149932539683</v>
      </c>
      <c r="B317" s="168">
        <v>68.9213308531746</v>
      </c>
      <c r="C317" s="168">
        <v>148.715437003968</v>
      </c>
      <c r="D317" s="168">
        <v>234.882383432540</v>
      </c>
      <c r="E317" s="168">
        <v>147.93615625</v>
      </c>
      <c r="F317" s="168">
        <v>234.589132936508</v>
      </c>
      <c r="G317" s="168">
        <v>75.3608685515873</v>
      </c>
      <c r="H317" s="168">
        <v>18.4509389880952</v>
      </c>
      <c r="I317" s="168">
        <v>38.8497614087302</v>
      </c>
      <c r="J317" s="168">
        <v>23.322751984127</v>
      </c>
      <c r="K317" s="168">
        <v>234.914805059524</v>
      </c>
      <c r="L317" s="168">
        <v>234.903690972222</v>
      </c>
      <c r="M317" s="168">
        <v>234.903690972222</v>
      </c>
      <c r="N317" s="168">
        <v>234.923211309524</v>
      </c>
      <c r="O317" s="29"/>
      <c r="P317" s="168">
        <v>131.413916095331</v>
      </c>
      <c r="Q317" s="168">
        <v>130.737609675971</v>
      </c>
      <c r="R317" s="168">
        <v>82.9557567131897</v>
      </c>
      <c r="S317" s="168">
        <v>55.5959700457068</v>
      </c>
      <c r="T317" s="29"/>
    </row>
    <row r="318" ht="16" customHeight="1">
      <c r="A318" s="240">
        <v>148.991283234127</v>
      </c>
      <c r="B318" s="168">
        <v>85.3675009920635</v>
      </c>
      <c r="C318" s="168">
        <v>148.607814980159</v>
      </c>
      <c r="D318" s="168">
        <v>234.639738095238</v>
      </c>
      <c r="E318" s="168">
        <v>148.280920634921</v>
      </c>
      <c r="F318" s="168">
        <v>232.705838789683</v>
      </c>
      <c r="G318" s="168">
        <v>89.33585714285709</v>
      </c>
      <c r="H318" s="168">
        <v>18.5837956349206</v>
      </c>
      <c r="I318" s="168">
        <v>18.1007653769841</v>
      </c>
      <c r="J318" s="168">
        <v>35.6814196428571</v>
      </c>
      <c r="K318" s="168">
        <v>234.911627976191</v>
      </c>
      <c r="L318" s="168">
        <v>234.905253968254</v>
      </c>
      <c r="M318" s="168">
        <v>234.905253968254</v>
      </c>
      <c r="N318" s="168">
        <v>234.921348214286</v>
      </c>
      <c r="O318" s="29"/>
      <c r="P318" s="168">
        <v>128.229665564806</v>
      </c>
      <c r="Q318" s="168">
        <v>130.597873306399</v>
      </c>
      <c r="R318" s="168">
        <v>23.1571809704538</v>
      </c>
      <c r="S318" s="168">
        <v>147.099676073294</v>
      </c>
      <c r="T318" s="29"/>
    </row>
    <row r="319" ht="16" customHeight="1">
      <c r="A319" s="240">
        <v>149.125547123016</v>
      </c>
      <c r="B319" s="168">
        <v>122.815740079365</v>
      </c>
      <c r="C319" s="168">
        <v>133.315663690476</v>
      </c>
      <c r="D319" s="168">
        <v>193.255045138889</v>
      </c>
      <c r="E319" s="168">
        <v>147.698137400794</v>
      </c>
      <c r="F319" s="168">
        <v>221.691025793651</v>
      </c>
      <c r="G319" s="168">
        <v>124.678055059524</v>
      </c>
      <c r="H319" s="168">
        <v>23.1667023809524</v>
      </c>
      <c r="I319" s="168">
        <v>44.1340545634921</v>
      </c>
      <c r="J319" s="168">
        <v>58.0344265873016</v>
      </c>
      <c r="K319" s="168">
        <v>234.906794642857</v>
      </c>
      <c r="L319" s="168">
        <v>234.903951388889</v>
      </c>
      <c r="M319" s="168">
        <v>177.186932539683</v>
      </c>
      <c r="N319" s="168">
        <v>234.909415674603</v>
      </c>
      <c r="O319" s="29"/>
      <c r="P319" s="168">
        <v>128.417456333660</v>
      </c>
      <c r="Q319" s="168">
        <v>128.793400057134</v>
      </c>
      <c r="R319" s="168">
        <v>23.1785249347045</v>
      </c>
      <c r="S319" s="168">
        <v>231.921048604310</v>
      </c>
      <c r="T319" s="29"/>
    </row>
    <row r="320" ht="16" customHeight="1">
      <c r="A320" s="240">
        <v>149.129205853175</v>
      </c>
      <c r="B320" s="168">
        <v>146.943308035714</v>
      </c>
      <c r="C320" s="168">
        <v>65.0826354166667</v>
      </c>
      <c r="D320" s="168">
        <v>177.832366567460</v>
      </c>
      <c r="E320" s="168">
        <v>75.60034623015871</v>
      </c>
      <c r="F320" s="168">
        <v>193.390548115079</v>
      </c>
      <c r="G320" s="168">
        <v>174.798135416667</v>
      </c>
      <c r="H320" s="168">
        <v>35.4019851190476</v>
      </c>
      <c r="I320" s="168">
        <v>71.39902876984129</v>
      </c>
      <c r="J320" s="168">
        <v>84.2528938492063</v>
      </c>
      <c r="K320" s="168">
        <v>234.903690972222</v>
      </c>
      <c r="L320" s="168">
        <v>234.903952380952</v>
      </c>
      <c r="M320" s="168">
        <v>28.9709751984127</v>
      </c>
      <c r="N320" s="168">
        <v>234.905280753968</v>
      </c>
      <c r="O320" s="29"/>
      <c r="P320" s="168">
        <v>125.523630835782</v>
      </c>
      <c r="Q320" s="168">
        <v>128.781866225922</v>
      </c>
      <c r="R320" s="168">
        <v>23.6606747877898</v>
      </c>
      <c r="S320" s="168">
        <v>231.917218107248</v>
      </c>
      <c r="T320" s="29"/>
    </row>
    <row r="321" ht="16" customHeight="1">
      <c r="A321" s="240">
        <v>149.005609623016</v>
      </c>
      <c r="B321" s="168">
        <v>146.78934375</v>
      </c>
      <c r="C321" s="168">
        <v>71.2258368055556</v>
      </c>
      <c r="D321" s="168">
        <v>163.430859623016</v>
      </c>
      <c r="E321" s="168">
        <v>68.3659424603175</v>
      </c>
      <c r="F321" s="168">
        <v>177.743267361111</v>
      </c>
      <c r="G321" s="168">
        <v>234.882437003968</v>
      </c>
      <c r="H321" s="168">
        <v>57.1603065476191</v>
      </c>
      <c r="I321" s="168">
        <v>82.97275</v>
      </c>
      <c r="J321" s="168">
        <v>84.0750461309524</v>
      </c>
      <c r="K321" s="168">
        <v>234.905253968254</v>
      </c>
      <c r="L321" s="168">
        <v>234.845679067460</v>
      </c>
      <c r="M321" s="168">
        <v>26.2549226190476</v>
      </c>
      <c r="N321" s="168">
        <v>234.906734623016</v>
      </c>
      <c r="O321" s="29"/>
      <c r="P321" s="168">
        <v>125.366531484656</v>
      </c>
      <c r="Q321" s="168">
        <v>127.222368796931</v>
      </c>
      <c r="R321" s="168">
        <v>23.6355850065295</v>
      </c>
      <c r="S321" s="168">
        <v>231.935906892752</v>
      </c>
      <c r="T321" s="29"/>
    </row>
    <row r="322" ht="16" customHeight="1">
      <c r="A322" s="240">
        <v>149.116293650794</v>
      </c>
      <c r="B322" s="168">
        <v>147.801743551587</v>
      </c>
      <c r="C322" s="168">
        <v>89.7404375</v>
      </c>
      <c r="D322" s="168">
        <v>148.690341765873</v>
      </c>
      <c r="E322" s="168">
        <v>120.337578869048</v>
      </c>
      <c r="F322" s="168">
        <v>154.036213789683</v>
      </c>
      <c r="G322" s="168">
        <v>234.850355654762</v>
      </c>
      <c r="H322" s="168">
        <v>84.18929761904759</v>
      </c>
      <c r="I322" s="168">
        <v>83.2071016865079</v>
      </c>
      <c r="J322" s="168">
        <v>84.3536453373016</v>
      </c>
      <c r="K322" s="168">
        <v>234.903690972222</v>
      </c>
      <c r="L322" s="168">
        <v>219.537705357143</v>
      </c>
      <c r="M322" s="168">
        <v>46.8705982142857</v>
      </c>
      <c r="N322" s="168">
        <v>162.487544146825</v>
      </c>
      <c r="O322" s="29"/>
      <c r="P322" s="168">
        <v>124.025104574763</v>
      </c>
      <c r="Q322" s="168">
        <v>127.364340515834</v>
      </c>
      <c r="R322" s="168">
        <v>24.7259483145609</v>
      </c>
      <c r="S322" s="168">
        <v>231.939491001469</v>
      </c>
      <c r="T322" s="29"/>
    </row>
    <row r="323" ht="16" customHeight="1">
      <c r="A323" s="240">
        <v>149.082921626984</v>
      </c>
      <c r="B323" s="168">
        <v>148.561356646825</v>
      </c>
      <c r="C323" s="168">
        <v>107.517172619048</v>
      </c>
      <c r="D323" s="168">
        <v>148.686916666667</v>
      </c>
      <c r="E323" s="168">
        <v>142.953877480159</v>
      </c>
      <c r="F323" s="168">
        <v>148.338072420635</v>
      </c>
      <c r="G323" s="168">
        <v>234.018842261905</v>
      </c>
      <c r="H323" s="168">
        <v>84.1666577380952</v>
      </c>
      <c r="I323" s="168">
        <v>83.23306349206349</v>
      </c>
      <c r="J323" s="168">
        <v>84.3340753968254</v>
      </c>
      <c r="K323" s="168">
        <v>234.902981150794</v>
      </c>
      <c r="L323" s="168">
        <v>19.3655783730159</v>
      </c>
      <c r="M323" s="168">
        <v>65.72641369047621</v>
      </c>
      <c r="N323" s="168">
        <v>40.614685515873</v>
      </c>
      <c r="O323" s="29"/>
      <c r="P323" s="168">
        <v>118.302594474372</v>
      </c>
      <c r="Q323" s="168">
        <v>126.322592739961</v>
      </c>
      <c r="R323" s="168">
        <v>24.6875367286974</v>
      </c>
      <c r="S323" s="168">
        <v>232.007784953477</v>
      </c>
      <c r="T323" s="29"/>
    </row>
    <row r="324" ht="16" customHeight="1">
      <c r="A324" s="240">
        <v>149.266276785714</v>
      </c>
      <c r="B324" s="168">
        <v>149.262840773810</v>
      </c>
      <c r="C324" s="168">
        <v>127.722715277778</v>
      </c>
      <c r="D324" s="168">
        <v>148.62734375</v>
      </c>
      <c r="E324" s="168">
        <v>146.211746031746</v>
      </c>
      <c r="F324" s="168">
        <v>147.917352182540</v>
      </c>
      <c r="G324" s="168">
        <v>228.339939484127</v>
      </c>
      <c r="H324" s="168">
        <v>83.9356001984127</v>
      </c>
      <c r="I324" s="168">
        <v>82.9440029761905</v>
      </c>
      <c r="J324" s="168">
        <v>84.1222777777778</v>
      </c>
      <c r="K324" s="168">
        <v>234.673386904762</v>
      </c>
      <c r="L324" s="168">
        <v>24.3003854166667</v>
      </c>
      <c r="M324" s="168">
        <v>89.99385367063491</v>
      </c>
      <c r="N324" s="168">
        <v>38.4955481150794</v>
      </c>
      <c r="O324" s="29"/>
      <c r="P324" s="168">
        <v>118.140317907280</v>
      </c>
      <c r="Q324" s="168">
        <v>126.213516160627</v>
      </c>
      <c r="R324" s="168">
        <v>25.5393109288279</v>
      </c>
      <c r="S324" s="168">
        <v>231.997937581619</v>
      </c>
      <c r="T324" s="29"/>
    </row>
    <row r="325" ht="16" customHeight="1">
      <c r="A325" s="240">
        <v>231.026224702381</v>
      </c>
      <c r="B325" s="168">
        <v>149.409739087302</v>
      </c>
      <c r="C325" s="168">
        <v>149.656286210317</v>
      </c>
      <c r="D325" s="168">
        <v>148.717736111111</v>
      </c>
      <c r="E325" s="168">
        <v>147.117898809524</v>
      </c>
      <c r="F325" s="168">
        <v>67.24990277777781</v>
      </c>
      <c r="G325" s="168">
        <v>169.380065476190</v>
      </c>
      <c r="H325" s="168">
        <v>84.2386096230159</v>
      </c>
      <c r="I325" s="168">
        <v>83.2635833333333</v>
      </c>
      <c r="J325" s="168">
        <v>84.3422822420635</v>
      </c>
      <c r="K325" s="168">
        <v>232.663233134921</v>
      </c>
      <c r="L325" s="168">
        <v>56.2074503968254</v>
      </c>
      <c r="M325" s="168">
        <v>90.1756478174603</v>
      </c>
      <c r="N325" s="168">
        <v>57.8745694444445</v>
      </c>
      <c r="O325" s="29"/>
      <c r="P325" s="168">
        <v>61.4800823334966</v>
      </c>
      <c r="Q325" s="168">
        <v>125.931716250408</v>
      </c>
      <c r="R325" s="168">
        <v>25.6191427930134</v>
      </c>
      <c r="S325" s="168">
        <v>230.933409341332</v>
      </c>
      <c r="T325" s="29"/>
    </row>
    <row r="326" ht="16" customHeight="1">
      <c r="A326" s="240">
        <v>234.894539186508</v>
      </c>
      <c r="B326" s="168">
        <v>149.361572420635</v>
      </c>
      <c r="C326" s="168">
        <v>146.389711309524</v>
      </c>
      <c r="D326" s="168">
        <v>148.730375496032</v>
      </c>
      <c r="E326" s="168">
        <v>148.578595734127</v>
      </c>
      <c r="F326" s="168">
        <v>78.8711215277778</v>
      </c>
      <c r="G326" s="168">
        <v>75.8994389880952</v>
      </c>
      <c r="H326" s="168">
        <v>84.1158189484127</v>
      </c>
      <c r="I326" s="168">
        <v>83.19515277777781</v>
      </c>
      <c r="J326" s="168">
        <v>84.1659603174603</v>
      </c>
      <c r="K326" s="168">
        <v>222.666161210317</v>
      </c>
      <c r="L326" s="168">
        <v>89.9534871031746</v>
      </c>
      <c r="M326" s="168">
        <v>120.508975198413</v>
      </c>
      <c r="N326" s="168">
        <v>175.110010416667</v>
      </c>
      <c r="O326" s="29"/>
      <c r="P326" s="168">
        <v>61.4552950538688</v>
      </c>
      <c r="Q326" s="168">
        <v>125.890038361084</v>
      </c>
      <c r="R326" s="168">
        <v>26.5973228860594</v>
      </c>
      <c r="S326" s="168">
        <v>230.909715250571</v>
      </c>
      <c r="T326" s="29"/>
    </row>
    <row r="327" ht="16" customHeight="1">
      <c r="A327" s="240">
        <v>234.597222222222</v>
      </c>
      <c r="B327" s="168">
        <v>149.281477678571</v>
      </c>
      <c r="C327" s="168">
        <v>147.087507936508</v>
      </c>
      <c r="D327" s="168">
        <v>148.611089285714</v>
      </c>
      <c r="E327" s="168">
        <v>148.602249007937</v>
      </c>
      <c r="F327" s="168">
        <v>96.0499657738095</v>
      </c>
      <c r="G327" s="168">
        <v>75.1607544642857</v>
      </c>
      <c r="H327" s="168">
        <v>83.95925992063491</v>
      </c>
      <c r="I327" s="168">
        <v>83.0957509920635</v>
      </c>
      <c r="J327" s="168">
        <v>84.0184861111111</v>
      </c>
      <c r="K327" s="168">
        <v>200.401708333333</v>
      </c>
      <c r="L327" s="168">
        <v>89.7589419642857</v>
      </c>
      <c r="M327" s="168">
        <v>234.919355654762</v>
      </c>
      <c r="N327" s="168">
        <v>234.922666170635</v>
      </c>
      <c r="O327" s="29"/>
      <c r="P327" s="168">
        <v>65.2514217066601</v>
      </c>
      <c r="Q327" s="168">
        <v>125.764612410219</v>
      </c>
      <c r="R327" s="168">
        <v>26.556488226412</v>
      </c>
      <c r="S327" s="168">
        <v>210.338469739634</v>
      </c>
      <c r="T327" s="29"/>
    </row>
    <row r="328" ht="16" customHeight="1">
      <c r="A328" s="240">
        <v>232.662430059524</v>
      </c>
      <c r="B328" s="168">
        <v>149.407696924603</v>
      </c>
      <c r="C328" s="168">
        <v>148.050996031746</v>
      </c>
      <c r="D328" s="168">
        <v>148.659656746032</v>
      </c>
      <c r="E328" s="168">
        <v>150.31153125</v>
      </c>
      <c r="F328" s="168">
        <v>137.023914682540</v>
      </c>
      <c r="G328" s="168">
        <v>89.5070178571429</v>
      </c>
      <c r="H328" s="168">
        <v>84.05870436507939</v>
      </c>
      <c r="I328" s="168">
        <v>83.17870337301591</v>
      </c>
      <c r="J328" s="168">
        <v>84.1450282738095</v>
      </c>
      <c r="K328" s="168">
        <v>162.964623015873</v>
      </c>
      <c r="L328" s="168">
        <v>89.9574950396825</v>
      </c>
      <c r="M328" s="168">
        <v>234.918978670635</v>
      </c>
      <c r="N328" s="168">
        <v>234.918449404762</v>
      </c>
      <c r="O328" s="29"/>
      <c r="P328" s="168">
        <v>65.3915166911525</v>
      </c>
      <c r="Q328" s="168">
        <v>125.925357594678</v>
      </c>
      <c r="R328" s="168">
        <v>28.5422732002938</v>
      </c>
      <c r="S328" s="168">
        <v>210.345669584558</v>
      </c>
      <c r="T328" s="29"/>
    </row>
    <row r="329" ht="16" customHeight="1">
      <c r="A329" s="240">
        <v>220.851160714286</v>
      </c>
      <c r="B329" s="168">
        <v>149.346709325397</v>
      </c>
      <c r="C329" s="168">
        <v>148.852539682540</v>
      </c>
      <c r="D329" s="168">
        <v>66.97718105158729</v>
      </c>
      <c r="E329" s="168">
        <v>234.874810515873</v>
      </c>
      <c r="F329" s="168">
        <v>146.350758432540</v>
      </c>
      <c r="G329" s="168">
        <v>125.488539186508</v>
      </c>
      <c r="H329" s="168">
        <v>84.0827549603175</v>
      </c>
      <c r="I329" s="168">
        <v>83.16649603174599</v>
      </c>
      <c r="J329" s="168">
        <v>234.907623015873</v>
      </c>
      <c r="K329" s="168">
        <v>53.4103353174603</v>
      </c>
      <c r="L329" s="168">
        <v>89.89756498015871</v>
      </c>
      <c r="M329" s="168">
        <v>234.921747519841</v>
      </c>
      <c r="N329" s="168">
        <v>234.916063492064</v>
      </c>
      <c r="O329" s="29"/>
      <c r="P329" s="168">
        <v>70.02673696131239</v>
      </c>
      <c r="Q329" s="168">
        <v>125.875224453151</v>
      </c>
      <c r="R329" s="168">
        <v>28.4703635120797</v>
      </c>
      <c r="S329" s="168">
        <v>196.696025648874</v>
      </c>
      <c r="T329" s="29"/>
    </row>
    <row r="330" ht="16" customHeight="1">
      <c r="A330" s="240">
        <v>193.551966765873</v>
      </c>
      <c r="B330" s="168">
        <v>149.245744543651</v>
      </c>
      <c r="C330" s="168">
        <v>148.690921626984</v>
      </c>
      <c r="D330" s="168">
        <v>78.2763333333333</v>
      </c>
      <c r="E330" s="168">
        <v>234.611641369048</v>
      </c>
      <c r="F330" s="168">
        <v>147.878523313492</v>
      </c>
      <c r="G330" s="168">
        <v>177.164292658730</v>
      </c>
      <c r="H330" s="168">
        <v>83.87115525793649</v>
      </c>
      <c r="I330" s="168">
        <v>83.0338754960317</v>
      </c>
      <c r="J330" s="168">
        <v>234.907623015873</v>
      </c>
      <c r="K330" s="168">
        <v>18.4714915674603</v>
      </c>
      <c r="L330" s="168">
        <v>89.7748943452381</v>
      </c>
      <c r="M330" s="168">
        <v>234.911560515873</v>
      </c>
      <c r="N330" s="168">
        <v>234.911172619048</v>
      </c>
      <c r="O330" s="29"/>
      <c r="P330" s="168">
        <v>69.97516731962131</v>
      </c>
      <c r="Q330" s="168">
        <v>125.773262018446</v>
      </c>
      <c r="R330" s="168">
        <v>30.6770889446621</v>
      </c>
      <c r="S330" s="168">
        <v>196.690635712537</v>
      </c>
      <c r="T330" s="29"/>
    </row>
    <row r="331" ht="16" customHeight="1">
      <c r="A331" s="240">
        <v>178.138095734127</v>
      </c>
      <c r="B331" s="168">
        <v>149.429172123016</v>
      </c>
      <c r="C331" s="168">
        <v>148.879344246032</v>
      </c>
      <c r="D331" s="168">
        <v>96.24277033730159</v>
      </c>
      <c r="E331" s="168">
        <v>220.871703373016</v>
      </c>
      <c r="F331" s="168">
        <v>148.719007936508</v>
      </c>
      <c r="G331" s="168">
        <v>234.754040178571</v>
      </c>
      <c r="H331" s="168">
        <v>84.1059052579365</v>
      </c>
      <c r="I331" s="168">
        <v>234.914174603175</v>
      </c>
      <c r="J331" s="168">
        <v>234.906367559524</v>
      </c>
      <c r="K331" s="168">
        <v>18.9232073412698</v>
      </c>
      <c r="L331" s="168">
        <v>89.93997420634921</v>
      </c>
      <c r="M331" s="168">
        <v>234.911326388889</v>
      </c>
      <c r="N331" s="168">
        <v>234.903062003968</v>
      </c>
      <c r="O331" s="29"/>
      <c r="P331" s="168">
        <v>75.467134957558</v>
      </c>
      <c r="Q331" s="168">
        <v>125.928009202579</v>
      </c>
      <c r="R331" s="168">
        <v>32.7842107411035</v>
      </c>
      <c r="S331" s="168">
        <v>163.757324314398</v>
      </c>
      <c r="T331" s="29"/>
    </row>
    <row r="332" ht="16" customHeight="1">
      <c r="A332" s="240">
        <v>162.889556051587</v>
      </c>
      <c r="B332" s="168">
        <v>149.374903273810</v>
      </c>
      <c r="C332" s="168">
        <v>148.855386904762</v>
      </c>
      <c r="D332" s="168">
        <v>114.590593253968</v>
      </c>
      <c r="E332" s="168">
        <v>193.293559027778</v>
      </c>
      <c r="F332" s="168">
        <v>227.006520833333</v>
      </c>
      <c r="G332" s="168">
        <v>234.801571924603</v>
      </c>
      <c r="H332" s="168">
        <v>84.07101289682539</v>
      </c>
      <c r="I332" s="168">
        <v>234.914174603175</v>
      </c>
      <c r="J332" s="168">
        <v>234.903694444444</v>
      </c>
      <c r="K332" s="168">
        <v>27.2665575396825</v>
      </c>
      <c r="L332" s="168">
        <v>89.9937683531746</v>
      </c>
      <c r="M332" s="168">
        <v>234.906794642857</v>
      </c>
      <c r="N332" s="168">
        <v>157.237061011905</v>
      </c>
      <c r="O332" s="29"/>
      <c r="P332" s="168">
        <v>75.4671788279465</v>
      </c>
      <c r="Q332" s="168">
        <v>125.924789830232</v>
      </c>
      <c r="R332" s="168">
        <v>32.7640619898792</v>
      </c>
      <c r="S332" s="168">
        <v>163.762465821907</v>
      </c>
      <c r="T332" s="29"/>
    </row>
    <row r="333" ht="16" customHeight="1">
      <c r="A333" s="240">
        <v>153.081999007937</v>
      </c>
      <c r="B333" s="168">
        <v>149.227303075397</v>
      </c>
      <c r="C333" s="168">
        <v>148.673316964286</v>
      </c>
      <c r="D333" s="168">
        <v>136.828758432540</v>
      </c>
      <c r="E333" s="168">
        <v>177.761140873016</v>
      </c>
      <c r="F333" s="168">
        <v>234.903701884921</v>
      </c>
      <c r="G333" s="168">
        <v>234.043898313492</v>
      </c>
      <c r="H333" s="168">
        <v>83.87897023809521</v>
      </c>
      <c r="I333" s="168">
        <v>234.914174603175</v>
      </c>
      <c r="J333" s="168">
        <v>234.905214285714</v>
      </c>
      <c r="K333" s="168">
        <v>43.8726408730159</v>
      </c>
      <c r="L333" s="168">
        <v>200.672908234127</v>
      </c>
      <c r="M333" s="168">
        <v>234.905253968254</v>
      </c>
      <c r="N333" s="168">
        <v>39.9164975198413</v>
      </c>
      <c r="O333" s="29"/>
      <c r="P333" s="168">
        <v>81.44851503836109</v>
      </c>
      <c r="Q333" s="168">
        <v>125.754652811786</v>
      </c>
      <c r="R333" s="168">
        <v>34.8644859002612</v>
      </c>
      <c r="S333" s="168">
        <v>149.001256937643</v>
      </c>
      <c r="T333" s="29"/>
    </row>
    <row r="334" ht="16" customHeight="1">
      <c r="A334" s="240">
        <v>148.101878472222</v>
      </c>
      <c r="B334" s="168">
        <v>149.402900793651</v>
      </c>
      <c r="C334" s="168">
        <v>148.884039186508</v>
      </c>
      <c r="D334" s="168">
        <v>146.356455357143</v>
      </c>
      <c r="E334" s="168">
        <v>163.029082341270</v>
      </c>
      <c r="F334" s="168">
        <v>232.791245535714</v>
      </c>
      <c r="G334" s="168">
        <v>207.431785714286</v>
      </c>
      <c r="H334" s="168">
        <v>84.0127182539683</v>
      </c>
      <c r="I334" s="168">
        <v>234.906585813492</v>
      </c>
      <c r="J334" s="168">
        <v>234.902723214286</v>
      </c>
      <c r="K334" s="168">
        <v>89.3305099206349</v>
      </c>
      <c r="L334" s="168">
        <v>234.883706845238</v>
      </c>
      <c r="M334" s="168">
        <v>234.903690972222</v>
      </c>
      <c r="N334" s="168">
        <v>38.5618963293651</v>
      </c>
      <c r="O334" s="29"/>
      <c r="P334" s="168">
        <v>81.67535555419521</v>
      </c>
      <c r="Q334" s="168">
        <v>125.922766181032</v>
      </c>
      <c r="R334" s="168">
        <v>38.1605028770813</v>
      </c>
      <c r="S334" s="168">
        <v>149.077037422462</v>
      </c>
      <c r="T334" s="29"/>
    </row>
    <row r="335" ht="16" customHeight="1">
      <c r="A335" s="240">
        <v>148.083074404762</v>
      </c>
      <c r="B335" s="168">
        <v>149.403623511905</v>
      </c>
      <c r="C335" s="168">
        <v>148.874047619048</v>
      </c>
      <c r="D335" s="168">
        <v>147.925672619048</v>
      </c>
      <c r="E335" s="168">
        <v>153.758842757937</v>
      </c>
      <c r="F335" s="168">
        <v>221.646833829365</v>
      </c>
      <c r="G335" s="168">
        <v>168.628305555556</v>
      </c>
      <c r="H335" s="168">
        <v>84.0335431547619</v>
      </c>
      <c r="I335" s="168">
        <v>234.903596726190</v>
      </c>
      <c r="J335" s="168">
        <v>234.66209375</v>
      </c>
      <c r="K335" s="168">
        <v>89.3674141865079</v>
      </c>
      <c r="L335" s="168">
        <v>234.883608134921</v>
      </c>
      <c r="M335" s="168">
        <v>234.903690972222</v>
      </c>
      <c r="N335" s="168">
        <v>46.7036765873016</v>
      </c>
      <c r="O335" s="29"/>
      <c r="P335" s="168">
        <v>85.77888507998691</v>
      </c>
      <c r="Q335" s="168">
        <v>125.902312887692</v>
      </c>
      <c r="R335" s="168">
        <v>38.1068325579497</v>
      </c>
      <c r="S335" s="168">
        <v>141.572954415606</v>
      </c>
      <c r="T335" s="29"/>
    </row>
    <row r="336" ht="16" customHeight="1">
      <c r="A336" s="240">
        <v>148.038767857143</v>
      </c>
      <c r="B336" s="168">
        <v>149.376498511905</v>
      </c>
      <c r="C336" s="168">
        <v>148.702607142857</v>
      </c>
      <c r="D336" s="168">
        <v>148.540244047619</v>
      </c>
      <c r="E336" s="168">
        <v>148.320333333333</v>
      </c>
      <c r="F336" s="168">
        <v>193.282017857143</v>
      </c>
      <c r="G336" s="168">
        <v>75.6521850198413</v>
      </c>
      <c r="H336" s="168">
        <v>234.889886408730</v>
      </c>
      <c r="I336" s="168">
        <v>234.904006448413</v>
      </c>
      <c r="J336" s="168">
        <v>232.483207837302</v>
      </c>
      <c r="K336" s="168">
        <v>89.2020158730159</v>
      </c>
      <c r="L336" s="168">
        <v>234.884170138889</v>
      </c>
      <c r="M336" s="168">
        <v>234.905253968254</v>
      </c>
      <c r="N336" s="168">
        <v>58.0944538690476</v>
      </c>
      <c r="O336" s="29"/>
      <c r="P336" s="168">
        <v>85.65911330803129</v>
      </c>
      <c r="Q336" s="168">
        <v>125.772546318968</v>
      </c>
      <c r="R336" s="168">
        <v>40.7717291054522</v>
      </c>
      <c r="S336" s="168">
        <v>141.525469821254</v>
      </c>
      <c r="T336" s="29"/>
    </row>
    <row r="337" ht="16" customHeight="1">
      <c r="A337" s="240">
        <v>148.712377976190</v>
      </c>
      <c r="B337" s="168">
        <v>149.676602182540</v>
      </c>
      <c r="C337" s="168">
        <v>148.742885416667</v>
      </c>
      <c r="D337" s="168">
        <v>148.712670634921</v>
      </c>
      <c r="E337" s="168">
        <v>148.341681547619</v>
      </c>
      <c r="F337" s="168">
        <v>177.918773809524</v>
      </c>
      <c r="G337" s="168">
        <v>75.3134166666667</v>
      </c>
      <c r="H337" s="168">
        <v>234.901618055556</v>
      </c>
      <c r="I337" s="168">
        <v>234.664908234127</v>
      </c>
      <c r="J337" s="168">
        <v>162.690787202381</v>
      </c>
      <c r="K337" s="168">
        <v>89.4219900793651</v>
      </c>
      <c r="L337" s="168">
        <v>234.900609126984</v>
      </c>
      <c r="M337" s="168">
        <v>26.3930734126984</v>
      </c>
      <c r="N337" s="168">
        <v>180.035035218254</v>
      </c>
      <c r="O337" s="29"/>
      <c r="P337" s="168">
        <v>88.7573646139406</v>
      </c>
      <c r="Q337" s="168">
        <v>125.935029995103</v>
      </c>
      <c r="R337" s="168">
        <v>40.933497082109</v>
      </c>
      <c r="S337" s="168">
        <v>137.129844617205</v>
      </c>
      <c r="T337" s="29"/>
    </row>
    <row r="338" ht="16" customHeight="1">
      <c r="A338" s="240">
        <v>148.772123511905</v>
      </c>
      <c r="B338" s="168">
        <v>149.911043154762</v>
      </c>
      <c r="C338" s="168">
        <v>177.840931051587</v>
      </c>
      <c r="D338" s="168">
        <v>148.661100198413</v>
      </c>
      <c r="E338" s="168">
        <v>147.241321924603</v>
      </c>
      <c r="F338" s="168">
        <v>153.759992559524</v>
      </c>
      <c r="G338" s="168">
        <v>89.59985267857139</v>
      </c>
      <c r="H338" s="168">
        <v>234.898929067460</v>
      </c>
      <c r="I338" s="168">
        <v>232.522180555556</v>
      </c>
      <c r="J338" s="168">
        <v>148.743864087302</v>
      </c>
      <c r="K338" s="168">
        <v>89.4146904761905</v>
      </c>
      <c r="L338" s="168">
        <v>234.900420634921</v>
      </c>
      <c r="M338" s="168">
        <v>34.7556091269841</v>
      </c>
      <c r="N338" s="168">
        <v>234.913557539683</v>
      </c>
      <c r="O338" s="29"/>
      <c r="P338" s="168">
        <v>92.5830354227881</v>
      </c>
      <c r="Q338" s="168">
        <v>125.890734165850</v>
      </c>
      <c r="R338" s="168">
        <v>44.7513977309827</v>
      </c>
      <c r="S338" s="168">
        <v>137.127886773588</v>
      </c>
      <c r="T338" s="29"/>
    </row>
    <row r="339" ht="16" customHeight="1">
      <c r="A339" s="240">
        <v>148.749379960317</v>
      </c>
      <c r="B339" s="168">
        <v>149.850237599206</v>
      </c>
      <c r="C339" s="168">
        <v>234.895662202381</v>
      </c>
      <c r="D339" s="168">
        <v>148.572596230159</v>
      </c>
      <c r="E339" s="168">
        <v>74.0648670634921</v>
      </c>
      <c r="F339" s="168">
        <v>148.721706349206</v>
      </c>
      <c r="G339" s="168">
        <v>104.912516865079</v>
      </c>
      <c r="H339" s="168">
        <v>234.889979662698</v>
      </c>
      <c r="I339" s="168">
        <v>222.401211805556</v>
      </c>
      <c r="J339" s="168">
        <v>76.61089136904759</v>
      </c>
      <c r="K339" s="168">
        <v>89.244712797619</v>
      </c>
      <c r="L339" s="168">
        <v>234.898108630952</v>
      </c>
      <c r="M339" s="168">
        <v>47.2092579365079</v>
      </c>
      <c r="N339" s="168">
        <v>234.913557539683</v>
      </c>
      <c r="O339" s="29"/>
      <c r="P339" s="168">
        <v>92.4237445927196</v>
      </c>
      <c r="Q339" s="168">
        <v>125.774652097617</v>
      </c>
      <c r="R339" s="168">
        <v>44.6497862593862</v>
      </c>
      <c r="S339" s="168">
        <v>133.748913442703</v>
      </c>
      <c r="T339" s="29"/>
    </row>
    <row r="340" ht="16" customHeight="1">
      <c r="A340" s="240">
        <v>148.959178075397</v>
      </c>
      <c r="B340" s="168">
        <v>149.231648809524</v>
      </c>
      <c r="C340" s="168">
        <v>234.871138392857</v>
      </c>
      <c r="D340" s="168">
        <v>148.688679563492</v>
      </c>
      <c r="E340" s="168">
        <v>68.6320555555556</v>
      </c>
      <c r="F340" s="168">
        <v>67.41918799603179</v>
      </c>
      <c r="G340" s="168">
        <v>125.316600694444</v>
      </c>
      <c r="H340" s="168">
        <v>234.902533234127</v>
      </c>
      <c r="I340" s="168">
        <v>162.642032242064</v>
      </c>
      <c r="J340" s="168">
        <v>36.717279265873</v>
      </c>
      <c r="K340" s="168">
        <v>89.38238541666669</v>
      </c>
      <c r="L340" s="168">
        <v>234.898133432540</v>
      </c>
      <c r="M340" s="168">
        <v>89.9549489087302</v>
      </c>
      <c r="N340" s="168">
        <v>234.908082341270</v>
      </c>
      <c r="O340" s="29"/>
      <c r="P340" s="168">
        <v>95.8325696825008</v>
      </c>
      <c r="Q340" s="168">
        <v>125.946748490042</v>
      </c>
      <c r="R340" s="168">
        <v>147.315636222658</v>
      </c>
      <c r="S340" s="168">
        <v>130.852511324682</v>
      </c>
      <c r="T340" s="29"/>
    </row>
    <row r="341" ht="16" customHeight="1">
      <c r="A341" s="240">
        <v>148.914621031746</v>
      </c>
      <c r="B341" s="168">
        <v>149.165226686508</v>
      </c>
      <c r="C341" s="168">
        <v>234.110522817460</v>
      </c>
      <c r="D341" s="168">
        <v>148.687966269841</v>
      </c>
      <c r="E341" s="168">
        <v>101.472945932540</v>
      </c>
      <c r="F341" s="168">
        <v>79.34157291666671</v>
      </c>
      <c r="G341" s="168">
        <v>234.876433035714</v>
      </c>
      <c r="H341" s="168">
        <v>234.899480654762</v>
      </c>
      <c r="I341" s="168">
        <v>148.575139880952</v>
      </c>
      <c r="J341" s="168">
        <v>59.4185074404762</v>
      </c>
      <c r="K341" s="168">
        <v>89.45395634920639</v>
      </c>
      <c r="L341" s="168">
        <v>234.898128968254</v>
      </c>
      <c r="M341" s="168">
        <v>90.06476140873021</v>
      </c>
      <c r="N341" s="168">
        <v>234.906368551587</v>
      </c>
      <c r="O341" s="29"/>
      <c r="P341" s="168">
        <v>95.7737823416585</v>
      </c>
      <c r="Q341" s="168">
        <v>125.903321396507</v>
      </c>
      <c r="R341" s="168">
        <v>147.322384610676</v>
      </c>
      <c r="S341" s="168">
        <v>130.826173787953</v>
      </c>
      <c r="T341" s="29"/>
    </row>
    <row r="342" ht="16" customHeight="1">
      <c r="A342" s="240">
        <v>148.855164186508</v>
      </c>
      <c r="B342" s="168">
        <v>149.068268849206</v>
      </c>
      <c r="C342" s="168">
        <v>229.385288690476</v>
      </c>
      <c r="D342" s="168">
        <v>148.573098710317</v>
      </c>
      <c r="E342" s="168">
        <v>120.694387896825</v>
      </c>
      <c r="F342" s="168">
        <v>96.5708864087302</v>
      </c>
      <c r="G342" s="168">
        <v>234.827660714286</v>
      </c>
      <c r="H342" s="168">
        <v>234.90128125</v>
      </c>
      <c r="I342" s="168">
        <v>148.550780753968</v>
      </c>
      <c r="J342" s="168">
        <v>83.7080257936508</v>
      </c>
      <c r="K342" s="168">
        <v>89.2788209325397</v>
      </c>
      <c r="L342" s="168">
        <v>234.815284226190</v>
      </c>
      <c r="M342" s="168">
        <v>89.85898611111109</v>
      </c>
      <c r="N342" s="168">
        <v>234.903470238095</v>
      </c>
      <c r="O342" s="29"/>
      <c r="P342" s="168">
        <v>99.0023179888998</v>
      </c>
      <c r="Q342" s="168">
        <v>125.777471025139</v>
      </c>
      <c r="R342" s="168">
        <v>232</v>
      </c>
      <c r="S342" s="168">
        <v>128.799699028730</v>
      </c>
      <c r="T342" s="29"/>
    </row>
    <row r="343" ht="16" customHeight="1">
      <c r="A343" s="240">
        <v>148.948432539683</v>
      </c>
      <c r="B343" s="168">
        <v>149.243904265873</v>
      </c>
      <c r="C343" s="168">
        <v>186.359817460317</v>
      </c>
      <c r="D343" s="168">
        <v>234.896893849206</v>
      </c>
      <c r="E343" s="168">
        <v>143.797911210317</v>
      </c>
      <c r="F343" s="168">
        <v>148.009328869048</v>
      </c>
      <c r="G343" s="168">
        <v>227.778065972222</v>
      </c>
      <c r="H343" s="168">
        <v>234.899480654762</v>
      </c>
      <c r="I343" s="168">
        <v>148.601182539683</v>
      </c>
      <c r="J343" s="168">
        <v>83.8676135912698</v>
      </c>
      <c r="K343" s="168">
        <v>89.4145838293651</v>
      </c>
      <c r="L343" s="168">
        <v>25.3273472222222</v>
      </c>
      <c r="M343" s="168">
        <v>234.912855654762</v>
      </c>
      <c r="N343" s="168">
        <v>151.252784226190</v>
      </c>
      <c r="O343" s="29"/>
      <c r="P343" s="168">
        <v>99.1379805337904</v>
      </c>
      <c r="Q343" s="168">
        <v>125.922794237675</v>
      </c>
      <c r="R343" s="168">
        <v>232.000068356187</v>
      </c>
      <c r="S343" s="168">
        <v>128.904169727391</v>
      </c>
      <c r="T343" s="29"/>
    </row>
    <row r="344" ht="16" customHeight="1">
      <c r="A344" s="240">
        <v>148.944998015873</v>
      </c>
      <c r="B344" s="168">
        <v>149.183981150794</v>
      </c>
      <c r="C344" s="168">
        <v>171.291209821429</v>
      </c>
      <c r="D344" s="168">
        <v>232.807630952381</v>
      </c>
      <c r="E344" s="168">
        <v>146.351439980159</v>
      </c>
      <c r="F344" s="168">
        <v>146.386083829365</v>
      </c>
      <c r="G344" s="168">
        <v>207.429565476190</v>
      </c>
      <c r="H344" s="168">
        <v>234.898613591270</v>
      </c>
      <c r="I344" s="168">
        <v>148.474240079365</v>
      </c>
      <c r="J344" s="168">
        <v>83.8508576388889</v>
      </c>
      <c r="K344" s="168">
        <v>89.56043501984129</v>
      </c>
      <c r="L344" s="168">
        <v>19.2972931547619</v>
      </c>
      <c r="M344" s="168">
        <v>234.914487103175</v>
      </c>
      <c r="N344" s="168">
        <v>39.6280798611111</v>
      </c>
      <c r="O344" s="29"/>
      <c r="P344" s="168">
        <v>102.169427440418</v>
      </c>
      <c r="Q344" s="168">
        <v>125.879051889487</v>
      </c>
      <c r="R344" s="168">
        <v>231.998704293177</v>
      </c>
      <c r="S344" s="168">
        <v>127.246759202579</v>
      </c>
      <c r="T344" s="29"/>
    </row>
    <row r="345" ht="16" customHeight="1">
      <c r="A345" s="240">
        <v>148.848451884921</v>
      </c>
      <c r="B345" s="168">
        <v>149.070149801587</v>
      </c>
      <c r="C345" s="168">
        <v>158.139833333333</v>
      </c>
      <c r="D345" s="168">
        <v>221.605696428571</v>
      </c>
      <c r="E345" s="168">
        <v>146.069380456349</v>
      </c>
      <c r="F345" s="168">
        <v>147.867490575397</v>
      </c>
      <c r="G345" s="168">
        <v>166.593608630952</v>
      </c>
      <c r="H345" s="168">
        <v>234.667383432540</v>
      </c>
      <c r="I345" s="168">
        <v>33.6735446428571</v>
      </c>
      <c r="J345" s="168">
        <v>83.73484275793651</v>
      </c>
      <c r="K345" s="168">
        <v>234.921611111111</v>
      </c>
      <c r="L345" s="168">
        <v>24.0780233134921</v>
      </c>
      <c r="M345" s="168">
        <v>234.912855654762</v>
      </c>
      <c r="N345" s="168">
        <v>38.3005471230159</v>
      </c>
      <c r="O345" s="29"/>
      <c r="P345" s="168">
        <v>102.110946682174</v>
      </c>
      <c r="Q345" s="168">
        <v>125.780966372837</v>
      </c>
      <c r="R345" s="168">
        <v>231.998148771629</v>
      </c>
      <c r="S345" s="168">
        <v>127.190345453803</v>
      </c>
      <c r="T345" s="29"/>
    </row>
    <row r="346" ht="16" customHeight="1">
      <c r="A346" s="240">
        <v>148.892355158730</v>
      </c>
      <c r="B346" s="168">
        <v>149.236407242063</v>
      </c>
      <c r="C346" s="168">
        <v>150.566889880952</v>
      </c>
      <c r="D346" s="168">
        <v>177.909240079365</v>
      </c>
      <c r="E346" s="168">
        <v>148.589367063492</v>
      </c>
      <c r="F346" s="168">
        <v>228.244043154762</v>
      </c>
      <c r="G346" s="168">
        <v>75.49477430555559</v>
      </c>
      <c r="H346" s="168">
        <v>222.471734126984</v>
      </c>
      <c r="I346" s="168">
        <v>18.3306949404762</v>
      </c>
      <c r="J346" s="168">
        <v>83.8317395833333</v>
      </c>
      <c r="K346" s="168">
        <v>234.920555555556</v>
      </c>
      <c r="L346" s="168">
        <v>55.8881473214286</v>
      </c>
      <c r="M346" s="168">
        <v>234.919742063492</v>
      </c>
      <c r="N346" s="168">
        <v>46.5342286706349</v>
      </c>
      <c r="O346" s="29"/>
      <c r="P346" s="168">
        <v>108.663596759713</v>
      </c>
      <c r="Q346" s="168">
        <v>125.943332211068</v>
      </c>
      <c r="R346" s="168">
        <v>232.000330048155</v>
      </c>
      <c r="S346" s="168">
        <v>126.378272424910</v>
      </c>
      <c r="T346" s="29"/>
    </row>
    <row r="347" ht="16" customHeight="1">
      <c r="A347" s="240">
        <v>148.888409722222</v>
      </c>
      <c r="B347" s="168">
        <v>149.272909722222</v>
      </c>
      <c r="C347" s="168">
        <v>147.912426587302</v>
      </c>
      <c r="D347" s="168">
        <v>163.652396825397</v>
      </c>
      <c r="E347" s="168">
        <v>148.615805555556</v>
      </c>
      <c r="F347" s="168">
        <v>234.882910714286</v>
      </c>
      <c r="G347" s="168">
        <v>89.52134275793649</v>
      </c>
      <c r="H347" s="168">
        <v>178.992044642857</v>
      </c>
      <c r="I347" s="168">
        <v>19.9034672619048</v>
      </c>
      <c r="J347" s="168">
        <v>83.8505193452381</v>
      </c>
      <c r="K347" s="168">
        <v>234.920516865079</v>
      </c>
      <c r="L347" s="168">
        <v>89.6281865079365</v>
      </c>
      <c r="M347" s="168">
        <v>234.906794642857</v>
      </c>
      <c r="N347" s="168">
        <v>58.1283025793651</v>
      </c>
      <c r="O347" s="29"/>
      <c r="P347" s="168">
        <v>108.642124245021</v>
      </c>
      <c r="Q347" s="168">
        <v>125.944935520731</v>
      </c>
      <c r="R347" s="168">
        <v>231.994523343128</v>
      </c>
      <c r="S347" s="168">
        <v>125.510461557297</v>
      </c>
      <c r="T347" s="29"/>
    </row>
    <row r="348" ht="16" customHeight="1">
      <c r="A348" s="240">
        <v>148.575409722222</v>
      </c>
      <c r="B348" s="168">
        <v>149.048608630952</v>
      </c>
      <c r="C348" s="168">
        <v>147.820138888889</v>
      </c>
      <c r="D348" s="168">
        <v>153.629102678571</v>
      </c>
      <c r="E348" s="168">
        <v>148.611392857143</v>
      </c>
      <c r="F348" s="168">
        <v>234.636402777778</v>
      </c>
      <c r="G348" s="168">
        <v>104.916051587302</v>
      </c>
      <c r="H348" s="168">
        <v>162.561337797619</v>
      </c>
      <c r="I348" s="168">
        <v>28.2994494047619</v>
      </c>
      <c r="J348" s="168">
        <v>83.6805014880952</v>
      </c>
      <c r="K348" s="168">
        <v>234.915018849206</v>
      </c>
      <c r="L348" s="168">
        <v>89.3668869047619</v>
      </c>
      <c r="M348" s="168">
        <v>234.905253968254</v>
      </c>
      <c r="N348" s="168">
        <v>184.579299603175</v>
      </c>
      <c r="O348" s="29"/>
      <c r="P348" s="168">
        <v>212.137952477147</v>
      </c>
      <c r="Q348" s="168">
        <v>125.789433357819</v>
      </c>
      <c r="R348" s="168">
        <v>231.510363103983</v>
      </c>
      <c r="S348" s="168">
        <v>125.364111471596</v>
      </c>
      <c r="T348" s="29"/>
    </row>
    <row r="349" ht="16" customHeight="1">
      <c r="A349" s="240">
        <v>82.79149603174599</v>
      </c>
      <c r="B349" s="168">
        <v>149.205183531746</v>
      </c>
      <c r="C349" s="168">
        <v>148.468474206349</v>
      </c>
      <c r="D349" s="168">
        <v>148.685485119048</v>
      </c>
      <c r="E349" s="168">
        <v>234.612372519841</v>
      </c>
      <c r="F349" s="168">
        <v>221.664562003968</v>
      </c>
      <c r="G349" s="168">
        <v>179.617151785714</v>
      </c>
      <c r="H349" s="168">
        <v>148.818381944444</v>
      </c>
      <c r="I349" s="168">
        <v>45.5188913690476</v>
      </c>
      <c r="J349" s="168">
        <v>83.86088591269839</v>
      </c>
      <c r="K349" s="168">
        <v>234.906794642857</v>
      </c>
      <c r="L349" s="168">
        <v>89.6255044642857</v>
      </c>
      <c r="M349" s="168">
        <v>234.903690972222</v>
      </c>
      <c r="N349" s="168">
        <v>234.898875496032</v>
      </c>
      <c r="O349" s="29"/>
      <c r="P349" s="168">
        <v>212.157088638590</v>
      </c>
      <c r="Q349" s="168">
        <v>125.937718331701</v>
      </c>
      <c r="R349" s="168">
        <v>231.496707170258</v>
      </c>
      <c r="S349" s="168">
        <v>124.394271853575</v>
      </c>
      <c r="T349" s="29"/>
    </row>
    <row r="350" ht="16" customHeight="1">
      <c r="A350" s="240">
        <v>68.6661125992063</v>
      </c>
      <c r="B350" s="168">
        <v>149.236616567460</v>
      </c>
      <c r="C350" s="168">
        <v>148.492771329365</v>
      </c>
      <c r="D350" s="168">
        <v>148.627578869048</v>
      </c>
      <c r="E350" s="168">
        <v>234.540451388889</v>
      </c>
      <c r="F350" s="168">
        <v>193.405279761905</v>
      </c>
      <c r="G350" s="168">
        <v>234.874758432540</v>
      </c>
      <c r="H350" s="168">
        <v>148.346084325397</v>
      </c>
      <c r="I350" s="168">
        <v>74.09533730158731</v>
      </c>
      <c r="J350" s="168">
        <v>83.9118978174603</v>
      </c>
      <c r="K350" s="168">
        <v>234.903690972222</v>
      </c>
      <c r="L350" s="168">
        <v>89.55109077380951</v>
      </c>
      <c r="M350" s="168">
        <v>234.903690972222</v>
      </c>
      <c r="N350" s="168">
        <v>234.903273313492</v>
      </c>
      <c r="O350" s="29"/>
      <c r="P350" s="168">
        <v>216.472204027914</v>
      </c>
      <c r="Q350" s="168">
        <v>125.913409035260</v>
      </c>
      <c r="R350" s="168">
        <v>212.571847453477</v>
      </c>
      <c r="S350" s="168">
        <v>123.9639987349</v>
      </c>
      <c r="T350" s="29"/>
    </row>
    <row r="351" ht="16" customHeight="1">
      <c r="A351" s="240">
        <v>81.4452614087302</v>
      </c>
      <c r="B351" s="168">
        <v>149.040195932540</v>
      </c>
      <c r="C351" s="168">
        <v>148.494304067460</v>
      </c>
      <c r="D351" s="168">
        <v>148.682617559524</v>
      </c>
      <c r="E351" s="168">
        <v>232.528946924603</v>
      </c>
      <c r="F351" s="168">
        <v>177.708167162698</v>
      </c>
      <c r="G351" s="168">
        <v>234.818743551587</v>
      </c>
      <c r="H351" s="168">
        <v>148.793944940476</v>
      </c>
      <c r="I351" s="168">
        <v>82.7448432539683</v>
      </c>
      <c r="J351" s="168">
        <v>83.82659523809519</v>
      </c>
      <c r="K351" s="168">
        <v>234.905253968254</v>
      </c>
      <c r="L351" s="168">
        <v>89.3932455357143</v>
      </c>
      <c r="M351" s="168">
        <v>234.905253968254</v>
      </c>
      <c r="N351" s="168">
        <v>234.897354662698</v>
      </c>
      <c r="O351" s="29"/>
      <c r="P351" s="168">
        <v>216.477056807052</v>
      </c>
      <c r="Q351" s="168">
        <v>125.809673420666</v>
      </c>
      <c r="R351" s="168">
        <v>212.615459210741</v>
      </c>
      <c r="S351" s="168">
        <v>123.844439683317</v>
      </c>
      <c r="T351" s="29"/>
    </row>
    <row r="352" ht="16" customHeight="1">
      <c r="A352" s="240">
        <v>140.469158730159</v>
      </c>
      <c r="B352" s="168">
        <v>149.233991567460</v>
      </c>
      <c r="C352" s="168">
        <v>148.690630456349</v>
      </c>
      <c r="D352" s="168">
        <v>148.669016369048</v>
      </c>
      <c r="E352" s="168">
        <v>192.182483134921</v>
      </c>
      <c r="F352" s="168">
        <v>153.765060019841</v>
      </c>
      <c r="G352" s="168">
        <v>233.804254464286</v>
      </c>
      <c r="H352" s="168">
        <v>148.847956349206</v>
      </c>
      <c r="I352" s="168">
        <v>83.0050749007936</v>
      </c>
      <c r="J352" s="168">
        <v>83.88833878968251</v>
      </c>
      <c r="K352" s="168">
        <v>234.903690972222</v>
      </c>
      <c r="L352" s="168">
        <v>89.4306458333333</v>
      </c>
      <c r="M352" s="168">
        <v>28.661435515873</v>
      </c>
      <c r="N352" s="168">
        <v>234.895735615079</v>
      </c>
      <c r="O352" s="29"/>
      <c r="P352" s="168">
        <v>199.171115430134</v>
      </c>
      <c r="Q352" s="168">
        <v>125.923683378224</v>
      </c>
      <c r="R352" s="168">
        <v>199.833953640222</v>
      </c>
      <c r="S352" s="168">
        <v>123.551584435194</v>
      </c>
      <c r="T352" s="29"/>
    </row>
    <row r="353" ht="16" customHeight="1">
      <c r="A353" s="240">
        <v>146.673510912698</v>
      </c>
      <c r="B353" s="168">
        <v>149.218268849206</v>
      </c>
      <c r="C353" s="168">
        <v>148.687046626984</v>
      </c>
      <c r="D353" s="168">
        <v>148.649719246032</v>
      </c>
      <c r="E353" s="168">
        <v>177.904473710317</v>
      </c>
      <c r="F353" s="168">
        <v>89.7285788690476</v>
      </c>
      <c r="G353" s="168">
        <v>206.286304563492</v>
      </c>
      <c r="H353" s="168">
        <v>148.810184523810</v>
      </c>
      <c r="I353" s="168">
        <v>82.98316418650791</v>
      </c>
      <c r="J353" s="168">
        <v>83.853216765873</v>
      </c>
      <c r="K353" s="168">
        <v>234.903690972222</v>
      </c>
      <c r="L353" s="168">
        <v>89.6276418650794</v>
      </c>
      <c r="M353" s="168">
        <v>35.0028482142857</v>
      </c>
      <c r="N353" s="168">
        <v>145.809128472222</v>
      </c>
      <c r="O353" s="29"/>
      <c r="P353" s="168">
        <v>199.166674318479</v>
      </c>
      <c r="Q353" s="168">
        <v>125.880094066275</v>
      </c>
      <c r="R353" s="168">
        <v>165.508226207966</v>
      </c>
      <c r="S353" s="168">
        <v>123.506242348188</v>
      </c>
      <c r="T353" s="29"/>
    </row>
    <row r="354" ht="16" customHeight="1">
      <c r="A354" s="240">
        <v>146.507020337302</v>
      </c>
      <c r="B354" s="168">
        <v>149.006513392857</v>
      </c>
      <c r="C354" s="168">
        <v>148.590967261905</v>
      </c>
      <c r="D354" s="168">
        <v>90.11746875</v>
      </c>
      <c r="E354" s="168">
        <v>162.207164682540</v>
      </c>
      <c r="F354" s="168">
        <v>67.2147043650794</v>
      </c>
      <c r="G354" s="168">
        <v>165.727940476190</v>
      </c>
      <c r="H354" s="168">
        <v>148.774720238095</v>
      </c>
      <c r="I354" s="168">
        <v>82.80078521825401</v>
      </c>
      <c r="J354" s="168">
        <v>83.8279548611111</v>
      </c>
      <c r="K354" s="168">
        <v>234.905253968254</v>
      </c>
      <c r="L354" s="168">
        <v>89.4334717261905</v>
      </c>
      <c r="M354" s="168">
        <v>47.317777281746</v>
      </c>
      <c r="N354" s="168">
        <v>39.4567956349206</v>
      </c>
      <c r="O354" s="29"/>
      <c r="P354" s="168">
        <v>164.453567784851</v>
      </c>
      <c r="Q354" s="168">
        <v>125.785068254163</v>
      </c>
      <c r="R354" s="168">
        <v>165.453103064806</v>
      </c>
      <c r="S354" s="168">
        <v>122.998372204538</v>
      </c>
      <c r="T354" s="29"/>
    </row>
    <row r="355" ht="16" customHeight="1">
      <c r="A355" s="240">
        <v>148.380703869048</v>
      </c>
      <c r="B355" s="168">
        <v>149.224513888889</v>
      </c>
      <c r="C355" s="168">
        <v>148.676099702381</v>
      </c>
      <c r="D355" s="168">
        <v>79.3252415674603</v>
      </c>
      <c r="E355" s="168">
        <v>152.813379960317</v>
      </c>
      <c r="F355" s="168">
        <v>97.3823462301587</v>
      </c>
      <c r="G355" s="168">
        <v>74.974652281746</v>
      </c>
      <c r="H355" s="168">
        <v>148.764259424603</v>
      </c>
      <c r="I355" s="168">
        <v>83.0183869047619</v>
      </c>
      <c r="J355" s="168">
        <v>234.905527777778</v>
      </c>
      <c r="K355" s="168">
        <v>234.678108134921</v>
      </c>
      <c r="L355" s="168">
        <v>209.057799603175</v>
      </c>
      <c r="M355" s="168">
        <v>89.8711016865079</v>
      </c>
      <c r="N355" s="168">
        <v>38.6439186507937</v>
      </c>
      <c r="O355" s="29"/>
      <c r="P355" s="168">
        <v>164.542017119654</v>
      </c>
      <c r="Q355" s="168">
        <v>80.66535361573619</v>
      </c>
      <c r="R355" s="168">
        <v>150.975138242736</v>
      </c>
      <c r="S355" s="168">
        <v>123.127248612471</v>
      </c>
      <c r="T355" s="29"/>
    </row>
    <row r="356" ht="16" customHeight="1">
      <c r="A356" s="240">
        <v>149.112438492064</v>
      </c>
      <c r="B356" s="168">
        <v>149.139178075397</v>
      </c>
      <c r="C356" s="168">
        <v>130.072850198413</v>
      </c>
      <c r="D356" s="168">
        <v>96.5579632936508</v>
      </c>
      <c r="E356" s="168">
        <v>148.311810019841</v>
      </c>
      <c r="F356" s="168">
        <v>115.762470238095</v>
      </c>
      <c r="G356" s="168">
        <v>75.4569692460318</v>
      </c>
      <c r="H356" s="168">
        <v>148.754635416667</v>
      </c>
      <c r="I356" s="168">
        <v>83.0109221230159</v>
      </c>
      <c r="J356" s="168">
        <v>234.905527777778</v>
      </c>
      <c r="K356" s="168">
        <v>232.598935515873</v>
      </c>
      <c r="L356" s="168">
        <v>234.914454365079</v>
      </c>
      <c r="M356" s="168">
        <v>89.9151904761905</v>
      </c>
      <c r="N356" s="168">
        <v>46.797845734127</v>
      </c>
      <c r="O356" s="29"/>
      <c r="P356" s="168">
        <v>150.112563254979</v>
      </c>
      <c r="Q356" s="168">
        <v>80.627410320764</v>
      </c>
      <c r="R356" s="168">
        <v>150.975138242736</v>
      </c>
      <c r="S356" s="168">
        <v>122.630400138753</v>
      </c>
      <c r="T356" s="29"/>
    </row>
    <row r="357" ht="16" customHeight="1">
      <c r="A357" s="240">
        <v>148.987506448413</v>
      </c>
      <c r="B357" s="168">
        <v>157.555545634921</v>
      </c>
      <c r="C357" s="168">
        <v>64.8080481150794</v>
      </c>
      <c r="D357" s="168">
        <v>115.520864583333</v>
      </c>
      <c r="E357" s="168">
        <v>148.424797123016</v>
      </c>
      <c r="F357" s="168">
        <v>137.676419146825</v>
      </c>
      <c r="G357" s="168">
        <v>89.8392886904762</v>
      </c>
      <c r="H357" s="168">
        <v>79.8601661706349</v>
      </c>
      <c r="I357" s="168">
        <v>82.86621428571431</v>
      </c>
      <c r="J357" s="168">
        <v>234.905527777778</v>
      </c>
      <c r="K357" s="168">
        <v>222.653975694444</v>
      </c>
      <c r="L357" s="168">
        <v>234.914454365079</v>
      </c>
      <c r="M357" s="168">
        <v>134.583947420635</v>
      </c>
      <c r="N357" s="168">
        <v>58.5458253968254</v>
      </c>
      <c r="O357" s="29"/>
      <c r="P357" s="168">
        <v>150.025854962455</v>
      </c>
      <c r="Q357" s="168">
        <v>59.3928231105126</v>
      </c>
      <c r="R357" s="168">
        <v>143.020513997715</v>
      </c>
      <c r="S357" s="168">
        <v>122.561479758407</v>
      </c>
      <c r="T357" s="29"/>
    </row>
    <row r="358" ht="16" customHeight="1">
      <c r="A358" s="240">
        <v>149.100941964286</v>
      </c>
      <c r="B358" s="168">
        <v>234.737552083333</v>
      </c>
      <c r="C358" s="168">
        <v>71.8195317460317</v>
      </c>
      <c r="D358" s="168">
        <v>147.853873015873</v>
      </c>
      <c r="E358" s="168">
        <v>148.453043154762</v>
      </c>
      <c r="F358" s="168">
        <v>147.149466269841</v>
      </c>
      <c r="G358" s="168">
        <v>105.622394841270</v>
      </c>
      <c r="H358" s="168">
        <v>18.8583194444444</v>
      </c>
      <c r="I358" s="168">
        <v>82.9336180555556</v>
      </c>
      <c r="J358" s="168">
        <v>234.907212301587</v>
      </c>
      <c r="K358" s="168">
        <v>200.478128968254</v>
      </c>
      <c r="L358" s="168">
        <v>234.911942956349</v>
      </c>
      <c r="M358" s="168">
        <v>234.893214285714</v>
      </c>
      <c r="N358" s="168">
        <v>189.271608630952</v>
      </c>
      <c r="O358" s="29"/>
      <c r="P358" s="168">
        <v>142.358907219230</v>
      </c>
      <c r="Q358" s="168">
        <v>59.4979518650016</v>
      </c>
      <c r="R358" s="168">
        <v>143.101561479758</v>
      </c>
      <c r="S358" s="168">
        <v>122.254751775220</v>
      </c>
      <c r="T358" s="29"/>
    </row>
    <row r="359" ht="16" customHeight="1">
      <c r="A359" s="240">
        <v>149.072670138889</v>
      </c>
      <c r="B359" s="168">
        <v>234.444466269841</v>
      </c>
      <c r="C359" s="168">
        <v>90.187714781746</v>
      </c>
      <c r="D359" s="168">
        <v>147.880056547619</v>
      </c>
      <c r="E359" s="168">
        <v>146.730508432540</v>
      </c>
      <c r="F359" s="168">
        <v>147.931370535714</v>
      </c>
      <c r="G359" s="168">
        <v>126.021514384921</v>
      </c>
      <c r="H359" s="168">
        <v>23.5198566468254</v>
      </c>
      <c r="I359" s="168">
        <v>82.9980009920635</v>
      </c>
      <c r="J359" s="168">
        <v>234.906621031746</v>
      </c>
      <c r="K359" s="168">
        <v>179.468563988095</v>
      </c>
      <c r="L359" s="168">
        <v>234.906198412698</v>
      </c>
      <c r="M359" s="168">
        <v>234.894165178571</v>
      </c>
      <c r="N359" s="168">
        <v>234.910808531746</v>
      </c>
      <c r="O359" s="29"/>
      <c r="P359" s="168">
        <v>142.356404566601</v>
      </c>
      <c r="Q359" s="168">
        <v>64.0520909851453</v>
      </c>
      <c r="R359" s="168">
        <v>138.139883284362</v>
      </c>
      <c r="S359" s="168">
        <v>122.208815907607</v>
      </c>
      <c r="T359" s="29"/>
    </row>
    <row r="360" ht="16" customHeight="1">
      <c r="A360" s="240">
        <v>148.950140376984</v>
      </c>
      <c r="B360" s="168">
        <v>232.098392361111</v>
      </c>
      <c r="C360" s="168">
        <v>107.838410218254</v>
      </c>
      <c r="D360" s="168">
        <v>148.514409226190</v>
      </c>
      <c r="E360" s="168">
        <v>72.7013070436508</v>
      </c>
      <c r="F360" s="168">
        <v>148.662741071429</v>
      </c>
      <c r="G360" s="168">
        <v>182.046443452381</v>
      </c>
      <c r="H360" s="168">
        <v>36.1021537698413</v>
      </c>
      <c r="I360" s="168">
        <v>82.91573958333331</v>
      </c>
      <c r="J360" s="168">
        <v>234.902434027778</v>
      </c>
      <c r="K360" s="168">
        <v>162.843939980159</v>
      </c>
      <c r="L360" s="168">
        <v>234.901787698413</v>
      </c>
      <c r="M360" s="168">
        <v>234.893635912698</v>
      </c>
      <c r="N360" s="168">
        <v>234.906809523810</v>
      </c>
      <c r="O360" s="29"/>
      <c r="P360" s="168">
        <v>137.345062030689</v>
      </c>
      <c r="Q360" s="168">
        <v>64.0200982492654</v>
      </c>
      <c r="R360" s="168">
        <v>138.063648792034</v>
      </c>
      <c r="S360" s="168">
        <v>122.135052950539</v>
      </c>
      <c r="T360" s="29"/>
    </row>
    <row r="361" ht="16" customHeight="1">
      <c r="A361" s="240">
        <v>149.089878472222</v>
      </c>
      <c r="B361" s="168">
        <v>191.819505456349</v>
      </c>
      <c r="C361" s="168">
        <v>128.510446428571</v>
      </c>
      <c r="D361" s="168">
        <v>149.507379960317</v>
      </c>
      <c r="E361" s="168">
        <v>84.6925257936508</v>
      </c>
      <c r="F361" s="168">
        <v>148.868784722222</v>
      </c>
      <c r="G361" s="168">
        <v>234.080123015873</v>
      </c>
      <c r="H361" s="168">
        <v>83.61076587301589</v>
      </c>
      <c r="I361" s="168">
        <v>82.95984672619051</v>
      </c>
      <c r="J361" s="168">
        <v>234.903787202381</v>
      </c>
      <c r="K361" s="168">
        <v>44.4964910714286</v>
      </c>
      <c r="L361" s="168">
        <v>234.904081349206</v>
      </c>
      <c r="M361" s="168">
        <v>31.8674885912698</v>
      </c>
      <c r="N361" s="168">
        <v>234.901174603175</v>
      </c>
      <c r="O361" s="29"/>
      <c r="P361" s="168">
        <v>137.446280199151</v>
      </c>
      <c r="Q361" s="168">
        <v>69.0438749795952</v>
      </c>
      <c r="R361" s="168">
        <v>134.485008570029</v>
      </c>
      <c r="S361" s="168">
        <v>122.273653281097</v>
      </c>
      <c r="T361" s="29"/>
    </row>
    <row r="362" ht="16" customHeight="1">
      <c r="A362" s="240">
        <v>149.080059027778</v>
      </c>
      <c r="B362" s="168">
        <v>176.290946924603</v>
      </c>
      <c r="C362" s="168">
        <v>149.612376984127</v>
      </c>
      <c r="D362" s="168">
        <v>149.530753472222</v>
      </c>
      <c r="E362" s="168">
        <v>102.112869543651</v>
      </c>
      <c r="F362" s="168">
        <v>234.868299107143</v>
      </c>
      <c r="G362" s="168">
        <v>233.484223710317</v>
      </c>
      <c r="H362" s="168">
        <v>83.64213343253969</v>
      </c>
      <c r="I362" s="168">
        <v>82.82287698412701</v>
      </c>
      <c r="J362" s="168">
        <v>234.903787202381</v>
      </c>
      <c r="K362" s="168">
        <v>18.9164340277778</v>
      </c>
      <c r="L362" s="168">
        <v>234.904081349206</v>
      </c>
      <c r="M362" s="168">
        <v>29.6241121031746</v>
      </c>
      <c r="N362" s="168">
        <v>234.901703373016</v>
      </c>
      <c r="O362" s="29"/>
      <c r="P362" s="168">
        <v>133.861233880183</v>
      </c>
      <c r="Q362" s="168">
        <v>75.12770517058441</v>
      </c>
      <c r="R362" s="168">
        <v>134.484816254489</v>
      </c>
      <c r="S362" s="168">
        <v>122.262346453640</v>
      </c>
      <c r="T362" s="29"/>
    </row>
    <row r="363" ht="16" customHeight="1">
      <c r="A363" s="240">
        <v>148.919491567460</v>
      </c>
      <c r="B363" s="168">
        <v>161.691774305556</v>
      </c>
      <c r="C363" s="168">
        <v>146.194466269841</v>
      </c>
      <c r="D363" s="168">
        <v>149.316695932540</v>
      </c>
      <c r="E363" s="168">
        <v>121.373637400794</v>
      </c>
      <c r="F363" s="168">
        <v>234.634105654762</v>
      </c>
      <c r="G363" s="168">
        <v>227.374239583333</v>
      </c>
      <c r="H363" s="168">
        <v>83.4796825396825</v>
      </c>
      <c r="I363" s="168">
        <v>82.62160317460319</v>
      </c>
      <c r="J363" s="168">
        <v>234.905253968254</v>
      </c>
      <c r="K363" s="168">
        <v>19.9960406746032</v>
      </c>
      <c r="L363" s="168">
        <v>234.905253968254</v>
      </c>
      <c r="M363" s="168">
        <v>37.3726463293651</v>
      </c>
      <c r="N363" s="168">
        <v>140.453096230159</v>
      </c>
      <c r="O363" s="29"/>
      <c r="P363" s="168">
        <v>133.689947559582</v>
      </c>
      <c r="Q363" s="168">
        <v>74.96634273996079</v>
      </c>
      <c r="R363" s="168">
        <v>131.871032280444</v>
      </c>
      <c r="S363" s="168">
        <v>122.114353268854</v>
      </c>
      <c r="T363" s="29"/>
    </row>
    <row r="364" ht="16" customHeight="1">
      <c r="A364" s="240">
        <v>149.109310019841</v>
      </c>
      <c r="B364" s="168">
        <v>147.892556547619</v>
      </c>
      <c r="C364" s="168">
        <v>147.205625</v>
      </c>
      <c r="D364" s="168">
        <v>149.526952876984</v>
      </c>
      <c r="E364" s="168">
        <v>144.547761408730</v>
      </c>
      <c r="F364" s="168">
        <v>193.336390873016</v>
      </c>
      <c r="G364" s="168">
        <v>205.307504960317</v>
      </c>
      <c r="H364" s="168">
        <v>83.66416468253971</v>
      </c>
      <c r="I364" s="168">
        <v>82.92660664682541</v>
      </c>
      <c r="J364" s="168">
        <v>234.902796626984</v>
      </c>
      <c r="K364" s="168">
        <v>28.4296790674603</v>
      </c>
      <c r="L364" s="168">
        <v>234.903681051587</v>
      </c>
      <c r="M364" s="168">
        <v>49.5933923611111</v>
      </c>
      <c r="N364" s="168">
        <v>38.522191468254</v>
      </c>
      <c r="O364" s="29"/>
      <c r="P364" s="168">
        <v>131.410056011263</v>
      </c>
      <c r="Q364" s="168">
        <v>79.3679654342148</v>
      </c>
      <c r="R364" s="168">
        <v>132.066934480085</v>
      </c>
      <c r="S364" s="168">
        <v>122.265351065132</v>
      </c>
      <c r="T364" s="29"/>
    </row>
    <row r="365" ht="16" customHeight="1">
      <c r="A365" s="240">
        <v>149.075986607143</v>
      </c>
      <c r="B365" s="168">
        <v>147.862481150794</v>
      </c>
      <c r="C365" s="168">
        <v>148.849107142857</v>
      </c>
      <c r="D365" s="168">
        <v>149.539064484127</v>
      </c>
      <c r="E365" s="168">
        <v>146.401341269841</v>
      </c>
      <c r="F365" s="168">
        <v>177.850218253968</v>
      </c>
      <c r="G365" s="168">
        <v>163.764119543651</v>
      </c>
      <c r="H365" s="168">
        <v>83.62796825396831</v>
      </c>
      <c r="I365" s="168">
        <v>82.90551438492059</v>
      </c>
      <c r="J365" s="168">
        <v>234.661478174603</v>
      </c>
      <c r="K365" s="168">
        <v>45.576751984127</v>
      </c>
      <c r="L365" s="168">
        <v>234.780767361111</v>
      </c>
      <c r="M365" s="168">
        <v>67.0852584325397</v>
      </c>
      <c r="N365" s="168">
        <v>46.944939484127</v>
      </c>
      <c r="O365" s="29"/>
      <c r="P365" s="168">
        <v>131.407538565132</v>
      </c>
      <c r="Q365" s="168">
        <v>82.7108426175318</v>
      </c>
      <c r="R365" s="168">
        <v>127.568916299380</v>
      </c>
      <c r="S365" s="168">
        <v>122.242654770650</v>
      </c>
      <c r="T365" s="29"/>
    </row>
    <row r="366" ht="16" customHeight="1">
      <c r="A366" s="240">
        <v>148.944099702381</v>
      </c>
      <c r="B366" s="168">
        <v>147.858452876984</v>
      </c>
      <c r="C366" s="168">
        <v>148.652265376984</v>
      </c>
      <c r="D366" s="168">
        <v>149.486951884921</v>
      </c>
      <c r="E366" s="168">
        <v>146.097088789683</v>
      </c>
      <c r="F366" s="168">
        <v>163.548144345238</v>
      </c>
      <c r="G366" s="168">
        <v>74.64343501984131</v>
      </c>
      <c r="H366" s="168">
        <v>83.5031175595238</v>
      </c>
      <c r="I366" s="168">
        <v>82.8141016865079</v>
      </c>
      <c r="J366" s="168">
        <v>232.511919146825</v>
      </c>
      <c r="K366" s="168">
        <v>74.0668700396825</v>
      </c>
      <c r="L366" s="168">
        <v>233.335952380952</v>
      </c>
      <c r="M366" s="168">
        <v>89.4477336309524</v>
      </c>
      <c r="N366" s="168">
        <v>58.6740610119048</v>
      </c>
      <c r="O366" s="29"/>
      <c r="P366" s="168">
        <v>128.251466597290</v>
      </c>
      <c r="Q366" s="168">
        <v>82.5606972331048</v>
      </c>
      <c r="R366" s="168">
        <v>127.409621898466</v>
      </c>
      <c r="S366" s="168">
        <v>122.136931215312</v>
      </c>
      <c r="T366" s="29"/>
    </row>
    <row r="367" ht="16" customHeight="1">
      <c r="A367" s="240">
        <v>149.068204861111</v>
      </c>
      <c r="B367" s="168">
        <v>148.492415178571</v>
      </c>
      <c r="C367" s="168">
        <v>148.863283730159</v>
      </c>
      <c r="D367" s="168">
        <v>234.747665674603</v>
      </c>
      <c r="E367" s="168">
        <v>148.548365079365</v>
      </c>
      <c r="F367" s="168">
        <v>153.811362103175</v>
      </c>
      <c r="G367" s="168">
        <v>89.9898472222222</v>
      </c>
      <c r="H367" s="168">
        <v>83.73734126984129</v>
      </c>
      <c r="I367" s="168">
        <v>82.8987817460317</v>
      </c>
      <c r="J367" s="168">
        <v>200.038092757937</v>
      </c>
      <c r="K367" s="168">
        <v>89.2128601190476</v>
      </c>
      <c r="L367" s="168">
        <v>23.9946626984127</v>
      </c>
      <c r="M367" s="168">
        <v>89.76314236111109</v>
      </c>
      <c r="N367" s="168">
        <v>194.191209325397</v>
      </c>
      <c r="O367" s="29"/>
      <c r="P367" s="168">
        <v>128.416258059909</v>
      </c>
      <c r="Q367" s="168">
        <v>86.54924655158339</v>
      </c>
      <c r="R367" s="168">
        <v>29.5760370755795</v>
      </c>
      <c r="S367" s="168">
        <v>122.245938928338</v>
      </c>
      <c r="T367" s="29"/>
    </row>
    <row r="368" ht="16" customHeight="1">
      <c r="A368" s="240">
        <v>149.022298611111</v>
      </c>
      <c r="B368" s="168">
        <v>148.542660714286</v>
      </c>
      <c r="C368" s="168">
        <v>148.810190972222</v>
      </c>
      <c r="D368" s="168">
        <v>234.608549107143</v>
      </c>
      <c r="E368" s="168">
        <v>148.732015873016</v>
      </c>
      <c r="F368" s="168">
        <v>148.789044146825</v>
      </c>
      <c r="G368" s="168">
        <v>105.525102182540</v>
      </c>
      <c r="H368" s="168">
        <v>83.65941765873021</v>
      </c>
      <c r="I368" s="168">
        <v>83.52762351190481</v>
      </c>
      <c r="J368" s="168">
        <v>179.031010416667</v>
      </c>
      <c r="K368" s="168">
        <v>89.1930054563492</v>
      </c>
      <c r="L368" s="168">
        <v>19.2574632936508</v>
      </c>
      <c r="M368" s="168">
        <v>89.6718020833333</v>
      </c>
      <c r="N368" s="168">
        <v>234.918979662698</v>
      </c>
      <c r="O368" s="29"/>
      <c r="P368" s="168">
        <v>125.475986573621</v>
      </c>
      <c r="Q368" s="168">
        <v>90.2469178501469</v>
      </c>
      <c r="R368" s="168">
        <v>29.4501464046686</v>
      </c>
      <c r="S368" s="168">
        <v>122.190599493960</v>
      </c>
      <c r="T368" s="29"/>
    </row>
    <row r="369" ht="16" customHeight="1">
      <c r="A369" s="240">
        <v>149.498794146825</v>
      </c>
      <c r="B369" s="168">
        <v>148.555403273810</v>
      </c>
      <c r="C369" s="168">
        <v>148.708128472222</v>
      </c>
      <c r="D369" s="168">
        <v>232.954925099206</v>
      </c>
      <c r="E369" s="168">
        <v>148.432844742063</v>
      </c>
      <c r="F369" s="168">
        <v>87.6043735119048</v>
      </c>
      <c r="G369" s="168">
        <v>126.518640873016</v>
      </c>
      <c r="H369" s="168">
        <v>83.476185515873</v>
      </c>
      <c r="I369" s="168">
        <v>85.62859077380951</v>
      </c>
      <c r="J369" s="168">
        <v>162.612527777778</v>
      </c>
      <c r="K369" s="168">
        <v>88.9918511904762</v>
      </c>
      <c r="L369" s="168">
        <v>24.0267445436508</v>
      </c>
      <c r="M369" s="168">
        <v>89.46664682539679</v>
      </c>
      <c r="N369" s="168">
        <v>234.915986607143</v>
      </c>
      <c r="O369" s="29"/>
      <c r="P369" s="168">
        <v>125.325372898302</v>
      </c>
      <c r="Q369" s="168">
        <v>90.1792503264773</v>
      </c>
      <c r="R369" s="168">
        <v>23.3428552481228</v>
      </c>
      <c r="S369" s="168">
        <v>122.114064540483</v>
      </c>
      <c r="T369" s="29"/>
    </row>
    <row r="370" ht="16" customHeight="1">
      <c r="A370" s="240">
        <v>234.789365575397</v>
      </c>
      <c r="B370" s="168">
        <v>148.703286706349</v>
      </c>
      <c r="C370" s="168">
        <v>148.881201388889</v>
      </c>
      <c r="D370" s="168">
        <v>163.579418650794</v>
      </c>
      <c r="E370" s="168">
        <v>151.813088789683</v>
      </c>
      <c r="F370" s="168">
        <v>97.3049682539683</v>
      </c>
      <c r="G370" s="168">
        <v>234.844504960317</v>
      </c>
      <c r="H370" s="168">
        <v>83.69413492063489</v>
      </c>
      <c r="I370" s="168">
        <v>89.4189672619048</v>
      </c>
      <c r="J370" s="168">
        <v>153.118583829365</v>
      </c>
      <c r="K370" s="168">
        <v>89.23127579365079</v>
      </c>
      <c r="L370" s="168">
        <v>35.6343621031746</v>
      </c>
      <c r="M370" s="168">
        <v>234.914890873016</v>
      </c>
      <c r="N370" s="168">
        <v>234.908300595238</v>
      </c>
      <c r="O370" s="29"/>
      <c r="P370" s="168">
        <v>124.005809255632</v>
      </c>
      <c r="Q370" s="168">
        <v>94.432090168952</v>
      </c>
      <c r="R370" s="168">
        <v>23.3629688010121</v>
      </c>
      <c r="S370" s="168">
        <v>120.376289075253</v>
      </c>
      <c r="T370" s="29"/>
    </row>
    <row r="371" ht="16" customHeight="1">
      <c r="A371" s="240">
        <v>234.554865575397</v>
      </c>
      <c r="B371" s="168">
        <v>148.691406746032</v>
      </c>
      <c r="C371" s="168">
        <v>148.815192460317</v>
      </c>
      <c r="D371" s="168">
        <v>153.706613591270</v>
      </c>
      <c r="E371" s="168">
        <v>234.325566468254</v>
      </c>
      <c r="F371" s="168">
        <v>115.759288194444</v>
      </c>
      <c r="G371" s="168">
        <v>234.791081845238</v>
      </c>
      <c r="H371" s="168">
        <v>83.63850793650791</v>
      </c>
      <c r="I371" s="168">
        <v>89.18450644841271</v>
      </c>
      <c r="J371" s="168">
        <v>148.825583829365</v>
      </c>
      <c r="K371" s="168">
        <v>89.25917609126979</v>
      </c>
      <c r="L371" s="168">
        <v>55.8116572420635</v>
      </c>
      <c r="M371" s="168">
        <v>234.918529265873</v>
      </c>
      <c r="N371" s="168">
        <v>234.901497519841</v>
      </c>
      <c r="O371" s="29"/>
      <c r="P371" s="168">
        <v>118.117308908750</v>
      </c>
      <c r="Q371" s="168">
        <v>98.4521833170095</v>
      </c>
      <c r="R371" s="168">
        <v>24.1402883202742</v>
      </c>
      <c r="S371" s="168">
        <v>120.319208598596</v>
      </c>
      <c r="T371" s="29"/>
    </row>
    <row r="372" ht="16" customHeight="1">
      <c r="A372" s="240">
        <v>232.726376488095</v>
      </c>
      <c r="B372" s="168">
        <v>148.625934523810</v>
      </c>
      <c r="C372" s="168">
        <v>148.692158234127</v>
      </c>
      <c r="D372" s="168">
        <v>148.628859126984</v>
      </c>
      <c r="E372" s="168">
        <v>234.899427083333</v>
      </c>
      <c r="F372" s="168">
        <v>138.379367063492</v>
      </c>
      <c r="G372" s="168">
        <v>233.828762896825</v>
      </c>
      <c r="H372" s="168">
        <v>83.4532251984127</v>
      </c>
      <c r="I372" s="168">
        <v>89.0258670634921</v>
      </c>
      <c r="J372" s="168">
        <v>68.4913387896825</v>
      </c>
      <c r="K372" s="168">
        <v>89.10099900793649</v>
      </c>
      <c r="L372" s="168">
        <v>89.1869340277778</v>
      </c>
      <c r="M372" s="168">
        <v>234.914890873016</v>
      </c>
      <c r="N372" s="168">
        <v>135.952518353175</v>
      </c>
      <c r="O372" s="29"/>
      <c r="P372" s="168">
        <v>117.960543176624</v>
      </c>
      <c r="Q372" s="168">
        <v>98.3771756651975</v>
      </c>
      <c r="R372" s="168">
        <v>24.115331680542</v>
      </c>
      <c r="S372" s="168">
        <v>26.3433566968658</v>
      </c>
      <c r="T372" s="29"/>
    </row>
    <row r="373" ht="16" customHeight="1">
      <c r="A373" s="240">
        <v>178.062291666667</v>
      </c>
      <c r="B373" s="168">
        <v>148.630094246032</v>
      </c>
      <c r="C373" s="168">
        <v>183.347274305556</v>
      </c>
      <c r="D373" s="168">
        <v>148.703012896825</v>
      </c>
      <c r="E373" s="168">
        <v>232.400341765873</v>
      </c>
      <c r="F373" s="168">
        <v>146.355685019841</v>
      </c>
      <c r="G373" s="168">
        <v>227.420972222222</v>
      </c>
      <c r="H373" s="168">
        <v>83.5334657738095</v>
      </c>
      <c r="I373" s="168">
        <v>89.1204161706349</v>
      </c>
      <c r="J373" s="168">
        <v>18.4751378968254</v>
      </c>
      <c r="K373" s="168">
        <v>89.2326443452381</v>
      </c>
      <c r="L373" s="168">
        <v>89.5121319444445</v>
      </c>
      <c r="M373" s="168">
        <v>234.918732142857</v>
      </c>
      <c r="N373" s="168">
        <v>47.0620248015873</v>
      </c>
      <c r="O373" s="29"/>
      <c r="P373" s="168">
        <v>60.6878708578191</v>
      </c>
      <c r="Q373" s="168">
        <v>101.969181562194</v>
      </c>
      <c r="R373" s="168">
        <v>25.4405025710088</v>
      </c>
      <c r="S373" s="168">
        <v>26.4445162014365</v>
      </c>
      <c r="T373" s="29"/>
    </row>
    <row r="374" ht="16" customHeight="1">
      <c r="A374" s="240">
        <v>162.731819444444</v>
      </c>
      <c r="B374" s="168">
        <v>67.82615525793651</v>
      </c>
      <c r="C374" s="168">
        <v>234.805823908730</v>
      </c>
      <c r="D374" s="168">
        <v>148.698011408730</v>
      </c>
      <c r="E374" s="168">
        <v>220.787709325397</v>
      </c>
      <c r="F374" s="168">
        <v>148.877185019841</v>
      </c>
      <c r="G374" s="168">
        <v>205.232860615079</v>
      </c>
      <c r="H374" s="168">
        <v>83.5580431547619</v>
      </c>
      <c r="I374" s="168">
        <v>89.11372222222219</v>
      </c>
      <c r="J374" s="168">
        <v>18.9591413690476</v>
      </c>
      <c r="K374" s="168">
        <v>89.1592876984127</v>
      </c>
      <c r="L374" s="168">
        <v>89.46212053571431</v>
      </c>
      <c r="M374" s="168">
        <v>234.911526289683</v>
      </c>
      <c r="N374" s="168">
        <v>198.338475198413</v>
      </c>
      <c r="O374" s="29"/>
      <c r="P374" s="168">
        <v>61.4477360839047</v>
      </c>
      <c r="Q374" s="168">
        <v>105.013187642834</v>
      </c>
      <c r="R374" s="168">
        <v>25.4131218372511</v>
      </c>
      <c r="S374" s="168">
        <v>23.6912682623245</v>
      </c>
      <c r="T374" s="29"/>
    </row>
    <row r="375" ht="16" customHeight="1">
      <c r="A375" s="240">
        <v>153.040528273810</v>
      </c>
      <c r="B375" s="168">
        <v>69.7980099206349</v>
      </c>
      <c r="C375" s="168">
        <v>234.076178571429</v>
      </c>
      <c r="D375" s="168">
        <v>148.546361607143</v>
      </c>
      <c r="E375" s="168">
        <v>192.024140873016</v>
      </c>
      <c r="F375" s="168">
        <v>229.966612103175</v>
      </c>
      <c r="G375" s="168">
        <v>162.772856646825</v>
      </c>
      <c r="H375" s="168">
        <v>234.920338293651</v>
      </c>
      <c r="I375" s="168">
        <v>88.9256344246032</v>
      </c>
      <c r="J375" s="168">
        <v>23.7596800595238</v>
      </c>
      <c r="K375" s="168">
        <v>89.52113194444451</v>
      </c>
      <c r="L375" s="168">
        <v>89.23438740079369</v>
      </c>
      <c r="M375" s="168">
        <v>234.907708333333</v>
      </c>
      <c r="N375" s="168">
        <v>234.928633928571</v>
      </c>
      <c r="O375" s="29"/>
      <c r="P375" s="168">
        <v>61.3305399118511</v>
      </c>
      <c r="Q375" s="168">
        <v>104.908277220046</v>
      </c>
      <c r="R375" s="168">
        <v>25.4729136059419</v>
      </c>
      <c r="S375" s="168">
        <v>23.6845688459027</v>
      </c>
      <c r="T375" s="29"/>
    </row>
    <row r="376" ht="16" customHeight="1">
      <c r="A376" s="240">
        <v>148.060122519841</v>
      </c>
      <c r="B376" s="168">
        <v>104.961793154762</v>
      </c>
      <c r="C376" s="168">
        <v>207.680353174603</v>
      </c>
      <c r="D376" s="168">
        <v>148.678285218254</v>
      </c>
      <c r="E376" s="168">
        <v>178.009356150794</v>
      </c>
      <c r="F376" s="168">
        <v>234.796696924603</v>
      </c>
      <c r="G376" s="168">
        <v>74.7058487103175</v>
      </c>
      <c r="H376" s="168">
        <v>234.915588293651</v>
      </c>
      <c r="I376" s="168">
        <v>89.1397673611111</v>
      </c>
      <c r="J376" s="168">
        <v>37.5679811507937</v>
      </c>
      <c r="K376" s="168">
        <v>234.914800595238</v>
      </c>
      <c r="L376" s="168">
        <v>89.4926220238095</v>
      </c>
      <c r="M376" s="168">
        <v>234.903690972222</v>
      </c>
      <c r="N376" s="168">
        <v>234.917894345238</v>
      </c>
      <c r="O376" s="29"/>
      <c r="P376" s="168">
        <v>65.37413687561219</v>
      </c>
      <c r="Q376" s="168">
        <v>108.159202579171</v>
      </c>
      <c r="R376" s="168">
        <v>25.5709226044727</v>
      </c>
      <c r="S376" s="168">
        <v>24.7460169768201</v>
      </c>
      <c r="T376" s="29"/>
    </row>
    <row r="377" ht="16" customHeight="1">
      <c r="A377" s="240">
        <v>147.996009424603</v>
      </c>
      <c r="B377" s="168">
        <v>124.776694940476</v>
      </c>
      <c r="C377" s="168">
        <v>185.369008432540</v>
      </c>
      <c r="D377" s="168">
        <v>148.674938492064</v>
      </c>
      <c r="E377" s="168">
        <v>152.774306051587</v>
      </c>
      <c r="F377" s="168">
        <v>234.620991567460</v>
      </c>
      <c r="G377" s="168">
        <v>75.5694012896826</v>
      </c>
      <c r="H377" s="168">
        <v>234.914070436508</v>
      </c>
      <c r="I377" s="168">
        <v>89.1508834325397</v>
      </c>
      <c r="J377" s="168">
        <v>61.0823288690476</v>
      </c>
      <c r="K377" s="168">
        <v>234.914800595238</v>
      </c>
      <c r="L377" s="168">
        <v>89.41191269841271</v>
      </c>
      <c r="M377" s="168">
        <v>234.903690972222</v>
      </c>
      <c r="N377" s="168">
        <v>234.911476190476</v>
      </c>
      <c r="O377" s="29"/>
      <c r="P377" s="168">
        <v>70.1222693233758</v>
      </c>
      <c r="Q377" s="168">
        <v>108.156829497225</v>
      </c>
      <c r="R377" s="168">
        <v>26.5883304766569</v>
      </c>
      <c r="S377" s="168">
        <v>24.7459766772772</v>
      </c>
      <c r="T377" s="29"/>
    </row>
    <row r="378" ht="16" customHeight="1">
      <c r="A378" s="240">
        <v>147.964423115079</v>
      </c>
      <c r="B378" s="168">
        <v>147.467073908730</v>
      </c>
      <c r="C378" s="168">
        <v>169.206897817460</v>
      </c>
      <c r="D378" s="168">
        <v>148.468814980159</v>
      </c>
      <c r="E378" s="168">
        <v>148.100820932540</v>
      </c>
      <c r="F378" s="168">
        <v>232.704717261905</v>
      </c>
      <c r="G378" s="168">
        <v>89.8157108134921</v>
      </c>
      <c r="H378" s="168">
        <v>234.911389880952</v>
      </c>
      <c r="I378" s="168">
        <v>88.9471552579365</v>
      </c>
      <c r="J378" s="168">
        <v>83.3110808531746</v>
      </c>
      <c r="K378" s="168">
        <v>234.914800595238</v>
      </c>
      <c r="L378" s="168">
        <v>89.0433759920635</v>
      </c>
      <c r="M378" s="168">
        <v>234.905253968254</v>
      </c>
      <c r="N378" s="168">
        <v>234.907836805556</v>
      </c>
      <c r="O378" s="29"/>
      <c r="P378" s="168">
        <v>69.927879121776</v>
      </c>
      <c r="Q378" s="168">
        <v>110.429984900424</v>
      </c>
      <c r="R378" s="168">
        <v>26.4308873041136</v>
      </c>
      <c r="S378" s="168">
        <v>26.1987874428665</v>
      </c>
      <c r="T378" s="29"/>
    </row>
    <row r="379" ht="16" customHeight="1">
      <c r="A379" s="240">
        <v>148.611230158730</v>
      </c>
      <c r="B379" s="168">
        <v>146.852571428571</v>
      </c>
      <c r="C379" s="168">
        <v>157.993061011905</v>
      </c>
      <c r="D379" s="168">
        <v>87.0244474206349</v>
      </c>
      <c r="E379" s="168">
        <v>148.227818452381</v>
      </c>
      <c r="F379" s="168">
        <v>193.341755456349</v>
      </c>
      <c r="G379" s="168">
        <v>126.602756944444</v>
      </c>
      <c r="H379" s="168">
        <v>234.903690972222</v>
      </c>
      <c r="I379" s="168">
        <v>89.1410719246032</v>
      </c>
      <c r="J379" s="168">
        <v>83.5811081349206</v>
      </c>
      <c r="K379" s="168">
        <v>234.910861607143</v>
      </c>
      <c r="L379" s="168">
        <v>215.613419642857</v>
      </c>
      <c r="M379" s="168">
        <v>28.3950600198413</v>
      </c>
      <c r="N379" s="168">
        <v>130.923048115079</v>
      </c>
      <c r="O379" s="29"/>
      <c r="P379" s="168">
        <v>75.4330894955926</v>
      </c>
      <c r="Q379" s="168">
        <v>110.624574049135</v>
      </c>
      <c r="R379" s="168">
        <v>28.4673425767222</v>
      </c>
      <c r="S379" s="168">
        <v>26.2997837087822</v>
      </c>
      <c r="T379" s="29"/>
    </row>
    <row r="380" ht="16" customHeight="1">
      <c r="A380" s="240">
        <v>148.612332341270</v>
      </c>
      <c r="B380" s="168">
        <v>148.393871031746</v>
      </c>
      <c r="C380" s="168">
        <v>150.537741071429</v>
      </c>
      <c r="D380" s="168">
        <v>67.6081939484127</v>
      </c>
      <c r="E380" s="168">
        <v>148.308935019841</v>
      </c>
      <c r="F380" s="168">
        <v>177.815339781746</v>
      </c>
      <c r="G380" s="168">
        <v>185.473827876984</v>
      </c>
      <c r="H380" s="168">
        <v>234.903690972222</v>
      </c>
      <c r="I380" s="168">
        <v>89.0649404761905</v>
      </c>
      <c r="J380" s="168">
        <v>83.4589469246032</v>
      </c>
      <c r="K380" s="168">
        <v>234.906622519841</v>
      </c>
      <c r="L380" s="168">
        <v>234.912868055556</v>
      </c>
      <c r="M380" s="168">
        <v>27.1812663690476</v>
      </c>
      <c r="N380" s="168">
        <v>38.8963968253968</v>
      </c>
      <c r="O380" s="29"/>
      <c r="P380" s="168">
        <v>81.5902434296441</v>
      </c>
      <c r="Q380" s="168">
        <v>112.789397649363</v>
      </c>
      <c r="R380" s="168">
        <v>28.4489695559909</v>
      </c>
      <c r="S380" s="168">
        <v>27.1642012528567</v>
      </c>
      <c r="T380" s="29"/>
    </row>
    <row r="381" ht="16" customHeight="1">
      <c r="A381" s="240">
        <v>148.639967261905</v>
      </c>
      <c r="B381" s="168">
        <v>149.120746527778</v>
      </c>
      <c r="C381" s="168">
        <v>147.944949404762</v>
      </c>
      <c r="D381" s="168">
        <v>80.1082291666667</v>
      </c>
      <c r="E381" s="168">
        <v>148.105820932540</v>
      </c>
      <c r="F381" s="168">
        <v>163.581917658730</v>
      </c>
      <c r="G381" s="168">
        <v>234.892241071429</v>
      </c>
      <c r="H381" s="168">
        <v>234.905253968254</v>
      </c>
      <c r="I381" s="168">
        <v>88.8919563492064</v>
      </c>
      <c r="J381" s="168">
        <v>83.437712797619</v>
      </c>
      <c r="K381" s="168">
        <v>234.904833333333</v>
      </c>
      <c r="L381" s="168">
        <v>234.912868055556</v>
      </c>
      <c r="M381" s="168">
        <v>35.5359057539683</v>
      </c>
      <c r="N381" s="168">
        <v>39.0147673611111</v>
      </c>
      <c r="O381" s="29"/>
      <c r="P381" s="168">
        <v>81.5022098432909</v>
      </c>
      <c r="Q381" s="168">
        <v>112.667622122919</v>
      </c>
      <c r="R381" s="168">
        <v>30.6204400301992</v>
      </c>
      <c r="S381" s="168">
        <v>27.1267869531505</v>
      </c>
      <c r="T381" s="29"/>
    </row>
    <row r="382" ht="16" customHeight="1">
      <c r="A382" s="240">
        <v>148.836208829365</v>
      </c>
      <c r="B382" s="168">
        <v>149.214417658730</v>
      </c>
      <c r="C382" s="168">
        <v>148.467109623016</v>
      </c>
      <c r="D382" s="168">
        <v>97.78288938492059</v>
      </c>
      <c r="E382" s="168">
        <v>146.350548115079</v>
      </c>
      <c r="F382" s="168">
        <v>148.810887896825</v>
      </c>
      <c r="G382" s="168">
        <v>233.808002976190</v>
      </c>
      <c r="H382" s="168">
        <v>234.902519345238</v>
      </c>
      <c r="I382" s="168">
        <v>89.0646026785714</v>
      </c>
      <c r="J382" s="168">
        <v>83.5482514880952</v>
      </c>
      <c r="K382" s="168">
        <v>234.903755456349</v>
      </c>
      <c r="L382" s="168">
        <v>234.904325892857</v>
      </c>
      <c r="M382" s="168">
        <v>48.4273392857143</v>
      </c>
      <c r="N382" s="168">
        <v>47.4237718253968</v>
      </c>
      <c r="O382" s="29"/>
      <c r="P382" s="168">
        <v>92.6047436132876</v>
      </c>
      <c r="Q382" s="168">
        <v>114.151411504244</v>
      </c>
      <c r="R382" s="168">
        <v>30.727099147078</v>
      </c>
      <c r="S382" s="168">
        <v>28.6227621000653</v>
      </c>
      <c r="T382" s="29"/>
    </row>
    <row r="383" ht="16" customHeight="1">
      <c r="A383" s="240">
        <v>148.770954861111</v>
      </c>
      <c r="B383" s="168">
        <v>149.197340277778</v>
      </c>
      <c r="C383" s="168">
        <v>148.679396329365</v>
      </c>
      <c r="D383" s="168">
        <v>116.412865575397</v>
      </c>
      <c r="E383" s="168">
        <v>71.261871031746</v>
      </c>
      <c r="F383" s="168">
        <v>86.001933531746</v>
      </c>
      <c r="G383" s="168">
        <v>226.920635912698</v>
      </c>
      <c r="H383" s="168">
        <v>234.663330357143</v>
      </c>
      <c r="I383" s="168">
        <v>89.1200203373016</v>
      </c>
      <c r="J383" s="168">
        <v>83.55460714285709</v>
      </c>
      <c r="K383" s="168">
        <v>234.903755456349</v>
      </c>
      <c r="L383" s="168">
        <v>234.906368551587</v>
      </c>
      <c r="M383" s="168">
        <v>67.8419370039683</v>
      </c>
      <c r="N383" s="168">
        <v>59.8601453373016</v>
      </c>
      <c r="O383" s="29"/>
      <c r="P383" s="168">
        <v>95.789423665524</v>
      </c>
      <c r="Q383" s="168">
        <v>114.130250163239</v>
      </c>
      <c r="R383" s="168">
        <v>32.6200202007835</v>
      </c>
      <c r="S383" s="168">
        <v>28.5724886753183</v>
      </c>
      <c r="T383" s="29"/>
    </row>
    <row r="384" ht="16" customHeight="1">
      <c r="A384" s="240">
        <v>148.755392361111</v>
      </c>
      <c r="B384" s="168">
        <v>149.137434027778</v>
      </c>
      <c r="C384" s="168">
        <v>148.582967261905</v>
      </c>
      <c r="D384" s="168">
        <v>139.055120535714</v>
      </c>
      <c r="E384" s="168">
        <v>69.2115218253968</v>
      </c>
      <c r="F384" s="168">
        <v>67.71299454365079</v>
      </c>
      <c r="G384" s="168">
        <v>204.063530753968</v>
      </c>
      <c r="H384" s="168">
        <v>232.519666170635</v>
      </c>
      <c r="I384" s="168">
        <v>88.8423442460317</v>
      </c>
      <c r="J384" s="168">
        <v>83.1073189484127</v>
      </c>
      <c r="K384" s="168">
        <v>234.905253968254</v>
      </c>
      <c r="L384" s="168">
        <v>234.902362103175</v>
      </c>
      <c r="M384" s="168">
        <v>89.312339781746</v>
      </c>
      <c r="N384" s="168">
        <v>202.761847222222</v>
      </c>
      <c r="O384" s="29"/>
      <c r="P384" s="168">
        <v>95.70250418299049</v>
      </c>
      <c r="Q384" s="168">
        <v>115.383506774404</v>
      </c>
      <c r="R384" s="168">
        <v>32.5440310765589</v>
      </c>
      <c r="S384" s="168">
        <v>30.5888380468495</v>
      </c>
      <c r="T384" s="29"/>
    </row>
    <row r="385" ht="16" customHeight="1">
      <c r="A385" s="240">
        <v>148.839586309524</v>
      </c>
      <c r="B385" s="168">
        <v>149.291701884921</v>
      </c>
      <c r="C385" s="168">
        <v>148.811449900794</v>
      </c>
      <c r="D385" s="168">
        <v>146.264563988095</v>
      </c>
      <c r="E385" s="168">
        <v>102.782739087302</v>
      </c>
      <c r="F385" s="168">
        <v>97.9073794642857</v>
      </c>
      <c r="G385" s="168">
        <v>161.967152281746</v>
      </c>
      <c r="H385" s="168">
        <v>200.083322916667</v>
      </c>
      <c r="I385" s="168">
        <v>92.6533973214286</v>
      </c>
      <c r="J385" s="168">
        <v>83.5359007936508</v>
      </c>
      <c r="K385" s="168">
        <v>234.677814484127</v>
      </c>
      <c r="L385" s="168">
        <v>234.904128968254</v>
      </c>
      <c r="M385" s="168">
        <v>89.6329652777778</v>
      </c>
      <c r="N385" s="168">
        <v>234.893555059524</v>
      </c>
      <c r="O385" s="29"/>
      <c r="P385" s="168">
        <v>99.1497235145283</v>
      </c>
      <c r="Q385" s="168">
        <v>115.540879550278</v>
      </c>
      <c r="R385" s="168">
        <v>34.8672232084558</v>
      </c>
      <c r="S385" s="168">
        <v>30.7040131203069</v>
      </c>
      <c r="T385" s="29"/>
    </row>
    <row r="386" ht="16" customHeight="1">
      <c r="A386" s="240">
        <v>148.837338293651</v>
      </c>
      <c r="B386" s="168">
        <v>149.194286706349</v>
      </c>
      <c r="C386" s="168">
        <v>148.775645833333</v>
      </c>
      <c r="D386" s="168">
        <v>147.820764384921</v>
      </c>
      <c r="E386" s="168">
        <v>122.102697916667</v>
      </c>
      <c r="F386" s="168">
        <v>116.482680059524</v>
      </c>
      <c r="G386" s="168">
        <v>73.95514930555559</v>
      </c>
      <c r="H386" s="168">
        <v>179.037808035714</v>
      </c>
      <c r="I386" s="168">
        <v>234.918001488095</v>
      </c>
      <c r="J386" s="168">
        <v>83.49784771825399</v>
      </c>
      <c r="K386" s="168">
        <v>232.596080853175</v>
      </c>
      <c r="L386" s="168">
        <v>234.904128968254</v>
      </c>
      <c r="M386" s="168">
        <v>151.314449900794</v>
      </c>
      <c r="N386" s="168">
        <v>234.893671626984</v>
      </c>
      <c r="O386" s="29"/>
      <c r="P386" s="168">
        <v>102.174299094025</v>
      </c>
      <c r="Q386" s="168">
        <v>117.395663463108</v>
      </c>
      <c r="R386" s="168">
        <v>34.8115889242573</v>
      </c>
      <c r="S386" s="168">
        <v>33.4229396221025</v>
      </c>
      <c r="T386" s="29"/>
    </row>
    <row r="387" ht="16" customHeight="1">
      <c r="A387" s="240">
        <v>148.731895833333</v>
      </c>
      <c r="B387" s="168">
        <v>149.107448412698</v>
      </c>
      <c r="C387" s="168">
        <v>148.767286706349</v>
      </c>
      <c r="D387" s="168">
        <v>148.485855158730</v>
      </c>
      <c r="E387" s="168">
        <v>145.414719246032</v>
      </c>
      <c r="F387" s="168">
        <v>139.164245535714</v>
      </c>
      <c r="G387" s="168">
        <v>75.3968616071429</v>
      </c>
      <c r="H387" s="168">
        <v>162.697596230159</v>
      </c>
      <c r="I387" s="168">
        <v>234.916276785714</v>
      </c>
      <c r="J387" s="168">
        <v>83.3908075396825</v>
      </c>
      <c r="K387" s="168">
        <v>222.667356646825</v>
      </c>
      <c r="L387" s="168">
        <v>234.905253968254</v>
      </c>
      <c r="M387" s="168">
        <v>234.918980654762</v>
      </c>
      <c r="N387" s="168">
        <v>234.891172619048</v>
      </c>
      <c r="O387" s="29"/>
      <c r="P387" s="168">
        <v>102.100314744532</v>
      </c>
      <c r="Q387" s="168">
        <v>117.267915442377</v>
      </c>
      <c r="R387" s="168">
        <v>37.8640655607248</v>
      </c>
      <c r="S387" s="168">
        <v>33.3705976575253</v>
      </c>
      <c r="T387" s="29"/>
    </row>
    <row r="388" ht="16" customHeight="1">
      <c r="A388" s="240">
        <v>148.815252976190</v>
      </c>
      <c r="B388" s="168">
        <v>149.221469742064</v>
      </c>
      <c r="C388" s="168">
        <v>148.770251488095</v>
      </c>
      <c r="D388" s="168">
        <v>149.420676091270</v>
      </c>
      <c r="E388" s="168">
        <v>147.160421130952</v>
      </c>
      <c r="F388" s="168">
        <v>146.377695436508</v>
      </c>
      <c r="G388" s="168">
        <v>106.210357638889</v>
      </c>
      <c r="H388" s="168">
        <v>153.141544146825</v>
      </c>
      <c r="I388" s="168">
        <v>234.910770833333</v>
      </c>
      <c r="J388" s="168">
        <v>83.5699092261905</v>
      </c>
      <c r="K388" s="168">
        <v>200.447104662698</v>
      </c>
      <c r="L388" s="168">
        <v>234.903605158730</v>
      </c>
      <c r="M388" s="168">
        <v>234.919731150794</v>
      </c>
      <c r="N388" s="168">
        <v>234.893118551587</v>
      </c>
      <c r="O388" s="29"/>
      <c r="P388" s="168">
        <v>108.736921523017</v>
      </c>
      <c r="Q388" s="168">
        <v>118.178727452661</v>
      </c>
      <c r="R388" s="168">
        <v>37.9993138875286</v>
      </c>
      <c r="S388" s="168">
        <v>35.8351100840679</v>
      </c>
      <c r="T388" s="29"/>
    </row>
    <row r="389" ht="16" customHeight="1">
      <c r="A389" s="240">
        <v>148.364129464286</v>
      </c>
      <c r="B389" s="168">
        <v>149.243128472222</v>
      </c>
      <c r="C389" s="168">
        <v>126.674535218254</v>
      </c>
      <c r="D389" s="168">
        <v>149.425431547619</v>
      </c>
      <c r="E389" s="168">
        <v>147.675166666667</v>
      </c>
      <c r="F389" s="168">
        <v>148.117812003968</v>
      </c>
      <c r="G389" s="168">
        <v>127.333868055556</v>
      </c>
      <c r="H389" s="168">
        <v>147.947465277778</v>
      </c>
      <c r="I389" s="168">
        <v>234.906588789683</v>
      </c>
      <c r="J389" s="168">
        <v>83.5656478174603</v>
      </c>
      <c r="K389" s="168">
        <v>179.487774305556</v>
      </c>
      <c r="L389" s="168">
        <v>234.760464285714</v>
      </c>
      <c r="M389" s="168">
        <v>234.922029761905</v>
      </c>
      <c r="N389" s="168">
        <v>125.853049107143</v>
      </c>
      <c r="O389" s="29"/>
      <c r="P389" s="168">
        <v>212.426207966046</v>
      </c>
      <c r="Q389" s="168">
        <v>118.163058582272</v>
      </c>
      <c r="R389" s="168">
        <v>40.6481462210251</v>
      </c>
      <c r="S389" s="168">
        <v>35.7857773220699</v>
      </c>
      <c r="T389" s="29"/>
    </row>
    <row r="390" ht="16" customHeight="1">
      <c r="A390" s="240">
        <v>79.2191875</v>
      </c>
      <c r="B390" s="168">
        <v>149.021275297619</v>
      </c>
      <c r="C390" s="168">
        <v>64.6687256944445</v>
      </c>
      <c r="D390" s="168">
        <v>149.289530257937</v>
      </c>
      <c r="E390" s="168">
        <v>148.654587797619</v>
      </c>
      <c r="F390" s="168">
        <v>230.709835813492</v>
      </c>
      <c r="G390" s="168">
        <v>187.169974206349</v>
      </c>
      <c r="H390" s="168">
        <v>147.907027777778</v>
      </c>
      <c r="I390" s="168">
        <v>234.905126488095</v>
      </c>
      <c r="J390" s="168">
        <v>234.920354166667</v>
      </c>
      <c r="K390" s="168">
        <v>162.738079365079</v>
      </c>
      <c r="L390" s="168">
        <v>233.152412698413</v>
      </c>
      <c r="M390" s="168">
        <v>234.912100198413</v>
      </c>
      <c r="N390" s="168">
        <v>38.5716944444445</v>
      </c>
      <c r="O390" s="29"/>
      <c r="P390" s="168">
        <v>212.425823334966</v>
      </c>
      <c r="Q390" s="168">
        <v>118.763660014691</v>
      </c>
      <c r="R390" s="168">
        <v>40.5819896751551</v>
      </c>
      <c r="S390" s="168">
        <v>38.3965066927849</v>
      </c>
      <c r="T390" s="29"/>
    </row>
    <row r="391" ht="16" customHeight="1">
      <c r="A391" s="240">
        <v>82.52497817460321</v>
      </c>
      <c r="B391" s="168">
        <v>234.729473710317</v>
      </c>
      <c r="C391" s="168">
        <v>72.35950744047619</v>
      </c>
      <c r="D391" s="168">
        <v>149.470500992063</v>
      </c>
      <c r="E391" s="168">
        <v>149.396861607143</v>
      </c>
      <c r="F391" s="168">
        <v>234.559240575397</v>
      </c>
      <c r="G391" s="168">
        <v>234.765181547619</v>
      </c>
      <c r="H391" s="168">
        <v>148.251748511905</v>
      </c>
      <c r="I391" s="168">
        <v>234.903789186508</v>
      </c>
      <c r="J391" s="168">
        <v>234.913431051587</v>
      </c>
      <c r="K391" s="168">
        <v>18.7598159722222</v>
      </c>
      <c r="L391" s="168">
        <v>23.2363492063492</v>
      </c>
      <c r="M391" s="168">
        <v>234.911167658730</v>
      </c>
      <c r="N391" s="168">
        <v>39.3938373015873</v>
      </c>
      <c r="O391" s="29"/>
      <c r="P391" s="168">
        <v>216.545452273098</v>
      </c>
      <c r="Q391" s="168">
        <v>118.907883916912</v>
      </c>
      <c r="R391" s="168">
        <v>139.214558337414</v>
      </c>
      <c r="S391" s="168">
        <v>38.5366205517467</v>
      </c>
      <c r="T391" s="29"/>
    </row>
    <row r="392" ht="16" customHeight="1">
      <c r="A392" s="240">
        <v>99.52330505952381</v>
      </c>
      <c r="B392" s="168">
        <v>234.878037698413</v>
      </c>
      <c r="C392" s="168">
        <v>90.6577326388889</v>
      </c>
      <c r="D392" s="168">
        <v>149.491488095238</v>
      </c>
      <c r="E392" s="168">
        <v>148.823726190476</v>
      </c>
      <c r="F392" s="168">
        <v>232.678529265873</v>
      </c>
      <c r="G392" s="168">
        <v>234.76465625</v>
      </c>
      <c r="H392" s="168">
        <v>148.057081845238</v>
      </c>
      <c r="I392" s="168">
        <v>234.903789186508</v>
      </c>
      <c r="J392" s="168">
        <v>234.908104662698</v>
      </c>
      <c r="K392" s="168">
        <v>20.1030317460317</v>
      </c>
      <c r="L392" s="168">
        <v>19.2791319444444</v>
      </c>
      <c r="M392" s="168">
        <v>234.906794642857</v>
      </c>
      <c r="N392" s="168">
        <v>47.6069315476191</v>
      </c>
      <c r="O392" s="29"/>
      <c r="P392" s="168">
        <v>199.146272547339</v>
      </c>
      <c r="Q392" s="168">
        <v>118.900891181032</v>
      </c>
      <c r="R392" s="168">
        <v>139.224136365491</v>
      </c>
      <c r="S392" s="168">
        <v>42.1306694825335</v>
      </c>
      <c r="T392" s="29"/>
    </row>
    <row r="393" ht="16" customHeight="1">
      <c r="A393" s="240">
        <v>118.459938988095</v>
      </c>
      <c r="B393" s="168">
        <v>234.430982638889</v>
      </c>
      <c r="C393" s="168">
        <v>108.405048611111</v>
      </c>
      <c r="D393" s="168">
        <v>149.271716765873</v>
      </c>
      <c r="E393" s="168">
        <v>152.758703373016</v>
      </c>
      <c r="F393" s="168">
        <v>220.800573908730</v>
      </c>
      <c r="G393" s="168">
        <v>233.697773809524</v>
      </c>
      <c r="H393" s="168">
        <v>148.685133432540</v>
      </c>
      <c r="I393" s="168">
        <v>234.905177083333</v>
      </c>
      <c r="J393" s="168">
        <v>234.907165674603</v>
      </c>
      <c r="K393" s="168">
        <v>28.6841949404762</v>
      </c>
      <c r="L393" s="168">
        <v>23.9049052579365</v>
      </c>
      <c r="M393" s="168">
        <v>234.905253968254</v>
      </c>
      <c r="N393" s="168">
        <v>59.8929756944444</v>
      </c>
      <c r="O393" s="29"/>
      <c r="P393" s="168">
        <v>199.051370694580</v>
      </c>
      <c r="Q393" s="168">
        <v>118.745291585047</v>
      </c>
      <c r="R393" s="168">
        <v>232.004352350637</v>
      </c>
      <c r="S393" s="168">
        <v>42.0046869898792</v>
      </c>
      <c r="T393" s="29"/>
    </row>
    <row r="394" ht="16" customHeight="1">
      <c r="A394" s="240">
        <v>141.138958333333</v>
      </c>
      <c r="B394" s="168">
        <v>231.697487599206</v>
      </c>
      <c r="C394" s="168">
        <v>129.080400297619</v>
      </c>
      <c r="D394" s="168">
        <v>149.639130952381</v>
      </c>
      <c r="E394" s="168">
        <v>234.659225694444</v>
      </c>
      <c r="F394" s="168">
        <v>178.013179067460</v>
      </c>
      <c r="G394" s="168">
        <v>202.968129464286</v>
      </c>
      <c r="H394" s="168">
        <v>148.723314484127</v>
      </c>
      <c r="I394" s="168">
        <v>234.899186507937</v>
      </c>
      <c r="J394" s="168">
        <v>234.903690972222</v>
      </c>
      <c r="K394" s="168">
        <v>46.2989955357143</v>
      </c>
      <c r="L394" s="168">
        <v>55.970251984127</v>
      </c>
      <c r="M394" s="168">
        <v>234.903690972222</v>
      </c>
      <c r="N394" s="168">
        <v>234.913268849206</v>
      </c>
      <c r="O394" s="29"/>
      <c r="P394" s="168">
        <v>164.516521282240</v>
      </c>
      <c r="Q394" s="168">
        <v>118.876798175808</v>
      </c>
      <c r="R394" s="168">
        <v>232.000468290891</v>
      </c>
      <c r="S394" s="168">
        <v>45.6236160422788</v>
      </c>
      <c r="T394" s="29"/>
    </row>
    <row r="395" ht="16" customHeight="1">
      <c r="A395" s="240">
        <v>145.879783234127</v>
      </c>
      <c r="B395" s="168">
        <v>190.662945932540</v>
      </c>
      <c r="C395" s="168">
        <v>149.658191468254</v>
      </c>
      <c r="D395" s="168">
        <v>234.869482638889</v>
      </c>
      <c r="E395" s="168">
        <v>234.564546626984</v>
      </c>
      <c r="F395" s="168">
        <v>162.557346726190</v>
      </c>
      <c r="G395" s="168">
        <v>161.005977678571</v>
      </c>
      <c r="H395" s="168">
        <v>69.1476135912699</v>
      </c>
      <c r="I395" s="168">
        <v>232.471881944444</v>
      </c>
      <c r="J395" s="168">
        <v>234.903690972222</v>
      </c>
      <c r="K395" s="168">
        <v>75.3334117063492</v>
      </c>
      <c r="L395" s="168">
        <v>89.2336071428571</v>
      </c>
      <c r="M395" s="168">
        <v>234.903690972222</v>
      </c>
      <c r="N395" s="168">
        <v>234.916717757937</v>
      </c>
      <c r="O395" s="29"/>
      <c r="P395" s="168">
        <v>164.517607329416</v>
      </c>
      <c r="Q395" s="168">
        <v>118.873866511590</v>
      </c>
      <c r="R395" s="168">
        <v>231.994225942703</v>
      </c>
      <c r="S395" s="168">
        <v>49.659944294809</v>
      </c>
      <c r="T395" s="29"/>
    </row>
    <row r="396" ht="16" customHeight="1">
      <c r="A396" s="240">
        <v>147.306664682540</v>
      </c>
      <c r="B396" s="168">
        <v>175.069044642857</v>
      </c>
      <c r="C396" s="168">
        <v>146.105376488095</v>
      </c>
      <c r="D396" s="168">
        <v>234.657280753968</v>
      </c>
      <c r="E396" s="168">
        <v>232.502695436508</v>
      </c>
      <c r="F396" s="168">
        <v>153.868458333333</v>
      </c>
      <c r="G396" s="168">
        <v>73.7782857142857</v>
      </c>
      <c r="H396" s="168">
        <v>18.2131051587302</v>
      </c>
      <c r="I396" s="168">
        <v>222.317560019841</v>
      </c>
      <c r="J396" s="168">
        <v>234.905253968254</v>
      </c>
      <c r="K396" s="168">
        <v>88.8398874007937</v>
      </c>
      <c r="L396" s="168">
        <v>89.07981894841269</v>
      </c>
      <c r="M396" s="168">
        <v>234.905253968254</v>
      </c>
      <c r="N396" s="168">
        <v>234.907573412698</v>
      </c>
      <c r="O396" s="29"/>
      <c r="P396" s="168">
        <v>150.023246714822</v>
      </c>
      <c r="Q396" s="168">
        <v>118.744820743552</v>
      </c>
      <c r="R396" s="168">
        <v>231.994260630917</v>
      </c>
      <c r="S396" s="168">
        <v>55.0646930093046</v>
      </c>
      <c r="T396" s="29"/>
    </row>
    <row r="397" ht="16" customHeight="1">
      <c r="A397" s="240">
        <v>148.307937996032</v>
      </c>
      <c r="B397" s="168">
        <v>152.165367063492</v>
      </c>
      <c r="C397" s="168">
        <v>148.726576884921</v>
      </c>
      <c r="D397" s="168">
        <v>221.594697420635</v>
      </c>
      <c r="E397" s="168">
        <v>192.031500496032</v>
      </c>
      <c r="F397" s="168">
        <v>148.485677083333</v>
      </c>
      <c r="G397" s="168">
        <v>76.02214484126981</v>
      </c>
      <c r="H397" s="168">
        <v>18.2949494047619</v>
      </c>
      <c r="I397" s="168">
        <v>162.450519345238</v>
      </c>
      <c r="J397" s="168">
        <v>234.903690972222</v>
      </c>
      <c r="K397" s="168">
        <v>89.10840426587301</v>
      </c>
      <c r="L397" s="168">
        <v>89.2317698412698</v>
      </c>
      <c r="M397" s="168">
        <v>28.2288720238095</v>
      </c>
      <c r="N397" s="168">
        <v>234.906699900794</v>
      </c>
      <c r="O397" s="29"/>
      <c r="P397" s="168">
        <v>150.113041748286</v>
      </c>
      <c r="Q397" s="168">
        <v>118.835458496572</v>
      </c>
      <c r="R397" s="168">
        <v>232.000488695723</v>
      </c>
      <c r="S397" s="168">
        <v>55.2237537748939</v>
      </c>
      <c r="T397" s="29"/>
    </row>
    <row r="398" ht="16" customHeight="1">
      <c r="A398" s="240">
        <v>149.001908730159</v>
      </c>
      <c r="B398" s="168">
        <v>147.819336309524</v>
      </c>
      <c r="C398" s="168">
        <v>149.647877976190</v>
      </c>
      <c r="D398" s="168">
        <v>194.365053571429</v>
      </c>
      <c r="E398" s="168">
        <v>162.141714781746</v>
      </c>
      <c r="F398" s="168">
        <v>148.682562996032</v>
      </c>
      <c r="G398" s="168">
        <v>90.0981865079365</v>
      </c>
      <c r="H398" s="168">
        <v>23.7392658730159</v>
      </c>
      <c r="I398" s="168">
        <v>152.774043650794</v>
      </c>
      <c r="J398" s="168">
        <v>234.902711805556</v>
      </c>
      <c r="K398" s="168">
        <v>89.16157738095239</v>
      </c>
      <c r="L398" s="168">
        <v>89.25975992063491</v>
      </c>
      <c r="M398" s="168">
        <v>27.2967465277778</v>
      </c>
      <c r="N398" s="168">
        <v>234.904221230159</v>
      </c>
      <c r="O398" s="29"/>
      <c r="P398" s="168">
        <v>142.353672359615</v>
      </c>
      <c r="Q398" s="168">
        <v>118.825285667646</v>
      </c>
      <c r="R398" s="168">
        <v>231.483180807215</v>
      </c>
      <c r="S398" s="168">
        <v>55.4430541952334</v>
      </c>
      <c r="T398" s="29"/>
    </row>
    <row r="399" ht="16" customHeight="1">
      <c r="A399" s="240">
        <v>148.839739583333</v>
      </c>
      <c r="B399" s="168">
        <v>147.760106646825</v>
      </c>
      <c r="C399" s="168">
        <v>148.558174107143</v>
      </c>
      <c r="D399" s="168">
        <v>178.682989087302</v>
      </c>
      <c r="E399" s="168">
        <v>153.429243055556</v>
      </c>
      <c r="F399" s="168">
        <v>148.398091765873</v>
      </c>
      <c r="G399" s="168">
        <v>106.035490575397</v>
      </c>
      <c r="H399" s="168">
        <v>37.2702361111111</v>
      </c>
      <c r="I399" s="168">
        <v>148.298648313492</v>
      </c>
      <c r="J399" s="168">
        <v>234.661907242063</v>
      </c>
      <c r="K399" s="168">
        <v>88.8434161706349</v>
      </c>
      <c r="L399" s="168">
        <v>89.09719940476189</v>
      </c>
      <c r="M399" s="168">
        <v>35.6824528769841</v>
      </c>
      <c r="N399" s="168">
        <v>121.714470734127</v>
      </c>
      <c r="O399" s="29"/>
      <c r="P399" s="168">
        <v>142.253701946621</v>
      </c>
      <c r="Q399" s="168">
        <v>118.605488899771</v>
      </c>
      <c r="R399" s="168">
        <v>231.475959537218</v>
      </c>
      <c r="S399" s="168">
        <v>55.3660529913484</v>
      </c>
      <c r="T399" s="29"/>
    </row>
    <row r="400" ht="16" customHeight="1">
      <c r="A400" s="240">
        <v>148.984884424603</v>
      </c>
      <c r="B400" s="168">
        <v>148.023116071429</v>
      </c>
      <c r="C400" s="168">
        <v>148.885050595238</v>
      </c>
      <c r="D400" s="168">
        <v>153.773534722222</v>
      </c>
      <c r="E400" s="168">
        <v>148.253018353175</v>
      </c>
      <c r="F400" s="168">
        <v>68.09968551587301</v>
      </c>
      <c r="G400" s="168">
        <v>189.018803571429</v>
      </c>
      <c r="H400" s="168">
        <v>83.2695505952381</v>
      </c>
      <c r="I400" s="168">
        <v>148.369992063492</v>
      </c>
      <c r="J400" s="168">
        <v>222.445474702381</v>
      </c>
      <c r="K400" s="168">
        <v>89.1169151785714</v>
      </c>
      <c r="L400" s="168">
        <v>89.2322495039683</v>
      </c>
      <c r="M400" s="168">
        <v>48.6568139880952</v>
      </c>
      <c r="N400" s="168">
        <v>38.5392896825397</v>
      </c>
      <c r="O400" s="29"/>
      <c r="P400" s="168">
        <v>137.445730799053</v>
      </c>
      <c r="Q400" s="168">
        <v>118.748598188051</v>
      </c>
      <c r="R400" s="168">
        <v>212.641214189520</v>
      </c>
      <c r="S400" s="168">
        <v>55.5042166585047</v>
      </c>
      <c r="T400" s="29"/>
    </row>
    <row r="401" ht="16" customHeight="1">
      <c r="A401" s="240">
        <v>148.978151785714</v>
      </c>
      <c r="B401" s="168">
        <v>148.467412698413</v>
      </c>
      <c r="C401" s="168">
        <v>148.721785218254</v>
      </c>
      <c r="D401" s="168">
        <v>148.624017361111</v>
      </c>
      <c r="E401" s="168">
        <v>148.230036210317</v>
      </c>
      <c r="F401" s="168">
        <v>81.14861607142861</v>
      </c>
      <c r="G401" s="168">
        <v>233.598858630952</v>
      </c>
      <c r="H401" s="168">
        <v>83.2019920634921</v>
      </c>
      <c r="I401" s="168">
        <v>148.352249503968</v>
      </c>
      <c r="J401" s="168">
        <v>200.155663194444</v>
      </c>
      <c r="K401" s="168">
        <v>89.06440625</v>
      </c>
      <c r="L401" s="168">
        <v>221.732010912698</v>
      </c>
      <c r="M401" s="168">
        <v>68.1783715277778</v>
      </c>
      <c r="N401" s="168">
        <v>47.7943154761905</v>
      </c>
      <c r="O401" s="29"/>
      <c r="P401" s="168">
        <v>137.441136651159</v>
      </c>
      <c r="Q401" s="168">
        <v>118.726839495593</v>
      </c>
      <c r="R401" s="168">
        <v>212.641543217434</v>
      </c>
      <c r="S401" s="168">
        <v>55.4347693233758</v>
      </c>
      <c r="T401" s="29"/>
    </row>
    <row r="402" ht="16" customHeight="1">
      <c r="A402" s="240">
        <v>148.871419146825</v>
      </c>
      <c r="B402" s="168">
        <v>148.460198412698</v>
      </c>
      <c r="C402" s="168">
        <v>148.714025297619</v>
      </c>
      <c r="D402" s="168">
        <v>148.523540178571</v>
      </c>
      <c r="E402" s="168">
        <v>148.045934027778</v>
      </c>
      <c r="F402" s="168">
        <v>97.9891929563492</v>
      </c>
      <c r="G402" s="168">
        <v>226.206833829365</v>
      </c>
      <c r="H402" s="168">
        <v>83.0898055555556</v>
      </c>
      <c r="I402" s="168">
        <v>148.118467261905</v>
      </c>
      <c r="J402" s="168">
        <v>178.957764384921</v>
      </c>
      <c r="K402" s="168">
        <v>89.00095386904761</v>
      </c>
      <c r="L402" s="168">
        <v>234.918410714286</v>
      </c>
      <c r="M402" s="168">
        <v>89.2671339285714</v>
      </c>
      <c r="N402" s="168">
        <v>60.1783829365079</v>
      </c>
      <c r="O402" s="29"/>
      <c r="P402" s="168">
        <v>133.717601207966</v>
      </c>
      <c r="Q402" s="168">
        <v>118.603153056644</v>
      </c>
      <c r="R402" s="168">
        <v>199.780418503102</v>
      </c>
      <c r="S402" s="168">
        <v>55.3092913401894</v>
      </c>
      <c r="T402" s="29"/>
    </row>
    <row r="403" ht="16" customHeight="1">
      <c r="A403" s="240">
        <v>148.982641865079</v>
      </c>
      <c r="B403" s="168">
        <v>148.613619543651</v>
      </c>
      <c r="C403" s="168">
        <v>148.755817956349</v>
      </c>
      <c r="D403" s="168">
        <v>148.699186011905</v>
      </c>
      <c r="E403" s="168">
        <v>148.149797619048</v>
      </c>
      <c r="F403" s="168">
        <v>146.834887400794</v>
      </c>
      <c r="G403" s="168">
        <v>201.891010416667</v>
      </c>
      <c r="H403" s="168">
        <v>83.37873015873021</v>
      </c>
      <c r="I403" s="168">
        <v>27.9015282738095</v>
      </c>
      <c r="J403" s="168">
        <v>163.359924603175</v>
      </c>
      <c r="K403" s="168">
        <v>89.1608110119048</v>
      </c>
      <c r="L403" s="168">
        <v>234.915036706349</v>
      </c>
      <c r="M403" s="168">
        <v>89.4683407738095</v>
      </c>
      <c r="N403" s="168">
        <v>210.646001488095</v>
      </c>
      <c r="O403" s="29"/>
      <c r="P403" s="168">
        <v>133.849394486614</v>
      </c>
      <c r="Q403" s="168">
        <v>118.733561357329</v>
      </c>
      <c r="R403" s="168">
        <v>199.823596147568</v>
      </c>
      <c r="S403" s="168">
        <v>55.4618521465883</v>
      </c>
      <c r="T403" s="29"/>
    </row>
    <row r="404" ht="16" customHeight="1">
      <c r="A404" s="240">
        <v>148.988771329365</v>
      </c>
      <c r="B404" s="168">
        <v>148.610146329365</v>
      </c>
      <c r="C404" s="168">
        <v>148.879280753968</v>
      </c>
      <c r="D404" s="168">
        <v>148.596983630952</v>
      </c>
      <c r="E404" s="168">
        <v>148.270002976190</v>
      </c>
      <c r="F404" s="168">
        <v>148.435304067460</v>
      </c>
      <c r="G404" s="168">
        <v>158.936608630952</v>
      </c>
      <c r="H404" s="168">
        <v>83.3214761904762</v>
      </c>
      <c r="I404" s="168">
        <v>18.657839781746</v>
      </c>
      <c r="J404" s="168">
        <v>153.061708333333</v>
      </c>
      <c r="K404" s="168">
        <v>89.0766155753968</v>
      </c>
      <c r="L404" s="168">
        <v>234.912374007937</v>
      </c>
      <c r="M404" s="168">
        <v>159.363472222222</v>
      </c>
      <c r="N404" s="168">
        <v>234.911012896825</v>
      </c>
      <c r="O404" s="29"/>
      <c r="P404" s="168">
        <v>131.355193539830</v>
      </c>
      <c r="Q404" s="168">
        <v>118.712313295788</v>
      </c>
      <c r="R404" s="168">
        <v>165.507450314234</v>
      </c>
      <c r="S404" s="168">
        <v>55.4171956619327</v>
      </c>
      <c r="T404" s="29"/>
    </row>
    <row r="405" ht="16" customHeight="1">
      <c r="A405" s="240">
        <v>148.867593253968</v>
      </c>
      <c r="B405" s="168">
        <v>148.542735615079</v>
      </c>
      <c r="C405" s="168">
        <v>148.587518849206</v>
      </c>
      <c r="D405" s="168">
        <v>148.597016369048</v>
      </c>
      <c r="E405" s="168">
        <v>148.077380456349</v>
      </c>
      <c r="F405" s="168">
        <v>149.063118055556</v>
      </c>
      <c r="G405" s="168">
        <v>73.6971205357143</v>
      </c>
      <c r="H405" s="168">
        <v>83.13406994047619</v>
      </c>
      <c r="I405" s="168">
        <v>21.3288695436508</v>
      </c>
      <c r="J405" s="168">
        <v>148.664045634921</v>
      </c>
      <c r="K405" s="168">
        <v>88.8445138888889</v>
      </c>
      <c r="L405" s="168">
        <v>234.903871527778</v>
      </c>
      <c r="M405" s="168">
        <v>234.920528273810</v>
      </c>
      <c r="N405" s="168">
        <v>234.907186011905</v>
      </c>
      <c r="O405" s="29"/>
      <c r="P405" s="168">
        <v>131.230657749755</v>
      </c>
      <c r="Q405" s="168">
        <v>118.627199130754</v>
      </c>
      <c r="R405" s="168">
        <v>165.448540034280</v>
      </c>
      <c r="S405" s="168">
        <v>55.3058327211884</v>
      </c>
      <c r="T405" s="29"/>
    </row>
    <row r="406" ht="16" customHeight="1">
      <c r="A406" s="240">
        <v>148.998018353175</v>
      </c>
      <c r="B406" s="168">
        <v>148.703254464286</v>
      </c>
      <c r="C406" s="168">
        <v>148.885268849206</v>
      </c>
      <c r="D406" s="168">
        <v>148.705151785714</v>
      </c>
      <c r="E406" s="168">
        <v>70.3624781746032</v>
      </c>
      <c r="F406" s="168">
        <v>234.675990575397</v>
      </c>
      <c r="G406" s="168">
        <v>90.4921443452381</v>
      </c>
      <c r="H406" s="168">
        <v>83.3124613095238</v>
      </c>
      <c r="I406" s="168">
        <v>32.0301130952381</v>
      </c>
      <c r="J406" s="168">
        <v>60.8173353174603</v>
      </c>
      <c r="K406" s="168">
        <v>89.0083005952381</v>
      </c>
      <c r="L406" s="168">
        <v>234.903690972222</v>
      </c>
      <c r="M406" s="168">
        <v>234.919588293651</v>
      </c>
      <c r="N406" s="168">
        <v>234.908563988095</v>
      </c>
      <c r="O406" s="29"/>
      <c r="P406" s="168">
        <v>128.443140405648</v>
      </c>
      <c r="Q406" s="168">
        <v>118.775573885896</v>
      </c>
      <c r="R406" s="168">
        <v>150.958195600718</v>
      </c>
      <c r="S406" s="168">
        <v>55.4655847004571</v>
      </c>
      <c r="T406" s="29"/>
    </row>
    <row r="407" ht="16" customHeight="1">
      <c r="A407" s="240">
        <v>148.994719742064</v>
      </c>
      <c r="B407" s="168">
        <v>148.660315476190</v>
      </c>
      <c r="C407" s="168">
        <v>148.725684027778</v>
      </c>
      <c r="D407" s="168">
        <v>148.605091269841</v>
      </c>
      <c r="E407" s="168">
        <v>69.8230362103175</v>
      </c>
      <c r="F407" s="168">
        <v>234.547736607143</v>
      </c>
      <c r="G407" s="168">
        <v>106.174572916667</v>
      </c>
      <c r="H407" s="168">
        <v>83.2291413690476</v>
      </c>
      <c r="I407" s="168">
        <v>51.6971681547619</v>
      </c>
      <c r="J407" s="168">
        <v>18.3988983134921</v>
      </c>
      <c r="K407" s="168">
        <v>90.10650496031749</v>
      </c>
      <c r="L407" s="168">
        <v>234.903690972222</v>
      </c>
      <c r="M407" s="168">
        <v>234.920646329365</v>
      </c>
      <c r="N407" s="168">
        <v>234.906794642857</v>
      </c>
      <c r="O407" s="29"/>
      <c r="P407" s="168">
        <v>128.431599432746</v>
      </c>
      <c r="Q407" s="168">
        <v>189.144834516814</v>
      </c>
      <c r="R407" s="168">
        <v>150.958166013712</v>
      </c>
      <c r="S407" s="168">
        <v>55.4568090923931</v>
      </c>
      <c r="T407" s="29"/>
    </row>
    <row r="408" ht="16" customHeight="1">
      <c r="A408" s="240">
        <v>148.848662202381</v>
      </c>
      <c r="B408" s="168">
        <v>148.542206845238</v>
      </c>
      <c r="C408" s="168">
        <v>188.869259424603</v>
      </c>
      <c r="D408" s="168">
        <v>148.428797619048</v>
      </c>
      <c r="E408" s="168">
        <v>85.5278129960317</v>
      </c>
      <c r="F408" s="168">
        <v>232.731006944444</v>
      </c>
      <c r="G408" s="168">
        <v>127.164072420635</v>
      </c>
      <c r="H408" s="168">
        <v>82.98665823412701</v>
      </c>
      <c r="I408" s="168">
        <v>84.0111884920635</v>
      </c>
      <c r="J408" s="168">
        <v>18.9363983134921</v>
      </c>
      <c r="K408" s="168">
        <v>234.927965277778</v>
      </c>
      <c r="L408" s="168">
        <v>234.905253968254</v>
      </c>
      <c r="M408" s="168">
        <v>234.915184523810</v>
      </c>
      <c r="N408" s="168">
        <v>234.905253968254</v>
      </c>
      <c r="O408" s="29"/>
      <c r="P408" s="168">
        <v>125.335914544564</v>
      </c>
      <c r="Q408" s="168">
        <v>189.085974228697</v>
      </c>
      <c r="R408" s="168">
        <v>142.980990348515</v>
      </c>
      <c r="S408" s="168">
        <v>55.2797323906301</v>
      </c>
      <c r="T408" s="29"/>
    </row>
    <row r="409" ht="16" customHeight="1">
      <c r="A409" s="240">
        <v>148.948305555556</v>
      </c>
      <c r="B409" s="168">
        <v>148.578961805556</v>
      </c>
      <c r="C409" s="168">
        <v>234.232859126984</v>
      </c>
      <c r="D409" s="168">
        <v>67.95538938492059</v>
      </c>
      <c r="E409" s="168">
        <v>103.150080853175</v>
      </c>
      <c r="F409" s="168">
        <v>193.432005456349</v>
      </c>
      <c r="G409" s="168">
        <v>190.798634920635</v>
      </c>
      <c r="H409" s="168">
        <v>83.30342212301591</v>
      </c>
      <c r="I409" s="168">
        <v>89.027222718254</v>
      </c>
      <c r="J409" s="168">
        <v>24.5577981150794</v>
      </c>
      <c r="K409" s="168">
        <v>234.918784722222</v>
      </c>
      <c r="L409" s="168">
        <v>234.903690972222</v>
      </c>
      <c r="M409" s="168">
        <v>234.911653769841</v>
      </c>
      <c r="N409" s="168">
        <v>117.843832341270</v>
      </c>
      <c r="O409" s="29"/>
      <c r="P409" s="168">
        <v>124.026933867940</v>
      </c>
      <c r="Q409" s="168">
        <v>221.822423889977</v>
      </c>
      <c r="R409" s="168">
        <v>143.084159218903</v>
      </c>
      <c r="S409" s="168">
        <v>55.4704986940908</v>
      </c>
      <c r="T409" s="29"/>
    </row>
    <row r="410" ht="16" customHeight="1">
      <c r="A410" s="240">
        <v>150.078640376984</v>
      </c>
      <c r="B410" s="168">
        <v>140.696998511905</v>
      </c>
      <c r="C410" s="168">
        <v>233.651959325397</v>
      </c>
      <c r="D410" s="168">
        <v>80.699746031746</v>
      </c>
      <c r="E410" s="168">
        <v>122.547467757937</v>
      </c>
      <c r="F410" s="168">
        <v>177.876610615079</v>
      </c>
      <c r="G410" s="168">
        <v>234.876413690476</v>
      </c>
      <c r="H410" s="168">
        <v>83.2219796626984</v>
      </c>
      <c r="I410" s="168">
        <v>89.02258730158729</v>
      </c>
      <c r="J410" s="168">
        <v>63.150439484127</v>
      </c>
      <c r="K410" s="168">
        <v>234.917801587302</v>
      </c>
      <c r="L410" s="168">
        <v>234.903202380952</v>
      </c>
      <c r="M410" s="168">
        <v>234.906794642857</v>
      </c>
      <c r="N410" s="168">
        <v>39.8170942460317</v>
      </c>
      <c r="O410" s="29"/>
      <c r="P410" s="168">
        <v>124.007664054848</v>
      </c>
      <c r="Q410" s="168">
        <v>221.819515691316</v>
      </c>
      <c r="R410" s="168">
        <v>138.141145323213</v>
      </c>
      <c r="S410" s="168">
        <v>55.4350810071825</v>
      </c>
      <c r="T410" s="29"/>
    </row>
    <row r="411" ht="16" customHeight="1">
      <c r="A411" s="240">
        <v>233.370788690476</v>
      </c>
      <c r="B411" s="168">
        <v>66.6881334325397</v>
      </c>
      <c r="C411" s="168">
        <v>227.716628968254</v>
      </c>
      <c r="D411" s="168">
        <v>98.17386607142861</v>
      </c>
      <c r="E411" s="168">
        <v>146.803085813492</v>
      </c>
      <c r="F411" s="168">
        <v>162.708178075397</v>
      </c>
      <c r="G411" s="168">
        <v>234.774964285714</v>
      </c>
      <c r="H411" s="168">
        <v>83.1401552579365</v>
      </c>
      <c r="I411" s="168">
        <v>88.834970734127</v>
      </c>
      <c r="J411" s="168">
        <v>83.1509846230159</v>
      </c>
      <c r="K411" s="168">
        <v>234.906432043651</v>
      </c>
      <c r="L411" s="168">
        <v>234.736269345238</v>
      </c>
      <c r="M411" s="168">
        <v>234.905253968254</v>
      </c>
      <c r="N411" s="168">
        <v>48.1517113095238</v>
      </c>
      <c r="O411" s="29"/>
      <c r="P411" s="168">
        <v>117.828951395691</v>
      </c>
      <c r="Q411" s="168">
        <v>201.773973636957</v>
      </c>
      <c r="R411" s="168">
        <v>138.050260161606</v>
      </c>
      <c r="S411" s="168">
        <v>55.316550359125</v>
      </c>
      <c r="T411" s="29"/>
    </row>
    <row r="412" ht="16" customHeight="1">
      <c r="A412" s="240">
        <v>234.847786210317</v>
      </c>
      <c r="B412" s="168">
        <v>87.86847420634921</v>
      </c>
      <c r="C412" s="168">
        <v>205.437770833333</v>
      </c>
      <c r="D412" s="168">
        <v>139.938649801587</v>
      </c>
      <c r="E412" s="168">
        <v>146.951022817460</v>
      </c>
      <c r="F412" s="168">
        <v>82.8063090277778</v>
      </c>
      <c r="G412" s="168">
        <v>226.312403769841</v>
      </c>
      <c r="H412" s="168">
        <v>83.26696428571429</v>
      </c>
      <c r="I412" s="168">
        <v>89.12813789682539</v>
      </c>
      <c r="J412" s="168">
        <v>83.3721175595238</v>
      </c>
      <c r="K412" s="168">
        <v>234.906794642857</v>
      </c>
      <c r="L412" s="168">
        <v>203.297405753968</v>
      </c>
      <c r="M412" s="168">
        <v>234.904120039683</v>
      </c>
      <c r="N412" s="168">
        <v>61.0042509920635</v>
      </c>
      <c r="O412" s="29"/>
      <c r="P412" s="168">
        <v>60.6493098065622</v>
      </c>
      <c r="Q412" s="168">
        <v>201.871345494613</v>
      </c>
      <c r="R412" s="168">
        <v>138.124050665198</v>
      </c>
      <c r="S412" s="168">
        <v>55.458830701110</v>
      </c>
      <c r="T412" s="29"/>
    </row>
    <row r="413" ht="16" customHeight="1">
      <c r="A413" s="240">
        <v>234.555535714286</v>
      </c>
      <c r="B413" s="168">
        <v>105.960036706349</v>
      </c>
      <c r="C413" s="168">
        <v>184.339003472222</v>
      </c>
      <c r="D413" s="168">
        <v>146.955791666667</v>
      </c>
      <c r="E413" s="168">
        <v>148.128724206349</v>
      </c>
      <c r="F413" s="168">
        <v>67.8668606150794</v>
      </c>
      <c r="G413" s="168">
        <v>201.827401289683</v>
      </c>
      <c r="H413" s="168">
        <v>83.24834970238101</v>
      </c>
      <c r="I413" s="168">
        <v>89.0686969246032</v>
      </c>
      <c r="J413" s="168">
        <v>83.2909379960317</v>
      </c>
      <c r="K413" s="168">
        <v>234.903690972222</v>
      </c>
      <c r="L413" s="168">
        <v>19.2339241071429</v>
      </c>
      <c r="M413" s="168">
        <v>136.064872519841</v>
      </c>
      <c r="N413" s="168">
        <v>214.080247023810</v>
      </c>
      <c r="O413" s="29"/>
      <c r="P413" s="168">
        <v>60.6449217474698</v>
      </c>
      <c r="Q413" s="168">
        <v>192.055288932419</v>
      </c>
      <c r="R413" s="168">
        <v>138.119619755958</v>
      </c>
      <c r="S413" s="168">
        <v>55.4048869572315</v>
      </c>
      <c r="T413" s="29"/>
    </row>
    <row r="414" ht="16" customHeight="1">
      <c r="A414" s="240">
        <v>232.404166666667</v>
      </c>
      <c r="B414" s="168">
        <v>125.805557539683</v>
      </c>
      <c r="C414" s="168">
        <v>168.271178075397</v>
      </c>
      <c r="D414" s="168">
        <v>146.139805059524</v>
      </c>
      <c r="E414" s="168">
        <v>148.3140625</v>
      </c>
      <c r="F414" s="168">
        <v>81.47549355158731</v>
      </c>
      <c r="G414" s="168">
        <v>157.841437996032</v>
      </c>
      <c r="H414" s="168">
        <v>83.1639995039683</v>
      </c>
      <c r="I414" s="168">
        <v>88.8912152777778</v>
      </c>
      <c r="J414" s="168">
        <v>83.1234503968254</v>
      </c>
      <c r="K414" s="168">
        <v>234.905253968254</v>
      </c>
      <c r="L414" s="168">
        <v>23.8819588293651</v>
      </c>
      <c r="M414" s="168">
        <v>27.4589558531746</v>
      </c>
      <c r="N414" s="168">
        <v>234.921312003968</v>
      </c>
      <c r="O414" s="29"/>
      <c r="P414" s="168">
        <v>61.3556526485472</v>
      </c>
      <c r="Q414" s="168">
        <v>192.014054338067</v>
      </c>
      <c r="R414" s="168">
        <v>131.382282484492</v>
      </c>
      <c r="S414" s="168">
        <v>55.304238593699</v>
      </c>
      <c r="T414" s="29"/>
    </row>
    <row r="415" ht="16" customHeight="1">
      <c r="A415" s="240">
        <v>192.482317956349</v>
      </c>
      <c r="B415" s="168">
        <v>146.751957837302</v>
      </c>
      <c r="C415" s="168">
        <v>150.405556547619</v>
      </c>
      <c r="D415" s="168">
        <v>147.842734126984</v>
      </c>
      <c r="E415" s="168">
        <v>149.219351190476</v>
      </c>
      <c r="F415" s="168">
        <v>98.6344533730159</v>
      </c>
      <c r="G415" s="168">
        <v>76.106943452381</v>
      </c>
      <c r="H415" s="168">
        <v>83.2333149801587</v>
      </c>
      <c r="I415" s="168">
        <v>89.0751448412699</v>
      </c>
      <c r="J415" s="168">
        <v>83.29997966269841</v>
      </c>
      <c r="K415" s="168">
        <v>234.903711309524</v>
      </c>
      <c r="L415" s="168">
        <v>35.681662202381</v>
      </c>
      <c r="M415" s="168">
        <v>35.80325</v>
      </c>
      <c r="N415" s="168">
        <v>234.914913690476</v>
      </c>
      <c r="O415" s="29"/>
      <c r="P415" s="168">
        <v>61.4689066070846</v>
      </c>
      <c r="Q415" s="168">
        <v>160.328475963108</v>
      </c>
      <c r="R415" s="168">
        <v>131.542857798727</v>
      </c>
      <c r="S415" s="168">
        <v>55.4544110145282</v>
      </c>
      <c r="T415" s="29"/>
    </row>
    <row r="416" ht="16" customHeight="1">
      <c r="A416" s="240">
        <v>177.009412202381</v>
      </c>
      <c r="B416" s="168">
        <v>146.841087301587</v>
      </c>
      <c r="C416" s="168">
        <v>148.210525297619</v>
      </c>
      <c r="D416" s="168">
        <v>148.645589285714</v>
      </c>
      <c r="E416" s="168">
        <v>154.736219742064</v>
      </c>
      <c r="F416" s="168">
        <v>117.471919146825</v>
      </c>
      <c r="G416" s="168">
        <v>90.44393005952379</v>
      </c>
      <c r="H416" s="168">
        <v>83.27175148809521</v>
      </c>
      <c r="I416" s="168">
        <v>89.1179652777778</v>
      </c>
      <c r="J416" s="168">
        <v>83.3371056547619</v>
      </c>
      <c r="K416" s="168">
        <v>234.903711309524</v>
      </c>
      <c r="L416" s="168">
        <v>55.9027688492063</v>
      </c>
      <c r="M416" s="168">
        <v>48.8411919642857</v>
      </c>
      <c r="N416" s="168">
        <v>234.907872519841</v>
      </c>
      <c r="O416" s="29"/>
      <c r="P416" s="168">
        <v>65.3319141772772</v>
      </c>
      <c r="Q416" s="168">
        <v>160.328539728208</v>
      </c>
      <c r="R416" s="168">
        <v>126.913488614104</v>
      </c>
      <c r="S416" s="168">
        <v>55.3918100106105</v>
      </c>
      <c r="T416" s="29"/>
    </row>
    <row r="417" ht="16" customHeight="1">
      <c r="A417" s="240">
        <v>162.573055555556</v>
      </c>
      <c r="B417" s="168">
        <v>148.230226686508</v>
      </c>
      <c r="C417" s="168">
        <v>148.726944444444</v>
      </c>
      <c r="D417" s="168">
        <v>149.279165178571</v>
      </c>
      <c r="E417" s="168">
        <v>234.615173115079</v>
      </c>
      <c r="F417" s="168">
        <v>140.290439484127</v>
      </c>
      <c r="G417" s="168">
        <v>106.501004960317</v>
      </c>
      <c r="H417" s="168">
        <v>234.9194375</v>
      </c>
      <c r="I417" s="168">
        <v>88.93716567460319</v>
      </c>
      <c r="J417" s="168">
        <v>83.13019295634921</v>
      </c>
      <c r="K417" s="168">
        <v>234.904352678571</v>
      </c>
      <c r="L417" s="168">
        <v>88.85721130952381</v>
      </c>
      <c r="M417" s="168">
        <v>68.6668080357143</v>
      </c>
      <c r="N417" s="168">
        <v>234.902984623016</v>
      </c>
      <c r="O417" s="29"/>
      <c r="P417" s="168">
        <v>65.2451773179889</v>
      </c>
      <c r="Q417" s="168">
        <v>147.440391874796</v>
      </c>
      <c r="R417" s="168">
        <v>126.795831292850</v>
      </c>
      <c r="S417" s="168">
        <v>55.3059980003265</v>
      </c>
      <c r="T417" s="29"/>
    </row>
    <row r="418" ht="16" customHeight="1">
      <c r="A418" s="240">
        <v>153.128089781746</v>
      </c>
      <c r="B418" s="168">
        <v>149.180128968254</v>
      </c>
      <c r="C418" s="168">
        <v>148.854348710317</v>
      </c>
      <c r="D418" s="168">
        <v>149.447462797619</v>
      </c>
      <c r="E418" s="168">
        <v>234.880133928571</v>
      </c>
      <c r="F418" s="168">
        <v>146.784075396825</v>
      </c>
      <c r="G418" s="168">
        <v>127.187069444444</v>
      </c>
      <c r="H418" s="168">
        <v>234.912862103175</v>
      </c>
      <c r="I418" s="168">
        <v>89.0595565476191</v>
      </c>
      <c r="J418" s="168">
        <v>83.27002380952381</v>
      </c>
      <c r="K418" s="168">
        <v>232.656344246032</v>
      </c>
      <c r="L418" s="168">
        <v>89.09877678571431</v>
      </c>
      <c r="M418" s="168">
        <v>89.37657390873019</v>
      </c>
      <c r="N418" s="168">
        <v>113.866259424603</v>
      </c>
      <c r="O418" s="29"/>
      <c r="P418" s="168">
        <v>70.11037483676139</v>
      </c>
      <c r="Q418" s="168">
        <v>140.348883345576</v>
      </c>
      <c r="R418" s="168">
        <v>29.3325962087822</v>
      </c>
      <c r="S418" s="168">
        <v>60.241339679236</v>
      </c>
      <c r="T418" s="29"/>
    </row>
    <row r="419" ht="16" customHeight="1">
      <c r="A419" s="240">
        <v>147.949020833333</v>
      </c>
      <c r="B419" s="168">
        <v>149.185349702381</v>
      </c>
      <c r="C419" s="168">
        <v>148.803945436508</v>
      </c>
      <c r="D419" s="168">
        <v>149.458595238095</v>
      </c>
      <c r="E419" s="168">
        <v>234.545052579365</v>
      </c>
      <c r="F419" s="168">
        <v>147.557262896825</v>
      </c>
      <c r="G419" s="168">
        <v>193.650564484127</v>
      </c>
      <c r="H419" s="168">
        <v>234.910055555556</v>
      </c>
      <c r="I419" s="168">
        <v>89.0307118055556</v>
      </c>
      <c r="J419" s="168">
        <v>83.28765823412699</v>
      </c>
      <c r="K419" s="168">
        <v>222.673852182540</v>
      </c>
      <c r="L419" s="168">
        <v>89.069246031746</v>
      </c>
      <c r="M419" s="168">
        <v>89.2903754960317</v>
      </c>
      <c r="N419" s="168">
        <v>38.3352375992064</v>
      </c>
      <c r="O419" s="29"/>
      <c r="P419" s="168">
        <v>70.0260115695397</v>
      </c>
      <c r="Q419" s="168">
        <v>140.347767711394</v>
      </c>
      <c r="R419" s="168">
        <v>29.2202711802155</v>
      </c>
      <c r="S419" s="168">
        <v>229.501345698661</v>
      </c>
      <c r="T419" s="29"/>
    </row>
    <row r="420" ht="16" customHeight="1">
      <c r="A420" s="240">
        <v>147.932269345238</v>
      </c>
      <c r="B420" s="168">
        <v>149.130252480159</v>
      </c>
      <c r="C420" s="168">
        <v>148.755202380952</v>
      </c>
      <c r="D420" s="168">
        <v>149.270434027778</v>
      </c>
      <c r="E420" s="168">
        <v>232.141867063492</v>
      </c>
      <c r="F420" s="168">
        <v>148.578519841270</v>
      </c>
      <c r="G420" s="168">
        <v>234.896412698413</v>
      </c>
      <c r="H420" s="168">
        <v>234.901188988095</v>
      </c>
      <c r="I420" s="168">
        <v>88.9481507936508</v>
      </c>
      <c r="J420" s="168">
        <v>83.1997202380952</v>
      </c>
      <c r="K420" s="168">
        <v>200.312727678571</v>
      </c>
      <c r="L420" s="168">
        <v>88.87245734126979</v>
      </c>
      <c r="M420" s="168">
        <v>166.945867063492</v>
      </c>
      <c r="N420" s="168">
        <v>39.8237420634921</v>
      </c>
      <c r="O420" s="29"/>
      <c r="P420" s="168">
        <v>75.2822819743715</v>
      </c>
      <c r="Q420" s="168">
        <v>135.669651893568</v>
      </c>
      <c r="R420" s="168">
        <v>23.2897924828599</v>
      </c>
      <c r="S420" s="168">
        <v>232</v>
      </c>
      <c r="T420" s="29"/>
    </row>
    <row r="421" ht="16" customHeight="1">
      <c r="A421" s="240">
        <v>148.229641865079</v>
      </c>
      <c r="B421" s="168">
        <v>149.329862103175</v>
      </c>
      <c r="C421" s="168">
        <v>148.899400297619</v>
      </c>
      <c r="D421" s="168">
        <v>149.421816964286</v>
      </c>
      <c r="E421" s="168">
        <v>191.184191964286</v>
      </c>
      <c r="F421" s="168">
        <v>234.682593253968</v>
      </c>
      <c r="G421" s="168">
        <v>233.714185515873</v>
      </c>
      <c r="H421" s="168">
        <v>234.903690972222</v>
      </c>
      <c r="I421" s="168">
        <v>89.0861850198413</v>
      </c>
      <c r="J421" s="168">
        <v>83.28205158730159</v>
      </c>
      <c r="K421" s="168">
        <v>162.753461805556</v>
      </c>
      <c r="L421" s="168">
        <v>89.06580158730161</v>
      </c>
      <c r="M421" s="168">
        <v>234.914087797619</v>
      </c>
      <c r="N421" s="168">
        <v>48.5464965277778</v>
      </c>
      <c r="O421" s="29"/>
      <c r="P421" s="168">
        <v>75.4501545666014</v>
      </c>
      <c r="Q421" s="168">
        <v>135.751000857003</v>
      </c>
      <c r="R421" s="168">
        <v>23.3550430541952</v>
      </c>
      <c r="S421" s="168">
        <v>232</v>
      </c>
      <c r="T421" s="29"/>
    </row>
    <row r="422" ht="16" customHeight="1">
      <c r="A422" s="240">
        <v>148.137743551587</v>
      </c>
      <c r="B422" s="168">
        <v>149.233269345238</v>
      </c>
      <c r="C422" s="168">
        <v>148.873397817460</v>
      </c>
      <c r="D422" s="168">
        <v>149.741602678571</v>
      </c>
      <c r="E422" s="168">
        <v>177.046208333333</v>
      </c>
      <c r="F422" s="168">
        <v>234.559150793651</v>
      </c>
      <c r="G422" s="168">
        <v>225.703643353175</v>
      </c>
      <c r="H422" s="168">
        <v>234.903690972222</v>
      </c>
      <c r="I422" s="168">
        <v>89.1044255952381</v>
      </c>
      <c r="J422" s="168">
        <v>83.2085461309524</v>
      </c>
      <c r="K422" s="168">
        <v>38.3661413690476</v>
      </c>
      <c r="L422" s="168">
        <v>89.0905208333333</v>
      </c>
      <c r="M422" s="168">
        <v>234.914548611111</v>
      </c>
      <c r="N422" s="168">
        <v>61.2030287698413</v>
      </c>
      <c r="O422" s="29"/>
      <c r="P422" s="168">
        <v>81.649969902873</v>
      </c>
      <c r="Q422" s="168">
        <v>132.736388446784</v>
      </c>
      <c r="R422" s="168">
        <v>24.0997010692132</v>
      </c>
      <c r="S422" s="168">
        <v>232.000188234574</v>
      </c>
      <c r="T422" s="29"/>
    </row>
    <row r="423" ht="16" customHeight="1">
      <c r="A423" s="240">
        <v>148.625805555556</v>
      </c>
      <c r="B423" s="168">
        <v>149.121137400794</v>
      </c>
      <c r="C423" s="168">
        <v>148.701818452381</v>
      </c>
      <c r="D423" s="168">
        <v>231.847251488095</v>
      </c>
      <c r="E423" s="168">
        <v>162.037885912698</v>
      </c>
      <c r="F423" s="168">
        <v>232.702278273810</v>
      </c>
      <c r="G423" s="168">
        <v>201.728420138889</v>
      </c>
      <c r="H423" s="168">
        <v>234.905253968254</v>
      </c>
      <c r="I423" s="168">
        <v>88.86477876984129</v>
      </c>
      <c r="J423" s="168">
        <v>234.927192460317</v>
      </c>
      <c r="K423" s="168">
        <v>18.4440421626984</v>
      </c>
      <c r="L423" s="168">
        <v>88.8670882936508</v>
      </c>
      <c r="M423" s="168">
        <v>234.914568452381</v>
      </c>
      <c r="N423" s="168">
        <v>217.496155257937</v>
      </c>
      <c r="O423" s="29"/>
      <c r="P423" s="168">
        <v>81.43578548400259</v>
      </c>
      <c r="Q423" s="168">
        <v>132.616948253346</v>
      </c>
      <c r="R423" s="168">
        <v>23.9941213679399</v>
      </c>
      <c r="S423" s="168">
        <v>232.004483451681</v>
      </c>
      <c r="T423" s="29"/>
    </row>
    <row r="424" ht="16" customHeight="1">
      <c r="A424" s="240">
        <v>148.789473710317</v>
      </c>
      <c r="B424" s="168">
        <v>149.334675595238</v>
      </c>
      <c r="C424" s="168">
        <v>148.786079861111</v>
      </c>
      <c r="D424" s="168">
        <v>232.916446428571</v>
      </c>
      <c r="E424" s="168">
        <v>148.494244047619</v>
      </c>
      <c r="F424" s="168">
        <v>193.326568948413</v>
      </c>
      <c r="G424" s="168">
        <v>73.2488308531746</v>
      </c>
      <c r="H424" s="168">
        <v>234.903690972222</v>
      </c>
      <c r="I424" s="168">
        <v>234.912150793651</v>
      </c>
      <c r="J424" s="168">
        <v>234.916215773810</v>
      </c>
      <c r="K424" s="168">
        <v>20.3491319444444</v>
      </c>
      <c r="L424" s="168">
        <v>89.1422867063492</v>
      </c>
      <c r="M424" s="168">
        <v>234.906961309524</v>
      </c>
      <c r="N424" s="168">
        <v>234.896554563492</v>
      </c>
      <c r="O424" s="29"/>
      <c r="P424" s="168">
        <v>85.76571070029379</v>
      </c>
      <c r="Q424" s="168">
        <v>130.644716168789</v>
      </c>
      <c r="R424" s="168">
        <v>25.3501897649363</v>
      </c>
      <c r="S424" s="168">
        <v>232.001457925237</v>
      </c>
      <c r="T424" s="29"/>
    </row>
    <row r="425" ht="16" customHeight="1">
      <c r="A425" s="240">
        <v>148.710244543651</v>
      </c>
      <c r="B425" s="168">
        <v>149.246175099206</v>
      </c>
      <c r="C425" s="168">
        <v>64.8049895833333</v>
      </c>
      <c r="D425" s="168">
        <v>221.574174603175</v>
      </c>
      <c r="E425" s="168">
        <v>148.323161706349</v>
      </c>
      <c r="F425" s="168">
        <v>178.019113591270</v>
      </c>
      <c r="G425" s="168">
        <v>76.04696626984131</v>
      </c>
      <c r="H425" s="168">
        <v>234.902842261905</v>
      </c>
      <c r="I425" s="168">
        <v>234.912150793651</v>
      </c>
      <c r="J425" s="168">
        <v>234.916173115079</v>
      </c>
      <c r="K425" s="168">
        <v>29.6608159722222</v>
      </c>
      <c r="L425" s="168">
        <v>226.825962797619</v>
      </c>
      <c r="M425" s="168">
        <v>234.906566964286</v>
      </c>
      <c r="N425" s="168">
        <v>234.902724702381</v>
      </c>
      <c r="O425" s="29"/>
      <c r="P425" s="168">
        <v>85.75360502366961</v>
      </c>
      <c r="Q425" s="168">
        <v>130.643516364675</v>
      </c>
      <c r="R425" s="168">
        <v>25.3205185888018</v>
      </c>
      <c r="S425" s="168">
        <v>230.868797441234</v>
      </c>
      <c r="T425" s="29"/>
    </row>
    <row r="426" ht="16" customHeight="1">
      <c r="A426" s="240">
        <v>148.673408234127</v>
      </c>
      <c r="B426" s="168">
        <v>149.168425595238</v>
      </c>
      <c r="C426" s="168">
        <v>73.0761924603175</v>
      </c>
      <c r="D426" s="168">
        <v>194.34384375</v>
      </c>
      <c r="E426" s="168">
        <v>148.462305059524</v>
      </c>
      <c r="F426" s="168">
        <v>162.424951884921</v>
      </c>
      <c r="G426" s="168">
        <v>90.7724494047619</v>
      </c>
      <c r="H426" s="168">
        <v>234.662711309524</v>
      </c>
      <c r="I426" s="168">
        <v>234.912150793651</v>
      </c>
      <c r="J426" s="168">
        <v>234.903511904762</v>
      </c>
      <c r="K426" s="168">
        <v>47.6950213293651</v>
      </c>
      <c r="L426" s="168">
        <v>234.918200396825</v>
      </c>
      <c r="M426" s="168">
        <v>234.904769841270</v>
      </c>
      <c r="N426" s="168">
        <v>234.891366567460</v>
      </c>
      <c r="O426" s="29"/>
      <c r="P426" s="168">
        <v>88.6371536279791</v>
      </c>
      <c r="Q426" s="168">
        <v>128.610160586027</v>
      </c>
      <c r="R426" s="168">
        <v>25.4463766119817</v>
      </c>
      <c r="S426" s="168">
        <v>230.852428685113</v>
      </c>
      <c r="T426" s="29"/>
    </row>
    <row r="427" ht="16" customHeight="1">
      <c r="A427" s="240">
        <v>148.748297123016</v>
      </c>
      <c r="B427" s="168">
        <v>149.114335813492</v>
      </c>
      <c r="C427" s="168">
        <v>130.616986111111</v>
      </c>
      <c r="D427" s="168">
        <v>178.848693948413</v>
      </c>
      <c r="E427" s="168">
        <v>144.582697916667</v>
      </c>
      <c r="F427" s="168">
        <v>154.033078373016</v>
      </c>
      <c r="G427" s="168">
        <v>106.696096726190</v>
      </c>
      <c r="H427" s="168">
        <v>222.488324900794</v>
      </c>
      <c r="I427" s="168">
        <v>234.910106150794</v>
      </c>
      <c r="J427" s="168">
        <v>234.903690972222</v>
      </c>
      <c r="K427" s="168">
        <v>89.02999553571431</v>
      </c>
      <c r="L427" s="168">
        <v>234.914010912698</v>
      </c>
      <c r="M427" s="168">
        <v>234.903755456349</v>
      </c>
      <c r="N427" s="168">
        <v>234.895627480159</v>
      </c>
      <c r="O427" s="29"/>
      <c r="P427" s="168">
        <v>88.7480610308521</v>
      </c>
      <c r="Q427" s="168">
        <v>128.725174461312</v>
      </c>
      <c r="R427" s="168">
        <v>25.5217627734247</v>
      </c>
      <c r="S427" s="168">
        <v>210.385351371205</v>
      </c>
      <c r="T427" s="29"/>
    </row>
    <row r="428" ht="16" customHeight="1">
      <c r="A428" s="240">
        <v>148.746352182540</v>
      </c>
      <c r="B428" s="168">
        <v>234.843702876984</v>
      </c>
      <c r="C428" s="168">
        <v>148.667560019841</v>
      </c>
      <c r="D428" s="168">
        <v>153.619867559524</v>
      </c>
      <c r="E428" s="168">
        <v>69.5323745039683</v>
      </c>
      <c r="F428" s="168">
        <v>148.305999503968</v>
      </c>
      <c r="G428" s="168">
        <v>128.103370535714</v>
      </c>
      <c r="H428" s="168">
        <v>200.247612599206</v>
      </c>
      <c r="I428" s="168">
        <v>234.906539682540</v>
      </c>
      <c r="J428" s="168">
        <v>234.903690972222</v>
      </c>
      <c r="K428" s="168">
        <v>89.06478075396829</v>
      </c>
      <c r="L428" s="168">
        <v>234.913863591270</v>
      </c>
      <c r="M428" s="168">
        <v>234.903755456349</v>
      </c>
      <c r="N428" s="168">
        <v>109.536283234127</v>
      </c>
      <c r="O428" s="29"/>
      <c r="P428" s="168">
        <v>92.5456833578191</v>
      </c>
      <c r="Q428" s="168">
        <v>127.256222453477</v>
      </c>
      <c r="R428" s="168">
        <v>26.4866475881489</v>
      </c>
      <c r="S428" s="168">
        <v>210.388084088312</v>
      </c>
      <c r="T428" s="29"/>
    </row>
    <row r="429" ht="16" customHeight="1">
      <c r="A429" s="240">
        <v>148.627364583333</v>
      </c>
      <c r="B429" s="168">
        <v>234.881085813492</v>
      </c>
      <c r="C429" s="168">
        <v>146.132215277778</v>
      </c>
      <c r="D429" s="168">
        <v>148.555765376984</v>
      </c>
      <c r="E429" s="168">
        <v>86.2514246031746</v>
      </c>
      <c r="F429" s="168">
        <v>81.20629265873021</v>
      </c>
      <c r="G429" s="168">
        <v>195.434564980159</v>
      </c>
      <c r="H429" s="168">
        <v>178.994635416667</v>
      </c>
      <c r="I429" s="168">
        <v>234.903772321429</v>
      </c>
      <c r="J429" s="168">
        <v>234.905253968254</v>
      </c>
      <c r="K429" s="168">
        <v>88.79022371031751</v>
      </c>
      <c r="L429" s="168">
        <v>234.902829365079</v>
      </c>
      <c r="M429" s="168">
        <v>234.905253968254</v>
      </c>
      <c r="N429" s="168">
        <v>38.0993467261905</v>
      </c>
      <c r="O429" s="29"/>
      <c r="P429" s="168">
        <v>92.4522251469148</v>
      </c>
      <c r="Q429" s="168">
        <v>127.138582476330</v>
      </c>
      <c r="R429" s="168">
        <v>26.4482405933725</v>
      </c>
      <c r="S429" s="168">
        <v>196.689468046033</v>
      </c>
      <c r="T429" s="29"/>
    </row>
    <row r="430" ht="16" customHeight="1">
      <c r="A430" s="240">
        <v>148.785721726190</v>
      </c>
      <c r="B430" s="168">
        <v>234.373135416667</v>
      </c>
      <c r="C430" s="168">
        <v>148.740787698413</v>
      </c>
      <c r="D430" s="168">
        <v>148.581961309524</v>
      </c>
      <c r="E430" s="168">
        <v>124.062681547619</v>
      </c>
      <c r="F430" s="168">
        <v>82.1394265873016</v>
      </c>
      <c r="G430" s="168">
        <v>234.528961805556</v>
      </c>
      <c r="H430" s="168">
        <v>163.452345238095</v>
      </c>
      <c r="I430" s="168">
        <v>234.903787202381</v>
      </c>
      <c r="J430" s="168">
        <v>234.903690972222</v>
      </c>
      <c r="K430" s="168">
        <v>89.0256319444444</v>
      </c>
      <c r="L430" s="168">
        <v>234.903690972222</v>
      </c>
      <c r="M430" s="168">
        <v>27.1656741071429</v>
      </c>
      <c r="N430" s="168">
        <v>49.145597718254</v>
      </c>
      <c r="O430" s="29"/>
      <c r="P430" s="168">
        <v>95.8241583006856</v>
      </c>
      <c r="Q430" s="168">
        <v>126.315084271956</v>
      </c>
      <c r="R430" s="168">
        <v>28.4100049991838</v>
      </c>
      <c r="S430" s="168">
        <v>196.742897078028</v>
      </c>
      <c r="T430" s="29"/>
    </row>
    <row r="431" ht="16" customHeight="1">
      <c r="A431" s="240">
        <v>148.721641865079</v>
      </c>
      <c r="B431" s="168">
        <v>216.139420138889</v>
      </c>
      <c r="C431" s="168">
        <v>148.690763888889</v>
      </c>
      <c r="D431" s="168">
        <v>148.611810515873</v>
      </c>
      <c r="E431" s="168">
        <v>146.565481646825</v>
      </c>
      <c r="F431" s="168">
        <v>99.0694776785714</v>
      </c>
      <c r="G431" s="168">
        <v>233.49434375</v>
      </c>
      <c r="H431" s="168">
        <v>153.055875</v>
      </c>
      <c r="I431" s="168">
        <v>234.903787202381</v>
      </c>
      <c r="J431" s="168">
        <v>234.903690972222</v>
      </c>
      <c r="K431" s="168">
        <v>89.04055456349209</v>
      </c>
      <c r="L431" s="168">
        <v>234.903690972222</v>
      </c>
      <c r="M431" s="168">
        <v>27.220037202381</v>
      </c>
      <c r="N431" s="168">
        <v>61.8803387896825</v>
      </c>
      <c r="O431" s="29"/>
      <c r="P431" s="168">
        <v>95.7671716862553</v>
      </c>
      <c r="Q431" s="168">
        <v>126.263355982697</v>
      </c>
      <c r="R431" s="168">
        <v>28.344863593699</v>
      </c>
      <c r="S431" s="168">
        <v>163.730522567744</v>
      </c>
      <c r="T431" s="29"/>
    </row>
    <row r="432" ht="16" customHeight="1">
      <c r="A432" s="240">
        <v>148.681977678571</v>
      </c>
      <c r="B432" s="168">
        <v>189.512863095238</v>
      </c>
      <c r="C432" s="168">
        <v>148.600427083333</v>
      </c>
      <c r="D432" s="168">
        <v>148.444575396825</v>
      </c>
      <c r="E432" s="168">
        <v>146.724919146825</v>
      </c>
      <c r="F432" s="168">
        <v>117.891728174603</v>
      </c>
      <c r="G432" s="168">
        <v>225.643107638889</v>
      </c>
      <c r="H432" s="168">
        <v>147.910935019841</v>
      </c>
      <c r="I432" s="168">
        <v>234.905194940476</v>
      </c>
      <c r="J432" s="168">
        <v>234.904258432540</v>
      </c>
      <c r="K432" s="168">
        <v>88.8600679563492</v>
      </c>
      <c r="L432" s="168">
        <v>234.905253968254</v>
      </c>
      <c r="M432" s="168">
        <v>35.7672678571429</v>
      </c>
      <c r="N432" s="168">
        <v>220.441826388889</v>
      </c>
      <c r="O432" s="29"/>
      <c r="P432" s="168">
        <v>99.0178955476657</v>
      </c>
      <c r="Q432" s="168">
        <v>125.709696886223</v>
      </c>
      <c r="R432" s="168">
        <v>30.5471642384917</v>
      </c>
      <c r="S432" s="168">
        <v>163.673169686582</v>
      </c>
      <c r="T432" s="29"/>
    </row>
    <row r="433" ht="16" customHeight="1">
      <c r="A433" s="240">
        <v>148.732117559524</v>
      </c>
      <c r="B433" s="168">
        <v>173.264561011905</v>
      </c>
      <c r="C433" s="168">
        <v>148.776259920635</v>
      </c>
      <c r="D433" s="168">
        <v>148.524268849206</v>
      </c>
      <c r="E433" s="168">
        <v>146.640730654762</v>
      </c>
      <c r="F433" s="168">
        <v>146.885437003968</v>
      </c>
      <c r="G433" s="168">
        <v>200.729683531746</v>
      </c>
      <c r="H433" s="168">
        <v>148.005889384921</v>
      </c>
      <c r="I433" s="168">
        <v>234.644886408730</v>
      </c>
      <c r="J433" s="168">
        <v>232.584223214286</v>
      </c>
      <c r="K433" s="168">
        <v>89.0669489087302</v>
      </c>
      <c r="L433" s="168">
        <v>234.903690972222</v>
      </c>
      <c r="M433" s="168">
        <v>49.3270863095238</v>
      </c>
      <c r="N433" s="168">
        <v>234.903284722222</v>
      </c>
      <c r="O433" s="29"/>
      <c r="P433" s="168">
        <v>102.245549706170</v>
      </c>
      <c r="Q433" s="168">
        <v>125.870246694417</v>
      </c>
      <c r="R433" s="168">
        <v>30.6806985594189</v>
      </c>
      <c r="S433" s="168">
        <v>149.045527770976</v>
      </c>
      <c r="T433" s="29"/>
    </row>
    <row r="434" ht="16" customHeight="1">
      <c r="A434" s="240">
        <v>147.813847718254</v>
      </c>
      <c r="B434" s="168">
        <v>160.086112103175</v>
      </c>
      <c r="C434" s="168">
        <v>148.704890873016</v>
      </c>
      <c r="D434" s="168">
        <v>148.599241071429</v>
      </c>
      <c r="E434" s="168">
        <v>148.401651289683</v>
      </c>
      <c r="F434" s="168">
        <v>146.769687003968</v>
      </c>
      <c r="G434" s="168">
        <v>155.946832341270</v>
      </c>
      <c r="H434" s="168">
        <v>147.950712301587</v>
      </c>
      <c r="I434" s="168">
        <v>232.465692956349</v>
      </c>
      <c r="J434" s="168">
        <v>222.428215773810</v>
      </c>
      <c r="K434" s="168">
        <v>89.122599702381</v>
      </c>
      <c r="L434" s="168">
        <v>234.903143849206</v>
      </c>
      <c r="M434" s="168">
        <v>69.4717643849206</v>
      </c>
      <c r="N434" s="168">
        <v>234.908759920635</v>
      </c>
      <c r="O434" s="29"/>
      <c r="P434" s="168">
        <v>102.216257549788</v>
      </c>
      <c r="Q434" s="168">
        <v>125.815552562847</v>
      </c>
      <c r="R434" s="168">
        <v>32.5754040156709</v>
      </c>
      <c r="S434" s="168">
        <v>149.045466556481</v>
      </c>
      <c r="T434" s="29"/>
    </row>
    <row r="435" ht="16" customHeight="1">
      <c r="A435" s="240">
        <v>76.21221378968249</v>
      </c>
      <c r="B435" s="168">
        <v>151.153474206349</v>
      </c>
      <c r="C435" s="168">
        <v>148.613550099206</v>
      </c>
      <c r="D435" s="168">
        <v>148.428951884921</v>
      </c>
      <c r="E435" s="168">
        <v>148.813169642857</v>
      </c>
      <c r="F435" s="168">
        <v>147.444846230159</v>
      </c>
      <c r="G435" s="168">
        <v>73.06103521825401</v>
      </c>
      <c r="H435" s="168">
        <v>147.897019345238</v>
      </c>
      <c r="I435" s="168">
        <v>222.302377480159</v>
      </c>
      <c r="J435" s="168">
        <v>200.062575396825</v>
      </c>
      <c r="K435" s="168">
        <v>88.8996403769841</v>
      </c>
      <c r="L435" s="168">
        <v>234.708537202381</v>
      </c>
      <c r="M435" s="168">
        <v>89.05876736111109</v>
      </c>
      <c r="N435" s="168">
        <v>234.898095734127</v>
      </c>
      <c r="O435" s="29"/>
      <c r="P435" s="168">
        <v>104.866940091414</v>
      </c>
      <c r="Q435" s="168">
        <v>125.718207231472</v>
      </c>
      <c r="R435" s="168">
        <v>32.5028352513875</v>
      </c>
      <c r="S435" s="168">
        <v>141.479472739145</v>
      </c>
      <c r="T435" s="29"/>
    </row>
    <row r="436" ht="16" customHeight="1">
      <c r="A436" s="240">
        <v>69.137691468254</v>
      </c>
      <c r="B436" s="168">
        <v>148.153454861111</v>
      </c>
      <c r="C436" s="168">
        <v>148.672586309524</v>
      </c>
      <c r="D436" s="168">
        <v>81.280412202381</v>
      </c>
      <c r="E436" s="168">
        <v>148.989437996032</v>
      </c>
      <c r="F436" s="168">
        <v>232.515398809524</v>
      </c>
      <c r="G436" s="168">
        <v>76.15282787698411</v>
      </c>
      <c r="H436" s="168">
        <v>148.569101190476</v>
      </c>
      <c r="I436" s="168">
        <v>178.761459821429</v>
      </c>
      <c r="J436" s="168">
        <v>162.789526289683</v>
      </c>
      <c r="K436" s="168">
        <v>89.1011731150794</v>
      </c>
      <c r="L436" s="168">
        <v>199.459787698413</v>
      </c>
      <c r="M436" s="168">
        <v>89.1659652777778</v>
      </c>
      <c r="N436" s="168">
        <v>234.895675099206</v>
      </c>
      <c r="O436" s="29"/>
      <c r="P436" s="168">
        <v>105.036273159484</v>
      </c>
      <c r="Q436" s="168">
        <v>125.874941846229</v>
      </c>
      <c r="R436" s="168">
        <v>34.826329374796</v>
      </c>
      <c r="S436" s="168">
        <v>141.5477972984</v>
      </c>
      <c r="T436" s="29"/>
    </row>
    <row r="437" ht="16" customHeight="1">
      <c r="A437" s="240">
        <v>83.44530257936511</v>
      </c>
      <c r="B437" s="168">
        <v>148.923936011905</v>
      </c>
      <c r="C437" s="168">
        <v>195.072305059524</v>
      </c>
      <c r="D437" s="168">
        <v>68.14415327380949</v>
      </c>
      <c r="E437" s="168">
        <v>149.282124503968</v>
      </c>
      <c r="F437" s="168">
        <v>234.888546130952</v>
      </c>
      <c r="G437" s="168">
        <v>90.37389880952379</v>
      </c>
      <c r="H437" s="168">
        <v>148.592688492064</v>
      </c>
      <c r="I437" s="168">
        <v>152.701444444444</v>
      </c>
      <c r="J437" s="168">
        <v>153.105807539683</v>
      </c>
      <c r="K437" s="168">
        <v>89.0517033730159</v>
      </c>
      <c r="L437" s="168">
        <v>21.8245887896825</v>
      </c>
      <c r="M437" s="168">
        <v>174.630950396825</v>
      </c>
      <c r="N437" s="168">
        <v>234.896100694444</v>
      </c>
      <c r="O437" s="29"/>
      <c r="P437" s="168">
        <v>107.797186173686</v>
      </c>
      <c r="Q437" s="168">
        <v>125.870080395038</v>
      </c>
      <c r="R437" s="168">
        <v>34.8053909565785</v>
      </c>
      <c r="S437" s="168">
        <v>137.091341719719</v>
      </c>
      <c r="T437" s="29"/>
    </row>
    <row r="438" ht="16" customHeight="1">
      <c r="A438" s="240">
        <v>100.492305059524</v>
      </c>
      <c r="B438" s="168">
        <v>148.545394345238</v>
      </c>
      <c r="C438" s="168">
        <v>234.903752480159</v>
      </c>
      <c r="D438" s="168">
        <v>81.4895967261905</v>
      </c>
      <c r="E438" s="168">
        <v>156.200651785714</v>
      </c>
      <c r="F438" s="168">
        <v>234.605591269841</v>
      </c>
      <c r="G438" s="168">
        <v>106.520909722222</v>
      </c>
      <c r="H438" s="168">
        <v>148.672332837302</v>
      </c>
      <c r="I438" s="168">
        <v>148.164378472222</v>
      </c>
      <c r="J438" s="168">
        <v>148.609756944444</v>
      </c>
      <c r="K438" s="168">
        <v>88.81269246031751</v>
      </c>
      <c r="L438" s="168">
        <v>19.2899885912698</v>
      </c>
      <c r="M438" s="168">
        <v>234.926835813492</v>
      </c>
      <c r="N438" s="168">
        <v>105.930866567460</v>
      </c>
      <c r="O438" s="29"/>
      <c r="P438" s="168">
        <v>107.588879876755</v>
      </c>
      <c r="Q438" s="168">
        <v>125.699789320111</v>
      </c>
      <c r="R438" s="168">
        <v>37.8020460945152</v>
      </c>
      <c r="S438" s="168">
        <v>137.005500122429</v>
      </c>
      <c r="T438" s="29"/>
    </row>
    <row r="439" ht="16" customHeight="1">
      <c r="A439" s="240">
        <v>119.827322420635</v>
      </c>
      <c r="B439" s="168">
        <v>148.689464781746</v>
      </c>
      <c r="C439" s="168">
        <v>234.812679563492</v>
      </c>
      <c r="D439" s="168">
        <v>98.8739032738095</v>
      </c>
      <c r="E439" s="168">
        <v>234.688409722222</v>
      </c>
      <c r="F439" s="168">
        <v>220.899749007937</v>
      </c>
      <c r="G439" s="168">
        <v>197.372895833333</v>
      </c>
      <c r="H439" s="168">
        <v>59.1007485119048</v>
      </c>
      <c r="I439" s="168">
        <v>148.194527281746</v>
      </c>
      <c r="J439" s="168">
        <v>53.6596433531746</v>
      </c>
      <c r="K439" s="168">
        <v>89.1355753968254</v>
      </c>
      <c r="L439" s="168">
        <v>24.0462579365079</v>
      </c>
      <c r="M439" s="168">
        <v>234.927161210317</v>
      </c>
      <c r="N439" s="168">
        <v>38.1467371031746</v>
      </c>
      <c r="O439" s="29"/>
      <c r="P439" s="168">
        <v>109.901000857003</v>
      </c>
      <c r="Q439" s="168">
        <v>125.874402138426</v>
      </c>
      <c r="R439" s="168">
        <v>37.933685316683</v>
      </c>
      <c r="S439" s="168">
        <v>133.824707700784</v>
      </c>
      <c r="T439" s="29"/>
    </row>
    <row r="440" ht="16" customHeight="1">
      <c r="A440" s="240">
        <v>142.652217757937</v>
      </c>
      <c r="B440" s="168">
        <v>148.612612599206</v>
      </c>
      <c r="C440" s="168">
        <v>233.687166666667</v>
      </c>
      <c r="D440" s="168">
        <v>117.533775297619</v>
      </c>
      <c r="E440" s="168">
        <v>234.884104662698</v>
      </c>
      <c r="F440" s="168">
        <v>192.290613095238</v>
      </c>
      <c r="G440" s="168">
        <v>234.882880952381</v>
      </c>
      <c r="H440" s="168">
        <v>18.2301398809524</v>
      </c>
      <c r="I440" s="168">
        <v>148.195187996032</v>
      </c>
      <c r="J440" s="168">
        <v>18.3199007936508</v>
      </c>
      <c r="K440" s="168">
        <v>89.5537123015873</v>
      </c>
      <c r="L440" s="168">
        <v>35.8963521825397</v>
      </c>
      <c r="M440" s="168">
        <v>234.919218253968</v>
      </c>
      <c r="N440" s="168">
        <v>40.6354226190476</v>
      </c>
      <c r="O440" s="29"/>
      <c r="P440" s="168">
        <v>112.747039258897</v>
      </c>
      <c r="Q440" s="168">
        <v>125.851570661933</v>
      </c>
      <c r="R440" s="168">
        <v>40.5918156219393</v>
      </c>
      <c r="S440" s="168">
        <v>133.823427297584</v>
      </c>
      <c r="T440" s="29"/>
    </row>
    <row r="441" ht="16" customHeight="1">
      <c r="A441" s="240">
        <v>146.421158234127</v>
      </c>
      <c r="B441" s="168">
        <v>148.540836309524</v>
      </c>
      <c r="C441" s="168">
        <v>226.513669146825</v>
      </c>
      <c r="D441" s="168">
        <v>140.685889384921</v>
      </c>
      <c r="E441" s="168">
        <v>234.589293154762</v>
      </c>
      <c r="F441" s="168">
        <v>176.892798611111</v>
      </c>
      <c r="G441" s="168">
        <v>234.744572420635</v>
      </c>
      <c r="H441" s="168">
        <v>18.9649568452381</v>
      </c>
      <c r="I441" s="168">
        <v>147.852749007937</v>
      </c>
      <c r="J441" s="168">
        <v>19.1444975198413</v>
      </c>
      <c r="K441" s="168">
        <v>91.5666026785714</v>
      </c>
      <c r="L441" s="168">
        <v>56.0358978174603</v>
      </c>
      <c r="M441" s="168">
        <v>234.912355158730</v>
      </c>
      <c r="N441" s="168">
        <v>49.2023095238095</v>
      </c>
      <c r="O441" s="29"/>
      <c r="P441" s="168">
        <v>114.475960047339</v>
      </c>
      <c r="Q441" s="168">
        <v>125.728322416748</v>
      </c>
      <c r="R441" s="168">
        <v>40.5334047502449</v>
      </c>
      <c r="S441" s="168">
        <v>130.755907198825</v>
      </c>
      <c r="T441" s="29"/>
    </row>
    <row r="442" ht="16" customHeight="1">
      <c r="A442" s="240">
        <v>146.549083333333</v>
      </c>
      <c r="B442" s="168">
        <v>148.663228174603</v>
      </c>
      <c r="C442" s="168">
        <v>203.221606646825</v>
      </c>
      <c r="D442" s="168">
        <v>146.277954861111</v>
      </c>
      <c r="E442" s="168">
        <v>219.248525297619</v>
      </c>
      <c r="F442" s="168">
        <v>148.245258432540</v>
      </c>
      <c r="G442" s="168">
        <v>225.075255952381</v>
      </c>
      <c r="H442" s="168">
        <v>24.7364310515873</v>
      </c>
      <c r="I442" s="168">
        <v>25.1737569444444</v>
      </c>
      <c r="J442" s="168">
        <v>25.2699657738095</v>
      </c>
      <c r="K442" s="168">
        <v>93.47831398809519</v>
      </c>
      <c r="L442" s="168">
        <v>89.0348640873016</v>
      </c>
      <c r="M442" s="168">
        <v>234.908826884921</v>
      </c>
      <c r="N442" s="168">
        <v>223.543461309524</v>
      </c>
      <c r="O442" s="29"/>
      <c r="P442" s="168">
        <v>114.660496755632</v>
      </c>
      <c r="Q442" s="168">
        <v>125.857531423441</v>
      </c>
      <c r="R442" s="168">
        <v>140.058530750082</v>
      </c>
      <c r="S442" s="168">
        <v>130.831062275547</v>
      </c>
      <c r="T442" s="29"/>
    </row>
    <row r="443" ht="16" customHeight="1">
      <c r="A443" s="240">
        <v>147.366823908730</v>
      </c>
      <c r="B443" s="168">
        <v>148.610731150794</v>
      </c>
      <c r="C443" s="168">
        <v>182.203873511905</v>
      </c>
      <c r="D443" s="168">
        <v>147.7893125</v>
      </c>
      <c r="E443" s="168">
        <v>191.004227182540</v>
      </c>
      <c r="F443" s="168">
        <v>79.26353125</v>
      </c>
      <c r="G443" s="168">
        <v>200.653316468254</v>
      </c>
      <c r="H443" s="168">
        <v>39.2560659722222</v>
      </c>
      <c r="I443" s="168">
        <v>18.6320550595238</v>
      </c>
      <c r="J443" s="168">
        <v>40.5020034722222</v>
      </c>
      <c r="K443" s="168">
        <v>93.3479950396825</v>
      </c>
      <c r="L443" s="168">
        <v>89.1316354166667</v>
      </c>
      <c r="M443" s="168">
        <v>234.906794642857</v>
      </c>
      <c r="N443" s="168">
        <v>234.918493551587</v>
      </c>
      <c r="O443" s="29"/>
      <c r="P443" s="168">
        <v>116.213192744042</v>
      </c>
      <c r="Q443" s="168">
        <v>125.812556113288</v>
      </c>
      <c r="R443" s="168">
        <v>140.064348167646</v>
      </c>
      <c r="S443" s="168">
        <v>128.860610512569</v>
      </c>
      <c r="T443" s="29"/>
    </row>
    <row r="444" ht="16" customHeight="1">
      <c r="A444" s="240">
        <v>148.069438492063</v>
      </c>
      <c r="B444" s="168">
        <v>148.556999007937</v>
      </c>
      <c r="C444" s="168">
        <v>167.4</v>
      </c>
      <c r="D444" s="168">
        <v>148.542540674603</v>
      </c>
      <c r="E444" s="168">
        <v>176.763929067460</v>
      </c>
      <c r="F444" s="168">
        <v>68.32013392857139</v>
      </c>
      <c r="G444" s="168">
        <v>153.668013392857</v>
      </c>
      <c r="H444" s="168">
        <v>63.6546547619048</v>
      </c>
      <c r="I444" s="168">
        <v>21.7482162698413</v>
      </c>
      <c r="J444" s="168">
        <v>65.52720039682541</v>
      </c>
      <c r="K444" s="168">
        <v>93.320964781746</v>
      </c>
      <c r="L444" s="168">
        <v>88.9019156746032</v>
      </c>
      <c r="M444" s="168">
        <v>234.905253968254</v>
      </c>
      <c r="N444" s="168">
        <v>234.916771825397</v>
      </c>
      <c r="O444" s="29"/>
      <c r="P444" s="168">
        <v>116.052283810806</v>
      </c>
      <c r="Q444" s="168">
        <v>125.695049787790</v>
      </c>
      <c r="R444" s="168">
        <v>232.000073457395</v>
      </c>
      <c r="S444" s="168">
        <v>128.776050338720</v>
      </c>
      <c r="T444" s="29"/>
    </row>
    <row r="445" ht="16" customHeight="1">
      <c r="A445" s="240">
        <v>148.941833829365</v>
      </c>
      <c r="B445" s="168">
        <v>148.615460813492</v>
      </c>
      <c r="C445" s="168">
        <v>149.539759920635</v>
      </c>
      <c r="D445" s="168">
        <v>148.693091269841</v>
      </c>
      <c r="E445" s="168">
        <v>152.715672619048</v>
      </c>
      <c r="F445" s="168">
        <v>119.47265625</v>
      </c>
      <c r="G445" s="168">
        <v>76.221185515873</v>
      </c>
      <c r="H445" s="168">
        <v>83.04517807539681</v>
      </c>
      <c r="I445" s="168">
        <v>32.824943452381</v>
      </c>
      <c r="J445" s="168">
        <v>83.0798288690476</v>
      </c>
      <c r="K445" s="168">
        <v>93.41290625000001</v>
      </c>
      <c r="L445" s="168">
        <v>89.02291716269841</v>
      </c>
      <c r="M445" s="168">
        <v>234.904215277778</v>
      </c>
      <c r="N445" s="168">
        <v>234.909306547619</v>
      </c>
      <c r="O445" s="29"/>
      <c r="P445" s="168">
        <v>116.895068152138</v>
      </c>
      <c r="Q445" s="168">
        <v>125.847697314724</v>
      </c>
      <c r="R445" s="168">
        <v>232.000073967516</v>
      </c>
      <c r="S445" s="168">
        <v>127.268510243226</v>
      </c>
      <c r="T445" s="29"/>
    </row>
    <row r="446" ht="16" customHeight="1">
      <c r="A446" s="240">
        <v>148.868032738095</v>
      </c>
      <c r="B446" s="168">
        <v>138.017371031746</v>
      </c>
      <c r="C446" s="168">
        <v>148.036045634921</v>
      </c>
      <c r="D446" s="168">
        <v>148.621225694444</v>
      </c>
      <c r="E446" s="168">
        <v>148.228598710317</v>
      </c>
      <c r="F446" s="168">
        <v>142.052845734127</v>
      </c>
      <c r="G446" s="168">
        <v>90.9605381944444</v>
      </c>
      <c r="H446" s="168">
        <v>83.011904265873</v>
      </c>
      <c r="I446" s="168">
        <v>53.4072033730159</v>
      </c>
      <c r="J446" s="168">
        <v>83.07572718253969</v>
      </c>
      <c r="K446" s="168">
        <v>93.4343521825397</v>
      </c>
      <c r="L446" s="168">
        <v>89.09599007936509</v>
      </c>
      <c r="M446" s="168">
        <v>234.903690972222</v>
      </c>
      <c r="N446" s="168">
        <v>234.906588789683</v>
      </c>
      <c r="O446" s="29"/>
      <c r="P446" s="168">
        <v>116.824995919034</v>
      </c>
      <c r="Q446" s="168">
        <v>125.798823661443</v>
      </c>
      <c r="R446" s="168">
        <v>231.970767017630</v>
      </c>
      <c r="S446" s="168">
        <v>127.224968372511</v>
      </c>
      <c r="T446" s="29"/>
    </row>
    <row r="447" ht="16" customHeight="1">
      <c r="A447" s="240">
        <v>148.783190476190</v>
      </c>
      <c r="B447" s="168">
        <v>65.9220798611111</v>
      </c>
      <c r="C447" s="168">
        <v>148.021586805556</v>
      </c>
      <c r="D447" s="168">
        <v>148.532633928571</v>
      </c>
      <c r="E447" s="168">
        <v>148.334074404762</v>
      </c>
      <c r="F447" s="168">
        <v>147.468796130952</v>
      </c>
      <c r="G447" s="168">
        <v>107.184917658730</v>
      </c>
      <c r="H447" s="168">
        <v>82.7470555555556</v>
      </c>
      <c r="I447" s="168">
        <v>86.3664811507937</v>
      </c>
      <c r="J447" s="168">
        <v>82.8933189484127</v>
      </c>
      <c r="K447" s="168">
        <v>93.1513338293651</v>
      </c>
      <c r="L447" s="168">
        <v>89.0006502976191</v>
      </c>
      <c r="M447" s="168">
        <v>120.485993055556</v>
      </c>
      <c r="N447" s="168">
        <v>234.905126488095</v>
      </c>
      <c r="O447" s="29"/>
      <c r="P447" s="168">
        <v>117.265173032974</v>
      </c>
      <c r="Q447" s="168">
        <v>125.699519466210</v>
      </c>
      <c r="R447" s="168">
        <v>231.967491531995</v>
      </c>
      <c r="S447" s="168">
        <v>126.239635365655</v>
      </c>
      <c r="T447" s="29"/>
    </row>
    <row r="448" ht="16" customHeight="1">
      <c r="A448" s="240">
        <v>148.918013888889</v>
      </c>
      <c r="B448" s="168">
        <v>88.9284558531746</v>
      </c>
      <c r="C448" s="168">
        <v>148.636413194444</v>
      </c>
      <c r="D448" s="168">
        <v>148.624895337302</v>
      </c>
      <c r="E448" s="168">
        <v>148.245803075397</v>
      </c>
      <c r="F448" s="168">
        <v>147.586318452381</v>
      </c>
      <c r="G448" s="168">
        <v>199.288425099206</v>
      </c>
      <c r="H448" s="168">
        <v>82.9643898809524</v>
      </c>
      <c r="I448" s="168">
        <v>89.0804017857143</v>
      </c>
      <c r="J448" s="168">
        <v>83.14589186507941</v>
      </c>
      <c r="K448" s="168">
        <v>93.3620823412698</v>
      </c>
      <c r="L448" s="168">
        <v>89.1268670634921</v>
      </c>
      <c r="M448" s="168">
        <v>27.0531051587302</v>
      </c>
      <c r="N448" s="168">
        <v>102.61840625</v>
      </c>
      <c r="O448" s="29"/>
      <c r="P448" s="168">
        <v>117.507036606268</v>
      </c>
      <c r="Q448" s="168">
        <v>125.852065989226</v>
      </c>
      <c r="R448" s="168">
        <v>231.996450579497</v>
      </c>
      <c r="S448" s="168">
        <v>126.348541564643</v>
      </c>
      <c r="T448" s="29"/>
    </row>
    <row r="449" ht="16" customHeight="1">
      <c r="A449" s="240">
        <v>148.934508432540</v>
      </c>
      <c r="B449" s="168">
        <v>106.449635912698</v>
      </c>
      <c r="C449" s="168">
        <v>148.712722718254</v>
      </c>
      <c r="D449" s="168">
        <v>148.683901785714</v>
      </c>
      <c r="E449" s="168">
        <v>143.756589781746</v>
      </c>
      <c r="F449" s="168">
        <v>149.776814980159</v>
      </c>
      <c r="G449" s="168">
        <v>234.879436011905</v>
      </c>
      <c r="H449" s="168">
        <v>82.94861111111111</v>
      </c>
      <c r="I449" s="168">
        <v>89.0918556547619</v>
      </c>
      <c r="J449" s="168">
        <v>82.9633973214286</v>
      </c>
      <c r="K449" s="168">
        <v>93.39080654761911</v>
      </c>
      <c r="L449" s="168">
        <v>89.0561076388889</v>
      </c>
      <c r="M449" s="168">
        <v>35.8242371031746</v>
      </c>
      <c r="N449" s="168">
        <v>38.0923705357143</v>
      </c>
      <c r="O449" s="29"/>
      <c r="P449" s="168">
        <v>118.083066030036</v>
      </c>
      <c r="Q449" s="168">
        <v>125.817211475677</v>
      </c>
      <c r="R449" s="168">
        <v>231.996883161933</v>
      </c>
      <c r="S449" s="168">
        <v>125.439559867777</v>
      </c>
      <c r="T449" s="29"/>
    </row>
    <row r="450" ht="16" customHeight="1">
      <c r="A450" s="240">
        <v>148.773738591270</v>
      </c>
      <c r="B450" s="168">
        <v>127.376558531746</v>
      </c>
      <c r="C450" s="168">
        <v>148.661890873016</v>
      </c>
      <c r="D450" s="168">
        <v>148.476495535714</v>
      </c>
      <c r="E450" s="168">
        <v>68.4344598214286</v>
      </c>
      <c r="F450" s="168">
        <v>232.932897817460</v>
      </c>
      <c r="G450" s="168">
        <v>234.747241567460</v>
      </c>
      <c r="H450" s="168">
        <v>82.823847718254</v>
      </c>
      <c r="I450" s="168">
        <v>88.8787946428571</v>
      </c>
      <c r="J450" s="168">
        <v>82.87401289682541</v>
      </c>
      <c r="K450" s="168">
        <v>93.1852837301587</v>
      </c>
      <c r="L450" s="168">
        <v>230.680645833333</v>
      </c>
      <c r="M450" s="168">
        <v>49.3331750992064</v>
      </c>
      <c r="N450" s="168">
        <v>40.8789429563492</v>
      </c>
      <c r="O450" s="29"/>
      <c r="P450" s="168">
        <v>117.905396057786</v>
      </c>
      <c r="Q450" s="168">
        <v>125.708328232125</v>
      </c>
      <c r="R450" s="168">
        <v>231.468570437480</v>
      </c>
      <c r="S450" s="168">
        <v>125.371997428991</v>
      </c>
      <c r="T450" s="29"/>
    </row>
    <row r="451" ht="16" customHeight="1">
      <c r="A451" s="240">
        <v>148.939487599206</v>
      </c>
      <c r="B451" s="168">
        <v>146.841400793651</v>
      </c>
      <c r="C451" s="168">
        <v>148.918768353175</v>
      </c>
      <c r="D451" s="168">
        <v>148.658155753968</v>
      </c>
      <c r="E451" s="168">
        <v>86.7106567460318</v>
      </c>
      <c r="F451" s="168">
        <v>234.585415674603</v>
      </c>
      <c r="G451" s="168">
        <v>225.072807043651</v>
      </c>
      <c r="H451" s="168">
        <v>82.9823903769841</v>
      </c>
      <c r="I451" s="168">
        <v>89.08163690476189</v>
      </c>
      <c r="J451" s="168">
        <v>82.9907346230159</v>
      </c>
      <c r="K451" s="168">
        <v>93.3946438492064</v>
      </c>
      <c r="L451" s="168">
        <v>234.910518353175</v>
      </c>
      <c r="M451" s="168">
        <v>70.2092321428572</v>
      </c>
      <c r="N451" s="168">
        <v>49.8898179563492</v>
      </c>
      <c r="O451" s="29"/>
      <c r="P451" s="168">
        <v>118.827667421645</v>
      </c>
      <c r="Q451" s="168">
        <v>125.861067070682</v>
      </c>
      <c r="R451" s="168">
        <v>231.479551807868</v>
      </c>
      <c r="S451" s="168">
        <v>124.378364756774</v>
      </c>
      <c r="T451" s="29"/>
    </row>
    <row r="452" ht="16" customHeight="1">
      <c r="A452" s="240">
        <v>148.926532738095</v>
      </c>
      <c r="B452" s="168">
        <v>147.651015873016</v>
      </c>
      <c r="C452" s="168">
        <v>148.880776289683</v>
      </c>
      <c r="D452" s="168">
        <v>148.838521329365</v>
      </c>
      <c r="E452" s="168">
        <v>104.306269345238</v>
      </c>
      <c r="F452" s="168">
        <v>232.679225198413</v>
      </c>
      <c r="G452" s="168">
        <v>199.924923611111</v>
      </c>
      <c r="H452" s="168">
        <v>83.0197118055556</v>
      </c>
      <c r="I452" s="168">
        <v>89.07170039682541</v>
      </c>
      <c r="J452" s="168">
        <v>83.0485540674603</v>
      </c>
      <c r="K452" s="168">
        <v>93.42722668650789</v>
      </c>
      <c r="L452" s="168">
        <v>234.910255456349</v>
      </c>
      <c r="M452" s="168">
        <v>89.1555287698413</v>
      </c>
      <c r="N452" s="168">
        <v>62.8668988095238</v>
      </c>
      <c r="O452" s="29"/>
      <c r="P452" s="168">
        <v>118.815576028404</v>
      </c>
      <c r="Q452" s="168">
        <v>125.876885406464</v>
      </c>
      <c r="R452" s="168">
        <v>212.496862246980</v>
      </c>
      <c r="S452" s="168">
        <v>124.374645466046</v>
      </c>
      <c r="T452" s="29"/>
    </row>
    <row r="453" ht="16" customHeight="1">
      <c r="A453" s="240">
        <v>148.771229166667</v>
      </c>
      <c r="B453" s="168">
        <v>148.283217261905</v>
      </c>
      <c r="C453" s="168">
        <v>148.828889880952</v>
      </c>
      <c r="D453" s="168">
        <v>148.776957341270</v>
      </c>
      <c r="E453" s="168">
        <v>123.607448908730</v>
      </c>
      <c r="F453" s="168">
        <v>220.863087797619</v>
      </c>
      <c r="G453" s="168">
        <v>152.553431547619</v>
      </c>
      <c r="H453" s="168">
        <v>82.7379052579365</v>
      </c>
      <c r="I453" s="168">
        <v>88.8353482142857</v>
      </c>
      <c r="J453" s="168">
        <v>82.7554077380952</v>
      </c>
      <c r="K453" s="168">
        <v>93.1572361111111</v>
      </c>
      <c r="L453" s="168">
        <v>234.908848710317</v>
      </c>
      <c r="M453" s="168">
        <v>88.9658075396825</v>
      </c>
      <c r="N453" s="168">
        <v>225.879424107143</v>
      </c>
      <c r="O453" s="29"/>
      <c r="P453" s="168">
        <v>118.559129121776</v>
      </c>
      <c r="Q453" s="168">
        <v>125.717053848351</v>
      </c>
      <c r="R453" s="168">
        <v>212.486185928828</v>
      </c>
      <c r="S453" s="168">
        <v>123.816474351126</v>
      </c>
      <c r="T453" s="29"/>
    </row>
    <row r="454" ht="16" customHeight="1">
      <c r="A454" s="240">
        <v>148.909535218254</v>
      </c>
      <c r="B454" s="168">
        <v>149.276312003968</v>
      </c>
      <c r="C454" s="168">
        <v>148.866267857143</v>
      </c>
      <c r="D454" s="168">
        <v>148.993589285714</v>
      </c>
      <c r="E454" s="168">
        <v>146.98771875</v>
      </c>
      <c r="F454" s="168">
        <v>178.045861111111</v>
      </c>
      <c r="G454" s="168">
        <v>76.250623015873</v>
      </c>
      <c r="H454" s="168">
        <v>83.00507291666671</v>
      </c>
      <c r="I454" s="168">
        <v>89.0524221230159</v>
      </c>
      <c r="J454" s="168">
        <v>83.02745734126979</v>
      </c>
      <c r="K454" s="168">
        <v>93.3531016865079</v>
      </c>
      <c r="L454" s="168">
        <v>234.903530257937</v>
      </c>
      <c r="M454" s="168">
        <v>181.7820625</v>
      </c>
      <c r="N454" s="168">
        <v>234.891678075397</v>
      </c>
      <c r="O454" s="29"/>
      <c r="P454" s="168">
        <v>118.827549073621</v>
      </c>
      <c r="Q454" s="168">
        <v>125.882134549461</v>
      </c>
      <c r="R454" s="168">
        <v>199.835707945642</v>
      </c>
      <c r="S454" s="168">
        <v>123.958482798727</v>
      </c>
      <c r="T454" s="29"/>
    </row>
    <row r="455" ht="16" customHeight="1">
      <c r="A455" s="240">
        <v>148.925252480159</v>
      </c>
      <c r="B455" s="168">
        <v>149.251780257937</v>
      </c>
      <c r="C455" s="168">
        <v>118.736215277778</v>
      </c>
      <c r="D455" s="168">
        <v>149.184751984127</v>
      </c>
      <c r="E455" s="168">
        <v>148.158407738095</v>
      </c>
      <c r="F455" s="168">
        <v>162.480049107143</v>
      </c>
      <c r="G455" s="168">
        <v>90.9575778769841</v>
      </c>
      <c r="H455" s="168">
        <v>82.9383958333333</v>
      </c>
      <c r="I455" s="168">
        <v>89.07951289682541</v>
      </c>
      <c r="J455" s="168">
        <v>82.9779221230159</v>
      </c>
      <c r="K455" s="168">
        <v>95.7357375992064</v>
      </c>
      <c r="L455" s="168">
        <v>234.903530257937</v>
      </c>
      <c r="M455" s="168">
        <v>234.916995039683</v>
      </c>
      <c r="N455" s="168">
        <v>234.898226190476</v>
      </c>
      <c r="O455" s="29"/>
      <c r="P455" s="168">
        <v>118.815344943683</v>
      </c>
      <c r="Q455" s="168">
        <v>125.858164993470</v>
      </c>
      <c r="R455" s="168">
        <v>199.837480615410</v>
      </c>
      <c r="S455" s="168">
        <v>123.505642956252</v>
      </c>
      <c r="T455" s="29"/>
    </row>
    <row r="456" ht="16" customHeight="1">
      <c r="A456" s="240">
        <v>148.789917658730</v>
      </c>
      <c r="B456" s="168">
        <v>149.086556051587</v>
      </c>
      <c r="C456" s="168">
        <v>64.86307490079371</v>
      </c>
      <c r="D456" s="168">
        <v>148.946346230159</v>
      </c>
      <c r="E456" s="168">
        <v>149.159920634921</v>
      </c>
      <c r="F456" s="168">
        <v>153.800285714286</v>
      </c>
      <c r="G456" s="168">
        <v>107.255465277778</v>
      </c>
      <c r="H456" s="168">
        <v>82.7058938492064</v>
      </c>
      <c r="I456" s="168">
        <v>88.95146676587299</v>
      </c>
      <c r="J456" s="168">
        <v>83.04192708333331</v>
      </c>
      <c r="K456" s="168">
        <v>234.92034375</v>
      </c>
      <c r="L456" s="168">
        <v>234.904599206349</v>
      </c>
      <c r="M456" s="168">
        <v>234.916995039683</v>
      </c>
      <c r="N456" s="168">
        <v>234.890592261905</v>
      </c>
      <c r="O456" s="29"/>
      <c r="P456" s="168">
        <v>118.594460598270</v>
      </c>
      <c r="Q456" s="168">
        <v>125.743232737512</v>
      </c>
      <c r="R456" s="168">
        <v>165.463917115573</v>
      </c>
      <c r="S456" s="168">
        <v>123.417412463271</v>
      </c>
      <c r="T456" s="29"/>
    </row>
    <row r="457" ht="16" customHeight="1">
      <c r="A457" s="240">
        <v>148.976954365079</v>
      </c>
      <c r="B457" s="168">
        <v>149.243642857143</v>
      </c>
      <c r="C457" s="168">
        <v>73.725816468254</v>
      </c>
      <c r="D457" s="168">
        <v>149.066496031746</v>
      </c>
      <c r="E457" s="168">
        <v>149.322724702381</v>
      </c>
      <c r="F457" s="168">
        <v>78.6473452380952</v>
      </c>
      <c r="G457" s="168">
        <v>201.235043650794</v>
      </c>
      <c r="H457" s="168">
        <v>83.0554632936508</v>
      </c>
      <c r="I457" s="168">
        <v>89.1040143849206</v>
      </c>
      <c r="J457" s="168">
        <v>234.907259920635</v>
      </c>
      <c r="K457" s="168">
        <v>234.926096726190</v>
      </c>
      <c r="L457" s="168">
        <v>234.902608134921</v>
      </c>
      <c r="M457" s="168">
        <v>234.916257936508</v>
      </c>
      <c r="N457" s="168">
        <v>99.2117008928571</v>
      </c>
      <c r="O457" s="29"/>
      <c r="P457" s="168">
        <v>118.815660198335</v>
      </c>
      <c r="Q457" s="168">
        <v>125.884413259060</v>
      </c>
      <c r="R457" s="168">
        <v>165.527642425726</v>
      </c>
      <c r="S457" s="168">
        <v>123.115453599412</v>
      </c>
      <c r="T457" s="29"/>
    </row>
    <row r="458" ht="16" customHeight="1">
      <c r="A458" s="240">
        <v>148.894889880952</v>
      </c>
      <c r="B458" s="168">
        <v>149.196606646825</v>
      </c>
      <c r="C458" s="168">
        <v>92.1715084325397</v>
      </c>
      <c r="D458" s="168">
        <v>149.115513888889</v>
      </c>
      <c r="E458" s="168">
        <v>148.975913194444</v>
      </c>
      <c r="F458" s="168">
        <v>68.52183680555559</v>
      </c>
      <c r="G458" s="168">
        <v>234.855264384921</v>
      </c>
      <c r="H458" s="168">
        <v>83.06871875</v>
      </c>
      <c r="I458" s="168">
        <v>89.0450625</v>
      </c>
      <c r="J458" s="168">
        <v>234.907259920635</v>
      </c>
      <c r="K458" s="168">
        <v>234.923179563492</v>
      </c>
      <c r="L458" s="168">
        <v>234.673767361111</v>
      </c>
      <c r="M458" s="168">
        <v>234.914313492063</v>
      </c>
      <c r="N458" s="168">
        <v>38.1040625</v>
      </c>
      <c r="O458" s="29"/>
      <c r="P458" s="168">
        <v>118.768165911688</v>
      </c>
      <c r="Q458" s="168">
        <v>125.815060806399</v>
      </c>
      <c r="R458" s="168">
        <v>150.960977799543</v>
      </c>
      <c r="S458" s="168">
        <v>122.631384671890</v>
      </c>
      <c r="T458" s="29"/>
    </row>
    <row r="459" ht="16" customHeight="1">
      <c r="A459" s="240">
        <v>148.801599702381</v>
      </c>
      <c r="B459" s="168">
        <v>149.077767361111</v>
      </c>
      <c r="C459" s="168">
        <v>109.435237599206</v>
      </c>
      <c r="D459" s="168">
        <v>148.898280257937</v>
      </c>
      <c r="E459" s="168">
        <v>149.145107638889</v>
      </c>
      <c r="F459" s="168">
        <v>82.90771875</v>
      </c>
      <c r="G459" s="168">
        <v>234.744664186508</v>
      </c>
      <c r="H459" s="168">
        <v>82.9123735119048</v>
      </c>
      <c r="I459" s="168">
        <v>88.9940689484127</v>
      </c>
      <c r="J459" s="168">
        <v>234.907259920635</v>
      </c>
      <c r="K459" s="168">
        <v>234.913693452381</v>
      </c>
      <c r="L459" s="168">
        <v>232.574550099206</v>
      </c>
      <c r="M459" s="168">
        <v>234.906535218254</v>
      </c>
      <c r="N459" s="168">
        <v>41.0565942460317</v>
      </c>
      <c r="O459" s="29"/>
      <c r="P459" s="168">
        <v>118.563256509141</v>
      </c>
      <c r="Q459" s="168">
        <v>125.715084782076</v>
      </c>
      <c r="R459" s="168">
        <v>150.890014895527</v>
      </c>
      <c r="S459" s="168">
        <v>122.557712516324</v>
      </c>
      <c r="T459" s="29"/>
    </row>
    <row r="460" ht="16" customHeight="1">
      <c r="A460" s="240">
        <v>233.962720238095</v>
      </c>
      <c r="B460" s="168">
        <v>149.111120039683</v>
      </c>
      <c r="C460" s="168">
        <v>131.227090773810</v>
      </c>
      <c r="D460" s="168">
        <v>149.143102678571</v>
      </c>
      <c r="E460" s="168">
        <v>158.052655753968</v>
      </c>
      <c r="F460" s="168">
        <v>119.446933035714</v>
      </c>
      <c r="G460" s="168">
        <v>224.551810515873</v>
      </c>
      <c r="H460" s="168">
        <v>234.912503968254</v>
      </c>
      <c r="I460" s="168">
        <v>89.08638690476189</v>
      </c>
      <c r="J460" s="168">
        <v>234.907342261905</v>
      </c>
      <c r="K460" s="168">
        <v>234.906794642857</v>
      </c>
      <c r="L460" s="168">
        <v>179.159114583333</v>
      </c>
      <c r="M460" s="168">
        <v>234.903690972222</v>
      </c>
      <c r="N460" s="168">
        <v>50.006566468254</v>
      </c>
      <c r="O460" s="29"/>
      <c r="P460" s="168">
        <v>118.781085230983</v>
      </c>
      <c r="Q460" s="168">
        <v>125.872668747960</v>
      </c>
      <c r="R460" s="168">
        <v>143.081807562031</v>
      </c>
      <c r="S460" s="168">
        <v>122.240106717271</v>
      </c>
      <c r="T460" s="29"/>
    </row>
    <row r="461" ht="16" customHeight="1">
      <c r="A461" s="240">
        <v>234.892926091270</v>
      </c>
      <c r="B461" s="168">
        <v>234.868803075397</v>
      </c>
      <c r="C461" s="168">
        <v>148.613673611111</v>
      </c>
      <c r="D461" s="168">
        <v>149.002070436508</v>
      </c>
      <c r="E461" s="168">
        <v>234.755041170635</v>
      </c>
      <c r="F461" s="168">
        <v>141.962505456349</v>
      </c>
      <c r="G461" s="168">
        <v>151.585233134921</v>
      </c>
      <c r="H461" s="168">
        <v>234.912503968254</v>
      </c>
      <c r="I461" s="168">
        <v>89.0818482142857</v>
      </c>
      <c r="J461" s="168">
        <v>234.906632440476</v>
      </c>
      <c r="K461" s="168">
        <v>234.903690972222</v>
      </c>
      <c r="L461" s="168">
        <v>162.862827876984</v>
      </c>
      <c r="M461" s="168">
        <v>234.903690972222</v>
      </c>
      <c r="N461" s="168">
        <v>63.0924345238095</v>
      </c>
      <c r="O461" s="29"/>
      <c r="P461" s="168">
        <v>118.709352554685</v>
      </c>
      <c r="Q461" s="168">
        <v>125.812498469638</v>
      </c>
      <c r="R461" s="168">
        <v>143.081746347535</v>
      </c>
      <c r="S461" s="168">
        <v>122.187012834639</v>
      </c>
      <c r="T461" s="29"/>
    </row>
    <row r="462" ht="16" customHeight="1">
      <c r="A462" s="240">
        <v>234.591227678571</v>
      </c>
      <c r="B462" s="168">
        <v>234.873837797619</v>
      </c>
      <c r="C462" s="168">
        <v>146.118458829365</v>
      </c>
      <c r="D462" s="168">
        <v>148.946930059524</v>
      </c>
      <c r="E462" s="168">
        <v>234.895805555556</v>
      </c>
      <c r="F462" s="168">
        <v>146.716055059524</v>
      </c>
      <c r="G462" s="168">
        <v>72.5353526785714</v>
      </c>
      <c r="H462" s="168">
        <v>234.912503968254</v>
      </c>
      <c r="I462" s="168">
        <v>88.8391825396825</v>
      </c>
      <c r="J462" s="168">
        <v>234.902785218254</v>
      </c>
      <c r="K462" s="168">
        <v>234.905253968254</v>
      </c>
      <c r="L462" s="168">
        <v>153.110698412698</v>
      </c>
      <c r="M462" s="168">
        <v>234.905253968254</v>
      </c>
      <c r="N462" s="168">
        <v>228.010383928571</v>
      </c>
      <c r="O462" s="29"/>
      <c r="P462" s="168">
        <v>171.598334455599</v>
      </c>
      <c r="Q462" s="168">
        <v>125.712673441071</v>
      </c>
      <c r="R462" s="168">
        <v>138.076690030199</v>
      </c>
      <c r="S462" s="168">
        <v>122.113390160790</v>
      </c>
      <c r="T462" s="29"/>
    </row>
    <row r="463" ht="16" customHeight="1">
      <c r="A463" s="240">
        <v>220.881983134921</v>
      </c>
      <c r="B463" s="168">
        <v>214.102949900794</v>
      </c>
      <c r="C463" s="168">
        <v>147.053104662698</v>
      </c>
      <c r="D463" s="168">
        <v>149.144989583333</v>
      </c>
      <c r="E463" s="168">
        <v>231.866985615079</v>
      </c>
      <c r="F463" s="168">
        <v>146.745565972222</v>
      </c>
      <c r="G463" s="168">
        <v>76.2209975198413</v>
      </c>
      <c r="H463" s="168">
        <v>234.908875496032</v>
      </c>
      <c r="I463" s="168">
        <v>234.913275793651</v>
      </c>
      <c r="J463" s="168">
        <v>234.903787202381</v>
      </c>
      <c r="K463" s="168">
        <v>234.903732638889</v>
      </c>
      <c r="L463" s="168">
        <v>19.0997896825397</v>
      </c>
      <c r="M463" s="168">
        <v>234.903690972222</v>
      </c>
      <c r="N463" s="168">
        <v>234.904198412698</v>
      </c>
      <c r="O463" s="29"/>
      <c r="P463" s="168">
        <v>171.658717454293</v>
      </c>
      <c r="Q463" s="168">
        <v>79.8559684133203</v>
      </c>
      <c r="R463" s="168">
        <v>138.138577885243</v>
      </c>
      <c r="S463" s="168">
        <v>122.243696947437</v>
      </c>
      <c r="T463" s="29"/>
    </row>
    <row r="464" ht="16" customHeight="1">
      <c r="A464" s="240">
        <v>192.515797123016</v>
      </c>
      <c r="B464" s="168">
        <v>159.966023809524</v>
      </c>
      <c r="C464" s="168">
        <v>147.905768353175</v>
      </c>
      <c r="D464" s="168">
        <v>149.030872519841</v>
      </c>
      <c r="E464" s="168">
        <v>218.535625992064</v>
      </c>
      <c r="F464" s="168">
        <v>147.587498511905</v>
      </c>
      <c r="G464" s="168">
        <v>90.8799345238095</v>
      </c>
      <c r="H464" s="168">
        <v>234.906615079365</v>
      </c>
      <c r="I464" s="168">
        <v>234.913275793651</v>
      </c>
      <c r="J464" s="168">
        <v>234.903787202381</v>
      </c>
      <c r="K464" s="168">
        <v>234.903732638889</v>
      </c>
      <c r="L464" s="168">
        <v>19.0735545634921</v>
      </c>
      <c r="M464" s="168">
        <v>234.872355158730</v>
      </c>
      <c r="N464" s="168">
        <v>234.908402281746</v>
      </c>
      <c r="O464" s="29"/>
      <c r="P464" s="168">
        <v>222.395274751061</v>
      </c>
      <c r="Q464" s="168">
        <v>59.4396103697356</v>
      </c>
      <c r="R464" s="168">
        <v>134.482679358472</v>
      </c>
      <c r="S464" s="168">
        <v>122.184580068560</v>
      </c>
      <c r="T464" s="29"/>
    </row>
    <row r="465" ht="16" customHeight="1">
      <c r="A465" s="240">
        <v>176.897094742064</v>
      </c>
      <c r="B465" s="168">
        <v>151.086776785714</v>
      </c>
      <c r="C465" s="168">
        <v>148.518811011905</v>
      </c>
      <c r="D465" s="168">
        <v>148.994476190476</v>
      </c>
      <c r="E465" s="168">
        <v>190.934195436508</v>
      </c>
      <c r="F465" s="168">
        <v>149.879089781746</v>
      </c>
      <c r="G465" s="168">
        <v>107.075323908730</v>
      </c>
      <c r="H465" s="168">
        <v>234.903469246032</v>
      </c>
      <c r="I465" s="168">
        <v>234.913275793651</v>
      </c>
      <c r="J465" s="168">
        <v>234.905253968254</v>
      </c>
      <c r="K465" s="168">
        <v>234.904146329365</v>
      </c>
      <c r="L465" s="168">
        <v>24.0895327380952</v>
      </c>
      <c r="M465" s="168">
        <v>234.137206845238</v>
      </c>
      <c r="N465" s="168">
        <v>234.895830853175</v>
      </c>
      <c r="O465" s="29"/>
      <c r="P465" s="168">
        <v>222.419004040157</v>
      </c>
      <c r="Q465" s="168">
        <v>59.3537626509958</v>
      </c>
      <c r="R465" s="168">
        <v>134.364614960823</v>
      </c>
      <c r="S465" s="168">
        <v>122.107706904995</v>
      </c>
      <c r="T465" s="29"/>
    </row>
    <row r="466" ht="16" customHeight="1">
      <c r="A466" s="240">
        <v>153.056006944444</v>
      </c>
      <c r="B466" s="168">
        <v>148.823095238095</v>
      </c>
      <c r="C466" s="168">
        <v>148.757497519841</v>
      </c>
      <c r="D466" s="168">
        <v>149.003419642857</v>
      </c>
      <c r="E466" s="168">
        <v>161.286288194444</v>
      </c>
      <c r="F466" s="168">
        <v>234.666852678571</v>
      </c>
      <c r="G466" s="168">
        <v>203.003169642857</v>
      </c>
      <c r="H466" s="168">
        <v>234.903787202381</v>
      </c>
      <c r="I466" s="168">
        <v>234.910957341270</v>
      </c>
      <c r="J466" s="168">
        <v>234.903149305556</v>
      </c>
      <c r="K466" s="168">
        <v>234.677615575397</v>
      </c>
      <c r="L466" s="168">
        <v>38.2683834325397</v>
      </c>
      <c r="M466" s="168">
        <v>228.707458333333</v>
      </c>
      <c r="N466" s="168">
        <v>234.903437003968</v>
      </c>
      <c r="O466" s="29"/>
      <c r="P466" s="168">
        <v>204.185657443683</v>
      </c>
      <c r="Q466" s="168">
        <v>64.1067080884754</v>
      </c>
      <c r="R466" s="168">
        <v>132.050100493797</v>
      </c>
      <c r="S466" s="168">
        <v>122.240840270976</v>
      </c>
      <c r="T466" s="29"/>
    </row>
    <row r="467" ht="16" customHeight="1">
      <c r="A467" s="240">
        <v>148.356877480159</v>
      </c>
      <c r="B467" s="168">
        <v>148.747876488095</v>
      </c>
      <c r="C467" s="168">
        <v>148.711505952381</v>
      </c>
      <c r="D467" s="168">
        <v>232.990331349206</v>
      </c>
      <c r="E467" s="168">
        <v>152.705793154762</v>
      </c>
      <c r="F467" s="168">
        <v>234.550339781746</v>
      </c>
      <c r="G467" s="168">
        <v>234.881176091270</v>
      </c>
      <c r="H467" s="168">
        <v>234.903787202381</v>
      </c>
      <c r="I467" s="168">
        <v>234.906794642857</v>
      </c>
      <c r="J467" s="168">
        <v>232.541004464286</v>
      </c>
      <c r="K467" s="168">
        <v>232.610541666667</v>
      </c>
      <c r="L467" s="168">
        <v>61.8975729166667</v>
      </c>
      <c r="M467" s="168">
        <v>202.266709821429</v>
      </c>
      <c r="N467" s="168">
        <v>234.903690972222</v>
      </c>
      <c r="O467" s="29"/>
      <c r="P467" s="168">
        <v>204.186976616063</v>
      </c>
      <c r="Q467" s="168">
        <v>64.10361522608549</v>
      </c>
      <c r="R467" s="168">
        <v>132.041986512406</v>
      </c>
      <c r="S467" s="168">
        <v>122.236355288932</v>
      </c>
      <c r="T467" s="29"/>
    </row>
    <row r="468" ht="16" customHeight="1">
      <c r="A468" s="240">
        <v>147.791733134921</v>
      </c>
      <c r="B468" s="168">
        <v>148.567158234127</v>
      </c>
      <c r="C468" s="168">
        <v>148.570829365079</v>
      </c>
      <c r="D468" s="168">
        <v>234.902010416667</v>
      </c>
      <c r="E468" s="168">
        <v>147.989731646825</v>
      </c>
      <c r="F468" s="168">
        <v>232.693306547619</v>
      </c>
      <c r="G468" s="168">
        <v>234.718876488095</v>
      </c>
      <c r="H468" s="168">
        <v>234.905253968254</v>
      </c>
      <c r="I468" s="168">
        <v>234.905253968254</v>
      </c>
      <c r="J468" s="168">
        <v>222.350983630952</v>
      </c>
      <c r="K468" s="168">
        <v>222.595771329365</v>
      </c>
      <c r="L468" s="168">
        <v>93.1044697420635</v>
      </c>
      <c r="M468" s="168">
        <v>23.8641081349206</v>
      </c>
      <c r="N468" s="168">
        <v>234.905253968254</v>
      </c>
      <c r="O468" s="29"/>
      <c r="P468" s="168">
        <v>199.008076232452</v>
      </c>
      <c r="Q468" s="168">
        <v>68.77015793339859</v>
      </c>
      <c r="R468" s="168">
        <v>127.097597841169</v>
      </c>
      <c r="S468" s="168">
        <v>122.102514895527</v>
      </c>
      <c r="T468" s="29"/>
    </row>
    <row r="469" ht="16" customHeight="1">
      <c r="A469" s="240">
        <v>148.389726190476</v>
      </c>
      <c r="B469" s="168">
        <v>148.701474702381</v>
      </c>
      <c r="C469" s="168">
        <v>148.700695932540</v>
      </c>
      <c r="D469" s="168">
        <v>232.729546626984</v>
      </c>
      <c r="E469" s="168">
        <v>148.281491071429</v>
      </c>
      <c r="F469" s="168">
        <v>193.254104166667</v>
      </c>
      <c r="G469" s="168">
        <v>233.290046626984</v>
      </c>
      <c r="H469" s="168">
        <v>234.902703869048</v>
      </c>
      <c r="I469" s="168">
        <v>234.903690972222</v>
      </c>
      <c r="J469" s="168">
        <v>179.107368055556</v>
      </c>
      <c r="K469" s="168">
        <v>179.374974206349</v>
      </c>
      <c r="L469" s="168">
        <v>93.2836170634921</v>
      </c>
      <c r="M469" s="168">
        <v>23.9505833333333</v>
      </c>
      <c r="N469" s="168">
        <v>234.904334325397</v>
      </c>
      <c r="O469" s="29"/>
      <c r="P469" s="168">
        <v>199.168077660790</v>
      </c>
      <c r="Q469" s="168">
        <v>68.9306271425074</v>
      </c>
      <c r="R469" s="168">
        <v>127.260177420013</v>
      </c>
      <c r="S469" s="168">
        <v>122.240869347862</v>
      </c>
      <c r="T469" s="29"/>
    </row>
    <row r="470" ht="16" customHeight="1">
      <c r="A470" s="240">
        <v>148.495074404762</v>
      </c>
      <c r="B470" s="168">
        <v>148.658666170635</v>
      </c>
      <c r="C470" s="168">
        <v>148.764705853175</v>
      </c>
      <c r="D470" s="168">
        <v>220.855223710317</v>
      </c>
      <c r="E470" s="168">
        <v>148.100251984127</v>
      </c>
      <c r="F470" s="168">
        <v>178.011495039683</v>
      </c>
      <c r="G470" s="168">
        <v>224.519908730159</v>
      </c>
      <c r="H470" s="168">
        <v>234.661886904762</v>
      </c>
      <c r="I470" s="168">
        <v>234.903690972222</v>
      </c>
      <c r="J470" s="168">
        <v>162.768862103175</v>
      </c>
      <c r="K470" s="168">
        <v>162.590559027778</v>
      </c>
      <c r="L470" s="168">
        <v>93.33167807539679</v>
      </c>
      <c r="M470" s="168">
        <v>36.3581865079365</v>
      </c>
      <c r="N470" s="168">
        <v>234.753465277778</v>
      </c>
      <c r="O470" s="29"/>
      <c r="P470" s="168">
        <v>164.516925808031</v>
      </c>
      <c r="Q470" s="168">
        <v>74.969738103983</v>
      </c>
      <c r="R470" s="168">
        <v>29.085814560888</v>
      </c>
      <c r="S470" s="168">
        <v>122.203776934378</v>
      </c>
      <c r="T470" s="29"/>
    </row>
    <row r="471" ht="16" customHeight="1">
      <c r="A471" s="240">
        <v>148.411792658730</v>
      </c>
      <c r="B471" s="168">
        <v>148.575516369048</v>
      </c>
      <c r="C471" s="168">
        <v>148.559518849206</v>
      </c>
      <c r="D471" s="168">
        <v>193.238329365079</v>
      </c>
      <c r="E471" s="168">
        <v>148.175471726190</v>
      </c>
      <c r="F471" s="168">
        <v>162.310091765873</v>
      </c>
      <c r="G471" s="168">
        <v>198.632404761905</v>
      </c>
      <c r="H471" s="168">
        <v>232.522088789683</v>
      </c>
      <c r="I471" s="168">
        <v>234.905187996032</v>
      </c>
      <c r="J471" s="168">
        <v>152.975468253968</v>
      </c>
      <c r="K471" s="168">
        <v>32.7599196428571</v>
      </c>
      <c r="L471" s="168">
        <v>93.14810267857141</v>
      </c>
      <c r="M471" s="168">
        <v>57.9678239087302</v>
      </c>
      <c r="N471" s="168">
        <v>60.3333596230159</v>
      </c>
      <c r="O471" s="29"/>
      <c r="P471" s="168">
        <v>164.467385426869</v>
      </c>
      <c r="Q471" s="168">
        <v>74.88238756937641</v>
      </c>
      <c r="R471" s="168">
        <v>29.004501816030</v>
      </c>
      <c r="S471" s="168">
        <v>122.115141405485</v>
      </c>
      <c r="T471" s="29"/>
    </row>
    <row r="472" ht="16" customHeight="1">
      <c r="A472" s="240">
        <v>148.587195932540</v>
      </c>
      <c r="B472" s="168">
        <v>148.613456845238</v>
      </c>
      <c r="C472" s="168">
        <v>148.752742559524</v>
      </c>
      <c r="D472" s="168">
        <v>153.877606646825</v>
      </c>
      <c r="E472" s="168">
        <v>67.9054439484127</v>
      </c>
      <c r="F472" s="168">
        <v>153.933037202381</v>
      </c>
      <c r="G472" s="168">
        <v>165.477627976191</v>
      </c>
      <c r="H472" s="168">
        <v>200.144201388889</v>
      </c>
      <c r="I472" s="168">
        <v>234.898194940476</v>
      </c>
      <c r="J472" s="168">
        <v>148.673552579365</v>
      </c>
      <c r="K472" s="168">
        <v>18.9713988095238</v>
      </c>
      <c r="L472" s="168">
        <v>93.3029375</v>
      </c>
      <c r="M472" s="168">
        <v>93.41186656746029</v>
      </c>
      <c r="N472" s="168">
        <v>31.1172673611111</v>
      </c>
      <c r="O472" s="29"/>
      <c r="P472" s="168">
        <v>150.132769139732</v>
      </c>
      <c r="Q472" s="168">
        <v>79.24443407198829</v>
      </c>
      <c r="R472" s="168">
        <v>23.5227019058113</v>
      </c>
      <c r="S472" s="168">
        <v>122.240505631734</v>
      </c>
      <c r="T472" s="29"/>
    </row>
    <row r="473" ht="16" customHeight="1">
      <c r="A473" s="240">
        <v>148.629450396825</v>
      </c>
      <c r="B473" s="168">
        <v>65.3760887896825</v>
      </c>
      <c r="C473" s="168">
        <v>148.754865575397</v>
      </c>
      <c r="D473" s="168">
        <v>148.546790178571</v>
      </c>
      <c r="E473" s="168">
        <v>70.0879623015873</v>
      </c>
      <c r="F473" s="168">
        <v>77.3419300595238</v>
      </c>
      <c r="G473" s="168">
        <v>155.541145337302</v>
      </c>
      <c r="H473" s="168">
        <v>179.114637896825</v>
      </c>
      <c r="I473" s="168">
        <v>234.640041666667</v>
      </c>
      <c r="J473" s="168">
        <v>148.142552083333</v>
      </c>
      <c r="K473" s="168">
        <v>21.8449677579365</v>
      </c>
      <c r="L473" s="168">
        <v>93.3369965277778</v>
      </c>
      <c r="M473" s="168">
        <v>93.3874310515873</v>
      </c>
      <c r="N473" s="168">
        <v>42.5842177579365</v>
      </c>
      <c r="O473" s="29"/>
      <c r="P473" s="168">
        <v>150.132791585047</v>
      </c>
      <c r="Q473" s="168">
        <v>79.19839822069871</v>
      </c>
      <c r="R473" s="168">
        <v>23.4098800195886</v>
      </c>
      <c r="S473" s="168">
        <v>122.183279770650</v>
      </c>
      <c r="T473" s="29"/>
    </row>
    <row r="474" ht="16" customHeight="1">
      <c r="A474" s="240">
        <v>148.512707837302</v>
      </c>
      <c r="B474" s="168">
        <v>71.3438080357143</v>
      </c>
      <c r="C474" s="168">
        <v>201.295910218254</v>
      </c>
      <c r="D474" s="168">
        <v>148.616370039683</v>
      </c>
      <c r="E474" s="168">
        <v>87.24718452380949</v>
      </c>
      <c r="F474" s="168">
        <v>68.47187698412699</v>
      </c>
      <c r="G474" s="168">
        <v>149.473909226190</v>
      </c>
      <c r="H474" s="168">
        <v>162.669274305556</v>
      </c>
      <c r="I474" s="168">
        <v>232.468768849206</v>
      </c>
      <c r="J474" s="168">
        <v>148.624325396825</v>
      </c>
      <c r="K474" s="168">
        <v>32.0703521825397</v>
      </c>
      <c r="L474" s="168">
        <v>93.18049702380949</v>
      </c>
      <c r="M474" s="168">
        <v>191.394672123016</v>
      </c>
      <c r="N474" s="168">
        <v>59.8487410714286</v>
      </c>
      <c r="O474" s="29"/>
      <c r="P474" s="168">
        <v>142.305096106758</v>
      </c>
      <c r="Q474" s="168">
        <v>82.4302022118838</v>
      </c>
      <c r="R474" s="168">
        <v>24.0649480697029</v>
      </c>
      <c r="S474" s="168">
        <v>122.081977432256</v>
      </c>
      <c r="T474" s="29"/>
    </row>
    <row r="475" ht="16" customHeight="1">
      <c r="A475" s="240">
        <v>148.698626984127</v>
      </c>
      <c r="B475" s="168">
        <v>89.4316498015873</v>
      </c>
      <c r="C475" s="168">
        <v>234.813973710317</v>
      </c>
      <c r="D475" s="168">
        <v>148.706244543651</v>
      </c>
      <c r="E475" s="168">
        <v>124.802181051587</v>
      </c>
      <c r="F475" s="168">
        <v>83.5896547619048</v>
      </c>
      <c r="G475" s="168">
        <v>113.328646825397</v>
      </c>
      <c r="H475" s="168">
        <v>147.923435515873</v>
      </c>
      <c r="I475" s="168">
        <v>199.774721230159</v>
      </c>
      <c r="J475" s="168">
        <v>148.761012400794</v>
      </c>
      <c r="K475" s="168">
        <v>52.2403020833333</v>
      </c>
      <c r="L475" s="168">
        <v>234.906545138889</v>
      </c>
      <c r="M475" s="168">
        <v>234.893669642857</v>
      </c>
      <c r="N475" s="168">
        <v>231.3245625</v>
      </c>
      <c r="O475" s="29"/>
      <c r="P475" s="168">
        <v>142.357347779954</v>
      </c>
      <c r="Q475" s="168">
        <v>82.6142022730983</v>
      </c>
      <c r="R475" s="168">
        <v>24.2046971922951</v>
      </c>
      <c r="S475" s="168">
        <v>122.222044360104</v>
      </c>
      <c r="T475" s="29"/>
    </row>
    <row r="476" ht="16" customHeight="1">
      <c r="A476" s="240">
        <v>148.617731646825</v>
      </c>
      <c r="B476" s="168">
        <v>107.178456845238</v>
      </c>
      <c r="C476" s="168">
        <v>234.757475198413</v>
      </c>
      <c r="D476" s="168">
        <v>148.540897817460</v>
      </c>
      <c r="E476" s="168">
        <v>148.110465277778</v>
      </c>
      <c r="F476" s="168">
        <v>119.422912202381</v>
      </c>
      <c r="G476" s="168">
        <v>65.7372465277778</v>
      </c>
      <c r="H476" s="168">
        <v>147.907942460317</v>
      </c>
      <c r="I476" s="168">
        <v>178.658466269841</v>
      </c>
      <c r="J476" s="168">
        <v>148.680703869048</v>
      </c>
      <c r="K476" s="168">
        <v>84.9410629960318</v>
      </c>
      <c r="L476" s="168">
        <v>234.907863591270</v>
      </c>
      <c r="M476" s="168">
        <v>234.894633432540</v>
      </c>
      <c r="N476" s="168">
        <v>234.915967261905</v>
      </c>
      <c r="O476" s="29"/>
      <c r="P476" s="168">
        <v>137.442687418381</v>
      </c>
      <c r="Q476" s="168">
        <v>86.3808954660464</v>
      </c>
      <c r="R476" s="168">
        <v>25.3178674910219</v>
      </c>
      <c r="S476" s="168">
        <v>122.178131631570</v>
      </c>
      <c r="T476" s="29"/>
    </row>
    <row r="477" ht="16" customHeight="1">
      <c r="A477" s="240">
        <v>148.609955357143</v>
      </c>
      <c r="B477" s="168">
        <v>127.331435515873</v>
      </c>
      <c r="C477" s="168">
        <v>233.617256944444</v>
      </c>
      <c r="D477" s="168">
        <v>148.602978670635</v>
      </c>
      <c r="E477" s="168">
        <v>146.751439980159</v>
      </c>
      <c r="F477" s="168">
        <v>142.543848710317</v>
      </c>
      <c r="G477" s="168">
        <v>74.9408933531746</v>
      </c>
      <c r="H477" s="168">
        <v>147.874935019841</v>
      </c>
      <c r="I477" s="168">
        <v>162.192252976190</v>
      </c>
      <c r="J477" s="168">
        <v>148.681081349206</v>
      </c>
      <c r="K477" s="168">
        <v>93.1513000992064</v>
      </c>
      <c r="L477" s="168">
        <v>234.906545138889</v>
      </c>
      <c r="M477" s="168">
        <v>234.892979166667</v>
      </c>
      <c r="N477" s="168">
        <v>234.915364087302</v>
      </c>
      <c r="O477" s="29"/>
      <c r="P477" s="168">
        <v>137.381582598759</v>
      </c>
      <c r="Q477" s="168">
        <v>86.3130330762325</v>
      </c>
      <c r="R477" s="168">
        <v>25.3071534239308</v>
      </c>
      <c r="S477" s="168">
        <v>122.137678032158</v>
      </c>
      <c r="T477" s="29"/>
    </row>
    <row r="478" ht="16" customHeight="1">
      <c r="A478" s="240">
        <v>148.697246527778</v>
      </c>
      <c r="B478" s="168">
        <v>146.762182539683</v>
      </c>
      <c r="C478" s="168">
        <v>200.919463293651</v>
      </c>
      <c r="D478" s="168">
        <v>148.036535714286</v>
      </c>
      <c r="E478" s="168">
        <v>147.337989583333</v>
      </c>
      <c r="F478" s="168">
        <v>146.714948908730</v>
      </c>
      <c r="G478" s="168">
        <v>92.9931889880952</v>
      </c>
      <c r="H478" s="168">
        <v>148.084850198413</v>
      </c>
      <c r="I478" s="168">
        <v>148.2444375</v>
      </c>
      <c r="J478" s="168">
        <v>47.3513566468254</v>
      </c>
      <c r="K478" s="168">
        <v>93.36426289682539</v>
      </c>
      <c r="L478" s="168">
        <v>234.911502480159</v>
      </c>
      <c r="M478" s="168">
        <v>234.907068452381</v>
      </c>
      <c r="N478" s="168">
        <v>234.916419146825</v>
      </c>
      <c r="O478" s="29"/>
      <c r="P478" s="168">
        <v>133.845430337904</v>
      </c>
      <c r="Q478" s="168">
        <v>90.21513018282729</v>
      </c>
      <c r="R478" s="168">
        <v>25.5029602309827</v>
      </c>
      <c r="S478" s="168">
        <v>122.262404607411</v>
      </c>
      <c r="T478" s="29"/>
    </row>
    <row r="479" ht="16" customHeight="1">
      <c r="A479" s="240">
        <v>148.619312003968</v>
      </c>
      <c r="B479" s="168">
        <v>146.825157738095</v>
      </c>
      <c r="C479" s="168">
        <v>182.198742063492</v>
      </c>
      <c r="D479" s="168">
        <v>77.61472420634919</v>
      </c>
      <c r="E479" s="168">
        <v>148.405334325397</v>
      </c>
      <c r="F479" s="168">
        <v>148.414323908730</v>
      </c>
      <c r="G479" s="168">
        <v>110.880650793651</v>
      </c>
      <c r="H479" s="168">
        <v>148.558257440476</v>
      </c>
      <c r="I479" s="168">
        <v>148.23265625</v>
      </c>
      <c r="J479" s="168">
        <v>18.5493596230159</v>
      </c>
      <c r="K479" s="168">
        <v>93.36068353174601</v>
      </c>
      <c r="L479" s="168">
        <v>234.906587797619</v>
      </c>
      <c r="M479" s="168">
        <v>234.899007440476</v>
      </c>
      <c r="N479" s="168">
        <v>234.911139880952</v>
      </c>
      <c r="O479" s="29"/>
      <c r="P479" s="168">
        <v>131.390001122266</v>
      </c>
      <c r="Q479" s="168">
        <v>90.14687551012079</v>
      </c>
      <c r="R479" s="168">
        <v>25.4712501020242</v>
      </c>
      <c r="S479" s="168">
        <v>120.076292646099</v>
      </c>
      <c r="T479" s="29"/>
    </row>
    <row r="480" ht="16" customHeight="1">
      <c r="A480" s="240">
        <v>148.609961309524</v>
      </c>
      <c r="B480" s="168">
        <v>148.228857142857</v>
      </c>
      <c r="C480" s="168">
        <v>166.510744047619</v>
      </c>
      <c r="D480" s="168">
        <v>68.4524503968254</v>
      </c>
      <c r="E480" s="168">
        <v>148.792755952381</v>
      </c>
      <c r="F480" s="168">
        <v>150.121367559524</v>
      </c>
      <c r="G480" s="168">
        <v>182.709999007937</v>
      </c>
      <c r="H480" s="168">
        <v>148.577876488095</v>
      </c>
      <c r="I480" s="168">
        <v>148.192695932540</v>
      </c>
      <c r="J480" s="168">
        <v>19.9442142857143</v>
      </c>
      <c r="K480" s="168">
        <v>93.16011160714289</v>
      </c>
      <c r="L480" s="168">
        <v>234.904877976190</v>
      </c>
      <c r="M480" s="168">
        <v>234.897846230159</v>
      </c>
      <c r="N480" s="168">
        <v>234.907463293651</v>
      </c>
      <c r="O480" s="29"/>
      <c r="P480" s="168">
        <v>131.216457007019</v>
      </c>
      <c r="Q480" s="168">
        <v>94.1908183357819</v>
      </c>
      <c r="R480" s="168">
        <v>26.4034785137121</v>
      </c>
      <c r="S480" s="168">
        <v>120.001860920666</v>
      </c>
      <c r="T480" s="29"/>
    </row>
    <row r="481" ht="16" customHeight="1">
      <c r="A481" s="240">
        <v>147.0028125</v>
      </c>
      <c r="B481" s="168">
        <v>149.221490079365</v>
      </c>
      <c r="C481" s="168">
        <v>149.711399801587</v>
      </c>
      <c r="D481" s="168">
        <v>83.05793204365079</v>
      </c>
      <c r="E481" s="168">
        <v>148.986596230159</v>
      </c>
      <c r="F481" s="168">
        <v>234.648179067460</v>
      </c>
      <c r="G481" s="168">
        <v>234.748403769841</v>
      </c>
      <c r="H481" s="168">
        <v>50.341974702381</v>
      </c>
      <c r="I481" s="168">
        <v>148.754842261905</v>
      </c>
      <c r="J481" s="168">
        <v>27.9359325396825</v>
      </c>
      <c r="K481" s="168">
        <v>93.3590634920635</v>
      </c>
      <c r="L481" s="168">
        <v>234.903755456349</v>
      </c>
      <c r="M481" s="168">
        <v>234.903533234127</v>
      </c>
      <c r="N481" s="168">
        <v>93.61712301587301</v>
      </c>
      <c r="O481" s="29"/>
      <c r="P481" s="168">
        <v>128.417761896017</v>
      </c>
      <c r="Q481" s="168">
        <v>94.3296084312765</v>
      </c>
      <c r="R481" s="168">
        <v>26.5127336353248</v>
      </c>
      <c r="S481" s="168">
        <v>26.3560025914136</v>
      </c>
      <c r="T481" s="29"/>
    </row>
    <row r="482" ht="16" customHeight="1">
      <c r="A482" s="240">
        <v>73.7367286706349</v>
      </c>
      <c r="B482" s="168">
        <v>149.285770337302</v>
      </c>
      <c r="C482" s="168">
        <v>148.140232638889</v>
      </c>
      <c r="D482" s="168">
        <v>100.137430555556</v>
      </c>
      <c r="E482" s="168">
        <v>149.259919642857</v>
      </c>
      <c r="F482" s="168">
        <v>234.541829365079</v>
      </c>
      <c r="G482" s="168">
        <v>234.584763888889</v>
      </c>
      <c r="H482" s="168">
        <v>18.2032762896825</v>
      </c>
      <c r="I482" s="168">
        <v>147.963770337302</v>
      </c>
      <c r="J482" s="168">
        <v>45.0084231150794</v>
      </c>
      <c r="K482" s="168">
        <v>93.3378844246032</v>
      </c>
      <c r="L482" s="168">
        <v>234.903755456349</v>
      </c>
      <c r="M482" s="168">
        <v>234.903787202381</v>
      </c>
      <c r="N482" s="168">
        <v>40.2722152777778</v>
      </c>
      <c r="O482" s="29"/>
      <c r="P482" s="168">
        <v>128.398810908423</v>
      </c>
      <c r="Q482" s="168">
        <v>98.3686367531832</v>
      </c>
      <c r="R482" s="168">
        <v>28.3895134467842</v>
      </c>
      <c r="S482" s="168">
        <v>26.3515670910872</v>
      </c>
      <c r="T482" s="29"/>
    </row>
    <row r="483" ht="16" customHeight="1">
      <c r="A483" s="240">
        <v>69.1300907738095</v>
      </c>
      <c r="B483" s="168">
        <v>149.037824900794</v>
      </c>
      <c r="C483" s="168">
        <v>148.037162202381</v>
      </c>
      <c r="D483" s="168">
        <v>119.175627976190</v>
      </c>
      <c r="E483" s="168">
        <v>160.027270833333</v>
      </c>
      <c r="F483" s="168">
        <v>232.445376984127</v>
      </c>
      <c r="G483" s="168">
        <v>232.966399305556</v>
      </c>
      <c r="H483" s="168">
        <v>19.203443452381</v>
      </c>
      <c r="I483" s="168">
        <v>23.2245188492063</v>
      </c>
      <c r="J483" s="168">
        <v>72.78257787698411</v>
      </c>
      <c r="K483" s="168">
        <v>93.1458735119048</v>
      </c>
      <c r="L483" s="168">
        <v>234.905253968254</v>
      </c>
      <c r="M483" s="168">
        <v>234.905253968254</v>
      </c>
      <c r="N483" s="168">
        <v>44.1028358134921</v>
      </c>
      <c r="O483" s="29"/>
      <c r="P483" s="168">
        <v>128.224843392915</v>
      </c>
      <c r="Q483" s="168">
        <v>98.2283979146262</v>
      </c>
      <c r="R483" s="168">
        <v>28.2013298849168</v>
      </c>
      <c r="S483" s="168">
        <v>23.8640339332354</v>
      </c>
      <c r="T483" s="29"/>
    </row>
    <row r="484" ht="16" customHeight="1">
      <c r="A484" s="240">
        <v>84.3605213293651</v>
      </c>
      <c r="B484" s="168">
        <v>149.291619047619</v>
      </c>
      <c r="C484" s="168">
        <v>148.686185019841</v>
      </c>
      <c r="D484" s="168">
        <v>146.847747519841</v>
      </c>
      <c r="E484" s="168">
        <v>234.486998015873</v>
      </c>
      <c r="F484" s="168">
        <v>192.200073908730</v>
      </c>
      <c r="G484" s="168">
        <v>196.981003472222</v>
      </c>
      <c r="H484" s="168">
        <v>25.6764627976191</v>
      </c>
      <c r="I484" s="168">
        <v>22.4129508928571</v>
      </c>
      <c r="J484" s="168">
        <v>89.152130952381</v>
      </c>
      <c r="K484" s="168">
        <v>93.3613194444445</v>
      </c>
      <c r="L484" s="168">
        <v>234.683894841270</v>
      </c>
      <c r="M484" s="168">
        <v>26.8922876984127</v>
      </c>
      <c r="N484" s="168">
        <v>67.8019885912699</v>
      </c>
      <c r="O484" s="29"/>
      <c r="P484" s="168">
        <v>128.430157831374</v>
      </c>
      <c r="Q484" s="168">
        <v>101.816542707313</v>
      </c>
      <c r="R484" s="168">
        <v>30.6863246816846</v>
      </c>
      <c r="S484" s="168">
        <v>23.9259013834476</v>
      </c>
      <c r="T484" s="29"/>
    </row>
    <row r="485" ht="16" customHeight="1">
      <c r="A485" s="240">
        <v>101.085659226190</v>
      </c>
      <c r="B485" s="168">
        <v>149.198803571429</v>
      </c>
      <c r="C485" s="168">
        <v>148.721774305556</v>
      </c>
      <c r="D485" s="168">
        <v>146.731357142857</v>
      </c>
      <c r="E485" s="168">
        <v>234.442684027778</v>
      </c>
      <c r="F485" s="168">
        <v>177.006220238095</v>
      </c>
      <c r="G485" s="168">
        <v>146.804571428571</v>
      </c>
      <c r="H485" s="168">
        <v>40.9865461309524</v>
      </c>
      <c r="I485" s="168">
        <v>33.6691790674603</v>
      </c>
      <c r="J485" s="168">
        <v>89.22125992063491</v>
      </c>
      <c r="K485" s="168">
        <v>97.1667673611111</v>
      </c>
      <c r="L485" s="168">
        <v>232.583712797619</v>
      </c>
      <c r="M485" s="168">
        <v>28.4957043650794</v>
      </c>
      <c r="N485" s="168">
        <v>232.470625992064</v>
      </c>
      <c r="O485" s="29"/>
      <c r="P485" s="168">
        <v>123.228633080313</v>
      </c>
      <c r="Q485" s="168">
        <v>101.788590638263</v>
      </c>
      <c r="R485" s="168">
        <v>30.6297431031668</v>
      </c>
      <c r="S485" s="168">
        <v>24.9245403811623</v>
      </c>
      <c r="T485" s="29"/>
    </row>
    <row r="486" ht="16" customHeight="1">
      <c r="A486" s="240">
        <v>120.352450396825</v>
      </c>
      <c r="B486" s="168">
        <v>149.143153273810</v>
      </c>
      <c r="C486" s="168">
        <v>148.716591269841</v>
      </c>
      <c r="D486" s="168">
        <v>147.375436507937</v>
      </c>
      <c r="E486" s="168">
        <v>231.773329365079</v>
      </c>
      <c r="F486" s="168">
        <v>162.262429563492</v>
      </c>
      <c r="G486" s="168">
        <v>72.06474553571429</v>
      </c>
      <c r="H486" s="168">
        <v>66.38179265873021</v>
      </c>
      <c r="I486" s="168">
        <v>54.7987658730159</v>
      </c>
      <c r="J486" s="168">
        <v>88.9472033730159</v>
      </c>
      <c r="K486" s="168">
        <v>234.918753968254</v>
      </c>
      <c r="L486" s="168">
        <v>188.299739087302</v>
      </c>
      <c r="M486" s="168">
        <v>38.1066557539683</v>
      </c>
      <c r="N486" s="168">
        <v>234.920980654762</v>
      </c>
      <c r="O486" s="29"/>
      <c r="P486" s="168">
        <v>123.093108268038</v>
      </c>
      <c r="Q486" s="168">
        <v>104.756370898629</v>
      </c>
      <c r="R486" s="168">
        <v>32.4942182908913</v>
      </c>
      <c r="S486" s="168">
        <v>24.9095402791381</v>
      </c>
      <c r="T486" s="29"/>
    </row>
    <row r="487" ht="16" customHeight="1">
      <c r="A487" s="240">
        <v>143.375984623016</v>
      </c>
      <c r="B487" s="168">
        <v>149.277098214286</v>
      </c>
      <c r="C487" s="168">
        <v>148.850711805556</v>
      </c>
      <c r="D487" s="168">
        <v>149.186582837302</v>
      </c>
      <c r="E487" s="168">
        <v>218.603837301587</v>
      </c>
      <c r="F487" s="168">
        <v>153.029200396825</v>
      </c>
      <c r="G487" s="168">
        <v>76.62857986111111</v>
      </c>
      <c r="H487" s="168">
        <v>82.90003025793651</v>
      </c>
      <c r="I487" s="168">
        <v>88.8193953373016</v>
      </c>
      <c r="J487" s="168">
        <v>89.13627232142861</v>
      </c>
      <c r="K487" s="168">
        <v>234.913524305556</v>
      </c>
      <c r="L487" s="168">
        <v>21.7659340277778</v>
      </c>
      <c r="M487" s="168">
        <v>52.8142951388889</v>
      </c>
      <c r="N487" s="168">
        <v>234.914622023810</v>
      </c>
      <c r="O487" s="29"/>
      <c r="P487" s="168">
        <v>84.22216831945811</v>
      </c>
      <c r="Q487" s="168">
        <v>104.894831456089</v>
      </c>
      <c r="R487" s="168">
        <v>32.5975901893568</v>
      </c>
      <c r="S487" s="168">
        <v>26.5891696253673</v>
      </c>
      <c r="T487" s="29"/>
    </row>
    <row r="488" ht="16" customHeight="1">
      <c r="A488" s="240">
        <v>145.750575396825</v>
      </c>
      <c r="B488" s="168">
        <v>149.168825396825</v>
      </c>
      <c r="C488" s="168">
        <v>148.851124007937</v>
      </c>
      <c r="D488" s="168">
        <v>149.068057043651</v>
      </c>
      <c r="E488" s="168">
        <v>189.968921626984</v>
      </c>
      <c r="F488" s="168">
        <v>147.589683531746</v>
      </c>
      <c r="G488" s="168">
        <v>91.1377564484127</v>
      </c>
      <c r="H488" s="168">
        <v>82.9025248015873</v>
      </c>
      <c r="I488" s="168">
        <v>89.0782862103175</v>
      </c>
      <c r="J488" s="168">
        <v>89.1434722222222</v>
      </c>
      <c r="K488" s="168">
        <v>234.912125496032</v>
      </c>
      <c r="L488" s="168">
        <v>19.7188149801587</v>
      </c>
      <c r="M488" s="168">
        <v>93.3238740079365</v>
      </c>
      <c r="N488" s="168">
        <v>234.909950396825</v>
      </c>
      <c r="O488" s="29"/>
      <c r="P488" s="168">
        <v>84.2132656913157</v>
      </c>
      <c r="Q488" s="168">
        <v>107.958013487594</v>
      </c>
      <c r="R488" s="168">
        <v>34.766555460333</v>
      </c>
      <c r="S488" s="168">
        <v>26.5701222249429</v>
      </c>
      <c r="T488" s="29"/>
    </row>
    <row r="489" ht="16" customHeight="1">
      <c r="A489" s="240">
        <v>145.552555555556</v>
      </c>
      <c r="B489" s="168">
        <v>149.116234126984</v>
      </c>
      <c r="C489" s="168">
        <v>114.554872023810</v>
      </c>
      <c r="D489" s="168">
        <v>149.015518849206</v>
      </c>
      <c r="E489" s="168">
        <v>174.752595734127</v>
      </c>
      <c r="F489" s="168">
        <v>75.5002996031746</v>
      </c>
      <c r="G489" s="168">
        <v>108.108909226190</v>
      </c>
      <c r="H489" s="168">
        <v>82.6607123015873</v>
      </c>
      <c r="I489" s="168">
        <v>88.8015535714286</v>
      </c>
      <c r="J489" s="168">
        <v>89.002251984127</v>
      </c>
      <c r="K489" s="168">
        <v>234.902222718254</v>
      </c>
      <c r="L489" s="168">
        <v>25.0635213293651</v>
      </c>
      <c r="M489" s="168">
        <v>93.19221031746029</v>
      </c>
      <c r="N489" s="168">
        <v>234.905074404762</v>
      </c>
      <c r="O489" s="29"/>
      <c r="P489" s="168">
        <v>61.9105130794972</v>
      </c>
      <c r="Q489" s="168">
        <v>107.863049910219</v>
      </c>
      <c r="R489" s="168">
        <v>34.7222157606921</v>
      </c>
      <c r="S489" s="168">
        <v>27.4025822314724</v>
      </c>
      <c r="T489" s="29"/>
    </row>
    <row r="490" ht="16" customHeight="1">
      <c r="A490" s="240">
        <v>147.362505952381</v>
      </c>
      <c r="B490" s="168">
        <v>149.260680059524</v>
      </c>
      <c r="C490" s="168">
        <v>65.19905109126979</v>
      </c>
      <c r="D490" s="168">
        <v>149.065600198413</v>
      </c>
      <c r="E490" s="168">
        <v>152.677887896825</v>
      </c>
      <c r="F490" s="168">
        <v>100.867245535714</v>
      </c>
      <c r="G490" s="168">
        <v>206.610148809524</v>
      </c>
      <c r="H490" s="168">
        <v>82.905626984127</v>
      </c>
      <c r="I490" s="168">
        <v>89.00032093253969</v>
      </c>
      <c r="J490" s="168">
        <v>89.10499801587299</v>
      </c>
      <c r="K490" s="168">
        <v>234.903690972222</v>
      </c>
      <c r="L490" s="168">
        <v>59.8736076388889</v>
      </c>
      <c r="M490" s="168">
        <v>93.3563948412699</v>
      </c>
      <c r="N490" s="168">
        <v>234.903632936508</v>
      </c>
      <c r="O490" s="29"/>
      <c r="P490" s="168">
        <v>65.68575895772121</v>
      </c>
      <c r="Q490" s="168">
        <v>110.421624530689</v>
      </c>
      <c r="R490" s="168">
        <v>38.0142833823049</v>
      </c>
      <c r="S490" s="168">
        <v>29.0267844025465</v>
      </c>
      <c r="T490" s="29"/>
    </row>
    <row r="491" ht="16" customHeight="1">
      <c r="A491" s="240">
        <v>148.164999503968</v>
      </c>
      <c r="B491" s="168">
        <v>149.154444444444</v>
      </c>
      <c r="C491" s="168">
        <v>74.154162202381</v>
      </c>
      <c r="D491" s="168">
        <v>149.043170634921</v>
      </c>
      <c r="E491" s="168">
        <v>148.169149305556</v>
      </c>
      <c r="F491" s="168">
        <v>143.425004960317</v>
      </c>
      <c r="G491" s="168">
        <v>234.876461805556</v>
      </c>
      <c r="H491" s="168">
        <v>82.9165386904762</v>
      </c>
      <c r="I491" s="168">
        <v>89.0070257936508</v>
      </c>
      <c r="J491" s="168">
        <v>89.1090481150794</v>
      </c>
      <c r="K491" s="168">
        <v>234.903690972222</v>
      </c>
      <c r="L491" s="168">
        <v>93.2239072420635</v>
      </c>
      <c r="M491" s="168">
        <v>197.834547619048</v>
      </c>
      <c r="N491" s="168">
        <v>90.6574871031746</v>
      </c>
      <c r="O491" s="29"/>
      <c r="P491" s="168">
        <v>65.641429970617</v>
      </c>
      <c r="Q491" s="168">
        <v>110.386837353085</v>
      </c>
      <c r="R491" s="168">
        <v>37.959884100555</v>
      </c>
      <c r="S491" s="168">
        <v>28.9710965556644</v>
      </c>
      <c r="T491" s="29"/>
    </row>
    <row r="492" ht="16" customHeight="1">
      <c r="A492" s="240">
        <v>148.795469246032</v>
      </c>
      <c r="B492" s="168">
        <v>176.124857638889</v>
      </c>
      <c r="C492" s="168">
        <v>92.0870972222222</v>
      </c>
      <c r="D492" s="168">
        <v>148.998617559524</v>
      </c>
      <c r="E492" s="168">
        <v>148.267724702381</v>
      </c>
      <c r="F492" s="168">
        <v>146.731706845238</v>
      </c>
      <c r="G492" s="168">
        <v>234.65559375</v>
      </c>
      <c r="H492" s="168">
        <v>82.73007440476189</v>
      </c>
      <c r="I492" s="168">
        <v>88.86701686507941</v>
      </c>
      <c r="J492" s="168">
        <v>89.0076403769841</v>
      </c>
      <c r="K492" s="168">
        <v>234.905253968254</v>
      </c>
      <c r="L492" s="168">
        <v>93.0621448412698</v>
      </c>
      <c r="M492" s="168">
        <v>234.918983630952</v>
      </c>
      <c r="N492" s="168">
        <v>40.1613482142857</v>
      </c>
      <c r="O492" s="29"/>
      <c r="P492" s="168">
        <v>70.278300481554</v>
      </c>
      <c r="Q492" s="168">
        <v>112.474468964251</v>
      </c>
      <c r="R492" s="168">
        <v>40.4538289666993</v>
      </c>
      <c r="S492" s="168">
        <v>31.0265390344434</v>
      </c>
      <c r="T492" s="29"/>
    </row>
    <row r="493" ht="16" customHeight="1">
      <c r="A493" s="240">
        <v>148.872894345238</v>
      </c>
      <c r="B493" s="168">
        <v>234.833790674603</v>
      </c>
      <c r="C493" s="168">
        <v>110.264645833333</v>
      </c>
      <c r="D493" s="168">
        <v>150.187741567460</v>
      </c>
      <c r="E493" s="168">
        <v>142.060058035714</v>
      </c>
      <c r="F493" s="168">
        <v>149.691826884921</v>
      </c>
      <c r="G493" s="168">
        <v>223.131804563492</v>
      </c>
      <c r="H493" s="168">
        <v>82.89915376984131</v>
      </c>
      <c r="I493" s="168">
        <v>89.01954067460321</v>
      </c>
      <c r="J493" s="168">
        <v>89.1999781746032</v>
      </c>
      <c r="K493" s="168">
        <v>234.903770337302</v>
      </c>
      <c r="L493" s="168">
        <v>93.32920734126979</v>
      </c>
      <c r="M493" s="168">
        <v>234.920233630952</v>
      </c>
      <c r="N493" s="168">
        <v>53.9051532738095</v>
      </c>
      <c r="O493" s="29"/>
      <c r="P493" s="168">
        <v>70.4438673277832</v>
      </c>
      <c r="Q493" s="168">
        <v>112.617571110839</v>
      </c>
      <c r="R493" s="168">
        <v>40.6035621735227</v>
      </c>
      <c r="S493" s="168">
        <v>31.149764324192</v>
      </c>
      <c r="T493" s="29"/>
    </row>
    <row r="494" ht="16" customHeight="1">
      <c r="A494" s="240">
        <v>148.870007440476</v>
      </c>
      <c r="B494" s="168">
        <v>234.845772817460</v>
      </c>
      <c r="C494" s="168">
        <v>131.209184027778</v>
      </c>
      <c r="D494" s="168">
        <v>234.874425099206</v>
      </c>
      <c r="E494" s="168">
        <v>67.70520932539679</v>
      </c>
      <c r="F494" s="168">
        <v>233.797190972222</v>
      </c>
      <c r="G494" s="168">
        <v>195.832228670635</v>
      </c>
      <c r="H494" s="168">
        <v>82.9166567460318</v>
      </c>
      <c r="I494" s="168">
        <v>89.0349618055556</v>
      </c>
      <c r="J494" s="168">
        <v>234.920948412698</v>
      </c>
      <c r="K494" s="168">
        <v>234.903770337302</v>
      </c>
      <c r="L494" s="168">
        <v>93.3208799603175</v>
      </c>
      <c r="M494" s="168">
        <v>234.919569940476</v>
      </c>
      <c r="N494" s="168">
        <v>68.05059176587299</v>
      </c>
      <c r="O494" s="29"/>
      <c r="P494" s="168">
        <v>75.6652464903689</v>
      </c>
      <c r="Q494" s="168">
        <v>114.626334476004</v>
      </c>
      <c r="R494" s="168">
        <v>140.910127938296</v>
      </c>
      <c r="S494" s="168">
        <v>33.9069417238002</v>
      </c>
      <c r="T494" s="29"/>
    </row>
    <row r="495" ht="16" customHeight="1">
      <c r="A495" s="240">
        <v>148.713493551587</v>
      </c>
      <c r="B495" s="168">
        <v>234.186008432540</v>
      </c>
      <c r="C495" s="168">
        <v>148.503530753968</v>
      </c>
      <c r="D495" s="168">
        <v>234.609929563492</v>
      </c>
      <c r="E495" s="168">
        <v>70.4769890873016</v>
      </c>
      <c r="F495" s="168">
        <v>234.899790674603</v>
      </c>
      <c r="G495" s="168">
        <v>145.547453373016</v>
      </c>
      <c r="H495" s="168">
        <v>82.6085014880952</v>
      </c>
      <c r="I495" s="168">
        <v>88.855126984127</v>
      </c>
      <c r="J495" s="168">
        <v>234.920948412698</v>
      </c>
      <c r="K495" s="168">
        <v>234.904185019841</v>
      </c>
      <c r="L495" s="168">
        <v>93.07386805555559</v>
      </c>
      <c r="M495" s="168">
        <v>234.909980158730</v>
      </c>
      <c r="N495" s="168">
        <v>233.384247519841</v>
      </c>
      <c r="O495" s="29"/>
      <c r="P495" s="168">
        <v>75.6215255672543</v>
      </c>
      <c r="Q495" s="168">
        <v>114.510610512569</v>
      </c>
      <c r="R495" s="168">
        <v>140.841441193275</v>
      </c>
      <c r="S495" s="168">
        <v>33.8590250571335</v>
      </c>
      <c r="T495" s="29"/>
    </row>
    <row r="496" ht="16" customHeight="1">
      <c r="A496" s="240">
        <v>148.873129960317</v>
      </c>
      <c r="B496" s="168">
        <v>211.205981646825</v>
      </c>
      <c r="C496" s="168">
        <v>146.312162698413</v>
      </c>
      <c r="D496" s="168">
        <v>232.502040178571</v>
      </c>
      <c r="E496" s="168">
        <v>87.93474404761911</v>
      </c>
      <c r="F496" s="168">
        <v>232.507237103175</v>
      </c>
      <c r="G496" s="168">
        <v>72.2867256944444</v>
      </c>
      <c r="H496" s="168">
        <v>82.8972232142857</v>
      </c>
      <c r="I496" s="168">
        <v>88.9697663690476</v>
      </c>
      <c r="J496" s="168">
        <v>234.923009424603</v>
      </c>
      <c r="K496" s="168">
        <v>232.741495039683</v>
      </c>
      <c r="L496" s="168">
        <v>93.25285416666669</v>
      </c>
      <c r="M496" s="168">
        <v>234.907586805556</v>
      </c>
      <c r="N496" s="168">
        <v>234.917027777778</v>
      </c>
      <c r="O496" s="29"/>
      <c r="P496" s="168">
        <v>82.01670951681361</v>
      </c>
      <c r="Q496" s="168">
        <v>116.098430868430</v>
      </c>
      <c r="R496" s="168">
        <v>231.932412565295</v>
      </c>
      <c r="S496" s="168">
        <v>36.3934066887039</v>
      </c>
      <c r="T496" s="29"/>
    </row>
    <row r="497" ht="16" customHeight="1">
      <c r="A497" s="240">
        <v>148.901717757937</v>
      </c>
      <c r="B497" s="168">
        <v>171.319969246032</v>
      </c>
      <c r="C497" s="168">
        <v>148.705352678571</v>
      </c>
      <c r="D497" s="168">
        <v>220.884532738095</v>
      </c>
      <c r="E497" s="168">
        <v>105.288467757937</v>
      </c>
      <c r="F497" s="168">
        <v>220.875265873016</v>
      </c>
      <c r="G497" s="168">
        <v>76.65402380952381</v>
      </c>
      <c r="H497" s="168">
        <v>82.920998015873</v>
      </c>
      <c r="I497" s="168">
        <v>89.0102291666667</v>
      </c>
      <c r="J497" s="168">
        <v>234.915905257937</v>
      </c>
      <c r="K497" s="168">
        <v>222.695133432540</v>
      </c>
      <c r="L497" s="168">
        <v>93.2647098214286</v>
      </c>
      <c r="M497" s="168">
        <v>234.905762400794</v>
      </c>
      <c r="N497" s="168">
        <v>234.916091765873</v>
      </c>
      <c r="O497" s="29"/>
      <c r="P497" s="168">
        <v>82.0168207231473</v>
      </c>
      <c r="Q497" s="168">
        <v>116.095855268528</v>
      </c>
      <c r="R497" s="168">
        <v>231.995673155403</v>
      </c>
      <c r="S497" s="168">
        <v>36.3786830721515</v>
      </c>
      <c r="T497" s="29"/>
    </row>
    <row r="498" ht="16" customHeight="1">
      <c r="A498" s="240">
        <v>148.701355654762</v>
      </c>
      <c r="B498" s="168">
        <v>158.082644345238</v>
      </c>
      <c r="C498" s="168">
        <v>148.446413194444</v>
      </c>
      <c r="D498" s="168">
        <v>192.073743551587</v>
      </c>
      <c r="E498" s="168">
        <v>125.276055555556</v>
      </c>
      <c r="F498" s="168">
        <v>192.088631944444</v>
      </c>
      <c r="G498" s="168">
        <v>91.54390674603179</v>
      </c>
      <c r="H498" s="168">
        <v>82.62524999999999</v>
      </c>
      <c r="I498" s="168">
        <v>88.7957748015873</v>
      </c>
      <c r="J498" s="168">
        <v>234.912426587302</v>
      </c>
      <c r="K498" s="168">
        <v>200.145007440476</v>
      </c>
      <c r="L498" s="168">
        <v>234.650567460317</v>
      </c>
      <c r="M498" s="168">
        <v>234.905253968254</v>
      </c>
      <c r="N498" s="168">
        <v>234.909332341270</v>
      </c>
      <c r="O498" s="29"/>
      <c r="P498" s="168">
        <v>85.92226575253019</v>
      </c>
      <c r="Q498" s="168">
        <v>117.065325048972</v>
      </c>
      <c r="R498" s="168">
        <v>232.003042360431</v>
      </c>
      <c r="S498" s="168">
        <v>39.0316075946784</v>
      </c>
      <c r="T498" s="29"/>
    </row>
    <row r="499" ht="16" customHeight="1">
      <c r="A499" s="240">
        <v>148.899191964286</v>
      </c>
      <c r="B499" s="168">
        <v>150.461638888889</v>
      </c>
      <c r="C499" s="168">
        <v>148.718882440476</v>
      </c>
      <c r="D499" s="168">
        <v>162.514170138889</v>
      </c>
      <c r="E499" s="168">
        <v>146.942629960317</v>
      </c>
      <c r="F499" s="168">
        <v>177.077427579365</v>
      </c>
      <c r="G499" s="168">
        <v>129.754638888889</v>
      </c>
      <c r="H499" s="168">
        <v>82.9421408730159</v>
      </c>
      <c r="I499" s="168">
        <v>89.0478244047619</v>
      </c>
      <c r="J499" s="168">
        <v>234.903690972222</v>
      </c>
      <c r="K499" s="168">
        <v>162.439009920635</v>
      </c>
      <c r="L499" s="168">
        <v>234.900859126984</v>
      </c>
      <c r="M499" s="168">
        <v>234.904334325397</v>
      </c>
      <c r="N499" s="168">
        <v>234.906946428571</v>
      </c>
      <c r="O499" s="29"/>
      <c r="P499" s="168">
        <v>89.1582736492001</v>
      </c>
      <c r="Q499" s="168">
        <v>117.237074049135</v>
      </c>
      <c r="R499" s="168">
        <v>231.999455701110</v>
      </c>
      <c r="S499" s="168">
        <v>39.2005136916422</v>
      </c>
      <c r="T499" s="29"/>
    </row>
    <row r="500" ht="16" customHeight="1">
      <c r="A500" s="240">
        <v>148.833322420635</v>
      </c>
      <c r="B500" s="168">
        <v>147.931974702381</v>
      </c>
      <c r="C500" s="168">
        <v>148.649360119048</v>
      </c>
      <c r="D500" s="168">
        <v>152.965036706349</v>
      </c>
      <c r="E500" s="168">
        <v>146.690789186508</v>
      </c>
      <c r="F500" s="168">
        <v>162.395404761905</v>
      </c>
      <c r="G500" s="168">
        <v>208.482005952381</v>
      </c>
      <c r="H500" s="168">
        <v>82.8921393849206</v>
      </c>
      <c r="I500" s="168">
        <v>234.918341269841</v>
      </c>
      <c r="J500" s="168">
        <v>234.903690972222</v>
      </c>
      <c r="K500" s="168">
        <v>30.0296994047619</v>
      </c>
      <c r="L500" s="168">
        <v>234.901542162698</v>
      </c>
      <c r="M500" s="168">
        <v>234.903725198413</v>
      </c>
      <c r="N500" s="168">
        <v>88.5181721230159</v>
      </c>
      <c r="O500" s="29"/>
      <c r="P500" s="168">
        <v>89.158203762651</v>
      </c>
      <c r="Q500" s="168">
        <v>117.997367776690</v>
      </c>
      <c r="R500" s="168">
        <v>232.000713658994</v>
      </c>
      <c r="S500" s="168">
        <v>42.7955134875939</v>
      </c>
      <c r="T500" s="29"/>
    </row>
    <row r="501" ht="16" customHeight="1">
      <c r="A501" s="240">
        <v>148.728579861111</v>
      </c>
      <c r="B501" s="168">
        <v>147.897930555556</v>
      </c>
      <c r="C501" s="168">
        <v>148.565711309524</v>
      </c>
      <c r="D501" s="168">
        <v>148.368984126984</v>
      </c>
      <c r="E501" s="168">
        <v>148.308491071429</v>
      </c>
      <c r="F501" s="168">
        <v>152.872210317460</v>
      </c>
      <c r="G501" s="168">
        <v>234.899456845238</v>
      </c>
      <c r="H501" s="168">
        <v>82.8098869047619</v>
      </c>
      <c r="I501" s="168">
        <v>234.918341269841</v>
      </c>
      <c r="J501" s="168">
        <v>234.905253968254</v>
      </c>
      <c r="K501" s="168">
        <v>18.8000540674603</v>
      </c>
      <c r="L501" s="168">
        <v>234.886256944444</v>
      </c>
      <c r="M501" s="168">
        <v>99.2987008928571</v>
      </c>
      <c r="N501" s="168">
        <v>40.3009558531746</v>
      </c>
      <c r="O501" s="29"/>
      <c r="P501" s="168">
        <v>92.2792079864512</v>
      </c>
      <c r="Q501" s="168">
        <v>117.859904505387</v>
      </c>
      <c r="R501" s="168">
        <v>232.000532055991</v>
      </c>
      <c r="S501" s="168">
        <v>42.7245541544238</v>
      </c>
      <c r="T501" s="29"/>
    </row>
    <row r="502" ht="16" customHeight="1">
      <c r="A502" s="240">
        <v>148.846669146825</v>
      </c>
      <c r="B502" s="168">
        <v>148.461048611111</v>
      </c>
      <c r="C502" s="168">
        <v>148.631146825397</v>
      </c>
      <c r="D502" s="168">
        <v>148.560338789683</v>
      </c>
      <c r="E502" s="168">
        <v>149.003013888889</v>
      </c>
      <c r="F502" s="168">
        <v>74.59048115079371</v>
      </c>
      <c r="G502" s="168">
        <v>234.687162202381</v>
      </c>
      <c r="H502" s="168">
        <v>82.92494196428569</v>
      </c>
      <c r="I502" s="168">
        <v>234.915993055556</v>
      </c>
      <c r="J502" s="168">
        <v>234.903615575397</v>
      </c>
      <c r="K502" s="168">
        <v>22.1119424603175</v>
      </c>
      <c r="L502" s="168">
        <v>234.898699404762</v>
      </c>
      <c r="M502" s="168">
        <v>26.5210054563492</v>
      </c>
      <c r="N502" s="168">
        <v>44.9838169642857</v>
      </c>
      <c r="O502" s="29"/>
      <c r="P502" s="168">
        <v>95.93175450946779</v>
      </c>
      <c r="Q502" s="168">
        <v>118.729398261508</v>
      </c>
      <c r="R502" s="168">
        <v>231.512171992328</v>
      </c>
      <c r="S502" s="168">
        <v>46.4326181439765</v>
      </c>
      <c r="T502" s="29"/>
    </row>
    <row r="503" ht="16" customHeight="1">
      <c r="A503" s="240">
        <v>148.865676587302</v>
      </c>
      <c r="B503" s="168">
        <v>148.594469742064</v>
      </c>
      <c r="C503" s="168">
        <v>148.712312996032</v>
      </c>
      <c r="D503" s="168">
        <v>148.425236607143</v>
      </c>
      <c r="E503" s="168">
        <v>149.239527777778</v>
      </c>
      <c r="F503" s="168">
        <v>68.7812609126984</v>
      </c>
      <c r="G503" s="168">
        <v>232.926659722222</v>
      </c>
      <c r="H503" s="168">
        <v>82.9266597222222</v>
      </c>
      <c r="I503" s="168">
        <v>234.915350694444</v>
      </c>
      <c r="J503" s="168">
        <v>234.898214285714</v>
      </c>
      <c r="K503" s="168">
        <v>32.9363467261905</v>
      </c>
      <c r="L503" s="168">
        <v>234.895595734127</v>
      </c>
      <c r="M503" s="168">
        <v>38.4402743055556</v>
      </c>
      <c r="N503" s="168">
        <v>54.264466765873</v>
      </c>
      <c r="O503" s="29"/>
      <c r="P503" s="168">
        <v>95.90778393323539</v>
      </c>
      <c r="Q503" s="168">
        <v>118.715456150016</v>
      </c>
      <c r="R503" s="168">
        <v>231.477983696539</v>
      </c>
      <c r="S503" s="168">
        <v>46.3857130468495</v>
      </c>
      <c r="T503" s="29"/>
    </row>
    <row r="504" ht="16" customHeight="1">
      <c r="A504" s="240">
        <v>148.689619047619</v>
      </c>
      <c r="B504" s="168">
        <v>148.538086805556</v>
      </c>
      <c r="C504" s="168">
        <v>148.476327876984</v>
      </c>
      <c r="D504" s="168">
        <v>148.478976190476</v>
      </c>
      <c r="E504" s="168">
        <v>148.817095238095</v>
      </c>
      <c r="F504" s="168">
        <v>83.8987514880952</v>
      </c>
      <c r="G504" s="168">
        <v>222.508029761905</v>
      </c>
      <c r="H504" s="168">
        <v>82.73153472222219</v>
      </c>
      <c r="I504" s="168">
        <v>234.906262400794</v>
      </c>
      <c r="J504" s="168">
        <v>234.639699404762</v>
      </c>
      <c r="K504" s="168">
        <v>53.590066468254</v>
      </c>
      <c r="L504" s="168">
        <v>234.897507936508</v>
      </c>
      <c r="M504" s="168">
        <v>53.5369360119048</v>
      </c>
      <c r="N504" s="168">
        <v>68.31615079365081</v>
      </c>
      <c r="O504" s="29"/>
      <c r="P504" s="168">
        <v>99.1009671890304</v>
      </c>
      <c r="Q504" s="168">
        <v>118.600392793013</v>
      </c>
      <c r="R504" s="168">
        <v>212.579214618022</v>
      </c>
      <c r="S504" s="168">
        <v>50.2793977513875</v>
      </c>
      <c r="T504" s="29"/>
    </row>
    <row r="505" ht="16" customHeight="1">
      <c r="A505" s="240">
        <v>152.665226686508</v>
      </c>
      <c r="B505" s="168">
        <v>148.725372023810</v>
      </c>
      <c r="C505" s="168">
        <v>148.703017361111</v>
      </c>
      <c r="D505" s="168">
        <v>148.457383432540</v>
      </c>
      <c r="E505" s="168">
        <v>162.419930555556</v>
      </c>
      <c r="F505" s="168">
        <v>120.794569940476</v>
      </c>
      <c r="G505" s="168">
        <v>144.497353670635</v>
      </c>
      <c r="H505" s="168">
        <v>83.2372331349206</v>
      </c>
      <c r="I505" s="168">
        <v>234.903690972222</v>
      </c>
      <c r="J505" s="168">
        <v>222.399772321429</v>
      </c>
      <c r="K505" s="168">
        <v>86.88032192460319</v>
      </c>
      <c r="L505" s="168">
        <v>234.895659226190</v>
      </c>
      <c r="M505" s="168">
        <v>76.53909970238099</v>
      </c>
      <c r="N505" s="168">
        <v>234.189895337302</v>
      </c>
      <c r="O505" s="29"/>
      <c r="P505" s="168">
        <v>99.243938234574</v>
      </c>
      <c r="Q505" s="168">
        <v>118.735011630754</v>
      </c>
      <c r="R505" s="168">
        <v>212.572550910056</v>
      </c>
      <c r="S505" s="168">
        <v>50.4235971678093</v>
      </c>
      <c r="T505" s="29"/>
    </row>
    <row r="506" ht="16" customHeight="1">
      <c r="A506" s="240">
        <v>234.356817956349</v>
      </c>
      <c r="B506" s="168">
        <v>148.724930555556</v>
      </c>
      <c r="C506" s="168">
        <v>148.575545634921</v>
      </c>
      <c r="D506" s="168">
        <v>148.469444940476</v>
      </c>
      <c r="E506" s="168">
        <v>234.832143353175</v>
      </c>
      <c r="F506" s="168">
        <v>143.405981150794</v>
      </c>
      <c r="G506" s="168">
        <v>72.2223506944444</v>
      </c>
      <c r="H506" s="168">
        <v>85.6945595238095</v>
      </c>
      <c r="I506" s="168">
        <v>234.903690972222</v>
      </c>
      <c r="J506" s="168">
        <v>200.068610615079</v>
      </c>
      <c r="K506" s="168">
        <v>93.3628551587302</v>
      </c>
      <c r="L506" s="168">
        <v>234.894443948413</v>
      </c>
      <c r="M506" s="168">
        <v>93.2747723214286</v>
      </c>
      <c r="N506" s="168">
        <v>234.916865079365</v>
      </c>
      <c r="O506" s="29"/>
      <c r="P506" s="168">
        <v>102.026809908586</v>
      </c>
      <c r="Q506" s="168">
        <v>118.669968678583</v>
      </c>
      <c r="R506" s="168">
        <v>199.723572171890</v>
      </c>
      <c r="S506" s="168">
        <v>55.5998296196539</v>
      </c>
      <c r="T506" s="29"/>
    </row>
    <row r="507" ht="16" customHeight="1">
      <c r="A507" s="240">
        <v>234.899395833333</v>
      </c>
      <c r="B507" s="168">
        <v>148.641455357143</v>
      </c>
      <c r="C507" s="168">
        <v>148.513721230159</v>
      </c>
      <c r="D507" s="168">
        <v>147.510749503968</v>
      </c>
      <c r="E507" s="168">
        <v>234.890102678571</v>
      </c>
      <c r="F507" s="168">
        <v>146.742174107143</v>
      </c>
      <c r="G507" s="168">
        <v>76.9424871031746</v>
      </c>
      <c r="H507" s="168">
        <v>86.186808531746</v>
      </c>
      <c r="I507" s="168">
        <v>234.905253968254</v>
      </c>
      <c r="J507" s="168">
        <v>178.913472222222</v>
      </c>
      <c r="K507" s="168">
        <v>93.1778125</v>
      </c>
      <c r="L507" s="168">
        <v>234.665200396825</v>
      </c>
      <c r="M507" s="168">
        <v>93.234910218254</v>
      </c>
      <c r="N507" s="168">
        <v>234.91515625</v>
      </c>
      <c r="O507" s="29"/>
      <c r="P507" s="168">
        <v>101.956688193764</v>
      </c>
      <c r="Q507" s="168">
        <v>118.547529995103</v>
      </c>
      <c r="R507" s="168">
        <v>199.721353656546</v>
      </c>
      <c r="S507" s="168">
        <v>55.517696600555</v>
      </c>
      <c r="T507" s="29"/>
    </row>
    <row r="508" ht="16" customHeight="1">
      <c r="A508" s="240">
        <v>234.583821428571</v>
      </c>
      <c r="B508" s="168">
        <v>148.759638888889</v>
      </c>
      <c r="C508" s="168">
        <v>234.818976686508</v>
      </c>
      <c r="D508" s="168">
        <v>68.75567658730159</v>
      </c>
      <c r="E508" s="168">
        <v>231.243442956349</v>
      </c>
      <c r="F508" s="168">
        <v>146.703456845238</v>
      </c>
      <c r="G508" s="168">
        <v>91.7252638888889</v>
      </c>
      <c r="H508" s="168">
        <v>89.1678412698413</v>
      </c>
      <c r="I508" s="168">
        <v>234.903690972222</v>
      </c>
      <c r="J508" s="168">
        <v>153.007686011905</v>
      </c>
      <c r="K508" s="168">
        <v>93.37403769841271</v>
      </c>
      <c r="L508" s="168">
        <v>21.4674751984127</v>
      </c>
      <c r="M508" s="168">
        <v>93.3567564484127</v>
      </c>
      <c r="N508" s="168">
        <v>234.909306547619</v>
      </c>
      <c r="O508" s="29"/>
      <c r="P508" s="168">
        <v>105.043574008325</v>
      </c>
      <c r="Q508" s="168">
        <v>118.698105411361</v>
      </c>
      <c r="R508" s="168">
        <v>165.432594678420</v>
      </c>
      <c r="S508" s="168">
        <v>56.5394456007183</v>
      </c>
      <c r="T508" s="29"/>
    </row>
    <row r="509" ht="16" customHeight="1">
      <c r="A509" s="240">
        <v>232.353481646825</v>
      </c>
      <c r="B509" s="168">
        <v>148.752760912698</v>
      </c>
      <c r="C509" s="168">
        <v>234.724261904762</v>
      </c>
      <c r="D509" s="168">
        <v>83.4179831349206</v>
      </c>
      <c r="E509" s="168">
        <v>189.924216765873</v>
      </c>
      <c r="F509" s="168">
        <v>147.643179563492</v>
      </c>
      <c r="G509" s="168">
        <v>108.781956349206</v>
      </c>
      <c r="H509" s="168">
        <v>89.1060362103175</v>
      </c>
      <c r="I509" s="168">
        <v>234.903623511905</v>
      </c>
      <c r="J509" s="168">
        <v>148.590853670635</v>
      </c>
      <c r="K509" s="168">
        <v>93.4395367063492</v>
      </c>
      <c r="L509" s="168">
        <v>19.7483630952381</v>
      </c>
      <c r="M509" s="168">
        <v>203.710351190476</v>
      </c>
      <c r="N509" s="168">
        <v>234.906588789683</v>
      </c>
      <c r="O509" s="29"/>
      <c r="P509" s="168">
        <v>159.116793176624</v>
      </c>
      <c r="Q509" s="168">
        <v>118.678120919034</v>
      </c>
      <c r="R509" s="168">
        <v>165.436791952334</v>
      </c>
      <c r="S509" s="168">
        <v>56.4960853330069</v>
      </c>
      <c r="T509" s="29"/>
    </row>
    <row r="510" ht="16" customHeight="1">
      <c r="A510" s="240">
        <v>220.786463789683</v>
      </c>
      <c r="B510" s="168">
        <v>148.647994543651</v>
      </c>
      <c r="C510" s="168">
        <v>233.348542658730</v>
      </c>
      <c r="D510" s="168">
        <v>100.672231646825</v>
      </c>
      <c r="E510" s="168">
        <v>173.6970625</v>
      </c>
      <c r="F510" s="168">
        <v>150.083718253968</v>
      </c>
      <c r="G510" s="168">
        <v>129.709361607143</v>
      </c>
      <c r="H510" s="168">
        <v>88.9674117063492</v>
      </c>
      <c r="I510" s="168">
        <v>234.899649801587</v>
      </c>
      <c r="J510" s="168">
        <v>41.1934608134921</v>
      </c>
      <c r="K510" s="168">
        <v>93.1892847222222</v>
      </c>
      <c r="L510" s="168">
        <v>25.1687678571429</v>
      </c>
      <c r="M510" s="168">
        <v>234.919964285714</v>
      </c>
      <c r="N510" s="168">
        <v>234.905126488095</v>
      </c>
      <c r="O510" s="29"/>
      <c r="P510" s="168">
        <v>159.039000265263</v>
      </c>
      <c r="Q510" s="168">
        <v>118.551813989553</v>
      </c>
      <c r="R510" s="168">
        <v>150.827354207476</v>
      </c>
      <c r="S510" s="168">
        <v>56.3997480003265</v>
      </c>
      <c r="T510" s="29"/>
    </row>
    <row r="511" ht="16" customHeight="1">
      <c r="A511" s="240">
        <v>192.510299107143</v>
      </c>
      <c r="B511" s="168">
        <v>131.164552579365</v>
      </c>
      <c r="C511" s="168">
        <v>224.706739087302</v>
      </c>
      <c r="D511" s="168">
        <v>120.003125992063</v>
      </c>
      <c r="E511" s="168">
        <v>151.798420634921</v>
      </c>
      <c r="F511" s="168">
        <v>234.640461309524</v>
      </c>
      <c r="G511" s="168">
        <v>234.660286210317</v>
      </c>
      <c r="H511" s="168">
        <v>89.1287529761905</v>
      </c>
      <c r="I511" s="168">
        <v>232.626789682540</v>
      </c>
      <c r="J511" s="168">
        <v>20.2709508928571</v>
      </c>
      <c r="K511" s="168">
        <v>93.3283110119048</v>
      </c>
      <c r="L511" s="168">
        <v>93.1480773809524</v>
      </c>
      <c r="M511" s="168">
        <v>234.913934523810</v>
      </c>
      <c r="N511" s="168">
        <v>86.0868005952381</v>
      </c>
      <c r="O511" s="29"/>
      <c r="P511" s="168">
        <v>220.686941417728</v>
      </c>
      <c r="Q511" s="168">
        <v>118.701713495756</v>
      </c>
      <c r="R511" s="168">
        <v>150.907739042605</v>
      </c>
      <c r="S511" s="168">
        <v>56.5480268527587</v>
      </c>
      <c r="T511" s="29"/>
    </row>
    <row r="512" ht="16" customHeight="1">
      <c r="A512" s="240">
        <v>162.567719246032</v>
      </c>
      <c r="B512" s="168">
        <v>71.90151240079371</v>
      </c>
      <c r="C512" s="168">
        <v>199.148211309524</v>
      </c>
      <c r="D512" s="168">
        <v>143.427784722222</v>
      </c>
      <c r="E512" s="168">
        <v>148.190105654762</v>
      </c>
      <c r="F512" s="168">
        <v>234.538621031746</v>
      </c>
      <c r="G512" s="168">
        <v>222.641923611111</v>
      </c>
      <c r="H512" s="168">
        <v>89.1442068452381</v>
      </c>
      <c r="I512" s="168">
        <v>222.321639384921</v>
      </c>
      <c r="J512" s="168">
        <v>28.8326145833333</v>
      </c>
      <c r="K512" s="168">
        <v>93.4085803571429</v>
      </c>
      <c r="L512" s="168">
        <v>93.2533893849206</v>
      </c>
      <c r="M512" s="168">
        <v>234.906709821429</v>
      </c>
      <c r="N512" s="168">
        <v>40.4533229166667</v>
      </c>
      <c r="O512" s="29"/>
      <c r="P512" s="168">
        <v>220.686941417728</v>
      </c>
      <c r="Q512" s="168">
        <v>118.710133549625</v>
      </c>
      <c r="R512" s="168">
        <v>143.034149526608</v>
      </c>
      <c r="S512" s="168">
        <v>56.5287085781913</v>
      </c>
      <c r="T512" s="29"/>
    </row>
    <row r="513" ht="16" customHeight="1">
      <c r="A513" s="240">
        <v>152.734839285714</v>
      </c>
      <c r="B513" s="168">
        <v>89.6603993055556</v>
      </c>
      <c r="C513" s="168">
        <v>181.048854166667</v>
      </c>
      <c r="D513" s="168">
        <v>146.666782242064</v>
      </c>
      <c r="E513" s="168">
        <v>148.229359126984</v>
      </c>
      <c r="F513" s="168">
        <v>232.450558035714</v>
      </c>
      <c r="G513" s="168">
        <v>194.702879960317</v>
      </c>
      <c r="H513" s="168">
        <v>88.85123115079369</v>
      </c>
      <c r="I513" s="168">
        <v>199.635307043651</v>
      </c>
      <c r="J513" s="168">
        <v>46.3246661706349</v>
      </c>
      <c r="K513" s="168">
        <v>93.1367237103175</v>
      </c>
      <c r="L513" s="168">
        <v>93.0847028769841</v>
      </c>
      <c r="M513" s="168">
        <v>234.906709821429</v>
      </c>
      <c r="N513" s="168">
        <v>45.0830699404762</v>
      </c>
      <c r="O513" s="29"/>
      <c r="P513" s="168">
        <v>202.583312418381</v>
      </c>
      <c r="Q513" s="168">
        <v>118.551721147568</v>
      </c>
      <c r="R513" s="168">
        <v>142.935117225759</v>
      </c>
      <c r="S513" s="168">
        <v>56.3610334027098</v>
      </c>
      <c r="T513" s="29"/>
    </row>
    <row r="514" ht="16" customHeight="1">
      <c r="A514" s="240">
        <v>148.565985615079</v>
      </c>
      <c r="B514" s="168">
        <v>128.724078373016</v>
      </c>
      <c r="C514" s="168">
        <v>165.360001984127</v>
      </c>
      <c r="D514" s="168">
        <v>148.376529265873</v>
      </c>
      <c r="E514" s="168">
        <v>148.619443452381</v>
      </c>
      <c r="F514" s="168">
        <v>192.210388392857</v>
      </c>
      <c r="G514" s="168">
        <v>71.9965168650794</v>
      </c>
      <c r="H514" s="168">
        <v>89.1865778769841</v>
      </c>
      <c r="I514" s="168">
        <v>162.310776289683</v>
      </c>
      <c r="J514" s="168">
        <v>75.43535267857141</v>
      </c>
      <c r="K514" s="168">
        <v>93.4227237103175</v>
      </c>
      <c r="L514" s="168">
        <v>93.27747867063491</v>
      </c>
      <c r="M514" s="168">
        <v>234.906465773810</v>
      </c>
      <c r="N514" s="168">
        <v>68.8728487103175</v>
      </c>
      <c r="O514" s="29"/>
      <c r="P514" s="168">
        <v>202.655908219066</v>
      </c>
      <c r="Q514" s="168">
        <v>118.715185785994</v>
      </c>
      <c r="R514" s="168">
        <v>138.081997326967</v>
      </c>
      <c r="S514" s="168">
        <v>56.5338194784525</v>
      </c>
      <c r="T514" s="29"/>
    </row>
    <row r="515" ht="16" customHeight="1">
      <c r="A515" s="240">
        <v>148.182430555556</v>
      </c>
      <c r="B515" s="168">
        <v>146.531156746032</v>
      </c>
      <c r="C515" s="168">
        <v>155.041711805556</v>
      </c>
      <c r="D515" s="168">
        <v>149.046047619048</v>
      </c>
      <c r="E515" s="168">
        <v>70.8090639880952</v>
      </c>
      <c r="F515" s="168">
        <v>177.057180059524</v>
      </c>
      <c r="G515" s="168">
        <v>91.73690972222219</v>
      </c>
      <c r="H515" s="168">
        <v>89.13277579365079</v>
      </c>
      <c r="I515" s="168">
        <v>152.595306051587</v>
      </c>
      <c r="J515" s="168">
        <v>89.0693506944444</v>
      </c>
      <c r="K515" s="168">
        <v>93.41956994047619</v>
      </c>
      <c r="L515" s="168">
        <v>93.3148621031746</v>
      </c>
      <c r="M515" s="168">
        <v>234.903574404762</v>
      </c>
      <c r="N515" s="168">
        <v>234.624705357143</v>
      </c>
      <c r="O515" s="29"/>
      <c r="P515" s="168">
        <v>199.156828987104</v>
      </c>
      <c r="Q515" s="168">
        <v>118.712349514365</v>
      </c>
      <c r="R515" s="168">
        <v>138.081963658994</v>
      </c>
      <c r="S515" s="168">
        <v>56.5052573049298</v>
      </c>
      <c r="T515" s="29"/>
    </row>
    <row r="516" ht="16" customHeight="1">
      <c r="A516" s="240">
        <v>148.532901785714</v>
      </c>
      <c r="B516" s="168">
        <v>147.318975198413</v>
      </c>
      <c r="C516" s="168">
        <v>149.036042162698</v>
      </c>
      <c r="D516" s="168">
        <v>149.058520833333</v>
      </c>
      <c r="E516" s="168">
        <v>88.0266825396825</v>
      </c>
      <c r="F516" s="168">
        <v>162.260101686508</v>
      </c>
      <c r="G516" s="168">
        <v>108.646832837302</v>
      </c>
      <c r="H516" s="168">
        <v>88.97450000000001</v>
      </c>
      <c r="I516" s="168">
        <v>148.200536210317</v>
      </c>
      <c r="J516" s="168">
        <v>88.901650297619</v>
      </c>
      <c r="K516" s="168">
        <v>99.14648710317459</v>
      </c>
      <c r="L516" s="168">
        <v>93.11388343253969</v>
      </c>
      <c r="M516" s="168">
        <v>234.904876984127</v>
      </c>
      <c r="N516" s="168">
        <v>234.920801091270</v>
      </c>
      <c r="O516" s="29"/>
      <c r="P516" s="168">
        <v>199.097881468332</v>
      </c>
      <c r="Q516" s="168">
        <v>118.584862675482</v>
      </c>
      <c r="R516" s="168">
        <v>134.338179480901</v>
      </c>
      <c r="S516" s="168">
        <v>56.3928817744042</v>
      </c>
      <c r="T516" s="29"/>
    </row>
    <row r="517" ht="16" customHeight="1">
      <c r="A517" s="240">
        <v>148.672187996032</v>
      </c>
      <c r="B517" s="168">
        <v>149.088749503968</v>
      </c>
      <c r="C517" s="168">
        <v>149.102897817460</v>
      </c>
      <c r="D517" s="168">
        <v>149.078444940476</v>
      </c>
      <c r="E517" s="168">
        <v>125.793754960317</v>
      </c>
      <c r="F517" s="168">
        <v>147.083806547619</v>
      </c>
      <c r="G517" s="168">
        <v>130.432891369048</v>
      </c>
      <c r="H517" s="168">
        <v>89.14633432539679</v>
      </c>
      <c r="I517" s="168">
        <v>148.482422619048</v>
      </c>
      <c r="J517" s="168">
        <v>89.1215773809524</v>
      </c>
      <c r="K517" s="168">
        <v>234.912824404762</v>
      </c>
      <c r="L517" s="168">
        <v>93.2818258928571</v>
      </c>
      <c r="M517" s="168">
        <v>234.903729166667</v>
      </c>
      <c r="N517" s="168">
        <v>234.915099206349</v>
      </c>
      <c r="O517" s="29"/>
      <c r="P517" s="168">
        <v>164.507928807542</v>
      </c>
      <c r="Q517" s="168">
        <v>118.717931766242</v>
      </c>
      <c r="R517" s="168">
        <v>134.422914626183</v>
      </c>
      <c r="S517" s="168">
        <v>56.5228243348025</v>
      </c>
      <c r="T517" s="29"/>
    </row>
    <row r="518" ht="16" customHeight="1">
      <c r="A518" s="240">
        <v>148.602307043651</v>
      </c>
      <c r="B518" s="168">
        <v>148.96540625</v>
      </c>
      <c r="C518" s="168">
        <v>149.072588293651</v>
      </c>
      <c r="D518" s="168">
        <v>149.159426091270</v>
      </c>
      <c r="E518" s="168">
        <v>148.412366567460</v>
      </c>
      <c r="F518" s="168">
        <v>73.5527023809524</v>
      </c>
      <c r="G518" s="168">
        <v>211.908924107143</v>
      </c>
      <c r="H518" s="168">
        <v>89.10625049603181</v>
      </c>
      <c r="I518" s="168">
        <v>148.322215277778</v>
      </c>
      <c r="J518" s="168">
        <v>89.0853948412699</v>
      </c>
      <c r="K518" s="168">
        <v>234.912824404762</v>
      </c>
      <c r="L518" s="168">
        <v>93.2618938492063</v>
      </c>
      <c r="M518" s="168">
        <v>93.63853273809519</v>
      </c>
      <c r="N518" s="168">
        <v>234.910123015873</v>
      </c>
      <c r="O518" s="29"/>
      <c r="P518" s="168">
        <v>164.503959047502</v>
      </c>
      <c r="Q518" s="168">
        <v>118.715318417401</v>
      </c>
      <c r="R518" s="168">
        <v>131.999111369572</v>
      </c>
      <c r="S518" s="168">
        <v>56.4715893323539</v>
      </c>
      <c r="T518" s="29"/>
    </row>
    <row r="519" ht="16" customHeight="1">
      <c r="A519" s="240">
        <v>148.607493055556</v>
      </c>
      <c r="B519" s="168">
        <v>148.936890376984</v>
      </c>
      <c r="C519" s="168">
        <v>149.012964285714</v>
      </c>
      <c r="D519" s="168">
        <v>148.88953125</v>
      </c>
      <c r="E519" s="168">
        <v>146.421155257937</v>
      </c>
      <c r="F519" s="168">
        <v>68.7384255952381</v>
      </c>
      <c r="G519" s="168">
        <v>234.899826388889</v>
      </c>
      <c r="H519" s="168">
        <v>88.8839424603175</v>
      </c>
      <c r="I519" s="168">
        <v>148.834070932540</v>
      </c>
      <c r="J519" s="168">
        <v>88.9485709325397</v>
      </c>
      <c r="K519" s="168">
        <v>234.912824404762</v>
      </c>
      <c r="L519" s="168">
        <v>234.898452380952</v>
      </c>
      <c r="M519" s="168">
        <v>26.291277281746</v>
      </c>
      <c r="N519" s="168">
        <v>234.905407738095</v>
      </c>
      <c r="O519" s="29"/>
      <c r="P519" s="168">
        <v>150.026705333823</v>
      </c>
      <c r="Q519" s="168">
        <v>118.577680174665</v>
      </c>
      <c r="R519" s="168">
        <v>131.835750285668</v>
      </c>
      <c r="S519" s="168">
        <v>56.3919722290238</v>
      </c>
      <c r="T519" s="29"/>
    </row>
    <row r="520" ht="16" customHeight="1">
      <c r="A520" s="240">
        <v>148.623551091270</v>
      </c>
      <c r="B520" s="168">
        <v>148.995624503968</v>
      </c>
      <c r="C520" s="168">
        <v>149.079374007937</v>
      </c>
      <c r="D520" s="168">
        <v>149.068506448413</v>
      </c>
      <c r="E520" s="168">
        <v>148.134446428571</v>
      </c>
      <c r="F520" s="168">
        <v>84.5619558531746</v>
      </c>
      <c r="G520" s="168">
        <v>232.882577380952</v>
      </c>
      <c r="H520" s="168">
        <v>89.05538740079371</v>
      </c>
      <c r="I520" s="168">
        <v>147.007315476190</v>
      </c>
      <c r="J520" s="168">
        <v>89.11225644841269</v>
      </c>
      <c r="K520" s="168">
        <v>234.910710317460</v>
      </c>
      <c r="L520" s="168">
        <v>234.910063492064</v>
      </c>
      <c r="M520" s="168">
        <v>38.9117936507937</v>
      </c>
      <c r="N520" s="168">
        <v>234.903796626984</v>
      </c>
      <c r="O520" s="29"/>
      <c r="P520" s="168">
        <v>150.133573090108</v>
      </c>
      <c r="Q520" s="168">
        <v>118.717355329742</v>
      </c>
      <c r="R520" s="168">
        <v>127.075765691316</v>
      </c>
      <c r="S520" s="168">
        <v>56.539120143650</v>
      </c>
      <c r="T520" s="29"/>
    </row>
    <row r="521" ht="16" customHeight="1">
      <c r="A521" s="240">
        <v>148.658012400794</v>
      </c>
      <c r="B521" s="168">
        <v>149.064235119048</v>
      </c>
      <c r="C521" s="168">
        <v>149.075222222222</v>
      </c>
      <c r="D521" s="168">
        <v>149.151765376984</v>
      </c>
      <c r="E521" s="168">
        <v>149.256658234127</v>
      </c>
      <c r="F521" s="168">
        <v>121.337659722222</v>
      </c>
      <c r="G521" s="168">
        <v>221.717459325397</v>
      </c>
      <c r="H521" s="168">
        <v>89.1311631944444</v>
      </c>
      <c r="I521" s="168">
        <v>21.7178224206349</v>
      </c>
      <c r="J521" s="168">
        <v>89.1018799603175</v>
      </c>
      <c r="K521" s="168">
        <v>234.906562996032</v>
      </c>
      <c r="L521" s="168">
        <v>234.909377976190</v>
      </c>
      <c r="M521" s="168">
        <v>54.2411254960318</v>
      </c>
      <c r="N521" s="168">
        <v>83.5145570436508</v>
      </c>
      <c r="O521" s="29"/>
      <c r="P521" s="168">
        <v>142.353712659158</v>
      </c>
      <c r="Q521" s="168">
        <v>190.268233757754</v>
      </c>
      <c r="R521" s="168">
        <v>127.003046951518</v>
      </c>
      <c r="S521" s="168">
        <v>56.4897164748613</v>
      </c>
      <c r="T521" s="29"/>
    </row>
    <row r="522" ht="16" customHeight="1">
      <c r="A522" s="240">
        <v>148.520175099206</v>
      </c>
      <c r="B522" s="168">
        <v>148.791954365079</v>
      </c>
      <c r="C522" s="168">
        <v>148.997144345238</v>
      </c>
      <c r="D522" s="168">
        <v>150.792080853175</v>
      </c>
      <c r="E522" s="168">
        <v>148.776234623016</v>
      </c>
      <c r="F522" s="168">
        <v>144.123102678571</v>
      </c>
      <c r="G522" s="168">
        <v>194.693389880952</v>
      </c>
      <c r="H522" s="168">
        <v>88.9158774801587</v>
      </c>
      <c r="I522" s="168">
        <v>18.411775297619</v>
      </c>
      <c r="J522" s="168">
        <v>88.91038988095239</v>
      </c>
      <c r="K522" s="168">
        <v>234.904037698413</v>
      </c>
      <c r="L522" s="168">
        <v>234.898147321429</v>
      </c>
      <c r="M522" s="168">
        <v>77.6239608134921</v>
      </c>
      <c r="N522" s="168">
        <v>40.3523169642857</v>
      </c>
      <c r="O522" s="29"/>
      <c r="P522" s="168">
        <v>142.243655627653</v>
      </c>
      <c r="Q522" s="168">
        <v>190.222932480411</v>
      </c>
      <c r="R522" s="168">
        <v>28.7899200130591</v>
      </c>
      <c r="S522" s="168">
        <v>56.3921069009141</v>
      </c>
      <c r="T522" s="29"/>
    </row>
    <row r="523" ht="16" customHeight="1">
      <c r="A523" s="240">
        <v>148.602749007937</v>
      </c>
      <c r="B523" s="168">
        <v>148.970106150794</v>
      </c>
      <c r="C523" s="168">
        <v>149.081480654762</v>
      </c>
      <c r="D523" s="168">
        <v>234.895432043651</v>
      </c>
      <c r="E523" s="168">
        <v>149.277919642857</v>
      </c>
      <c r="F523" s="168">
        <v>146.947079861111</v>
      </c>
      <c r="G523" s="168">
        <v>72.00999801587299</v>
      </c>
      <c r="H523" s="168">
        <v>89.1487058531746</v>
      </c>
      <c r="I523" s="168">
        <v>33.8703412698413</v>
      </c>
      <c r="J523" s="168">
        <v>89.11384474206351</v>
      </c>
      <c r="K523" s="168">
        <v>234.903755456349</v>
      </c>
      <c r="L523" s="168">
        <v>234.903096230159</v>
      </c>
      <c r="M523" s="168">
        <v>93.3448883928571</v>
      </c>
      <c r="N523" s="168">
        <v>45.7532083333333</v>
      </c>
      <c r="O523" s="29"/>
      <c r="P523" s="168">
        <v>137.451496184296</v>
      </c>
      <c r="Q523" s="168">
        <v>201.359489777179</v>
      </c>
      <c r="R523" s="168">
        <v>28.8826676256938</v>
      </c>
      <c r="S523" s="168">
        <v>56.5370490532158</v>
      </c>
      <c r="T523" s="29"/>
    </row>
    <row r="524" ht="16" customHeight="1">
      <c r="A524" s="240">
        <v>148.598064484127</v>
      </c>
      <c r="B524" s="168">
        <v>149.019789682540</v>
      </c>
      <c r="C524" s="168">
        <v>149.049993055556</v>
      </c>
      <c r="D524" s="168">
        <v>232.560030753968</v>
      </c>
      <c r="E524" s="168">
        <v>148.952785218254</v>
      </c>
      <c r="F524" s="168">
        <v>146.663586805556</v>
      </c>
      <c r="G524" s="168">
        <v>77.13487748015871</v>
      </c>
      <c r="H524" s="168">
        <v>89.1135109126984</v>
      </c>
      <c r="I524" s="168">
        <v>54.8473303571429</v>
      </c>
      <c r="J524" s="168">
        <v>89.84659375</v>
      </c>
      <c r="K524" s="168">
        <v>234.903755456349</v>
      </c>
      <c r="L524" s="168">
        <v>234.899992559524</v>
      </c>
      <c r="M524" s="168">
        <v>93.3948070436508</v>
      </c>
      <c r="N524" s="168">
        <v>55.2009613095238</v>
      </c>
      <c r="O524" s="29"/>
      <c r="P524" s="168">
        <v>137.440635202416</v>
      </c>
      <c r="Q524" s="168">
        <v>192.058981186745</v>
      </c>
      <c r="R524" s="168">
        <v>23.2896817866471</v>
      </c>
      <c r="S524" s="168">
        <v>56.4927649567418</v>
      </c>
      <c r="T524" s="29"/>
    </row>
    <row r="525" ht="16" customHeight="1">
      <c r="A525" s="240">
        <v>148.560795138889</v>
      </c>
      <c r="B525" s="168">
        <v>148.749965773810</v>
      </c>
      <c r="C525" s="168">
        <v>148.986462797619</v>
      </c>
      <c r="D525" s="168">
        <v>220.825202876984</v>
      </c>
      <c r="E525" s="168">
        <v>149.130594246032</v>
      </c>
      <c r="F525" s="168">
        <v>147.510198412698</v>
      </c>
      <c r="G525" s="168">
        <v>92.05461805555559</v>
      </c>
      <c r="H525" s="168">
        <v>89.2909632936508</v>
      </c>
      <c r="I525" s="168">
        <v>88.7243650793651</v>
      </c>
      <c r="J525" s="168">
        <v>234.920774801587</v>
      </c>
      <c r="K525" s="168">
        <v>234.905253968254</v>
      </c>
      <c r="L525" s="168">
        <v>234.901587301587</v>
      </c>
      <c r="M525" s="168">
        <v>93.21940625000001</v>
      </c>
      <c r="N525" s="168">
        <v>69.4858893849206</v>
      </c>
      <c r="O525" s="29"/>
      <c r="P525" s="168">
        <v>133.695144670258</v>
      </c>
      <c r="Q525" s="168">
        <v>192.003653995266</v>
      </c>
      <c r="R525" s="168">
        <v>23.2801863981391</v>
      </c>
      <c r="S525" s="168">
        <v>56.3913529423768</v>
      </c>
      <c r="T525" s="29"/>
    </row>
    <row r="526" ht="16" customHeight="1">
      <c r="A526" s="240">
        <v>148.61621875</v>
      </c>
      <c r="B526" s="168">
        <v>149.066548115079</v>
      </c>
      <c r="C526" s="168">
        <v>110.513700396825</v>
      </c>
      <c r="D526" s="168">
        <v>177.054829365079</v>
      </c>
      <c r="E526" s="168">
        <v>234.756730654762</v>
      </c>
      <c r="F526" s="168">
        <v>234.16465625</v>
      </c>
      <c r="G526" s="168">
        <v>108.883486111111</v>
      </c>
      <c r="H526" s="168">
        <v>234.920271329365</v>
      </c>
      <c r="I526" s="168">
        <v>89.0176130952381</v>
      </c>
      <c r="J526" s="168">
        <v>234.915995039683</v>
      </c>
      <c r="K526" s="168">
        <v>234.902895337302</v>
      </c>
      <c r="L526" s="168">
        <v>234.903246527778</v>
      </c>
      <c r="M526" s="168">
        <v>234.915471230159</v>
      </c>
      <c r="N526" s="168">
        <v>234.914776785714</v>
      </c>
      <c r="O526" s="29"/>
      <c r="P526" s="168">
        <v>133.839240022037</v>
      </c>
      <c r="Q526" s="168">
        <v>160.350843229677</v>
      </c>
      <c r="R526" s="168">
        <v>24.2793105207313</v>
      </c>
      <c r="S526" s="168">
        <v>56.545375244858</v>
      </c>
      <c r="T526" s="29"/>
    </row>
    <row r="527" ht="16" customHeight="1">
      <c r="A527" s="240">
        <v>145.655919146825</v>
      </c>
      <c r="B527" s="168">
        <v>149.018122023810</v>
      </c>
      <c r="C527" s="168">
        <v>75.1044474206349</v>
      </c>
      <c r="D527" s="168">
        <v>162.4845</v>
      </c>
      <c r="E527" s="168">
        <v>234.871796130952</v>
      </c>
      <c r="F527" s="168">
        <v>234.889249007937</v>
      </c>
      <c r="G527" s="168">
        <v>130.558804563492</v>
      </c>
      <c r="H527" s="168">
        <v>234.920120039683</v>
      </c>
      <c r="I527" s="168">
        <v>88.9715178571429</v>
      </c>
      <c r="J527" s="168">
        <v>234.915546130952</v>
      </c>
      <c r="K527" s="168">
        <v>234.674301091270</v>
      </c>
      <c r="L527" s="168">
        <v>234.903627480159</v>
      </c>
      <c r="M527" s="168">
        <v>234.915471230159</v>
      </c>
      <c r="N527" s="168">
        <v>234.916537698413</v>
      </c>
      <c r="O527" s="29"/>
      <c r="P527" s="168">
        <v>131.408009916748</v>
      </c>
      <c r="Q527" s="168">
        <v>160.352933704701</v>
      </c>
      <c r="R527" s="168">
        <v>25.3553333129285</v>
      </c>
      <c r="S527" s="168">
        <v>56.5414513956905</v>
      </c>
      <c r="T527" s="29"/>
    </row>
    <row r="528" ht="16" customHeight="1">
      <c r="A528" s="240">
        <v>71.4565079365079</v>
      </c>
      <c r="B528" s="168">
        <v>148.738308531746</v>
      </c>
      <c r="C528" s="168">
        <v>93.11018749999999</v>
      </c>
      <c r="D528" s="168">
        <v>152.671705357143</v>
      </c>
      <c r="E528" s="168">
        <v>234.392992063492</v>
      </c>
      <c r="F528" s="168">
        <v>234.603082341270</v>
      </c>
      <c r="G528" s="168">
        <v>213.380444444444</v>
      </c>
      <c r="H528" s="168">
        <v>234.915092261905</v>
      </c>
      <c r="I528" s="168">
        <v>88.755650297619</v>
      </c>
      <c r="J528" s="168">
        <v>234.911866071429</v>
      </c>
      <c r="K528" s="168">
        <v>232.564400793651</v>
      </c>
      <c r="L528" s="168">
        <v>234.904269345238</v>
      </c>
      <c r="M528" s="168">
        <v>234.915471230159</v>
      </c>
      <c r="N528" s="168">
        <v>234.914786210317</v>
      </c>
      <c r="O528" s="29"/>
      <c r="P528" s="168">
        <v>131.200503999347</v>
      </c>
      <c r="Q528" s="168">
        <v>147.447802909729</v>
      </c>
      <c r="R528" s="168">
        <v>25.273287014365</v>
      </c>
      <c r="S528" s="168">
        <v>56.386000244858</v>
      </c>
      <c r="T528" s="29"/>
    </row>
    <row r="529" ht="16" customHeight="1">
      <c r="A529" s="240">
        <v>69.3887137896825</v>
      </c>
      <c r="B529" s="168">
        <v>182.475090773810</v>
      </c>
      <c r="C529" s="168">
        <v>111.439915674603</v>
      </c>
      <c r="D529" s="168">
        <v>148.451811507937</v>
      </c>
      <c r="E529" s="168">
        <v>230.894269841270</v>
      </c>
      <c r="F529" s="168">
        <v>232.496608134921</v>
      </c>
      <c r="G529" s="168">
        <v>234.654913194444</v>
      </c>
      <c r="H529" s="168">
        <v>234.906794642857</v>
      </c>
      <c r="I529" s="168">
        <v>88.9497356150794</v>
      </c>
      <c r="J529" s="168">
        <v>234.903690972222</v>
      </c>
      <c r="K529" s="168">
        <v>200.204998511905</v>
      </c>
      <c r="L529" s="168">
        <v>232.629620039683</v>
      </c>
      <c r="M529" s="168">
        <v>234.911557043651</v>
      </c>
      <c r="N529" s="168">
        <v>234.904304067460</v>
      </c>
      <c r="O529" s="29"/>
      <c r="P529" s="168">
        <v>128.442319111166</v>
      </c>
      <c r="Q529" s="168">
        <v>140.377594984492</v>
      </c>
      <c r="R529" s="168">
        <v>25.4794207068234</v>
      </c>
      <c r="S529" s="168">
        <v>56.5491363654914</v>
      </c>
      <c r="T529" s="29"/>
    </row>
    <row r="530" ht="16" customHeight="1">
      <c r="A530" s="240">
        <v>84.7589588293651</v>
      </c>
      <c r="B530" s="168">
        <v>234.794461309524</v>
      </c>
      <c r="C530" s="168">
        <v>132.611496031746</v>
      </c>
      <c r="D530" s="168">
        <v>148.375196924603</v>
      </c>
      <c r="E530" s="168">
        <v>215.933887896825</v>
      </c>
      <c r="F530" s="168">
        <v>220.921141865079</v>
      </c>
      <c r="G530" s="168">
        <v>232.824022321429</v>
      </c>
      <c r="H530" s="168">
        <v>234.903690972222</v>
      </c>
      <c r="I530" s="168">
        <v>88.9299449404762</v>
      </c>
      <c r="J530" s="168">
        <v>234.903690972222</v>
      </c>
      <c r="K530" s="168">
        <v>179.285719742064</v>
      </c>
      <c r="L530" s="168">
        <v>178.056029761905</v>
      </c>
      <c r="M530" s="168">
        <v>234.905686507937</v>
      </c>
      <c r="N530" s="168">
        <v>81.6674474206349</v>
      </c>
      <c r="O530" s="29"/>
      <c r="P530" s="168">
        <v>128.411431807052</v>
      </c>
      <c r="Q530" s="168">
        <v>140.376752775057</v>
      </c>
      <c r="R530" s="168">
        <v>25.4781775424421</v>
      </c>
      <c r="S530" s="168">
        <v>56.5099672502449</v>
      </c>
      <c r="T530" s="29"/>
    </row>
    <row r="531" ht="16" customHeight="1">
      <c r="A531" s="240">
        <v>102.184954861111</v>
      </c>
      <c r="B531" s="168">
        <v>234.071135416667</v>
      </c>
      <c r="C531" s="168">
        <v>148.487025297619</v>
      </c>
      <c r="D531" s="168">
        <v>148.499589285714</v>
      </c>
      <c r="E531" s="168">
        <v>188.770935019841</v>
      </c>
      <c r="F531" s="168">
        <v>192.024715773810</v>
      </c>
      <c r="G531" s="168">
        <v>221.753726190476</v>
      </c>
      <c r="H531" s="168">
        <v>234.905253968254</v>
      </c>
      <c r="I531" s="168">
        <v>88.7593090277778</v>
      </c>
      <c r="J531" s="168">
        <v>234.905253968254</v>
      </c>
      <c r="K531" s="168">
        <v>162.112053075397</v>
      </c>
      <c r="L531" s="168">
        <v>21.2635322420635</v>
      </c>
      <c r="M531" s="168">
        <v>234.905385912698</v>
      </c>
      <c r="N531" s="168">
        <v>40.4943804563492</v>
      </c>
      <c r="O531" s="29"/>
      <c r="P531" s="168">
        <v>125.358339964904</v>
      </c>
      <c r="Q531" s="168">
        <v>135.712606615247</v>
      </c>
      <c r="R531" s="168">
        <v>26.4237996857656</v>
      </c>
      <c r="S531" s="168">
        <v>56.393426583415</v>
      </c>
      <c r="T531" s="29"/>
    </row>
    <row r="532" ht="16" customHeight="1">
      <c r="A532" s="240">
        <v>121.836335813492</v>
      </c>
      <c r="B532" s="168">
        <v>228.618851686508</v>
      </c>
      <c r="C532" s="168">
        <v>146.288759424603</v>
      </c>
      <c r="D532" s="168">
        <v>148.257988095238</v>
      </c>
      <c r="E532" s="168">
        <v>159.435567460317</v>
      </c>
      <c r="F532" s="168">
        <v>162.414854662698</v>
      </c>
      <c r="G532" s="168">
        <v>139.789821924603</v>
      </c>
      <c r="H532" s="168">
        <v>234.903690972222</v>
      </c>
      <c r="I532" s="168">
        <v>88.9334216269841</v>
      </c>
      <c r="J532" s="168">
        <v>234.903730654762</v>
      </c>
      <c r="K532" s="168">
        <v>27.6689052579365</v>
      </c>
      <c r="L532" s="168">
        <v>20.3547951388889</v>
      </c>
      <c r="M532" s="168">
        <v>234.904359623016</v>
      </c>
      <c r="N532" s="168">
        <v>46.2374499007937</v>
      </c>
      <c r="O532" s="29"/>
      <c r="P532" s="168">
        <v>125.544595270160</v>
      </c>
      <c r="Q532" s="168">
        <v>132.747921767875</v>
      </c>
      <c r="R532" s="168">
        <v>28.3693968331701</v>
      </c>
      <c r="S532" s="168">
        <v>61.9606870306889</v>
      </c>
      <c r="T532" s="29"/>
    </row>
    <row r="533" ht="16" customHeight="1">
      <c r="A533" s="240">
        <v>144.798322420635</v>
      </c>
      <c r="B533" s="168">
        <v>208.655841765873</v>
      </c>
      <c r="C533" s="168">
        <v>146.981155753968</v>
      </c>
      <c r="D533" s="168">
        <v>148.389925099206</v>
      </c>
      <c r="E533" s="168">
        <v>151.795374007937</v>
      </c>
      <c r="F533" s="168">
        <v>152.988420634921</v>
      </c>
      <c r="G533" s="168">
        <v>72.01314533730159</v>
      </c>
      <c r="H533" s="168">
        <v>234.903690972222</v>
      </c>
      <c r="I533" s="168">
        <v>89.0050163690476</v>
      </c>
      <c r="J533" s="168">
        <v>234.903675099206</v>
      </c>
      <c r="K533" s="168">
        <v>18.9728323412698</v>
      </c>
      <c r="L533" s="168">
        <v>25.2856284722222</v>
      </c>
      <c r="M533" s="168">
        <v>88.1980540674603</v>
      </c>
      <c r="N533" s="168">
        <v>55.8357981150794</v>
      </c>
      <c r="O533" s="29"/>
      <c r="P533" s="168">
        <v>123.992144649853</v>
      </c>
      <c r="Q533" s="168">
        <v>132.743783667973</v>
      </c>
      <c r="R533" s="168">
        <v>28.3119827375122</v>
      </c>
      <c r="S533" s="168">
        <v>62.0125964128306</v>
      </c>
      <c r="T533" s="29"/>
    </row>
    <row r="534" ht="16" customHeight="1">
      <c r="A534" s="240">
        <v>146.304587797619</v>
      </c>
      <c r="B534" s="168">
        <v>185.282789682540</v>
      </c>
      <c r="C534" s="168">
        <v>148.525035218254</v>
      </c>
      <c r="D534" s="168">
        <v>146.973350198413</v>
      </c>
      <c r="E534" s="168">
        <v>148.048603174603</v>
      </c>
      <c r="F534" s="168">
        <v>146.596726190476</v>
      </c>
      <c r="G534" s="168">
        <v>77.06808085317461</v>
      </c>
      <c r="H534" s="168">
        <v>234.905178571429</v>
      </c>
      <c r="I534" s="168">
        <v>88.80083978174601</v>
      </c>
      <c r="J534" s="168">
        <v>234.899772321429</v>
      </c>
      <c r="K534" s="168">
        <v>22.1965128968254</v>
      </c>
      <c r="L534" s="168">
        <v>38.303126984127</v>
      </c>
      <c r="M534" s="168">
        <v>26.2118239087302</v>
      </c>
      <c r="N534" s="168">
        <v>69.85037946428569</v>
      </c>
      <c r="O534" s="29"/>
      <c r="P534" s="168">
        <v>123.835294237675</v>
      </c>
      <c r="Q534" s="168">
        <v>132.661361920503</v>
      </c>
      <c r="R534" s="168">
        <v>30.4809199518446</v>
      </c>
      <c r="S534" s="168">
        <v>229.864600677440</v>
      </c>
      <c r="T534" s="29"/>
    </row>
    <row r="535" ht="16" customHeight="1">
      <c r="A535" s="240">
        <v>148.165224702381</v>
      </c>
      <c r="B535" s="168">
        <v>157.485179067460</v>
      </c>
      <c r="C535" s="168">
        <v>148.630248015873</v>
      </c>
      <c r="D535" s="168">
        <v>68.8974761904762</v>
      </c>
      <c r="E535" s="168">
        <v>148.460538194444</v>
      </c>
      <c r="F535" s="168">
        <v>69.33427628968251</v>
      </c>
      <c r="G535" s="168">
        <v>92.2170133928571</v>
      </c>
      <c r="H535" s="168">
        <v>234.645829365079</v>
      </c>
      <c r="I535" s="168">
        <v>88.98239484126979</v>
      </c>
      <c r="J535" s="168">
        <v>232.538075892857</v>
      </c>
      <c r="K535" s="168">
        <v>33.6413621031746</v>
      </c>
      <c r="L535" s="168">
        <v>60.5543804563492</v>
      </c>
      <c r="M535" s="168">
        <v>39.3482132936508</v>
      </c>
      <c r="N535" s="168">
        <v>234.909303571429</v>
      </c>
      <c r="O535" s="29"/>
      <c r="P535" s="168">
        <v>84.3732910953314</v>
      </c>
      <c r="Q535" s="168">
        <v>128.248465556644</v>
      </c>
      <c r="R535" s="168">
        <v>30.6118337822396</v>
      </c>
      <c r="S535" s="168">
        <v>229.864221657689</v>
      </c>
      <c r="T535" s="29"/>
    </row>
    <row r="536" ht="16" customHeight="1">
      <c r="A536" s="240">
        <v>148.820948908730</v>
      </c>
      <c r="B536" s="168">
        <v>150.478971230159</v>
      </c>
      <c r="C536" s="168">
        <v>148.689190476190</v>
      </c>
      <c r="D536" s="168">
        <v>84.3747361111111</v>
      </c>
      <c r="E536" s="168">
        <v>148.867324404762</v>
      </c>
      <c r="F536" s="168">
        <v>85.02436160714289</v>
      </c>
      <c r="G536" s="168">
        <v>108.752582837302</v>
      </c>
      <c r="H536" s="168">
        <v>232.488690476190</v>
      </c>
      <c r="I536" s="168">
        <v>88.9729995039683</v>
      </c>
      <c r="J536" s="168">
        <v>199.982699900794</v>
      </c>
      <c r="K536" s="168">
        <v>54.8312485119048</v>
      </c>
      <c r="L536" s="168">
        <v>93.27360565476189</v>
      </c>
      <c r="M536" s="168">
        <v>54.8378973214286</v>
      </c>
      <c r="N536" s="168">
        <v>234.921052083333</v>
      </c>
      <c r="O536" s="29"/>
      <c r="P536" s="168">
        <v>84.3676812969311</v>
      </c>
      <c r="Q536" s="168">
        <v>128.209186255305</v>
      </c>
      <c r="R536" s="168">
        <v>32.4889380305256</v>
      </c>
      <c r="S536" s="168">
        <v>231.912163830395</v>
      </c>
      <c r="T536" s="29"/>
    </row>
    <row r="537" ht="16" customHeight="1">
      <c r="A537" s="240">
        <v>148.755127480159</v>
      </c>
      <c r="B537" s="168">
        <v>147.915262400794</v>
      </c>
      <c r="C537" s="168">
        <v>148.486119047619</v>
      </c>
      <c r="D537" s="168">
        <v>101.749674603175</v>
      </c>
      <c r="E537" s="168">
        <v>138.835660218254</v>
      </c>
      <c r="F537" s="168">
        <v>101.749453373016</v>
      </c>
      <c r="G537" s="168">
        <v>130.324891865079</v>
      </c>
      <c r="H537" s="168">
        <v>222.360945932540</v>
      </c>
      <c r="I537" s="168">
        <v>88.89968055555561</v>
      </c>
      <c r="J537" s="168">
        <v>178.874351190476</v>
      </c>
      <c r="K537" s="168">
        <v>88.5990183531746</v>
      </c>
      <c r="L537" s="168">
        <v>93.0370907738095</v>
      </c>
      <c r="M537" s="168">
        <v>78.54940128968251</v>
      </c>
      <c r="N537" s="168">
        <v>234.916084325397</v>
      </c>
      <c r="O537" s="29"/>
      <c r="P537" s="168">
        <v>61.881586169605</v>
      </c>
      <c r="Q537" s="168">
        <v>126.658150710088</v>
      </c>
      <c r="R537" s="168">
        <v>32.4108808765916</v>
      </c>
      <c r="S537" s="168">
        <v>231.928256101045</v>
      </c>
      <c r="T537" s="29"/>
    </row>
    <row r="538" ht="16" customHeight="1">
      <c r="A538" s="240">
        <v>148.818104166667</v>
      </c>
      <c r="B538" s="168">
        <v>148.536720734127</v>
      </c>
      <c r="C538" s="168">
        <v>148.701824900794</v>
      </c>
      <c r="D538" s="168">
        <v>144.283189980159</v>
      </c>
      <c r="E538" s="168">
        <v>66.6612643849206</v>
      </c>
      <c r="F538" s="168">
        <v>144.272456349206</v>
      </c>
      <c r="G538" s="168">
        <v>234.805382936508</v>
      </c>
      <c r="H538" s="168">
        <v>178.997546130952</v>
      </c>
      <c r="I538" s="168">
        <v>88.96414880952381</v>
      </c>
      <c r="J538" s="168">
        <v>163.0565625</v>
      </c>
      <c r="K538" s="168">
        <v>93.3971879960318</v>
      </c>
      <c r="L538" s="168">
        <v>93.2729781746032</v>
      </c>
      <c r="M538" s="168">
        <v>93.4063625992064</v>
      </c>
      <c r="N538" s="168">
        <v>234.913483134921</v>
      </c>
      <c r="O538" s="29"/>
      <c r="P538" s="168">
        <v>61.9972560602351</v>
      </c>
      <c r="Q538" s="168">
        <v>125.889546604636</v>
      </c>
      <c r="R538" s="168">
        <v>34.8149210333007</v>
      </c>
      <c r="S538" s="168">
        <v>231.927915850473</v>
      </c>
      <c r="T538" s="29"/>
    </row>
    <row r="539" ht="16" customHeight="1">
      <c r="A539" s="240">
        <v>148.842614583333</v>
      </c>
      <c r="B539" s="168">
        <v>148.585709325397</v>
      </c>
      <c r="C539" s="168">
        <v>148.584831349206</v>
      </c>
      <c r="D539" s="168">
        <v>146.799179067460</v>
      </c>
      <c r="E539" s="168">
        <v>71.1049861111111</v>
      </c>
      <c r="F539" s="168">
        <v>146.894751488095</v>
      </c>
      <c r="G539" s="168">
        <v>234.579205357143</v>
      </c>
      <c r="H539" s="168">
        <v>162.712829365079</v>
      </c>
      <c r="I539" s="168">
        <v>123.485224206349</v>
      </c>
      <c r="J539" s="168">
        <v>152.878641369048</v>
      </c>
      <c r="K539" s="168">
        <v>93.28815178571431</v>
      </c>
      <c r="L539" s="168">
        <v>93.24577827380951</v>
      </c>
      <c r="M539" s="168">
        <v>93.3647584325397</v>
      </c>
      <c r="N539" s="168">
        <v>234.906794642857</v>
      </c>
      <c r="O539" s="29"/>
      <c r="P539" s="168">
        <v>65.61903311704209</v>
      </c>
      <c r="Q539" s="168">
        <v>125.837509692295</v>
      </c>
      <c r="R539" s="168">
        <v>34.7555067539994</v>
      </c>
      <c r="S539" s="168">
        <v>231.984785647241</v>
      </c>
      <c r="T539" s="29"/>
    </row>
    <row r="540" ht="16" customHeight="1">
      <c r="A540" s="240">
        <v>148.674936011905</v>
      </c>
      <c r="B540" s="168">
        <v>148.568926091270</v>
      </c>
      <c r="C540" s="168">
        <v>148.507062003968</v>
      </c>
      <c r="D540" s="168">
        <v>146.520195436508</v>
      </c>
      <c r="E540" s="168">
        <v>88.75830803571429</v>
      </c>
      <c r="F540" s="168">
        <v>146.475187003968</v>
      </c>
      <c r="G540" s="168">
        <v>232.768825396825</v>
      </c>
      <c r="H540" s="168">
        <v>152.81459375</v>
      </c>
      <c r="I540" s="168">
        <v>234.919058531746</v>
      </c>
      <c r="J540" s="168">
        <v>148.424717757937</v>
      </c>
      <c r="K540" s="168">
        <v>93.0798635912698</v>
      </c>
      <c r="L540" s="168">
        <v>93.10250793650791</v>
      </c>
      <c r="M540" s="168">
        <v>214.099146825397</v>
      </c>
      <c r="N540" s="168">
        <v>234.905253968254</v>
      </c>
      <c r="O540" s="29"/>
      <c r="P540" s="168">
        <v>65.535004489063</v>
      </c>
      <c r="Q540" s="168">
        <v>125.725119368266</v>
      </c>
      <c r="R540" s="168">
        <v>37.8469147894221</v>
      </c>
      <c r="S540" s="168">
        <v>231.998881305093</v>
      </c>
      <c r="T540" s="29"/>
    </row>
    <row r="541" ht="16" customHeight="1">
      <c r="A541" s="240">
        <v>148.881319444444</v>
      </c>
      <c r="B541" s="168">
        <v>148.807135416667</v>
      </c>
      <c r="C541" s="168">
        <v>148.695092757937</v>
      </c>
      <c r="D541" s="168">
        <v>148.225130456349</v>
      </c>
      <c r="E541" s="168">
        <v>126.742897321429</v>
      </c>
      <c r="F541" s="168">
        <v>147.535686507937</v>
      </c>
      <c r="G541" s="168">
        <v>193.694246031746</v>
      </c>
      <c r="H541" s="168">
        <v>148.625294642857</v>
      </c>
      <c r="I541" s="168">
        <v>234.917089781746</v>
      </c>
      <c r="J541" s="168">
        <v>37.0939017857143</v>
      </c>
      <c r="K541" s="168">
        <v>93.327027281746</v>
      </c>
      <c r="L541" s="168">
        <v>93.3205054563492</v>
      </c>
      <c r="M541" s="168">
        <v>234.913390376984</v>
      </c>
      <c r="N541" s="168">
        <v>46.4355882936508</v>
      </c>
      <c r="O541" s="29"/>
      <c r="P541" s="168">
        <v>70.47895496653609</v>
      </c>
      <c r="Q541" s="168">
        <v>125.892211985798</v>
      </c>
      <c r="R541" s="168">
        <v>37.9841230003265</v>
      </c>
      <c r="S541" s="168">
        <v>232.003663687561</v>
      </c>
      <c r="T541" s="29"/>
    </row>
    <row r="542" ht="16" customHeight="1">
      <c r="A542" s="240">
        <v>148.832053571429</v>
      </c>
      <c r="B542" s="168">
        <v>148.792951388889</v>
      </c>
      <c r="C542" s="168">
        <v>148.640112599206</v>
      </c>
      <c r="D542" s="168">
        <v>149.188335317460</v>
      </c>
      <c r="E542" s="168">
        <v>148.972850198413</v>
      </c>
      <c r="F542" s="168">
        <v>234.311881944444</v>
      </c>
      <c r="G542" s="168">
        <v>138.640242559524</v>
      </c>
      <c r="H542" s="168">
        <v>148.599931051587</v>
      </c>
      <c r="I542" s="168">
        <v>234.913954861111</v>
      </c>
      <c r="J542" s="168">
        <v>18.7826959325397</v>
      </c>
      <c r="K542" s="168">
        <v>93.3692098214286</v>
      </c>
      <c r="L542" s="168">
        <v>93.2834836309524</v>
      </c>
      <c r="M542" s="168">
        <v>234.914942956349</v>
      </c>
      <c r="N542" s="168">
        <v>56.1511691468254</v>
      </c>
      <c r="O542" s="29"/>
      <c r="P542" s="168">
        <v>75.7964016079008</v>
      </c>
      <c r="Q542" s="168">
        <v>125.897750877408</v>
      </c>
      <c r="R542" s="168">
        <v>40.5320840475025</v>
      </c>
      <c r="S542" s="168">
        <v>231.997181072478</v>
      </c>
      <c r="T542" s="29"/>
    </row>
    <row r="543" ht="16" customHeight="1">
      <c r="A543" s="240">
        <v>148.717237599206</v>
      </c>
      <c r="B543" s="168">
        <v>148.668155257937</v>
      </c>
      <c r="C543" s="168">
        <v>213.073898809524</v>
      </c>
      <c r="D543" s="168">
        <v>148.862088789683</v>
      </c>
      <c r="E543" s="168">
        <v>146.726575396825</v>
      </c>
      <c r="F543" s="168">
        <v>234.900120039683</v>
      </c>
      <c r="G543" s="168">
        <v>72.01967708333331</v>
      </c>
      <c r="H543" s="168">
        <v>148.542939484127</v>
      </c>
      <c r="I543" s="168">
        <v>234.911151785714</v>
      </c>
      <c r="J543" s="168">
        <v>20.51525</v>
      </c>
      <c r="K543" s="168">
        <v>93.1238625992064</v>
      </c>
      <c r="L543" s="168">
        <v>93.03288640873021</v>
      </c>
      <c r="M543" s="168">
        <v>234.914592261905</v>
      </c>
      <c r="N543" s="168">
        <v>70.4854459325397</v>
      </c>
      <c r="O543" s="29"/>
      <c r="P543" s="168">
        <v>75.6235507468169</v>
      </c>
      <c r="Q543" s="168">
        <v>125.700620306889</v>
      </c>
      <c r="R543" s="168">
        <v>40.3938311092067</v>
      </c>
      <c r="S543" s="168">
        <v>232.042953191316</v>
      </c>
      <c r="T543" s="29"/>
    </row>
    <row r="544" ht="16" customHeight="1">
      <c r="A544" s="240">
        <v>148.847947420635</v>
      </c>
      <c r="B544" s="168">
        <v>148.831352182540</v>
      </c>
      <c r="C544" s="168">
        <v>234.734917162698</v>
      </c>
      <c r="D544" s="168">
        <v>149.027507440476</v>
      </c>
      <c r="E544" s="168">
        <v>147.360453373016</v>
      </c>
      <c r="F544" s="168">
        <v>220.964590773810</v>
      </c>
      <c r="G544" s="168">
        <v>92.22126835317459</v>
      </c>
      <c r="H544" s="168">
        <v>148.635248511905</v>
      </c>
      <c r="I544" s="168">
        <v>234.903694444444</v>
      </c>
      <c r="J544" s="168">
        <v>29.7782078373016</v>
      </c>
      <c r="K544" s="168">
        <v>93.349162202381</v>
      </c>
      <c r="L544" s="168">
        <v>234.912271825397</v>
      </c>
      <c r="M544" s="168">
        <v>234.910509920635</v>
      </c>
      <c r="N544" s="168">
        <v>234.907050099206</v>
      </c>
      <c r="O544" s="29"/>
      <c r="P544" s="168">
        <v>82.01727064968991</v>
      </c>
      <c r="Q544" s="168">
        <v>125.906493327620</v>
      </c>
      <c r="R544" s="168">
        <v>141.717979207476</v>
      </c>
      <c r="S544" s="168">
        <v>232.025900363206</v>
      </c>
      <c r="T544" s="29"/>
    </row>
    <row r="545" ht="16" customHeight="1">
      <c r="A545" s="240">
        <v>148.912324900794</v>
      </c>
      <c r="B545" s="168">
        <v>148.803151785714</v>
      </c>
      <c r="C545" s="168">
        <v>233.253354166667</v>
      </c>
      <c r="D545" s="168">
        <v>149.213525793651</v>
      </c>
      <c r="E545" s="168">
        <v>148.967479166667</v>
      </c>
      <c r="F545" s="168">
        <v>192.217500496032</v>
      </c>
      <c r="G545" s="168">
        <v>109.533965277778</v>
      </c>
      <c r="H545" s="168">
        <v>148.599447420635</v>
      </c>
      <c r="I545" s="168">
        <v>234.903694444444</v>
      </c>
      <c r="J545" s="168">
        <v>47.8696909722222</v>
      </c>
      <c r="K545" s="168">
        <v>102.237398313492</v>
      </c>
      <c r="L545" s="168">
        <v>234.912271825397</v>
      </c>
      <c r="M545" s="168">
        <v>234.905416666667</v>
      </c>
      <c r="N545" s="168">
        <v>234.907375496032</v>
      </c>
      <c r="O545" s="29"/>
      <c r="P545" s="168">
        <v>81.9897506529546</v>
      </c>
      <c r="Q545" s="168">
        <v>125.891075946784</v>
      </c>
      <c r="R545" s="168">
        <v>141.716830925563</v>
      </c>
      <c r="S545" s="168">
        <v>196.574292972576</v>
      </c>
      <c r="T545" s="29"/>
    </row>
    <row r="546" ht="16" customHeight="1">
      <c r="A546" s="240">
        <v>148.694172619048</v>
      </c>
      <c r="B546" s="168">
        <v>148.694802579365</v>
      </c>
      <c r="C546" s="168">
        <v>223.499335317460</v>
      </c>
      <c r="D546" s="168">
        <v>148.920778273810</v>
      </c>
      <c r="E546" s="168">
        <v>149.116350694444</v>
      </c>
      <c r="F546" s="168">
        <v>176.872423611111</v>
      </c>
      <c r="G546" s="168">
        <v>131.088115079365</v>
      </c>
      <c r="H546" s="168">
        <v>148.520997519841</v>
      </c>
      <c r="I546" s="168">
        <v>234.905214285714</v>
      </c>
      <c r="J546" s="168">
        <v>77.8234305555556</v>
      </c>
      <c r="K546" s="168">
        <v>234.918940476190</v>
      </c>
      <c r="L546" s="168">
        <v>234.912271825397</v>
      </c>
      <c r="M546" s="168">
        <v>234.906204861111</v>
      </c>
      <c r="N546" s="168">
        <v>234.907050099206</v>
      </c>
      <c r="O546" s="29"/>
      <c r="P546" s="168">
        <v>85.9914534361737</v>
      </c>
      <c r="Q546" s="168">
        <v>125.763411585864</v>
      </c>
      <c r="R546" s="168">
        <v>232</v>
      </c>
      <c r="S546" s="168">
        <v>196.601509957558</v>
      </c>
      <c r="T546" s="29"/>
    </row>
    <row r="547" ht="16" customHeight="1">
      <c r="A547" s="240">
        <v>148.893387896825</v>
      </c>
      <c r="B547" s="168">
        <v>64.8130327380953</v>
      </c>
      <c r="C547" s="168">
        <v>180.360220238095</v>
      </c>
      <c r="D547" s="168">
        <v>151.857634920635</v>
      </c>
      <c r="E547" s="168">
        <v>149.165835813492</v>
      </c>
      <c r="F547" s="168">
        <v>146.337310019841</v>
      </c>
      <c r="G547" s="168">
        <v>234.597249007937</v>
      </c>
      <c r="H547" s="168">
        <v>148.506766865079</v>
      </c>
      <c r="I547" s="168">
        <v>234.903607142857</v>
      </c>
      <c r="J547" s="168">
        <v>89.1272574404762</v>
      </c>
      <c r="K547" s="168">
        <v>234.913699404762</v>
      </c>
      <c r="L547" s="168">
        <v>234.909243055556</v>
      </c>
      <c r="M547" s="168">
        <v>234.904589285714</v>
      </c>
      <c r="N547" s="168">
        <v>234.901955853175</v>
      </c>
      <c r="O547" s="29"/>
      <c r="P547" s="168">
        <v>86.15646067988899</v>
      </c>
      <c r="Q547" s="168">
        <v>125.909310214659</v>
      </c>
      <c r="R547" s="168">
        <v>232.000109165850</v>
      </c>
      <c r="S547" s="168">
        <v>163.614487430624</v>
      </c>
      <c r="T547" s="29"/>
    </row>
    <row r="548" ht="16" customHeight="1">
      <c r="A548" s="240">
        <v>148.831387896825</v>
      </c>
      <c r="B548" s="168">
        <v>72.2917986111111</v>
      </c>
      <c r="C548" s="168">
        <v>164.820480654762</v>
      </c>
      <c r="D548" s="168">
        <v>234.261014384921</v>
      </c>
      <c r="E548" s="168">
        <v>234.870779265873</v>
      </c>
      <c r="F548" s="168">
        <v>72.2818715277778</v>
      </c>
      <c r="G548" s="168">
        <v>234.506760912698</v>
      </c>
      <c r="H548" s="168">
        <v>39.0405302579365</v>
      </c>
      <c r="I548" s="168">
        <v>234.8981875</v>
      </c>
      <c r="J548" s="168">
        <v>89.1208293650794</v>
      </c>
      <c r="K548" s="168">
        <v>234.912009920635</v>
      </c>
      <c r="L548" s="168">
        <v>234.907194444444</v>
      </c>
      <c r="M548" s="168">
        <v>234.904589285714</v>
      </c>
      <c r="N548" s="168">
        <v>234.903448412698</v>
      </c>
      <c r="O548" s="29"/>
      <c r="P548" s="168">
        <v>89.1400755999021</v>
      </c>
      <c r="Q548" s="168">
        <v>125.844362144956</v>
      </c>
      <c r="R548" s="168">
        <v>231.997646302644</v>
      </c>
      <c r="S548" s="168">
        <v>163.623277322070</v>
      </c>
      <c r="T548" s="29"/>
    </row>
    <row r="549" ht="16" customHeight="1">
      <c r="A549" s="240">
        <v>148.745255456349</v>
      </c>
      <c r="B549" s="168">
        <v>90.5458095238095</v>
      </c>
      <c r="C549" s="168">
        <v>154.944088293651</v>
      </c>
      <c r="D549" s="168">
        <v>234.898164186508</v>
      </c>
      <c r="E549" s="168">
        <v>234.883859623016</v>
      </c>
      <c r="F549" s="168">
        <v>69.2211716269841</v>
      </c>
      <c r="G549" s="168">
        <v>232.621941468254</v>
      </c>
      <c r="H549" s="168">
        <v>18.4235887896825</v>
      </c>
      <c r="I549" s="168">
        <v>234.640819444444</v>
      </c>
      <c r="J549" s="168">
        <v>88.8943918650794</v>
      </c>
      <c r="K549" s="168">
        <v>234.902040178571</v>
      </c>
      <c r="L549" s="168">
        <v>234.906113095238</v>
      </c>
      <c r="M549" s="168">
        <v>234.905253968254</v>
      </c>
      <c r="N549" s="168">
        <v>77.81262946428571</v>
      </c>
      <c r="O549" s="29"/>
      <c r="P549" s="168">
        <v>88.98205854146261</v>
      </c>
      <c r="Q549" s="168">
        <v>125.719018323539</v>
      </c>
      <c r="R549" s="168">
        <v>231.994514160953</v>
      </c>
      <c r="S549" s="168">
        <v>149.645533892426</v>
      </c>
      <c r="T549" s="29"/>
    </row>
    <row r="550" ht="16" customHeight="1">
      <c r="A550" s="240">
        <v>148.780029761905</v>
      </c>
      <c r="B550" s="168">
        <v>108.685663194444</v>
      </c>
      <c r="C550" s="168">
        <v>148.487887896825</v>
      </c>
      <c r="D550" s="168">
        <v>234.605071924603</v>
      </c>
      <c r="E550" s="168">
        <v>230.576936507937</v>
      </c>
      <c r="F550" s="168">
        <v>102.435585317460</v>
      </c>
      <c r="G550" s="168">
        <v>193.624734126984</v>
      </c>
      <c r="H550" s="168">
        <v>20.32603125</v>
      </c>
      <c r="I550" s="168">
        <v>199.677993055556</v>
      </c>
      <c r="J550" s="168">
        <v>89.0692177579365</v>
      </c>
      <c r="K550" s="168">
        <v>234.906794642857</v>
      </c>
      <c r="L550" s="168">
        <v>234.903690972222</v>
      </c>
      <c r="M550" s="168">
        <v>83.17848759920641</v>
      </c>
      <c r="N550" s="168">
        <v>40.5134970238095</v>
      </c>
      <c r="O550" s="29"/>
      <c r="P550" s="168">
        <v>92.39586394058109</v>
      </c>
      <c r="Q550" s="168">
        <v>125.893756631570</v>
      </c>
      <c r="R550" s="168">
        <v>231.994391731962</v>
      </c>
      <c r="S550" s="168">
        <v>149.712326048808</v>
      </c>
      <c r="T550" s="29"/>
    </row>
    <row r="551" ht="16" customHeight="1">
      <c r="A551" s="240">
        <v>148.806113095238</v>
      </c>
      <c r="B551" s="168">
        <v>149.671484126984</v>
      </c>
      <c r="C551" s="168">
        <v>149.021744047619</v>
      </c>
      <c r="D551" s="168">
        <v>220.819090277778</v>
      </c>
      <c r="E551" s="168">
        <v>187.787599702381</v>
      </c>
      <c r="F551" s="168">
        <v>122.067421626984</v>
      </c>
      <c r="G551" s="168">
        <v>137.299786706349</v>
      </c>
      <c r="H551" s="168">
        <v>29.2746299603175</v>
      </c>
      <c r="I551" s="168">
        <v>178.529398809524</v>
      </c>
      <c r="J551" s="168">
        <v>89.12911755952381</v>
      </c>
      <c r="K551" s="168">
        <v>234.903690972222</v>
      </c>
      <c r="L551" s="168">
        <v>234.903690972222</v>
      </c>
      <c r="M551" s="168">
        <v>26.046933531746</v>
      </c>
      <c r="N551" s="168">
        <v>46.88965625</v>
      </c>
      <c r="O551" s="29"/>
      <c r="P551" s="168">
        <v>92.32154240124061</v>
      </c>
      <c r="Q551" s="168">
        <v>125.831911116552</v>
      </c>
      <c r="R551" s="168">
        <v>231.479511508325</v>
      </c>
      <c r="S551" s="168">
        <v>142.086587904016</v>
      </c>
      <c r="T551" s="29"/>
    </row>
    <row r="552" ht="16" customHeight="1">
      <c r="A552" s="240">
        <v>154.939688988095</v>
      </c>
      <c r="B552" s="168">
        <v>146.134234126984</v>
      </c>
      <c r="C552" s="168">
        <v>149.011057539683</v>
      </c>
      <c r="D552" s="168">
        <v>192.107678571429</v>
      </c>
      <c r="E552" s="168">
        <v>172.691962797619</v>
      </c>
      <c r="F552" s="168">
        <v>144.796551587302</v>
      </c>
      <c r="G552" s="168">
        <v>72.0569528769841</v>
      </c>
      <c r="H552" s="168">
        <v>47.1865843253968</v>
      </c>
      <c r="I552" s="168">
        <v>162.091184523810</v>
      </c>
      <c r="J552" s="168">
        <v>88.93939335317459</v>
      </c>
      <c r="K552" s="168">
        <v>234.905253968254</v>
      </c>
      <c r="L552" s="168">
        <v>234.905253968254</v>
      </c>
      <c r="M552" s="168">
        <v>29.278962797619</v>
      </c>
      <c r="N552" s="168">
        <v>56.5758204365079</v>
      </c>
      <c r="O552" s="29"/>
      <c r="P552" s="168">
        <v>95.7816606472413</v>
      </c>
      <c r="Q552" s="168">
        <v>125.731736145119</v>
      </c>
      <c r="R552" s="168">
        <v>212.581356615246</v>
      </c>
      <c r="S552" s="168">
        <v>142.0337347984</v>
      </c>
      <c r="T552" s="29"/>
    </row>
    <row r="553" ht="16" customHeight="1">
      <c r="A553" s="240">
        <v>234.5818125</v>
      </c>
      <c r="B553" s="168">
        <v>147.273139384921</v>
      </c>
      <c r="C553" s="168">
        <v>148.914125992064</v>
      </c>
      <c r="D553" s="168">
        <v>176.977312003968</v>
      </c>
      <c r="E553" s="168">
        <v>150.905017857143</v>
      </c>
      <c r="F553" s="168">
        <v>146.941688988095</v>
      </c>
      <c r="G553" s="168">
        <v>92.2112604166667</v>
      </c>
      <c r="H553" s="168">
        <v>89.04744444444449</v>
      </c>
      <c r="I553" s="168">
        <v>152.554909226191</v>
      </c>
      <c r="J553" s="168">
        <v>89.08537103174601</v>
      </c>
      <c r="K553" s="168">
        <v>234.903738591270</v>
      </c>
      <c r="L553" s="168">
        <v>232.609349206349</v>
      </c>
      <c r="M553" s="168">
        <v>55.4804032738095</v>
      </c>
      <c r="N553" s="168">
        <v>234.922522321429</v>
      </c>
      <c r="O553" s="29"/>
      <c r="P553" s="168">
        <v>95.9120516038198</v>
      </c>
      <c r="Q553" s="168">
        <v>125.899288381489</v>
      </c>
      <c r="R553" s="168">
        <v>212.592077313908</v>
      </c>
      <c r="S553" s="168">
        <v>137.020146710741</v>
      </c>
      <c r="T553" s="29"/>
    </row>
    <row r="554" ht="16" customHeight="1">
      <c r="A554" s="240">
        <v>234.890196428571</v>
      </c>
      <c r="B554" s="168">
        <v>148.767286706349</v>
      </c>
      <c r="C554" s="168">
        <v>148.381645337302</v>
      </c>
      <c r="D554" s="168">
        <v>162.365344742063</v>
      </c>
      <c r="E554" s="168">
        <v>147.584369047619</v>
      </c>
      <c r="F554" s="168">
        <v>148.489300595238</v>
      </c>
      <c r="G554" s="168">
        <v>109.441520833333</v>
      </c>
      <c r="H554" s="168">
        <v>89.1080074404762</v>
      </c>
      <c r="I554" s="168">
        <v>148.195736111111</v>
      </c>
      <c r="J554" s="168">
        <v>89.1395758928571</v>
      </c>
      <c r="K554" s="168">
        <v>234.903738591270</v>
      </c>
      <c r="L554" s="168">
        <v>172.444100198413</v>
      </c>
      <c r="M554" s="168">
        <v>79.54581200396829</v>
      </c>
      <c r="N554" s="168">
        <v>234.929601190476</v>
      </c>
      <c r="O554" s="29"/>
      <c r="P554" s="168">
        <v>99.1429236043095</v>
      </c>
      <c r="Q554" s="168">
        <v>125.859920829252</v>
      </c>
      <c r="R554" s="168">
        <v>199.774137895854</v>
      </c>
      <c r="S554" s="168">
        <v>137.019917156383</v>
      </c>
      <c r="T554" s="29"/>
    </row>
    <row r="555" ht="16" customHeight="1">
      <c r="A555" s="240">
        <v>234.544036210317</v>
      </c>
      <c r="B555" s="168">
        <v>149.551940476190</v>
      </c>
      <c r="C555" s="168">
        <v>148.291059523810</v>
      </c>
      <c r="D555" s="168">
        <v>153.536629464286</v>
      </c>
      <c r="E555" s="168">
        <v>148.240701388889</v>
      </c>
      <c r="F555" s="168">
        <v>152.717834821429</v>
      </c>
      <c r="G555" s="168">
        <v>130.319066964286</v>
      </c>
      <c r="H555" s="168">
        <v>88.8019548611111</v>
      </c>
      <c r="I555" s="168">
        <v>148.167837301587</v>
      </c>
      <c r="J555" s="168">
        <v>88.95718849206349</v>
      </c>
      <c r="K555" s="168">
        <v>234.904325396825</v>
      </c>
      <c r="L555" s="168">
        <v>21.0990153769841</v>
      </c>
      <c r="M555" s="168">
        <v>93.13451190476189</v>
      </c>
      <c r="N555" s="168">
        <v>234.918705853175</v>
      </c>
      <c r="O555" s="29"/>
      <c r="P555" s="168">
        <v>99.0733660830885</v>
      </c>
      <c r="Q555" s="168">
        <v>125.737492858309</v>
      </c>
      <c r="R555" s="168">
        <v>199.778053072968</v>
      </c>
      <c r="S555" s="168">
        <v>133.678794788606</v>
      </c>
      <c r="T555" s="29"/>
    </row>
    <row r="556" ht="16" customHeight="1">
      <c r="A556" s="240">
        <v>219.315196428571</v>
      </c>
      <c r="B556" s="168">
        <v>148.924478670635</v>
      </c>
      <c r="C556" s="168">
        <v>148.359129464286</v>
      </c>
      <c r="D556" s="168">
        <v>148.478133928571</v>
      </c>
      <c r="E556" s="168">
        <v>137.273245535714</v>
      </c>
      <c r="F556" s="168">
        <v>234.410702380952</v>
      </c>
      <c r="G556" s="168">
        <v>217.000028769841</v>
      </c>
      <c r="H556" s="168">
        <v>89.03465525793651</v>
      </c>
      <c r="I556" s="168">
        <v>148.682832341270</v>
      </c>
      <c r="J556" s="168">
        <v>89.12314484126991</v>
      </c>
      <c r="K556" s="168">
        <v>232.737591269841</v>
      </c>
      <c r="L556" s="168">
        <v>25.367943452381</v>
      </c>
      <c r="M556" s="168">
        <v>93.32619394841269</v>
      </c>
      <c r="N556" s="168">
        <v>234.911330853175</v>
      </c>
      <c r="O556" s="29"/>
      <c r="P556" s="168">
        <v>102.093956598923</v>
      </c>
      <c r="Q556" s="168">
        <v>125.913692662422</v>
      </c>
      <c r="R556" s="168">
        <v>165.504479880836</v>
      </c>
      <c r="S556" s="168">
        <v>133.767007937480</v>
      </c>
      <c r="T556" s="29"/>
    </row>
    <row r="557" ht="16" customHeight="1">
      <c r="A557" s="240">
        <v>191.419322420635</v>
      </c>
      <c r="B557" s="168">
        <v>148.819843253968</v>
      </c>
      <c r="C557" s="168">
        <v>148.300742063492</v>
      </c>
      <c r="D557" s="168">
        <v>148.324893849206</v>
      </c>
      <c r="E557" s="168">
        <v>71.2609325396825</v>
      </c>
      <c r="F557" s="168">
        <v>234.888936011905</v>
      </c>
      <c r="G557" s="168">
        <v>234.869069940476</v>
      </c>
      <c r="H557" s="168">
        <v>89.11685615079369</v>
      </c>
      <c r="I557" s="168">
        <v>145.366189484127</v>
      </c>
      <c r="J557" s="168">
        <v>89.1383045634921</v>
      </c>
      <c r="K557" s="168">
        <v>222.689083333333</v>
      </c>
      <c r="L557" s="168">
        <v>38.8631750992064</v>
      </c>
      <c r="M557" s="168">
        <v>93.3163814484127</v>
      </c>
      <c r="N557" s="168">
        <v>234.906794642857</v>
      </c>
      <c r="O557" s="29"/>
      <c r="P557" s="168">
        <v>102.092123224780</v>
      </c>
      <c r="Q557" s="168">
        <v>125.890813234574</v>
      </c>
      <c r="R557" s="168">
        <v>150.943366389161</v>
      </c>
      <c r="S557" s="168">
        <v>130.768874469474</v>
      </c>
      <c r="T557" s="29"/>
    </row>
    <row r="558" ht="16" customHeight="1">
      <c r="A558" s="240">
        <v>176.741898313492</v>
      </c>
      <c r="B558" s="168">
        <v>148.724510416667</v>
      </c>
      <c r="C558" s="168">
        <v>148.145355158730</v>
      </c>
      <c r="D558" s="168">
        <v>148.349172619048</v>
      </c>
      <c r="E558" s="168">
        <v>89.2102822420635</v>
      </c>
      <c r="F558" s="168">
        <v>234.601966765873</v>
      </c>
      <c r="G558" s="168">
        <v>234.572191468254</v>
      </c>
      <c r="H558" s="168">
        <v>88.9133551587302</v>
      </c>
      <c r="I558" s="168">
        <v>20.6740069444444</v>
      </c>
      <c r="J558" s="168">
        <v>90.4342986111111</v>
      </c>
      <c r="K558" s="168">
        <v>200.056311507937</v>
      </c>
      <c r="L558" s="168">
        <v>61.0609990079365</v>
      </c>
      <c r="M558" s="168">
        <v>218.642620535714</v>
      </c>
      <c r="N558" s="168">
        <v>234.905253968254</v>
      </c>
      <c r="O558" s="29"/>
      <c r="P558" s="168">
        <v>104.856206639732</v>
      </c>
      <c r="Q558" s="168">
        <v>125.720296686255</v>
      </c>
      <c r="R558" s="168">
        <v>150.855760794156</v>
      </c>
      <c r="S558" s="168">
        <v>130.655547053542</v>
      </c>
      <c r="T558" s="29"/>
    </row>
    <row r="559" ht="16" customHeight="1">
      <c r="A559" s="240">
        <v>162.767185019841</v>
      </c>
      <c r="B559" s="168">
        <v>148.912220238095</v>
      </c>
      <c r="C559" s="168">
        <v>148.267717261905</v>
      </c>
      <c r="D559" s="168">
        <v>148.364577876984</v>
      </c>
      <c r="E559" s="168">
        <v>148.427784226190</v>
      </c>
      <c r="F559" s="168">
        <v>220.965369543651</v>
      </c>
      <c r="G559" s="168">
        <v>220.944363095238</v>
      </c>
      <c r="H559" s="168">
        <v>89.0880550595238</v>
      </c>
      <c r="I559" s="168">
        <v>18.8189920634921</v>
      </c>
      <c r="J559" s="168">
        <v>234.906265873016</v>
      </c>
      <c r="K559" s="168">
        <v>179.264170634921</v>
      </c>
      <c r="L559" s="168">
        <v>93.2392440476191</v>
      </c>
      <c r="M559" s="168">
        <v>234.898549603175</v>
      </c>
      <c r="N559" s="168">
        <v>40.812566468254</v>
      </c>
      <c r="O559" s="29"/>
      <c r="P559" s="168">
        <v>105.050465230167</v>
      </c>
      <c r="Q559" s="168">
        <v>125.899860226902</v>
      </c>
      <c r="R559" s="168">
        <v>143.063576354881</v>
      </c>
      <c r="S559" s="168">
        <v>128.840602554685</v>
      </c>
      <c r="T559" s="29"/>
    </row>
    <row r="560" ht="16" customHeight="1">
      <c r="A560" s="240">
        <v>152.872349206349</v>
      </c>
      <c r="B560" s="168">
        <v>148.772582341270</v>
      </c>
      <c r="C560" s="168">
        <v>148.242226190476</v>
      </c>
      <c r="D560" s="168">
        <v>148.399555555556</v>
      </c>
      <c r="E560" s="168">
        <v>149.253125</v>
      </c>
      <c r="F560" s="168">
        <v>192.229508928571</v>
      </c>
      <c r="G560" s="168">
        <v>192.542072420635</v>
      </c>
      <c r="H560" s="168">
        <v>89.0917653769841</v>
      </c>
      <c r="I560" s="168">
        <v>22.0545530753968</v>
      </c>
      <c r="J560" s="168">
        <v>234.906265873016</v>
      </c>
      <c r="K560" s="168">
        <v>161.933089781746</v>
      </c>
      <c r="L560" s="168">
        <v>93.27610813492061</v>
      </c>
      <c r="M560" s="168">
        <v>234.900587301587</v>
      </c>
      <c r="N560" s="168">
        <v>47.2438343253968</v>
      </c>
      <c r="O560" s="29"/>
      <c r="P560" s="168">
        <v>159.619839618022</v>
      </c>
      <c r="Q560" s="168">
        <v>125.844481003102</v>
      </c>
      <c r="R560" s="168">
        <v>138.079335006530</v>
      </c>
      <c r="S560" s="168">
        <v>128.830065499510</v>
      </c>
      <c r="T560" s="29"/>
    </row>
    <row r="561" ht="16" customHeight="1">
      <c r="A561" s="240">
        <v>148.500645833333</v>
      </c>
      <c r="B561" s="168">
        <v>148.699819940476</v>
      </c>
      <c r="C561" s="168">
        <v>148.165716269841</v>
      </c>
      <c r="D561" s="168">
        <v>148.195770337302</v>
      </c>
      <c r="E561" s="168">
        <v>148.851871527778</v>
      </c>
      <c r="F561" s="168">
        <v>176.842752976190</v>
      </c>
      <c r="G561" s="168">
        <v>134.670229662698</v>
      </c>
      <c r="H561" s="168">
        <v>88.9806106150794</v>
      </c>
      <c r="I561" s="168">
        <v>33.1185922619048</v>
      </c>
      <c r="J561" s="168">
        <v>234.906265873016</v>
      </c>
      <c r="K561" s="168">
        <v>25.5981225198413</v>
      </c>
      <c r="L561" s="168">
        <v>93.11995138888889</v>
      </c>
      <c r="M561" s="168">
        <v>234.892458333333</v>
      </c>
      <c r="N561" s="168">
        <v>56.8745317460318</v>
      </c>
      <c r="O561" s="29"/>
      <c r="P561" s="168">
        <v>159.522496327130</v>
      </c>
      <c r="Q561" s="168">
        <v>125.705727126183</v>
      </c>
      <c r="R561" s="168">
        <v>138.024274098106</v>
      </c>
      <c r="S561" s="168">
        <v>127.114290013875</v>
      </c>
      <c r="T561" s="29"/>
    </row>
    <row r="562" ht="16" customHeight="1">
      <c r="A562" s="240">
        <v>148.626053075397</v>
      </c>
      <c r="B562" s="168">
        <v>148.753432043651</v>
      </c>
      <c r="C562" s="168">
        <v>148.242363591270</v>
      </c>
      <c r="D562" s="168">
        <v>146.362058531746</v>
      </c>
      <c r="E562" s="168">
        <v>170.971322916667</v>
      </c>
      <c r="F562" s="168">
        <v>152.930520833333</v>
      </c>
      <c r="G562" s="168">
        <v>72.3532624007937</v>
      </c>
      <c r="H562" s="168">
        <v>89.1490620039683</v>
      </c>
      <c r="I562" s="168">
        <v>53.8022916666667</v>
      </c>
      <c r="J562" s="168">
        <v>234.904954365079</v>
      </c>
      <c r="K562" s="168">
        <v>19.0957023809524</v>
      </c>
      <c r="L562" s="168">
        <v>93.2012991071429</v>
      </c>
      <c r="M562" s="168">
        <v>234.899899801587</v>
      </c>
      <c r="N562" s="168">
        <v>234.914790674603</v>
      </c>
      <c r="O562" s="29"/>
      <c r="P562" s="168">
        <v>220.692252285341</v>
      </c>
      <c r="Q562" s="168">
        <v>125.860029484982</v>
      </c>
      <c r="R562" s="168">
        <v>134.476456904995</v>
      </c>
      <c r="S562" s="168">
        <v>127.208375163239</v>
      </c>
      <c r="T562" s="29"/>
    </row>
    <row r="563" ht="16" customHeight="1">
      <c r="A563" s="240">
        <v>148.561223710317</v>
      </c>
      <c r="B563" s="168">
        <v>148.843133432540</v>
      </c>
      <c r="C563" s="168">
        <v>104.937303075397</v>
      </c>
      <c r="D563" s="168">
        <v>72.0238854166667</v>
      </c>
      <c r="E563" s="168">
        <v>234.832790674603</v>
      </c>
      <c r="F563" s="168">
        <v>145.874277777778</v>
      </c>
      <c r="G563" s="168">
        <v>92.74010615079369</v>
      </c>
      <c r="H563" s="168">
        <v>89.1163735119048</v>
      </c>
      <c r="I563" s="168">
        <v>87.0498253968254</v>
      </c>
      <c r="J563" s="168">
        <v>234.903556051587</v>
      </c>
      <c r="K563" s="168">
        <v>22.72590625</v>
      </c>
      <c r="L563" s="168">
        <v>93.2352266865079</v>
      </c>
      <c r="M563" s="168">
        <v>234.896825396825</v>
      </c>
      <c r="N563" s="168">
        <v>234.915483134921</v>
      </c>
      <c r="O563" s="29"/>
      <c r="P563" s="168">
        <v>202.622467250245</v>
      </c>
      <c r="Q563" s="168">
        <v>125.796191948253</v>
      </c>
      <c r="R563" s="168">
        <v>134.472937581619</v>
      </c>
      <c r="S563" s="168">
        <v>126.251095739471</v>
      </c>
      <c r="T563" s="29"/>
    </row>
    <row r="564" ht="16" customHeight="1">
      <c r="A564" s="240">
        <v>148.570259424603</v>
      </c>
      <c r="B564" s="168">
        <v>148.588041170635</v>
      </c>
      <c r="C564" s="168">
        <v>65.7660749007937</v>
      </c>
      <c r="D564" s="168">
        <v>69.24486954365079</v>
      </c>
      <c r="E564" s="168">
        <v>234.294702876984</v>
      </c>
      <c r="F564" s="168">
        <v>71.36748660714289</v>
      </c>
      <c r="G564" s="168">
        <v>109.384814980159</v>
      </c>
      <c r="H564" s="168">
        <v>88.99641765873019</v>
      </c>
      <c r="I564" s="168">
        <v>86.78976240079371</v>
      </c>
      <c r="J564" s="168">
        <v>234.903499503968</v>
      </c>
      <c r="K564" s="168">
        <v>34.5093055555556</v>
      </c>
      <c r="L564" s="168">
        <v>93.1292886904762</v>
      </c>
      <c r="M564" s="168">
        <v>234.899210317460</v>
      </c>
      <c r="N564" s="168">
        <v>234.914790674603</v>
      </c>
      <c r="O564" s="29"/>
      <c r="P564" s="168">
        <v>202.576385488084</v>
      </c>
      <c r="Q564" s="168">
        <v>125.689369082599</v>
      </c>
      <c r="R564" s="168">
        <v>131.866471290402</v>
      </c>
      <c r="S564" s="168">
        <v>126.186903158668</v>
      </c>
      <c r="T564" s="29"/>
    </row>
    <row r="565" ht="16" customHeight="1">
      <c r="A565" s="240">
        <v>148.637100198413</v>
      </c>
      <c r="B565" s="168">
        <v>189.143873015873</v>
      </c>
      <c r="C565" s="168">
        <v>76.0218898809524</v>
      </c>
      <c r="D565" s="168">
        <v>84.9398293650794</v>
      </c>
      <c r="E565" s="168">
        <v>187.856208829365</v>
      </c>
      <c r="F565" s="168">
        <v>69.5009315476191</v>
      </c>
      <c r="G565" s="168">
        <v>218.288374503968</v>
      </c>
      <c r="H565" s="168">
        <v>89.0720868055556</v>
      </c>
      <c r="I565" s="168">
        <v>86.8599945436508</v>
      </c>
      <c r="J565" s="168">
        <v>234.903505952381</v>
      </c>
      <c r="K565" s="168">
        <v>56.1410560515873</v>
      </c>
      <c r="L565" s="168">
        <v>93.1876329365079</v>
      </c>
      <c r="M565" s="168">
        <v>234.897135912698</v>
      </c>
      <c r="N565" s="168">
        <v>234.917422123016</v>
      </c>
      <c r="O565" s="29"/>
      <c r="P565" s="168">
        <v>199.144654954293</v>
      </c>
      <c r="Q565" s="168">
        <v>125.864670053869</v>
      </c>
      <c r="R565" s="168">
        <v>79.2462715270976</v>
      </c>
      <c r="S565" s="168">
        <v>125.431804501306</v>
      </c>
      <c r="T565" s="29"/>
    </row>
    <row r="566" ht="16" customHeight="1">
      <c r="A566" s="240">
        <v>148.571509920635</v>
      </c>
      <c r="B566" s="168">
        <v>234.893173115079</v>
      </c>
      <c r="C566" s="168">
        <v>93.9295882936508</v>
      </c>
      <c r="D566" s="168">
        <v>102.386924603175</v>
      </c>
      <c r="E566" s="168">
        <v>171.809929067460</v>
      </c>
      <c r="F566" s="168">
        <v>85.4253382936508</v>
      </c>
      <c r="G566" s="168">
        <v>234.874534226190</v>
      </c>
      <c r="H566" s="168">
        <v>89.1261626984127</v>
      </c>
      <c r="I566" s="168">
        <v>86.8289821428571</v>
      </c>
      <c r="J566" s="168">
        <v>234.898021329365</v>
      </c>
      <c r="K566" s="168">
        <v>91.227589781746</v>
      </c>
      <c r="L566" s="168">
        <v>234.918048611111</v>
      </c>
      <c r="M566" s="168">
        <v>234.889211805556</v>
      </c>
      <c r="N566" s="168">
        <v>234.911393849206</v>
      </c>
      <c r="O566" s="29"/>
      <c r="P566" s="168">
        <v>164.463091230003</v>
      </c>
      <c r="Q566" s="168">
        <v>125.821668911198</v>
      </c>
      <c r="R566" s="168">
        <v>79.1574594964088</v>
      </c>
      <c r="S566" s="168">
        <v>125.392596106758</v>
      </c>
      <c r="T566" s="29"/>
    </row>
    <row r="567" ht="16" customHeight="1">
      <c r="A567" s="240">
        <v>148.551929563492</v>
      </c>
      <c r="B567" s="168">
        <v>234.838928571429</v>
      </c>
      <c r="C567" s="168">
        <v>111.815564980159</v>
      </c>
      <c r="D567" s="168">
        <v>121.783697916667</v>
      </c>
      <c r="E567" s="168">
        <v>158.396451388889</v>
      </c>
      <c r="F567" s="168">
        <v>102.799965773810</v>
      </c>
      <c r="G567" s="168">
        <v>234.590599702381</v>
      </c>
      <c r="H567" s="168">
        <v>89.0524270833333</v>
      </c>
      <c r="I567" s="168">
        <v>86.51050793650791</v>
      </c>
      <c r="J567" s="168">
        <v>234.640871527778</v>
      </c>
      <c r="K567" s="168">
        <v>93.1034811507937</v>
      </c>
      <c r="L567" s="168">
        <v>234.918048611111</v>
      </c>
      <c r="M567" s="168">
        <v>77.69802976190481</v>
      </c>
      <c r="N567" s="168">
        <v>234.907368055556</v>
      </c>
      <c r="O567" s="29"/>
      <c r="P567" s="168">
        <v>164.402257794646</v>
      </c>
      <c r="Q567" s="168">
        <v>125.731716250408</v>
      </c>
      <c r="R567" s="168">
        <v>22.9854069743715</v>
      </c>
      <c r="S567" s="168">
        <v>124.188904872674</v>
      </c>
      <c r="T567" s="29"/>
    </row>
    <row r="568" ht="16" customHeight="1">
      <c r="A568" s="240">
        <v>148.578588293651</v>
      </c>
      <c r="B568" s="168">
        <v>205.450167658730</v>
      </c>
      <c r="C568" s="168">
        <v>133.905575892857</v>
      </c>
      <c r="D568" s="168">
        <v>146.851969246032</v>
      </c>
      <c r="E568" s="168">
        <v>148.440109126984</v>
      </c>
      <c r="F568" s="168">
        <v>145.810145833333</v>
      </c>
      <c r="G568" s="168">
        <v>192.474790674603</v>
      </c>
      <c r="H568" s="168">
        <v>90.34970188492061</v>
      </c>
      <c r="I568" s="168">
        <v>86.6321676587302</v>
      </c>
      <c r="J568" s="168">
        <v>222.395644345238</v>
      </c>
      <c r="K568" s="168">
        <v>93.2752584325397</v>
      </c>
      <c r="L568" s="168">
        <v>234.913371031746</v>
      </c>
      <c r="M568" s="168">
        <v>29.7659722222222</v>
      </c>
      <c r="N568" s="168">
        <v>73.99700148809519</v>
      </c>
      <c r="O568" s="29"/>
      <c r="P568" s="168">
        <v>150.0903306603</v>
      </c>
      <c r="Q568" s="168">
        <v>117.579066172870</v>
      </c>
      <c r="R568" s="168">
        <v>23.0003218862227</v>
      </c>
      <c r="S568" s="168">
        <v>124.314234410708</v>
      </c>
      <c r="T568" s="29"/>
    </row>
    <row r="569" ht="16" customHeight="1">
      <c r="A569" s="240">
        <v>148.599622519841</v>
      </c>
      <c r="B569" s="168">
        <v>184.419366567460</v>
      </c>
      <c r="C569" s="168">
        <v>148.471236111111</v>
      </c>
      <c r="D569" s="168">
        <v>146.674266865079</v>
      </c>
      <c r="E569" s="168">
        <v>148.460587797619</v>
      </c>
      <c r="F569" s="168">
        <v>146.907621527778</v>
      </c>
      <c r="G569" s="168">
        <v>133.520669642857</v>
      </c>
      <c r="H569" s="168">
        <v>234.920353174603</v>
      </c>
      <c r="I569" s="168">
        <v>86.5420768849206</v>
      </c>
      <c r="J569" s="168">
        <v>200.016535714286</v>
      </c>
      <c r="K569" s="168">
        <v>93.3005223214286</v>
      </c>
      <c r="L569" s="168">
        <v>234.909130952381</v>
      </c>
      <c r="M569" s="168">
        <v>40.1696607142857</v>
      </c>
      <c r="N569" s="168">
        <v>40.909873015873</v>
      </c>
      <c r="O569" s="29"/>
      <c r="P569" s="168">
        <v>150.087321967842</v>
      </c>
      <c r="Q569" s="168">
        <v>117.515315356676</v>
      </c>
      <c r="R569" s="168">
        <v>23.4528934051583</v>
      </c>
      <c r="S569" s="168">
        <v>123.838213658994</v>
      </c>
      <c r="T569" s="29"/>
    </row>
    <row r="570" ht="16" customHeight="1">
      <c r="A570" s="240">
        <v>148.457342757937</v>
      </c>
      <c r="B570" s="168">
        <v>168.349660714286</v>
      </c>
      <c r="C570" s="168">
        <v>146.628982142857</v>
      </c>
      <c r="D570" s="168">
        <v>148.210278273810</v>
      </c>
      <c r="E570" s="168">
        <v>148.894969246032</v>
      </c>
      <c r="F570" s="168">
        <v>146.444975198413</v>
      </c>
      <c r="G570" s="168">
        <v>72.2344107142857</v>
      </c>
      <c r="H570" s="168">
        <v>234.920353174603</v>
      </c>
      <c r="I570" s="168">
        <v>86.3591994047619</v>
      </c>
      <c r="J570" s="168">
        <v>178.847661706349</v>
      </c>
      <c r="K570" s="168">
        <v>93.14825297619051</v>
      </c>
      <c r="L570" s="168">
        <v>234.902094246032</v>
      </c>
      <c r="M570" s="168">
        <v>55.9646066468254</v>
      </c>
      <c r="N570" s="168">
        <v>47.6482733134921</v>
      </c>
      <c r="O570" s="29"/>
      <c r="P570" s="168">
        <v>142.201322233105</v>
      </c>
      <c r="Q570" s="168">
        <v>56.5218780607248</v>
      </c>
      <c r="R570" s="168">
        <v>23.4363165197519</v>
      </c>
      <c r="S570" s="168">
        <v>123.770111002285</v>
      </c>
      <c r="T570" s="29"/>
    </row>
    <row r="571" ht="16" customHeight="1">
      <c r="A571" s="240">
        <v>148.638373511905</v>
      </c>
      <c r="B571" s="168">
        <v>156.870593253968</v>
      </c>
      <c r="C571" s="168">
        <v>148.466666666667</v>
      </c>
      <c r="D571" s="168">
        <v>149.022867063492</v>
      </c>
      <c r="E571" s="168">
        <v>135.324953373016</v>
      </c>
      <c r="F571" s="168">
        <v>148.444068452381</v>
      </c>
      <c r="G571" s="168">
        <v>78.2401111111111</v>
      </c>
      <c r="H571" s="168">
        <v>234.915803075397</v>
      </c>
      <c r="I571" s="168">
        <v>86.4009538690476</v>
      </c>
      <c r="J571" s="168">
        <v>162.984528769841</v>
      </c>
      <c r="K571" s="168">
        <v>93.3014474206349</v>
      </c>
      <c r="L571" s="168">
        <v>234.903690972222</v>
      </c>
      <c r="M571" s="168">
        <v>80.8258214285714</v>
      </c>
      <c r="N571" s="168">
        <v>72.2884260912698</v>
      </c>
      <c r="O571" s="29"/>
      <c r="P571" s="168">
        <v>142.320680807215</v>
      </c>
      <c r="Q571" s="168">
        <v>61.5943310275873</v>
      </c>
      <c r="R571" s="168">
        <v>24.5482247796278</v>
      </c>
      <c r="S571" s="168">
        <v>123.488037667320</v>
      </c>
      <c r="T571" s="29"/>
    </row>
    <row r="572" ht="16" customHeight="1">
      <c r="A572" s="240">
        <v>148.552977678571</v>
      </c>
      <c r="B572" s="168">
        <v>150.668219246032</v>
      </c>
      <c r="C572" s="168">
        <v>149.348877976190</v>
      </c>
      <c r="D572" s="168">
        <v>149.202407242064</v>
      </c>
      <c r="E572" s="168">
        <v>65.968380952381</v>
      </c>
      <c r="F572" s="168">
        <v>152.734063492063</v>
      </c>
      <c r="G572" s="168">
        <v>92.1837306547619</v>
      </c>
      <c r="H572" s="168">
        <v>234.906744543651</v>
      </c>
      <c r="I572" s="168">
        <v>86.4508948412698</v>
      </c>
      <c r="J572" s="168">
        <v>152.922036210317</v>
      </c>
      <c r="K572" s="168">
        <v>93.3585699404762</v>
      </c>
      <c r="L572" s="168">
        <v>234.903690972222</v>
      </c>
      <c r="M572" s="168">
        <v>93.3456081349206</v>
      </c>
      <c r="N572" s="168">
        <v>234.928457341270</v>
      </c>
      <c r="O572" s="29"/>
      <c r="P572" s="168">
        <v>137.413193764283</v>
      </c>
      <c r="Q572" s="168">
        <v>66.4099340923931</v>
      </c>
      <c r="R572" s="168">
        <v>25.455043564316</v>
      </c>
      <c r="S572" s="168">
        <v>123.484011283872</v>
      </c>
      <c r="T572" s="29"/>
    </row>
    <row r="573" ht="16" customHeight="1">
      <c r="A573" s="240">
        <v>148.480857638889</v>
      </c>
      <c r="B573" s="168">
        <v>147.989567956349</v>
      </c>
      <c r="C573" s="168">
        <v>149.106773313492</v>
      </c>
      <c r="D573" s="168">
        <v>148.860785714286</v>
      </c>
      <c r="E573" s="168">
        <v>71.58453125</v>
      </c>
      <c r="F573" s="168">
        <v>234.511888888889</v>
      </c>
      <c r="G573" s="168">
        <v>109.956703373016</v>
      </c>
      <c r="H573" s="168">
        <v>234.905214285714</v>
      </c>
      <c r="I573" s="168">
        <v>86.11067013888891</v>
      </c>
      <c r="J573" s="168">
        <v>148.136499503968</v>
      </c>
      <c r="K573" s="168">
        <v>93.0300545634921</v>
      </c>
      <c r="L573" s="168">
        <v>234.905253968254</v>
      </c>
      <c r="M573" s="168">
        <v>93.130498015873</v>
      </c>
      <c r="N573" s="168">
        <v>234.928457341270</v>
      </c>
      <c r="O573" s="29"/>
      <c r="P573" s="168">
        <v>137.292784341332</v>
      </c>
      <c r="Q573" s="168">
        <v>71.4401245714985</v>
      </c>
      <c r="R573" s="168">
        <v>25.3751622184133</v>
      </c>
      <c r="S573" s="168">
        <v>122.915992797094</v>
      </c>
      <c r="T573" s="29"/>
    </row>
    <row r="574" ht="16" customHeight="1">
      <c r="A574" s="240">
        <v>148.298820932540</v>
      </c>
      <c r="B574" s="168">
        <v>148.645208829365</v>
      </c>
      <c r="C574" s="168">
        <v>149.418301587302</v>
      </c>
      <c r="D574" s="168">
        <v>149.032543154762</v>
      </c>
      <c r="E574" s="168">
        <v>107.618034226190</v>
      </c>
      <c r="F574" s="168">
        <v>234.549205853175</v>
      </c>
      <c r="G574" s="168">
        <v>219.40965625</v>
      </c>
      <c r="H574" s="168">
        <v>234.903690972222</v>
      </c>
      <c r="I574" s="168">
        <v>86.2279489087302</v>
      </c>
      <c r="J574" s="168">
        <v>33.0753377976191</v>
      </c>
      <c r="K574" s="168">
        <v>93.30848065476189</v>
      </c>
      <c r="L574" s="168">
        <v>234.903690972222</v>
      </c>
      <c r="M574" s="168">
        <v>222.853180059524</v>
      </c>
      <c r="N574" s="168">
        <v>234.915662698413</v>
      </c>
      <c r="O574" s="29"/>
      <c r="P574" s="168">
        <v>133.817643547992</v>
      </c>
      <c r="Q574" s="168">
        <v>78.1549629652302</v>
      </c>
      <c r="R574" s="168">
        <v>26.4513574314398</v>
      </c>
      <c r="S574" s="168">
        <v>123.064526199804</v>
      </c>
      <c r="T574" s="29"/>
    </row>
    <row r="575" ht="16" customHeight="1">
      <c r="A575" s="240">
        <v>148.385449900794</v>
      </c>
      <c r="B575" s="168">
        <v>148.689163194444</v>
      </c>
      <c r="C575" s="168">
        <v>149.299048115079</v>
      </c>
      <c r="D575" s="168">
        <v>149.196811011905</v>
      </c>
      <c r="E575" s="168">
        <v>128.146222718254</v>
      </c>
      <c r="F575" s="168">
        <v>232.384775297619</v>
      </c>
      <c r="G575" s="168">
        <v>234.876775793651</v>
      </c>
      <c r="H575" s="168">
        <v>234.903690972222</v>
      </c>
      <c r="I575" s="168">
        <v>86.17855307539681</v>
      </c>
      <c r="J575" s="168">
        <v>18.8089072420635</v>
      </c>
      <c r="K575" s="168">
        <v>93.291931547619</v>
      </c>
      <c r="L575" s="168">
        <v>234.902783730159</v>
      </c>
      <c r="M575" s="168">
        <v>234.912934027778</v>
      </c>
      <c r="N575" s="168">
        <v>234.911450396825</v>
      </c>
      <c r="O575" s="29"/>
      <c r="P575" s="168">
        <v>131.394388161117</v>
      </c>
      <c r="Q575" s="168">
        <v>79.5182771180215</v>
      </c>
      <c r="R575" s="168">
        <v>26.4513207027424</v>
      </c>
      <c r="S575" s="168">
        <v>122.602888814071</v>
      </c>
      <c r="T575" s="29"/>
    </row>
    <row r="576" ht="16" customHeight="1">
      <c r="A576" s="240">
        <v>143.825580853175</v>
      </c>
      <c r="B576" s="168">
        <v>148.661860615079</v>
      </c>
      <c r="C576" s="168">
        <v>149.220081349206</v>
      </c>
      <c r="D576" s="168">
        <v>148.907105654762</v>
      </c>
      <c r="E576" s="168">
        <v>149.634798611111</v>
      </c>
      <c r="F576" s="168">
        <v>220.257881448413</v>
      </c>
      <c r="G576" s="168">
        <v>234.525331845238</v>
      </c>
      <c r="H576" s="168">
        <v>234.905253968254</v>
      </c>
      <c r="I576" s="168">
        <v>86.0756572420635</v>
      </c>
      <c r="J576" s="168">
        <v>20.9235133928571</v>
      </c>
      <c r="K576" s="168">
        <v>93.3233020833333</v>
      </c>
      <c r="L576" s="168">
        <v>234.672964285714</v>
      </c>
      <c r="M576" s="168">
        <v>234.912934027778</v>
      </c>
      <c r="N576" s="168">
        <v>234.907471726190</v>
      </c>
      <c r="O576" s="29"/>
      <c r="P576" s="168">
        <v>131.240034280118</v>
      </c>
      <c r="Q576" s="168">
        <v>82.78384345412989</v>
      </c>
      <c r="R576" s="168">
        <v>28.2706471392426</v>
      </c>
      <c r="S576" s="168">
        <v>122.509431623408</v>
      </c>
      <c r="T576" s="29"/>
    </row>
    <row r="577" ht="16" customHeight="1">
      <c r="A577" s="240">
        <v>69.7917956349206</v>
      </c>
      <c r="B577" s="168">
        <v>148.860333333333</v>
      </c>
      <c r="C577" s="168">
        <v>149.282321428571</v>
      </c>
      <c r="D577" s="168">
        <v>149.144001488095</v>
      </c>
      <c r="E577" s="168">
        <v>146.839673115079</v>
      </c>
      <c r="F577" s="168">
        <v>176.9909375</v>
      </c>
      <c r="G577" s="168">
        <v>232.275792658730</v>
      </c>
      <c r="H577" s="168">
        <v>234.898312003968</v>
      </c>
      <c r="I577" s="168">
        <v>86.04161359126979</v>
      </c>
      <c r="J577" s="168">
        <v>30.8088705357143</v>
      </c>
      <c r="K577" s="168">
        <v>234.912911706349</v>
      </c>
      <c r="L577" s="168">
        <v>166.571780257937</v>
      </c>
      <c r="M577" s="168">
        <v>234.911424107143</v>
      </c>
      <c r="N577" s="168">
        <v>234.906606646825</v>
      </c>
      <c r="O577" s="29"/>
      <c r="P577" s="168">
        <v>128.398782851779</v>
      </c>
      <c r="Q577" s="168">
        <v>82.94398618592879</v>
      </c>
      <c r="R577" s="168">
        <v>28.3361293054195</v>
      </c>
      <c r="S577" s="168">
        <v>122.159066376918</v>
      </c>
      <c r="T577" s="29"/>
    </row>
    <row r="578" ht="16" customHeight="1">
      <c r="A578" s="240">
        <v>69.8913888888889</v>
      </c>
      <c r="B578" s="168">
        <v>148.857092261905</v>
      </c>
      <c r="C578" s="168">
        <v>149.341037698413</v>
      </c>
      <c r="D578" s="168">
        <v>153.108548115079</v>
      </c>
      <c r="E578" s="168">
        <v>147.316452876984</v>
      </c>
      <c r="F578" s="168">
        <v>162.215883432540</v>
      </c>
      <c r="G578" s="168">
        <v>220.197512896825</v>
      </c>
      <c r="H578" s="168">
        <v>234.641435019841</v>
      </c>
      <c r="I578" s="168">
        <v>140.564787202381</v>
      </c>
      <c r="J578" s="168">
        <v>49.4949518849206</v>
      </c>
      <c r="K578" s="168">
        <v>234.912911706349</v>
      </c>
      <c r="L578" s="168">
        <v>20.6442837301587</v>
      </c>
      <c r="M578" s="168">
        <v>234.906569940476</v>
      </c>
      <c r="N578" s="168">
        <v>72.4759940476191</v>
      </c>
      <c r="O578" s="29"/>
      <c r="P578" s="168">
        <v>128.355435337088</v>
      </c>
      <c r="Q578" s="168">
        <v>86.718273547176</v>
      </c>
      <c r="R578" s="168">
        <v>30.6075972290238</v>
      </c>
      <c r="S578" s="168">
        <v>122.107504387039</v>
      </c>
      <c r="T578" s="29"/>
    </row>
    <row r="579" ht="16" customHeight="1">
      <c r="A579" s="240">
        <v>86.07653125</v>
      </c>
      <c r="B579" s="168">
        <v>148.813182539683</v>
      </c>
      <c r="C579" s="168">
        <v>149.106534226191</v>
      </c>
      <c r="D579" s="168">
        <v>234.468329861111</v>
      </c>
      <c r="E579" s="168">
        <v>148.166178075397</v>
      </c>
      <c r="F579" s="168">
        <v>152.698078869048</v>
      </c>
      <c r="G579" s="168">
        <v>191.288142361111</v>
      </c>
      <c r="H579" s="168">
        <v>232.487850694444</v>
      </c>
      <c r="I579" s="168">
        <v>234.918485119048</v>
      </c>
      <c r="J579" s="168">
        <v>80.0389459325397</v>
      </c>
      <c r="K579" s="168">
        <v>234.912911706349</v>
      </c>
      <c r="L579" s="168">
        <v>19.913787202381</v>
      </c>
      <c r="M579" s="168">
        <v>234.904261904762</v>
      </c>
      <c r="N579" s="168">
        <v>40.9677926587302</v>
      </c>
      <c r="O579" s="29"/>
      <c r="P579" s="168">
        <v>125.311861328763</v>
      </c>
      <c r="Q579" s="168">
        <v>86.64535841087169</v>
      </c>
      <c r="R579" s="168">
        <v>30.4762645894548</v>
      </c>
      <c r="S579" s="168">
        <v>122.049504672706</v>
      </c>
      <c r="T579" s="29"/>
    </row>
    <row r="580" ht="16" customHeight="1">
      <c r="A580" s="240">
        <v>146.454186011905</v>
      </c>
      <c r="B580" s="168">
        <v>148.923835317460</v>
      </c>
      <c r="C580" s="168">
        <v>149.209537202381</v>
      </c>
      <c r="D580" s="168">
        <v>232.561795138889</v>
      </c>
      <c r="E580" s="168">
        <v>149.147444444444</v>
      </c>
      <c r="F580" s="168">
        <v>145.314685515873</v>
      </c>
      <c r="G580" s="168">
        <v>132.298740575397</v>
      </c>
      <c r="H580" s="168">
        <v>200.057060019841</v>
      </c>
      <c r="I580" s="168">
        <v>234.912007440476</v>
      </c>
      <c r="J580" s="168">
        <v>89.08602628968249</v>
      </c>
      <c r="K580" s="168">
        <v>234.910642361111</v>
      </c>
      <c r="L580" s="168">
        <v>39.0439791666667</v>
      </c>
      <c r="M580" s="168">
        <v>234.903787202381</v>
      </c>
      <c r="N580" s="168">
        <v>48.417371031746</v>
      </c>
      <c r="O580" s="29"/>
      <c r="P580" s="168">
        <v>125.507227391446</v>
      </c>
      <c r="Q580" s="168">
        <v>90.59130754162589</v>
      </c>
      <c r="R580" s="168">
        <v>32.5353059704538</v>
      </c>
      <c r="S580" s="168">
        <v>122.172908504734</v>
      </c>
      <c r="T580" s="29"/>
    </row>
    <row r="581" ht="16" customHeight="1">
      <c r="A581" s="240">
        <v>146.427619047619</v>
      </c>
      <c r="B581" s="168">
        <v>148.911828373016</v>
      </c>
      <c r="C581" s="168">
        <v>218.512408234127</v>
      </c>
      <c r="D581" s="168">
        <v>192.125024305556</v>
      </c>
      <c r="E581" s="168">
        <v>148.914440476190</v>
      </c>
      <c r="F581" s="168">
        <v>70.58266071428569</v>
      </c>
      <c r="G581" s="168">
        <v>72.0628933531746</v>
      </c>
      <c r="H581" s="168">
        <v>178.931445436508</v>
      </c>
      <c r="I581" s="168">
        <v>234.903059523810</v>
      </c>
      <c r="J581" s="168">
        <v>89.04590625</v>
      </c>
      <c r="K581" s="168">
        <v>234.906511408730</v>
      </c>
      <c r="L581" s="168">
        <v>61.5666810515873</v>
      </c>
      <c r="M581" s="168">
        <v>234.903787202381</v>
      </c>
      <c r="N581" s="168">
        <v>58.021537202381</v>
      </c>
      <c r="O581" s="29"/>
      <c r="P581" s="168">
        <v>123.928667258407</v>
      </c>
      <c r="Q581" s="168">
        <v>94.6146924991838</v>
      </c>
      <c r="R581" s="168">
        <v>34.6828793258244</v>
      </c>
      <c r="S581" s="168">
        <v>122.127897486125</v>
      </c>
      <c r="T581" s="29"/>
    </row>
    <row r="582" ht="16" customHeight="1">
      <c r="A582" s="240">
        <v>147.172979166667</v>
      </c>
      <c r="B582" s="168">
        <v>148.841757936508</v>
      </c>
      <c r="C582" s="168">
        <v>234.900366567460</v>
      </c>
      <c r="D582" s="168">
        <v>176.806065972222</v>
      </c>
      <c r="E582" s="168">
        <v>148.967087797619</v>
      </c>
      <c r="F582" s="168">
        <v>69.31347569444451</v>
      </c>
      <c r="G582" s="168">
        <v>77.688371031746</v>
      </c>
      <c r="H582" s="168">
        <v>162.507054563492</v>
      </c>
      <c r="I582" s="168">
        <v>234.899025297619</v>
      </c>
      <c r="J582" s="168">
        <v>88.86596031746031</v>
      </c>
      <c r="K582" s="168">
        <v>234.904030257937</v>
      </c>
      <c r="L582" s="168">
        <v>93.03365376984129</v>
      </c>
      <c r="M582" s="168">
        <v>234.905253968254</v>
      </c>
      <c r="N582" s="168">
        <v>72.64287053571429</v>
      </c>
      <c r="O582" s="29"/>
      <c r="P582" s="168">
        <v>123.786906729514</v>
      </c>
      <c r="Q582" s="168">
        <v>94.55383304766571</v>
      </c>
      <c r="R582" s="168">
        <v>34.6048058480248</v>
      </c>
      <c r="S582" s="168">
        <v>122.050236185929</v>
      </c>
      <c r="T582" s="29"/>
    </row>
    <row r="583" ht="16" customHeight="1">
      <c r="A583" s="240">
        <v>148.885227182540</v>
      </c>
      <c r="B583" s="168">
        <v>148.875804563492</v>
      </c>
      <c r="C583" s="168">
        <v>234.688467757937</v>
      </c>
      <c r="D583" s="168">
        <v>153.588553075397</v>
      </c>
      <c r="E583" s="168">
        <v>174.127469246032</v>
      </c>
      <c r="F583" s="168">
        <v>102.909812996032</v>
      </c>
      <c r="G583" s="168">
        <v>110.186706845238</v>
      </c>
      <c r="H583" s="168">
        <v>148.543188988095</v>
      </c>
      <c r="I583" s="168">
        <v>234.903690972222</v>
      </c>
      <c r="J583" s="168">
        <v>89.14217162698409</v>
      </c>
      <c r="K583" s="168">
        <v>234.903755456349</v>
      </c>
      <c r="L583" s="168">
        <v>93.2611706349206</v>
      </c>
      <c r="M583" s="168">
        <v>73.5918635912698</v>
      </c>
      <c r="N583" s="168">
        <v>234.907726686508</v>
      </c>
      <c r="O583" s="29"/>
      <c r="P583" s="168">
        <v>61.9800440744368</v>
      </c>
      <c r="Q583" s="168">
        <v>98.7604437030689</v>
      </c>
      <c r="R583" s="168">
        <v>37.9167778730003</v>
      </c>
      <c r="S583" s="168">
        <v>122.178170400751</v>
      </c>
      <c r="T583" s="29"/>
    </row>
    <row r="584" ht="16" customHeight="1">
      <c r="A584" s="240">
        <v>148.781030753968</v>
      </c>
      <c r="B584" s="168">
        <v>122.459047123016</v>
      </c>
      <c r="C584" s="168">
        <v>232.857258432540</v>
      </c>
      <c r="D584" s="168">
        <v>148.244752976190</v>
      </c>
      <c r="E584" s="168">
        <v>234.886024305556</v>
      </c>
      <c r="F584" s="168">
        <v>145.726670634921</v>
      </c>
      <c r="G584" s="168">
        <v>131.942014880952</v>
      </c>
      <c r="H584" s="168">
        <v>148.516560019841</v>
      </c>
      <c r="I584" s="168">
        <v>234.903690972222</v>
      </c>
      <c r="J584" s="168">
        <v>88.8800089285714</v>
      </c>
      <c r="K584" s="168">
        <v>234.903755456349</v>
      </c>
      <c r="L584" s="168">
        <v>93.1854791666667</v>
      </c>
      <c r="M584" s="168">
        <v>25.888001984127</v>
      </c>
      <c r="N584" s="168">
        <v>234.908660218254</v>
      </c>
      <c r="O584" s="29"/>
      <c r="P584" s="168">
        <v>65.6348086026771</v>
      </c>
      <c r="Q584" s="168">
        <v>98.73030576640549</v>
      </c>
      <c r="R584" s="168">
        <v>40.3890823947111</v>
      </c>
      <c r="S584" s="168">
        <v>122.136662381652</v>
      </c>
      <c r="T584" s="29"/>
    </row>
    <row r="585" ht="16" customHeight="1">
      <c r="A585" s="240">
        <v>148.726884920635</v>
      </c>
      <c r="B585" s="168">
        <v>64.76631398809521</v>
      </c>
      <c r="C585" s="168">
        <v>222.624307539683</v>
      </c>
      <c r="D585" s="168">
        <v>148.327571428571</v>
      </c>
      <c r="E585" s="168">
        <v>234.873041170635</v>
      </c>
      <c r="F585" s="168">
        <v>146.734290674603</v>
      </c>
      <c r="G585" s="168">
        <v>220.554935019841</v>
      </c>
      <c r="H585" s="168">
        <v>148.495721230159</v>
      </c>
      <c r="I585" s="168">
        <v>234.905253968254</v>
      </c>
      <c r="J585" s="168">
        <v>88.8915932539683</v>
      </c>
      <c r="K585" s="168">
        <v>234.905253968254</v>
      </c>
      <c r="L585" s="168">
        <v>93.0359786706349</v>
      </c>
      <c r="M585" s="168">
        <v>29.8781408730159</v>
      </c>
      <c r="N585" s="168">
        <v>234.907726686508</v>
      </c>
      <c r="O585" s="29"/>
      <c r="P585" s="168">
        <v>65.5118904056481</v>
      </c>
      <c r="Q585" s="168">
        <v>102.104276852759</v>
      </c>
      <c r="R585" s="168">
        <v>40.3325671318968</v>
      </c>
      <c r="S585" s="168">
        <v>122.057739552726</v>
      </c>
      <c r="T585" s="29"/>
    </row>
    <row r="586" ht="16" customHeight="1">
      <c r="A586" s="240">
        <v>148.853649305556</v>
      </c>
      <c r="B586" s="168">
        <v>73.34419394841269</v>
      </c>
      <c r="C586" s="168">
        <v>195.796885912698</v>
      </c>
      <c r="D586" s="168">
        <v>148.491582837302</v>
      </c>
      <c r="E586" s="168">
        <v>234.183041666667</v>
      </c>
      <c r="F586" s="168">
        <v>146.573312996032</v>
      </c>
      <c r="G586" s="168">
        <v>234.012563988095</v>
      </c>
      <c r="H586" s="168">
        <v>148.620202380952</v>
      </c>
      <c r="I586" s="168">
        <v>234.901437003968</v>
      </c>
      <c r="J586" s="168">
        <v>89.0533903769841</v>
      </c>
      <c r="K586" s="168">
        <v>234.903016865079</v>
      </c>
      <c r="L586" s="168">
        <v>93.2568824404762</v>
      </c>
      <c r="M586" s="168">
        <v>57.0486527777778</v>
      </c>
      <c r="N586" s="168">
        <v>234.902345238095</v>
      </c>
      <c r="O586" s="29"/>
      <c r="P586" s="168">
        <v>70.4551695641528</v>
      </c>
      <c r="Q586" s="168">
        <v>105.338099391936</v>
      </c>
      <c r="R586" s="168">
        <v>44.2986089005877</v>
      </c>
      <c r="S586" s="168">
        <v>122.184267364512</v>
      </c>
      <c r="T586" s="29"/>
    </row>
    <row r="587" ht="16" customHeight="1">
      <c r="A587" s="240">
        <v>148.910627976190</v>
      </c>
      <c r="B587" s="168">
        <v>91.2187906746032</v>
      </c>
      <c r="C587" s="168">
        <v>179.360621527778</v>
      </c>
      <c r="D587" s="168">
        <v>148.322046130952</v>
      </c>
      <c r="E587" s="168">
        <v>229.802890873016</v>
      </c>
      <c r="F587" s="168">
        <v>148.460187003968</v>
      </c>
      <c r="G587" s="168">
        <v>232.167173115079</v>
      </c>
      <c r="H587" s="168">
        <v>148.557</v>
      </c>
      <c r="I587" s="168">
        <v>234.653947420635</v>
      </c>
      <c r="J587" s="168">
        <v>89.0543050595238</v>
      </c>
      <c r="K587" s="168">
        <v>234.672827380952</v>
      </c>
      <c r="L587" s="168">
        <v>93.22102529761909</v>
      </c>
      <c r="M587" s="168">
        <v>82.26934126984131</v>
      </c>
      <c r="N587" s="168">
        <v>234.904774305556</v>
      </c>
      <c r="O587" s="29"/>
      <c r="P587" s="168">
        <v>70.4514951640549</v>
      </c>
      <c r="Q587" s="168">
        <v>105.334502020078</v>
      </c>
      <c r="R587" s="168">
        <v>56.7028745306889</v>
      </c>
      <c r="S587" s="168">
        <v>122.179042707313</v>
      </c>
      <c r="T587" s="29"/>
    </row>
    <row r="588" ht="16" customHeight="1">
      <c r="A588" s="240">
        <v>148.682383432540</v>
      </c>
      <c r="B588" s="168">
        <v>109.072967261905</v>
      </c>
      <c r="C588" s="168">
        <v>163.772852182540</v>
      </c>
      <c r="D588" s="168">
        <v>148.291504464286</v>
      </c>
      <c r="E588" s="168">
        <v>211.599288690476</v>
      </c>
      <c r="F588" s="168">
        <v>154.362604662698</v>
      </c>
      <c r="G588" s="168">
        <v>220.222900297619</v>
      </c>
      <c r="H588" s="168">
        <v>148.428422619048</v>
      </c>
      <c r="I588" s="168">
        <v>232.479247519841</v>
      </c>
      <c r="J588" s="168">
        <v>88.8435704365079</v>
      </c>
      <c r="K588" s="168">
        <v>232.560786706349</v>
      </c>
      <c r="L588" s="168">
        <v>92.9879841269841</v>
      </c>
      <c r="M588" s="168">
        <v>92.9097906746032</v>
      </c>
      <c r="N588" s="168">
        <v>70.74927232142861</v>
      </c>
      <c r="O588" s="29"/>
      <c r="P588" s="168">
        <v>75.6031984573947</v>
      </c>
      <c r="Q588" s="168">
        <v>108.294828905485</v>
      </c>
      <c r="R588" s="168">
        <v>56.5563698783872</v>
      </c>
      <c r="S588" s="168">
        <v>122.038743674502</v>
      </c>
      <c r="T588" s="29"/>
    </row>
    <row r="589" ht="16" customHeight="1">
      <c r="A589" s="240">
        <v>148.843090773810</v>
      </c>
      <c r="B589" s="168">
        <v>148.811925099206</v>
      </c>
      <c r="C589" s="168">
        <v>154.415759424603</v>
      </c>
      <c r="D589" s="168">
        <v>148.021199404762</v>
      </c>
      <c r="E589" s="168">
        <v>170.920124007937</v>
      </c>
      <c r="F589" s="168">
        <v>234.652923611111</v>
      </c>
      <c r="G589" s="168">
        <v>191.497923115079</v>
      </c>
      <c r="H589" s="168">
        <v>148.395875496032</v>
      </c>
      <c r="I589" s="168">
        <v>199.710507440476</v>
      </c>
      <c r="J589" s="168">
        <v>89.1357762896825</v>
      </c>
      <c r="K589" s="168">
        <v>222.710151785714</v>
      </c>
      <c r="L589" s="168">
        <v>93.164974702381</v>
      </c>
      <c r="M589" s="168">
        <v>93.2825034722222</v>
      </c>
      <c r="N589" s="168">
        <v>40.9239161706349</v>
      </c>
      <c r="O589" s="29"/>
      <c r="P589" s="168">
        <v>75.80091617695069</v>
      </c>
      <c r="Q589" s="168">
        <v>108.451716556481</v>
      </c>
      <c r="R589" s="168">
        <v>230.010942091087</v>
      </c>
      <c r="S589" s="168">
        <v>72.3809286238981</v>
      </c>
      <c r="T589" s="29"/>
    </row>
    <row r="590" ht="16" customHeight="1">
      <c r="A590" s="240">
        <v>148.878969246032</v>
      </c>
      <c r="B590" s="168">
        <v>146.266087301587</v>
      </c>
      <c r="C590" s="168">
        <v>148.640816964286</v>
      </c>
      <c r="D590" s="168">
        <v>148.167114087302</v>
      </c>
      <c r="E590" s="168">
        <v>158.614896825397</v>
      </c>
      <c r="F590" s="168">
        <v>234.517024801587</v>
      </c>
      <c r="G590" s="168">
        <v>130.951786210317</v>
      </c>
      <c r="H590" s="168">
        <v>33.5836875</v>
      </c>
      <c r="I590" s="168">
        <v>178.581019345238</v>
      </c>
      <c r="J590" s="168">
        <v>89.0902003968254</v>
      </c>
      <c r="K590" s="168">
        <v>200.222198412698</v>
      </c>
      <c r="L590" s="168">
        <v>234.918008928571</v>
      </c>
      <c r="M590" s="168">
        <v>226.445599206349</v>
      </c>
      <c r="N590" s="168">
        <v>48.1160952380952</v>
      </c>
      <c r="O590" s="29"/>
      <c r="P590" s="168">
        <v>81.9534494368267</v>
      </c>
      <c r="Q590" s="168">
        <v>110.886500163239</v>
      </c>
      <c r="R590" s="168">
        <v>229.987843311296</v>
      </c>
      <c r="S590" s="168">
        <v>72.33612777505709</v>
      </c>
      <c r="T590" s="29"/>
    </row>
    <row r="591" ht="16" customHeight="1">
      <c r="A591" s="240">
        <v>148.674954861111</v>
      </c>
      <c r="B591" s="168">
        <v>147.050043154762</v>
      </c>
      <c r="C591" s="168">
        <v>148.258967757937</v>
      </c>
      <c r="D591" s="168">
        <v>145.317744047619</v>
      </c>
      <c r="E591" s="168">
        <v>150.79640625</v>
      </c>
      <c r="F591" s="168">
        <v>232.316350694444</v>
      </c>
      <c r="G591" s="168">
        <v>72.057472718254</v>
      </c>
      <c r="H591" s="168">
        <v>18.4148125</v>
      </c>
      <c r="I591" s="168">
        <v>162.147029265873</v>
      </c>
      <c r="J591" s="168">
        <v>91.7803576388889</v>
      </c>
      <c r="K591" s="168">
        <v>179.073782242064</v>
      </c>
      <c r="L591" s="168">
        <v>234.918008928571</v>
      </c>
      <c r="M591" s="168">
        <v>234.920586805556</v>
      </c>
      <c r="N591" s="168">
        <v>58.1513958333333</v>
      </c>
      <c r="O591" s="29"/>
      <c r="P591" s="168">
        <v>81.8671466903363</v>
      </c>
      <c r="Q591" s="168">
        <v>110.765034280118</v>
      </c>
      <c r="R591" s="168">
        <v>232</v>
      </c>
      <c r="S591" s="168">
        <v>23.5471525057134</v>
      </c>
      <c r="T591" s="29"/>
    </row>
    <row r="592" ht="16" customHeight="1">
      <c r="A592" s="240">
        <v>148.863966765873</v>
      </c>
      <c r="B592" s="168">
        <v>147.938915674603</v>
      </c>
      <c r="C592" s="168">
        <v>148.328680059524</v>
      </c>
      <c r="D592" s="168">
        <v>69.52302926587301</v>
      </c>
      <c r="E592" s="168">
        <v>148.769865079365</v>
      </c>
      <c r="F592" s="168">
        <v>220.318876984127</v>
      </c>
      <c r="G592" s="168">
        <v>93.20612351190481</v>
      </c>
      <c r="H592" s="168">
        <v>20.9586721230159</v>
      </c>
      <c r="I592" s="168">
        <v>148.242567956349</v>
      </c>
      <c r="J592" s="168">
        <v>234.906703373016</v>
      </c>
      <c r="K592" s="168">
        <v>24.1270778769841</v>
      </c>
      <c r="L592" s="168">
        <v>234.914655753968</v>
      </c>
      <c r="M592" s="168">
        <v>234.916048115079</v>
      </c>
      <c r="N592" s="168">
        <v>72.5832182539683</v>
      </c>
      <c r="O592" s="29"/>
      <c r="P592" s="168">
        <v>86.1293758161933</v>
      </c>
      <c r="Q592" s="168">
        <v>113.077983186419</v>
      </c>
      <c r="R592" s="168">
        <v>232.000163238655</v>
      </c>
      <c r="S592" s="168">
        <v>23.5850325457068</v>
      </c>
      <c r="T592" s="29"/>
    </row>
    <row r="593" ht="16" customHeight="1">
      <c r="A593" s="240">
        <v>148.796685019841</v>
      </c>
      <c r="B593" s="168">
        <v>148.826567460317</v>
      </c>
      <c r="C593" s="168">
        <v>148.296888888889</v>
      </c>
      <c r="D593" s="168">
        <v>85.8064955357143</v>
      </c>
      <c r="E593" s="168">
        <v>149.171175099206</v>
      </c>
      <c r="F593" s="168">
        <v>192.124731150794</v>
      </c>
      <c r="G593" s="168">
        <v>110.571872519841</v>
      </c>
      <c r="H593" s="168">
        <v>30.45021875</v>
      </c>
      <c r="I593" s="168">
        <v>148.222496527778</v>
      </c>
      <c r="J593" s="168">
        <v>234.906703373016</v>
      </c>
      <c r="K593" s="168">
        <v>18.954535218254</v>
      </c>
      <c r="L593" s="168">
        <v>234.915091765873</v>
      </c>
      <c r="M593" s="168">
        <v>234.916302579365</v>
      </c>
      <c r="N593" s="168">
        <v>234.926411706349</v>
      </c>
      <c r="O593" s="29"/>
      <c r="P593" s="168">
        <v>86.0818448008488</v>
      </c>
      <c r="Q593" s="168">
        <v>113.052027220046</v>
      </c>
      <c r="R593" s="168">
        <v>232.000163238655</v>
      </c>
      <c r="S593" s="168">
        <v>24.3275888630428</v>
      </c>
      <c r="T593" s="29"/>
    </row>
    <row r="594" ht="16" customHeight="1">
      <c r="A594" s="240">
        <v>148.723198412698</v>
      </c>
      <c r="B594" s="168">
        <v>148.587306547619</v>
      </c>
      <c r="C594" s="168">
        <v>148.216633928571</v>
      </c>
      <c r="D594" s="168">
        <v>102.730620039683</v>
      </c>
      <c r="E594" s="168">
        <v>149.155796130952</v>
      </c>
      <c r="F594" s="168">
        <v>176.885936011905</v>
      </c>
      <c r="G594" s="168">
        <v>131.784895337302</v>
      </c>
      <c r="H594" s="168">
        <v>49.0662400793651</v>
      </c>
      <c r="I594" s="168">
        <v>148.189946924603</v>
      </c>
      <c r="J594" s="168">
        <v>234.906703373016</v>
      </c>
      <c r="K594" s="168">
        <v>22.8022296626984</v>
      </c>
      <c r="L594" s="168">
        <v>234.904697916667</v>
      </c>
      <c r="M594" s="168">
        <v>234.905964285714</v>
      </c>
      <c r="N594" s="168">
        <v>234.926411706349</v>
      </c>
      <c r="O594" s="29"/>
      <c r="P594" s="168">
        <v>88.9932878305583</v>
      </c>
      <c r="Q594" s="168">
        <v>114.299898485961</v>
      </c>
      <c r="R594" s="168">
        <v>232.000224453151</v>
      </c>
      <c r="S594" s="168">
        <v>24.3142476738492</v>
      </c>
      <c r="T594" s="29"/>
    </row>
    <row r="595" ht="16" customHeight="1">
      <c r="A595" s="240">
        <v>148.783830853175</v>
      </c>
      <c r="B595" s="168">
        <v>148.777737599206</v>
      </c>
      <c r="C595" s="168">
        <v>148.308784226190</v>
      </c>
      <c r="D595" s="168">
        <v>122.674719742063</v>
      </c>
      <c r="E595" s="168">
        <v>133.176309027778</v>
      </c>
      <c r="F595" s="168">
        <v>152.849154265873</v>
      </c>
      <c r="G595" s="168">
        <v>234.784574900794</v>
      </c>
      <c r="H595" s="168">
        <v>79.687</v>
      </c>
      <c r="I595" s="168">
        <v>148.777411210317</v>
      </c>
      <c r="J595" s="168">
        <v>234.912166666667</v>
      </c>
      <c r="K595" s="168">
        <v>35.1668407738095</v>
      </c>
      <c r="L595" s="168">
        <v>234.903690972222</v>
      </c>
      <c r="M595" s="168">
        <v>234.906794642857</v>
      </c>
      <c r="N595" s="168">
        <v>234.910669146825</v>
      </c>
      <c r="O595" s="29"/>
      <c r="P595" s="168">
        <v>92.41320651730329</v>
      </c>
      <c r="Q595" s="168">
        <v>114.448922624878</v>
      </c>
      <c r="R595" s="168">
        <v>232.000163238655</v>
      </c>
      <c r="S595" s="168">
        <v>25.6843290891283</v>
      </c>
      <c r="T595" s="29"/>
    </row>
    <row r="596" ht="16" customHeight="1">
      <c r="A596" s="240">
        <v>148.817511904762</v>
      </c>
      <c r="B596" s="168">
        <v>148.840157242064</v>
      </c>
      <c r="C596" s="168">
        <v>148.289212301587</v>
      </c>
      <c r="D596" s="168">
        <v>145.729824900794</v>
      </c>
      <c r="E596" s="168">
        <v>72.0629474206349</v>
      </c>
      <c r="F596" s="168">
        <v>69.8332787698413</v>
      </c>
      <c r="G596" s="168">
        <v>234.474283234127</v>
      </c>
      <c r="H596" s="168">
        <v>89.01530406746031</v>
      </c>
      <c r="I596" s="168">
        <v>142.808119543651</v>
      </c>
      <c r="J596" s="168">
        <v>234.906579365079</v>
      </c>
      <c r="K596" s="168">
        <v>57.298912202381</v>
      </c>
      <c r="L596" s="168">
        <v>234.903690972222</v>
      </c>
      <c r="M596" s="168">
        <v>234.903690972222</v>
      </c>
      <c r="N596" s="168">
        <v>234.906421130952</v>
      </c>
      <c r="O596" s="29"/>
      <c r="P596" s="168">
        <v>92.35863124387861</v>
      </c>
      <c r="Q596" s="168">
        <v>115.834350514202</v>
      </c>
      <c r="R596" s="168">
        <v>231.476928766732</v>
      </c>
      <c r="S596" s="168">
        <v>25.6570682337578</v>
      </c>
      <c r="T596" s="29"/>
    </row>
    <row r="597" ht="16" customHeight="1">
      <c r="A597" s="240">
        <v>148.645100694444</v>
      </c>
      <c r="B597" s="168">
        <v>148.572881448413</v>
      </c>
      <c r="C597" s="168">
        <v>148.239496031746</v>
      </c>
      <c r="D597" s="168">
        <v>146.629517857143</v>
      </c>
      <c r="E597" s="168">
        <v>90.166720734127</v>
      </c>
      <c r="F597" s="168">
        <v>69.36837351190481</v>
      </c>
      <c r="G597" s="168">
        <v>232.327085317460</v>
      </c>
      <c r="H597" s="168">
        <v>88.90116071428569</v>
      </c>
      <c r="I597" s="168">
        <v>19.8704523809524</v>
      </c>
      <c r="J597" s="168">
        <v>234.903847718254</v>
      </c>
      <c r="K597" s="168">
        <v>92.51007986111109</v>
      </c>
      <c r="L597" s="168">
        <v>234.905253968254</v>
      </c>
      <c r="M597" s="168">
        <v>234.905253968254</v>
      </c>
      <c r="N597" s="168">
        <v>234.904987599206</v>
      </c>
      <c r="O597" s="29"/>
      <c r="P597" s="168">
        <v>95.8028224983676</v>
      </c>
      <c r="Q597" s="168">
        <v>115.7014472127</v>
      </c>
      <c r="R597" s="168">
        <v>231.471592903199</v>
      </c>
      <c r="S597" s="168">
        <v>27.3879035055501</v>
      </c>
      <c r="T597" s="29"/>
    </row>
    <row r="598" ht="16" customHeight="1">
      <c r="A598" s="240">
        <v>148.788185515873</v>
      </c>
      <c r="B598" s="168">
        <v>148.769693948413</v>
      </c>
      <c r="C598" s="168">
        <v>148.247428075397</v>
      </c>
      <c r="D598" s="168">
        <v>148.327678075397</v>
      </c>
      <c r="E598" s="168">
        <v>107.495020337302</v>
      </c>
      <c r="F598" s="168">
        <v>103.510440972222</v>
      </c>
      <c r="G598" s="168">
        <v>220.300640873016</v>
      </c>
      <c r="H598" s="168">
        <v>88.9131374007936</v>
      </c>
      <c r="I598" s="168">
        <v>18.7630079365079</v>
      </c>
      <c r="J598" s="168">
        <v>234.903755456349</v>
      </c>
      <c r="K598" s="168">
        <v>93.2514131944444</v>
      </c>
      <c r="L598" s="168">
        <v>234.903754464286</v>
      </c>
      <c r="M598" s="168">
        <v>234.904072420635</v>
      </c>
      <c r="N598" s="168">
        <v>48.278441468254</v>
      </c>
      <c r="O598" s="29"/>
      <c r="P598" s="168">
        <v>95.9222489185439</v>
      </c>
      <c r="Q598" s="168">
        <v>116.612936663402</v>
      </c>
      <c r="R598" s="168">
        <v>212.605837822396</v>
      </c>
      <c r="S598" s="168">
        <v>27.4337424502122</v>
      </c>
      <c r="T598" s="29"/>
    </row>
    <row r="599" ht="16" customHeight="1">
      <c r="A599" s="240">
        <v>148.999835317460</v>
      </c>
      <c r="B599" s="168">
        <v>148.822228670635</v>
      </c>
      <c r="C599" s="168">
        <v>148.232890873016</v>
      </c>
      <c r="D599" s="168">
        <v>148.942204365079</v>
      </c>
      <c r="E599" s="168">
        <v>128.033246031746</v>
      </c>
      <c r="F599" s="168">
        <v>146.493337797619</v>
      </c>
      <c r="G599" s="168">
        <v>191.385611607143</v>
      </c>
      <c r="H599" s="168">
        <v>89.0470659722222</v>
      </c>
      <c r="I599" s="168">
        <v>21.6836989087302</v>
      </c>
      <c r="J599" s="168">
        <v>234.903755456349</v>
      </c>
      <c r="K599" s="168">
        <v>93.2171994047619</v>
      </c>
      <c r="L599" s="168">
        <v>234.903754464286</v>
      </c>
      <c r="M599" s="168">
        <v>234.876470238095</v>
      </c>
      <c r="N599" s="168">
        <v>58.2991755952381</v>
      </c>
      <c r="O599" s="29"/>
      <c r="P599" s="168">
        <v>99.1426409973882</v>
      </c>
      <c r="Q599" s="168">
        <v>116.590667850147</v>
      </c>
      <c r="R599" s="168">
        <v>212.606990185276</v>
      </c>
      <c r="S599" s="168">
        <v>28.9374816356513</v>
      </c>
      <c r="T599" s="29"/>
    </row>
    <row r="600" ht="16" customHeight="1">
      <c r="A600" s="240">
        <v>148.975191964286</v>
      </c>
      <c r="B600" s="168">
        <v>148.568993551587</v>
      </c>
      <c r="C600" s="168">
        <v>100.651664682540</v>
      </c>
      <c r="D600" s="168">
        <v>148.996421130952</v>
      </c>
      <c r="E600" s="168">
        <v>148.697700396825</v>
      </c>
      <c r="F600" s="168">
        <v>146.702142857143</v>
      </c>
      <c r="G600" s="168">
        <v>129.559724206349</v>
      </c>
      <c r="H600" s="168">
        <v>88.9337876984127</v>
      </c>
      <c r="I600" s="168">
        <v>32.5087142857143</v>
      </c>
      <c r="J600" s="168">
        <v>234.905158730159</v>
      </c>
      <c r="K600" s="168">
        <v>93.0788516865079</v>
      </c>
      <c r="L600" s="168">
        <v>234.904098214286</v>
      </c>
      <c r="M600" s="168">
        <v>69.57465724206349</v>
      </c>
      <c r="N600" s="168">
        <v>72.5510734126984</v>
      </c>
      <c r="O600" s="29"/>
      <c r="P600" s="168">
        <v>99.0792972575906</v>
      </c>
      <c r="Q600" s="168">
        <v>117.575650914136</v>
      </c>
      <c r="R600" s="168">
        <v>199.727450620307</v>
      </c>
      <c r="S600" s="168">
        <v>28.9033749591903</v>
      </c>
      <c r="T600" s="29"/>
    </row>
    <row r="601" ht="16" customHeight="1">
      <c r="A601" s="240">
        <v>149.311445932540</v>
      </c>
      <c r="B601" s="168">
        <v>148.879897321429</v>
      </c>
      <c r="C601" s="168">
        <v>94.557154265873</v>
      </c>
      <c r="D601" s="168">
        <v>149.011315972222</v>
      </c>
      <c r="E601" s="168">
        <v>147.270803571429</v>
      </c>
      <c r="F601" s="168">
        <v>148.342811507937</v>
      </c>
      <c r="G601" s="168">
        <v>78.3294454365079</v>
      </c>
      <c r="H601" s="168">
        <v>89.0583536706349</v>
      </c>
      <c r="I601" s="168">
        <v>52.7307157738095</v>
      </c>
      <c r="J601" s="168">
        <v>234.899154761905</v>
      </c>
      <c r="K601" s="168">
        <v>93.2227688492064</v>
      </c>
      <c r="L601" s="168">
        <v>232.677671130952</v>
      </c>
      <c r="M601" s="168">
        <v>25.7503050595238</v>
      </c>
      <c r="N601" s="168">
        <v>234.914213293651</v>
      </c>
      <c r="O601" s="29"/>
      <c r="P601" s="168">
        <v>102.095711414463</v>
      </c>
      <c r="Q601" s="168">
        <v>117.728316805420</v>
      </c>
      <c r="R601" s="168">
        <v>165.439821049625</v>
      </c>
      <c r="S601" s="168">
        <v>31.1543997918707</v>
      </c>
      <c r="T601" s="29"/>
    </row>
    <row r="602" ht="16" customHeight="1">
      <c r="A602" s="240">
        <v>149.265458333333</v>
      </c>
      <c r="B602" s="168">
        <v>148.873108630952</v>
      </c>
      <c r="C602" s="168">
        <v>112.527985615079</v>
      </c>
      <c r="D602" s="168">
        <v>149.180100694444</v>
      </c>
      <c r="E602" s="168">
        <v>148.253604166667</v>
      </c>
      <c r="F602" s="168">
        <v>154.585777281746</v>
      </c>
      <c r="G602" s="168">
        <v>93.2156949404762</v>
      </c>
      <c r="H602" s="168">
        <v>89.1089444444445</v>
      </c>
      <c r="I602" s="168">
        <v>85.0289578373016</v>
      </c>
      <c r="J602" s="168">
        <v>232.484936507937</v>
      </c>
      <c r="K602" s="168">
        <v>93.2542609126984</v>
      </c>
      <c r="L602" s="168">
        <v>160.380274801587</v>
      </c>
      <c r="M602" s="168">
        <v>30.6520887896825</v>
      </c>
      <c r="N602" s="168">
        <v>234.916175595238</v>
      </c>
      <c r="O602" s="29"/>
      <c r="P602" s="168">
        <v>102.092829231962</v>
      </c>
      <c r="Q602" s="168">
        <v>118.500365756611</v>
      </c>
      <c r="R602" s="168">
        <v>165.447581007183</v>
      </c>
      <c r="S602" s="168">
        <v>31.1536330803134</v>
      </c>
      <c r="T602" s="29"/>
    </row>
    <row r="603" ht="16" customHeight="1">
      <c r="A603" s="240">
        <v>149.736484126984</v>
      </c>
      <c r="B603" s="168">
        <v>148.590769841270</v>
      </c>
      <c r="C603" s="168">
        <v>134.409411210317</v>
      </c>
      <c r="D603" s="168">
        <v>148.792256448413</v>
      </c>
      <c r="E603" s="168">
        <v>148.711749007937</v>
      </c>
      <c r="F603" s="168">
        <v>234.656709325397</v>
      </c>
      <c r="G603" s="168">
        <v>110.449729662698</v>
      </c>
      <c r="H603" s="168">
        <v>88.8641051587302</v>
      </c>
      <c r="I603" s="168">
        <v>84.83575892857139</v>
      </c>
      <c r="J603" s="168">
        <v>222.284888392857</v>
      </c>
      <c r="K603" s="168">
        <v>93.0564017857143</v>
      </c>
      <c r="L603" s="168">
        <v>20.8084002976191</v>
      </c>
      <c r="M603" s="168">
        <v>41.1901870039683</v>
      </c>
      <c r="N603" s="168">
        <v>234.914233630952</v>
      </c>
      <c r="O603" s="29"/>
      <c r="P603" s="168">
        <v>104.858561867450</v>
      </c>
      <c r="Q603" s="168">
        <v>118.346220004897</v>
      </c>
      <c r="R603" s="168">
        <v>150.780486859288</v>
      </c>
      <c r="S603" s="168">
        <v>33.7924430705191</v>
      </c>
      <c r="T603" s="29"/>
    </row>
    <row r="604" ht="16" customHeight="1">
      <c r="A604" s="240">
        <v>149.324736111111</v>
      </c>
      <c r="B604" s="168">
        <v>196.564781746032</v>
      </c>
      <c r="C604" s="168">
        <v>146.103135912698</v>
      </c>
      <c r="D604" s="168">
        <v>149.011368055556</v>
      </c>
      <c r="E604" s="168">
        <v>149.070907738095</v>
      </c>
      <c r="F604" s="168">
        <v>234.547461805556</v>
      </c>
      <c r="G604" s="168">
        <v>222.907538194444</v>
      </c>
      <c r="H604" s="168">
        <v>89.1601483134921</v>
      </c>
      <c r="I604" s="168">
        <v>84.9800679563492</v>
      </c>
      <c r="J604" s="168">
        <v>199.989545138889</v>
      </c>
      <c r="K604" s="168">
        <v>93.07023164682541</v>
      </c>
      <c r="L604" s="168">
        <v>25.8047688492064</v>
      </c>
      <c r="M604" s="168">
        <v>83.0885357142857</v>
      </c>
      <c r="N604" s="168">
        <v>234.905099702381</v>
      </c>
      <c r="O604" s="29"/>
      <c r="P604" s="168">
        <v>105.061337944825</v>
      </c>
      <c r="Q604" s="168">
        <v>119.227833210904</v>
      </c>
      <c r="R604" s="168">
        <v>150.894420808848</v>
      </c>
      <c r="S604" s="168">
        <v>33.9945493592883</v>
      </c>
      <c r="T604" s="29"/>
    </row>
    <row r="605" ht="16" customHeight="1">
      <c r="A605" s="240">
        <v>149.256453373016</v>
      </c>
      <c r="B605" s="168">
        <v>234.883591765873</v>
      </c>
      <c r="C605" s="168">
        <v>147.708507936508</v>
      </c>
      <c r="D605" s="168">
        <v>149.170068452381</v>
      </c>
      <c r="E605" s="168">
        <v>148.874971726190</v>
      </c>
      <c r="F605" s="168">
        <v>232.173467261905</v>
      </c>
      <c r="G605" s="168">
        <v>234.877252480159</v>
      </c>
      <c r="H605" s="168">
        <v>89.0814761904762</v>
      </c>
      <c r="I605" s="168">
        <v>85.0664117063492</v>
      </c>
      <c r="J605" s="168">
        <v>178.939412202381</v>
      </c>
      <c r="K605" s="168">
        <v>93.25058581349209</v>
      </c>
      <c r="L605" s="168">
        <v>39.5203953373016</v>
      </c>
      <c r="M605" s="168">
        <v>93.2929682539683</v>
      </c>
      <c r="N605" s="168">
        <v>234.905898809524</v>
      </c>
      <c r="O605" s="29"/>
      <c r="P605" s="168">
        <v>160.153703987104</v>
      </c>
      <c r="Q605" s="168">
        <v>119.257723738981</v>
      </c>
      <c r="R605" s="168">
        <v>143.041176440581</v>
      </c>
      <c r="S605" s="168">
        <v>36.3818050114267</v>
      </c>
      <c r="T605" s="29"/>
    </row>
    <row r="606" ht="16" customHeight="1">
      <c r="A606" s="240">
        <v>149.170723710317</v>
      </c>
      <c r="B606" s="168">
        <v>234.808641865079</v>
      </c>
      <c r="C606" s="168">
        <v>148.288882936508</v>
      </c>
      <c r="D606" s="168">
        <v>154.673066468254</v>
      </c>
      <c r="E606" s="168">
        <v>148.923632936508</v>
      </c>
      <c r="F606" s="168">
        <v>219.351948412698</v>
      </c>
      <c r="G606" s="168">
        <v>234.536487103175</v>
      </c>
      <c r="H606" s="168">
        <v>88.9825406746032</v>
      </c>
      <c r="I606" s="168">
        <v>84.7675962301587</v>
      </c>
      <c r="J606" s="168">
        <v>162.372127480159</v>
      </c>
      <c r="K606" s="168">
        <v>93.13832787698411</v>
      </c>
      <c r="L606" s="168">
        <v>62.1179315476191</v>
      </c>
      <c r="M606" s="168">
        <v>93.09329811507941</v>
      </c>
      <c r="N606" s="168">
        <v>67.62938244047621</v>
      </c>
      <c r="O606" s="29"/>
      <c r="P606" s="168">
        <v>160.055953619817</v>
      </c>
      <c r="Q606" s="168">
        <v>119.128195396670</v>
      </c>
      <c r="R606" s="168">
        <v>142.978458619001</v>
      </c>
      <c r="S606" s="168">
        <v>36.2696763793666</v>
      </c>
      <c r="T606" s="29"/>
    </row>
    <row r="607" ht="16" customHeight="1">
      <c r="A607" s="240">
        <v>149.347890873016</v>
      </c>
      <c r="B607" s="168">
        <v>226.647657242064</v>
      </c>
      <c r="C607" s="168">
        <v>149.323583829365</v>
      </c>
      <c r="D607" s="168">
        <v>234.601396825397</v>
      </c>
      <c r="E607" s="168">
        <v>234.333263888889</v>
      </c>
      <c r="F607" s="168">
        <v>176.995496527778</v>
      </c>
      <c r="G607" s="168">
        <v>232.262130456349</v>
      </c>
      <c r="H607" s="168">
        <v>89.0707366071429</v>
      </c>
      <c r="I607" s="168">
        <v>85.0141319444444</v>
      </c>
      <c r="J607" s="168">
        <v>152.872912202381</v>
      </c>
      <c r="K607" s="168">
        <v>234.911811507937</v>
      </c>
      <c r="L607" s="168">
        <v>93.2253095238095</v>
      </c>
      <c r="M607" s="168">
        <v>93.29279017857139</v>
      </c>
      <c r="N607" s="168">
        <v>48.2296592261905</v>
      </c>
      <c r="O607" s="29"/>
      <c r="P607" s="168">
        <v>220.704316132060</v>
      </c>
      <c r="Q607" s="168">
        <v>119.243920380346</v>
      </c>
      <c r="R607" s="168">
        <v>138.076848677767</v>
      </c>
      <c r="S607" s="168">
        <v>39.1873505346066</v>
      </c>
      <c r="T607" s="29"/>
    </row>
    <row r="608" ht="16" customHeight="1">
      <c r="A608" s="240">
        <v>149.236603174603</v>
      </c>
      <c r="B608" s="168">
        <v>203.225889384921</v>
      </c>
      <c r="C608" s="168">
        <v>149.298559523810</v>
      </c>
      <c r="D608" s="168">
        <v>234.889229662698</v>
      </c>
      <c r="E608" s="168">
        <v>233.944185515873</v>
      </c>
      <c r="F608" s="168">
        <v>162.195549603175</v>
      </c>
      <c r="G608" s="168">
        <v>220.219911706349</v>
      </c>
      <c r="H608" s="168">
        <v>89.14031001984129</v>
      </c>
      <c r="I608" s="168">
        <v>84.9987653769841</v>
      </c>
      <c r="J608" s="168">
        <v>148.256889880952</v>
      </c>
      <c r="K608" s="168">
        <v>234.911811507937</v>
      </c>
      <c r="L608" s="168">
        <v>93.1325496031746</v>
      </c>
      <c r="M608" s="168">
        <v>229.433208333333</v>
      </c>
      <c r="N608" s="168">
        <v>58.2969384920635</v>
      </c>
      <c r="O608" s="29"/>
      <c r="P608" s="168">
        <v>220.706377530199</v>
      </c>
      <c r="Q608" s="168">
        <v>119.234039850637</v>
      </c>
      <c r="R608" s="168">
        <v>138.076014630264</v>
      </c>
      <c r="S608" s="168">
        <v>39.1037432664055</v>
      </c>
      <c r="T608" s="29"/>
    </row>
    <row r="609" ht="16" customHeight="1">
      <c r="A609" s="240">
        <v>149.166480158730</v>
      </c>
      <c r="B609" s="168">
        <v>182.249969742063</v>
      </c>
      <c r="C609" s="168">
        <v>149.095338789683</v>
      </c>
      <c r="D609" s="168">
        <v>234.568364583333</v>
      </c>
      <c r="E609" s="168">
        <v>229.397602678571</v>
      </c>
      <c r="F609" s="168">
        <v>152.664313988095</v>
      </c>
      <c r="G609" s="168">
        <v>191.254054563492</v>
      </c>
      <c r="H609" s="168">
        <v>88.9960932539683</v>
      </c>
      <c r="I609" s="168">
        <v>84.88097966269839</v>
      </c>
      <c r="J609" s="168">
        <v>29.7326096230159</v>
      </c>
      <c r="K609" s="168">
        <v>234.911811507937</v>
      </c>
      <c r="L609" s="168">
        <v>93.0414424603175</v>
      </c>
      <c r="M609" s="168">
        <v>234.920808531746</v>
      </c>
      <c r="N609" s="168">
        <v>72.56180505952381</v>
      </c>
      <c r="O609" s="29"/>
      <c r="P609" s="168">
        <v>202.589765956579</v>
      </c>
      <c r="Q609" s="168">
        <v>119.123321192458</v>
      </c>
      <c r="R609" s="168">
        <v>134.314649649037</v>
      </c>
      <c r="S609" s="168">
        <v>42.7132570192622</v>
      </c>
      <c r="T609" s="29"/>
    </row>
    <row r="610" ht="16" customHeight="1">
      <c r="A610" s="240">
        <v>149.271926091270</v>
      </c>
      <c r="B610" s="168">
        <v>166.918162202381</v>
      </c>
      <c r="C610" s="168">
        <v>149.332337301587</v>
      </c>
      <c r="D610" s="168">
        <v>219.202121527778</v>
      </c>
      <c r="E610" s="168">
        <v>170.843960317460</v>
      </c>
      <c r="F610" s="168">
        <v>144.116814484127</v>
      </c>
      <c r="G610" s="168">
        <v>72.348933531746</v>
      </c>
      <c r="H610" s="168">
        <v>89.1053000992064</v>
      </c>
      <c r="I610" s="168">
        <v>85.0048774801587</v>
      </c>
      <c r="J610" s="168">
        <v>18.8188328373016</v>
      </c>
      <c r="K610" s="168">
        <v>234.917860119048</v>
      </c>
      <c r="L610" s="168">
        <v>93.1766547619048</v>
      </c>
      <c r="M610" s="168">
        <v>234.915815972222</v>
      </c>
      <c r="N610" s="168">
        <v>234.914393849206</v>
      </c>
      <c r="O610" s="29"/>
      <c r="P610" s="168">
        <v>199.147763630428</v>
      </c>
      <c r="Q610" s="168">
        <v>119.263864063010</v>
      </c>
      <c r="R610" s="168">
        <v>134.413325375449</v>
      </c>
      <c r="S610" s="168">
        <v>42.8430368511264</v>
      </c>
      <c r="T610" s="29"/>
    </row>
    <row r="611" ht="16" customHeight="1">
      <c r="A611" s="240">
        <v>149.312812003968</v>
      </c>
      <c r="B611" s="168">
        <v>155.800216269841</v>
      </c>
      <c r="C611" s="168">
        <v>149.228606150794</v>
      </c>
      <c r="D611" s="168">
        <v>191.028549603175</v>
      </c>
      <c r="E611" s="168">
        <v>157.650180555556</v>
      </c>
      <c r="F611" s="168">
        <v>69.18124751984131</v>
      </c>
      <c r="G611" s="168">
        <v>78.7077604166667</v>
      </c>
      <c r="H611" s="168">
        <v>89.11165277777781</v>
      </c>
      <c r="I611" s="168">
        <v>85.08760962301589</v>
      </c>
      <c r="J611" s="168">
        <v>21.4182336309524</v>
      </c>
      <c r="K611" s="168">
        <v>234.911636408730</v>
      </c>
      <c r="L611" s="168">
        <v>93.1936254960317</v>
      </c>
      <c r="M611" s="168">
        <v>234.916057539683</v>
      </c>
      <c r="N611" s="168">
        <v>234.914393849206</v>
      </c>
      <c r="O611" s="29"/>
      <c r="P611" s="168">
        <v>199.144189214006</v>
      </c>
      <c r="Q611" s="168">
        <v>119.220188030526</v>
      </c>
      <c r="R611" s="168">
        <v>128.818725514202</v>
      </c>
      <c r="S611" s="168">
        <v>46.3422992164545</v>
      </c>
      <c r="T611" s="29"/>
    </row>
    <row r="612" ht="16" customHeight="1">
      <c r="A612" s="240">
        <v>149.093701884921</v>
      </c>
      <c r="B612" s="168">
        <v>149.761920634921</v>
      </c>
      <c r="C612" s="168">
        <v>149.167194940476</v>
      </c>
      <c r="D612" s="168">
        <v>176.713473214286</v>
      </c>
      <c r="E612" s="168">
        <v>150.716442460317</v>
      </c>
      <c r="F612" s="168">
        <v>69.400181547619</v>
      </c>
      <c r="G612" s="168">
        <v>93.0394637896825</v>
      </c>
      <c r="H612" s="168">
        <v>91.7170029761905</v>
      </c>
      <c r="I612" s="168">
        <v>84.9637217261905</v>
      </c>
      <c r="J612" s="168">
        <v>31.311314484127</v>
      </c>
      <c r="K612" s="168">
        <v>234.906200396825</v>
      </c>
      <c r="L612" s="168">
        <v>93.0779553571429</v>
      </c>
      <c r="M612" s="168">
        <v>234.905590277778</v>
      </c>
      <c r="N612" s="168">
        <v>234.914393849206</v>
      </c>
      <c r="O612" s="29"/>
      <c r="P612" s="168">
        <v>164.395474208293</v>
      </c>
      <c r="Q612" s="168">
        <v>119.098080925563</v>
      </c>
      <c r="R612" s="168">
        <v>128.672629978779</v>
      </c>
      <c r="S612" s="168">
        <v>46.2925042850147</v>
      </c>
      <c r="T612" s="29"/>
    </row>
    <row r="613" ht="16" customHeight="1">
      <c r="A613" s="240">
        <v>149.328486607143</v>
      </c>
      <c r="B613" s="168">
        <v>148.432611607143</v>
      </c>
      <c r="C613" s="168">
        <v>149.245735119048</v>
      </c>
      <c r="D613" s="168">
        <v>162.461762400794</v>
      </c>
      <c r="E613" s="168">
        <v>148.596556547619</v>
      </c>
      <c r="F613" s="168">
        <v>103.985733134921</v>
      </c>
      <c r="G613" s="168">
        <v>132.477580357143</v>
      </c>
      <c r="H613" s="168">
        <v>234.913557539683</v>
      </c>
      <c r="I613" s="168">
        <v>84.8890714285714</v>
      </c>
      <c r="J613" s="168">
        <v>50.8200649801587</v>
      </c>
      <c r="K613" s="168">
        <v>234.903690972222</v>
      </c>
      <c r="L613" s="168">
        <v>93.2557276785714</v>
      </c>
      <c r="M613" s="168">
        <v>234.903690972222</v>
      </c>
      <c r="N613" s="168">
        <v>234.904647321429</v>
      </c>
      <c r="O613" s="29"/>
      <c r="P613" s="168">
        <v>150.091613103983</v>
      </c>
      <c r="Q613" s="168">
        <v>119.227661810317</v>
      </c>
      <c r="R613" s="168">
        <v>28.706977432256</v>
      </c>
      <c r="S613" s="168">
        <v>50.4009743307215</v>
      </c>
      <c r="T613" s="29"/>
    </row>
    <row r="614" ht="16" customHeight="1">
      <c r="A614" s="240">
        <v>149.251474702381</v>
      </c>
      <c r="B614" s="168">
        <v>149.150289682540</v>
      </c>
      <c r="C614" s="168">
        <v>149.279442460317</v>
      </c>
      <c r="D614" s="168">
        <v>152.559381448413</v>
      </c>
      <c r="E614" s="168">
        <v>148.346285218254</v>
      </c>
      <c r="F614" s="168">
        <v>124.006255952381</v>
      </c>
      <c r="G614" s="168">
        <v>223.733776289683</v>
      </c>
      <c r="H614" s="168">
        <v>234.915943452381</v>
      </c>
      <c r="I614" s="168">
        <v>84.9760798611111</v>
      </c>
      <c r="J614" s="168">
        <v>82.24494890873019</v>
      </c>
      <c r="K614" s="168">
        <v>234.903690972222</v>
      </c>
      <c r="L614" s="168">
        <v>93.01307142857139</v>
      </c>
      <c r="M614" s="168">
        <v>234.903690972222</v>
      </c>
      <c r="N614" s="168">
        <v>234.905129960317</v>
      </c>
      <c r="O614" s="29"/>
      <c r="P614" s="168">
        <v>150.086809806562</v>
      </c>
      <c r="Q614" s="168">
        <v>119.207041707476</v>
      </c>
      <c r="R614" s="168">
        <v>28.6032892588965</v>
      </c>
      <c r="S614" s="168">
        <v>50.3699569458048</v>
      </c>
      <c r="T614" s="29"/>
    </row>
    <row r="615" ht="16" customHeight="1">
      <c r="A615" s="240">
        <v>149.187376488095</v>
      </c>
      <c r="B615" s="168">
        <v>149.036445932540</v>
      </c>
      <c r="C615" s="168">
        <v>149.103242063492</v>
      </c>
      <c r="D615" s="168">
        <v>148.075166170635</v>
      </c>
      <c r="E615" s="168">
        <v>149.097932539683</v>
      </c>
      <c r="F615" s="168">
        <v>146.298483134921</v>
      </c>
      <c r="G615" s="168">
        <v>234.899630456349</v>
      </c>
      <c r="H615" s="168">
        <v>234.913557539683</v>
      </c>
      <c r="I615" s="168">
        <v>160.148055059524</v>
      </c>
      <c r="J615" s="168">
        <v>88.7701884920635</v>
      </c>
      <c r="K615" s="168">
        <v>234.905253968254</v>
      </c>
      <c r="L615" s="168">
        <v>234.918777777778</v>
      </c>
      <c r="M615" s="168">
        <v>234.905253968254</v>
      </c>
      <c r="N615" s="168">
        <v>74.79465426587301</v>
      </c>
      <c r="O615" s="29"/>
      <c r="P615" s="168">
        <v>142.186833272119</v>
      </c>
      <c r="Q615" s="168">
        <v>119.087878509631</v>
      </c>
      <c r="R615" s="168">
        <v>22.991974269507</v>
      </c>
      <c r="S615" s="168">
        <v>55.519597820764</v>
      </c>
      <c r="T615" s="29"/>
    </row>
    <row r="616" ht="16" customHeight="1">
      <c r="A616" s="240">
        <v>149.323051091270</v>
      </c>
      <c r="B616" s="168">
        <v>149.105168154762</v>
      </c>
      <c r="C616" s="168">
        <v>222.481790674603</v>
      </c>
      <c r="D616" s="168">
        <v>148.440392857143</v>
      </c>
      <c r="E616" s="168">
        <v>65.5290763888889</v>
      </c>
      <c r="F616" s="168">
        <v>146.449054563492</v>
      </c>
      <c r="G616" s="168">
        <v>232.409938988095</v>
      </c>
      <c r="H616" s="168">
        <v>234.910957341270</v>
      </c>
      <c r="I616" s="168">
        <v>234.914753472222</v>
      </c>
      <c r="J616" s="168">
        <v>89.1175441468254</v>
      </c>
      <c r="K616" s="168">
        <v>234.903690972222</v>
      </c>
      <c r="L616" s="168">
        <v>234.918089285714</v>
      </c>
      <c r="M616" s="168">
        <v>234.904120039683</v>
      </c>
      <c r="N616" s="168">
        <v>46.0677529761905</v>
      </c>
      <c r="O616" s="29"/>
      <c r="P616" s="168">
        <v>142.317745062031</v>
      </c>
      <c r="Q616" s="168">
        <v>119.234140854554</v>
      </c>
      <c r="R616" s="168">
        <v>23.0086169604962</v>
      </c>
      <c r="S616" s="168">
        <v>55.6685571743389</v>
      </c>
      <c r="T616" s="29"/>
    </row>
    <row r="617" ht="16" customHeight="1">
      <c r="A617" s="240">
        <v>149.271421130952</v>
      </c>
      <c r="B617" s="168">
        <v>149.023059523810</v>
      </c>
      <c r="C617" s="168">
        <v>234.87984375</v>
      </c>
      <c r="D617" s="168">
        <v>148.858716269841</v>
      </c>
      <c r="E617" s="168">
        <v>72.21301884920641</v>
      </c>
      <c r="F617" s="168">
        <v>148.344457341270</v>
      </c>
      <c r="G617" s="168">
        <v>220.272701388889</v>
      </c>
      <c r="H617" s="168">
        <v>234.906794642857</v>
      </c>
      <c r="I617" s="168">
        <v>234.914856646825</v>
      </c>
      <c r="J617" s="168">
        <v>89.11738293650789</v>
      </c>
      <c r="K617" s="168">
        <v>234.902838293651</v>
      </c>
      <c r="L617" s="168">
        <v>234.918014880952</v>
      </c>
      <c r="M617" s="168">
        <v>234.859422619048</v>
      </c>
      <c r="N617" s="168">
        <v>52.9131875</v>
      </c>
      <c r="O617" s="29"/>
      <c r="P617" s="168">
        <v>137.416526893568</v>
      </c>
      <c r="Q617" s="168">
        <v>132.787484186255</v>
      </c>
      <c r="R617" s="168">
        <v>23.6648904260529</v>
      </c>
      <c r="S617" s="168">
        <v>56.5351830313418</v>
      </c>
      <c r="T617" s="29"/>
    </row>
    <row r="618" ht="16" customHeight="1">
      <c r="A618" s="240">
        <v>149.178423611111</v>
      </c>
      <c r="B618" s="168">
        <v>148.861827380952</v>
      </c>
      <c r="C618" s="168">
        <v>234.631678571429</v>
      </c>
      <c r="D618" s="168">
        <v>148.858640376984</v>
      </c>
      <c r="E618" s="168">
        <v>90.10849454365081</v>
      </c>
      <c r="F618" s="168">
        <v>156.464769345238</v>
      </c>
      <c r="G618" s="168">
        <v>191.264081845238</v>
      </c>
      <c r="H618" s="168">
        <v>234.905253968254</v>
      </c>
      <c r="I618" s="168">
        <v>234.914889384921</v>
      </c>
      <c r="J618" s="168">
        <v>88.80495634920641</v>
      </c>
      <c r="K618" s="168">
        <v>234.682399305556</v>
      </c>
      <c r="L618" s="168">
        <v>234.914705357143</v>
      </c>
      <c r="M618" s="168">
        <v>65.8754454365079</v>
      </c>
      <c r="N618" s="168">
        <v>61.4654875992064</v>
      </c>
      <c r="O618" s="29"/>
      <c r="P618" s="168">
        <v>137.295095698661</v>
      </c>
      <c r="Q618" s="168">
        <v>132.636503734084</v>
      </c>
      <c r="R618" s="168">
        <v>23.6046497510611</v>
      </c>
      <c r="S618" s="168">
        <v>56.3761472616716</v>
      </c>
      <c r="T618" s="29"/>
    </row>
    <row r="619" ht="16" customHeight="1">
      <c r="A619" s="240">
        <v>149.264878472222</v>
      </c>
      <c r="B619" s="168">
        <v>149.002515376984</v>
      </c>
      <c r="C619" s="168">
        <v>232.867768849206</v>
      </c>
      <c r="D619" s="168">
        <v>149.10659375</v>
      </c>
      <c r="E619" s="168">
        <v>128.704018353175</v>
      </c>
      <c r="F619" s="168">
        <v>234.701667162698</v>
      </c>
      <c r="G619" s="168">
        <v>127.171315972222</v>
      </c>
      <c r="H619" s="168">
        <v>234.903690972222</v>
      </c>
      <c r="I619" s="168">
        <v>234.910806051587</v>
      </c>
      <c r="J619" s="168">
        <v>89.0973839285714</v>
      </c>
      <c r="K619" s="168">
        <v>222.698998511905</v>
      </c>
      <c r="L619" s="168">
        <v>234.906571428571</v>
      </c>
      <c r="M619" s="168">
        <v>31.0855639880952</v>
      </c>
      <c r="N619" s="168">
        <v>93.1185064484127</v>
      </c>
      <c r="O619" s="29"/>
      <c r="P619" s="168">
        <v>133.816114205844</v>
      </c>
      <c r="Q619" s="168">
        <v>228.040352085374</v>
      </c>
      <c r="R619" s="168">
        <v>24.7923798155403</v>
      </c>
      <c r="S619" s="168">
        <v>56.5465959639243</v>
      </c>
      <c r="T619" s="29"/>
    </row>
    <row r="620" ht="16" customHeight="1">
      <c r="A620" s="240">
        <v>149.346076388889</v>
      </c>
      <c r="B620" s="168">
        <v>148.942382440476</v>
      </c>
      <c r="C620" s="168">
        <v>222.618379960317</v>
      </c>
      <c r="D620" s="168">
        <v>148.965411210317</v>
      </c>
      <c r="E620" s="168">
        <v>148.795008432540</v>
      </c>
      <c r="F620" s="168">
        <v>234.884116071429</v>
      </c>
      <c r="G620" s="168">
        <v>78.7467018849206</v>
      </c>
      <c r="H620" s="168">
        <v>234.903690972222</v>
      </c>
      <c r="I620" s="168">
        <v>234.906626984127</v>
      </c>
      <c r="J620" s="168">
        <v>89.0642708333333</v>
      </c>
      <c r="K620" s="168">
        <v>200.176973214286</v>
      </c>
      <c r="L620" s="168">
        <v>234.903563492063</v>
      </c>
      <c r="M620" s="168">
        <v>42.0435381944444</v>
      </c>
      <c r="N620" s="168">
        <v>234.926005456349</v>
      </c>
      <c r="O620" s="29"/>
      <c r="P620" s="168">
        <v>131.383871510774</v>
      </c>
      <c r="Q620" s="168">
        <v>210.866762059256</v>
      </c>
      <c r="R620" s="168">
        <v>24.759829007509</v>
      </c>
      <c r="S620" s="168">
        <v>56.502410320764</v>
      </c>
      <c r="T620" s="29"/>
    </row>
    <row r="621" ht="16" customHeight="1">
      <c r="A621" s="240">
        <v>149.150137896825</v>
      </c>
      <c r="B621" s="168">
        <v>148.869590277778</v>
      </c>
      <c r="C621" s="168">
        <v>194.805994047619</v>
      </c>
      <c r="D621" s="168">
        <v>148.998087301587</v>
      </c>
      <c r="E621" s="168">
        <v>146.500704365079</v>
      </c>
      <c r="F621" s="168">
        <v>234.589955357143</v>
      </c>
      <c r="G621" s="168">
        <v>93.5621235119048</v>
      </c>
      <c r="H621" s="168">
        <v>234.905202380952</v>
      </c>
      <c r="I621" s="168">
        <v>234.904735615079</v>
      </c>
      <c r="J621" s="168">
        <v>88.9547490079365</v>
      </c>
      <c r="K621" s="168">
        <v>179.040344246032</v>
      </c>
      <c r="L621" s="168">
        <v>234.904779265873</v>
      </c>
      <c r="M621" s="168">
        <v>58.8037708333333</v>
      </c>
      <c r="N621" s="168">
        <v>234.926005456349</v>
      </c>
      <c r="O621" s="29"/>
      <c r="P621" s="168">
        <v>131.225964638426</v>
      </c>
      <c r="Q621" s="168">
        <v>210.815145486451</v>
      </c>
      <c r="R621" s="168">
        <v>25.3415115899445</v>
      </c>
      <c r="S621" s="168">
        <v>56.396606676461</v>
      </c>
      <c r="T621" s="29"/>
    </row>
    <row r="622" ht="16" customHeight="1">
      <c r="A622" s="240">
        <v>160.768376984127</v>
      </c>
      <c r="B622" s="168">
        <v>148.932220238095</v>
      </c>
      <c r="C622" s="168">
        <v>154.313955357143</v>
      </c>
      <c r="D622" s="168">
        <v>145.220458829365</v>
      </c>
      <c r="E622" s="168">
        <v>148.129343253968</v>
      </c>
      <c r="F622" s="168">
        <v>219.334647321429</v>
      </c>
      <c r="G622" s="168">
        <v>132.449550595238</v>
      </c>
      <c r="H622" s="168">
        <v>234.650169146825</v>
      </c>
      <c r="I622" s="168">
        <v>234.903723710317</v>
      </c>
      <c r="J622" s="168">
        <v>89.1152361111111</v>
      </c>
      <c r="K622" s="168">
        <v>22.868285218254</v>
      </c>
      <c r="L622" s="168">
        <v>234.903829365079</v>
      </c>
      <c r="M622" s="168">
        <v>93.3066170634921</v>
      </c>
      <c r="N622" s="168">
        <v>234.917906746032</v>
      </c>
      <c r="O622" s="29"/>
      <c r="P622" s="168">
        <v>128.382020282403</v>
      </c>
      <c r="Q622" s="168">
        <v>192.110754366634</v>
      </c>
      <c r="R622" s="168">
        <v>25.4049553134182</v>
      </c>
      <c r="S622" s="168">
        <v>56.5285193233758</v>
      </c>
      <c r="T622" s="29"/>
    </row>
    <row r="623" ht="16" customHeight="1">
      <c r="A623" s="240">
        <v>234.790122519841</v>
      </c>
      <c r="B623" s="168">
        <v>64.984998015873</v>
      </c>
      <c r="C623" s="168">
        <v>148.301976190476</v>
      </c>
      <c r="D623" s="168">
        <v>69.87335019841269</v>
      </c>
      <c r="E623" s="168">
        <v>148.772925595238</v>
      </c>
      <c r="F623" s="168">
        <v>191.016563988095</v>
      </c>
      <c r="G623" s="168">
        <v>224.640679067460</v>
      </c>
      <c r="H623" s="168">
        <v>232.473515376984</v>
      </c>
      <c r="I623" s="168">
        <v>234.903723710317</v>
      </c>
      <c r="J623" s="168">
        <v>89.13062748015869</v>
      </c>
      <c r="K623" s="168">
        <v>18.9340461309524</v>
      </c>
      <c r="L623" s="168">
        <v>234.903829365079</v>
      </c>
      <c r="M623" s="168">
        <v>93.26900595238099</v>
      </c>
      <c r="N623" s="168">
        <v>234.911417658730</v>
      </c>
      <c r="O623" s="29"/>
      <c r="P623" s="168">
        <v>125.441981411198</v>
      </c>
      <c r="Q623" s="168">
        <v>192.087910647241</v>
      </c>
      <c r="R623" s="168">
        <v>26.3309689234411</v>
      </c>
      <c r="S623" s="168">
        <v>56.4755886793993</v>
      </c>
      <c r="T623" s="29"/>
    </row>
    <row r="624" ht="16" customHeight="1">
      <c r="A624" s="240">
        <v>234.892982142857</v>
      </c>
      <c r="B624" s="168">
        <v>73.6384255952381</v>
      </c>
      <c r="C624" s="168">
        <v>148.243924107143</v>
      </c>
      <c r="D624" s="168">
        <v>69.87018601190481</v>
      </c>
      <c r="E624" s="168">
        <v>148.807137896825</v>
      </c>
      <c r="F624" s="168">
        <v>176.834216269841</v>
      </c>
      <c r="G624" s="168">
        <v>234.899776785714</v>
      </c>
      <c r="H624" s="168">
        <v>222.355815476191</v>
      </c>
      <c r="I624" s="168">
        <v>234.905253968254</v>
      </c>
      <c r="J624" s="168">
        <v>93.5066334325397</v>
      </c>
      <c r="K624" s="168">
        <v>22.7918407738095</v>
      </c>
      <c r="L624" s="168">
        <v>234.904239583333</v>
      </c>
      <c r="M624" s="168">
        <v>93.0127048611111</v>
      </c>
      <c r="N624" s="168">
        <v>234.907530753968</v>
      </c>
      <c r="O624" s="29"/>
      <c r="P624" s="168">
        <v>125.309153607574</v>
      </c>
      <c r="Q624" s="168">
        <v>160.247451946621</v>
      </c>
      <c r="R624" s="168">
        <v>26.2992557337578</v>
      </c>
      <c r="S624" s="168">
        <v>56.3782785463598</v>
      </c>
      <c r="T624" s="29"/>
    </row>
    <row r="625" ht="16" customHeight="1">
      <c r="A625" s="240">
        <v>234.425440476191</v>
      </c>
      <c r="B625" s="168">
        <v>92.21375297619051</v>
      </c>
      <c r="C625" s="168">
        <v>148.358591269841</v>
      </c>
      <c r="D625" s="168">
        <v>104.094443452381</v>
      </c>
      <c r="E625" s="168">
        <v>148.70196875</v>
      </c>
      <c r="F625" s="168">
        <v>161.983465277778</v>
      </c>
      <c r="G625" s="168">
        <v>232.398534226190</v>
      </c>
      <c r="H625" s="168">
        <v>162.528662202381</v>
      </c>
      <c r="I625" s="168">
        <v>234.555786706349</v>
      </c>
      <c r="J625" s="168">
        <v>234.907503968254</v>
      </c>
      <c r="K625" s="168">
        <v>35.3489424603175</v>
      </c>
      <c r="L625" s="168">
        <v>232.625314980159</v>
      </c>
      <c r="M625" s="168">
        <v>231.773369543651</v>
      </c>
      <c r="N625" s="168">
        <v>234.905872023810</v>
      </c>
      <c r="O625" s="29"/>
      <c r="P625" s="168">
        <v>123.964996021058</v>
      </c>
      <c r="Q625" s="168">
        <v>160.331694825335</v>
      </c>
      <c r="R625" s="168">
        <v>28.2697100473392</v>
      </c>
      <c r="S625" s="168">
        <v>56.5263671237349</v>
      </c>
      <c r="T625" s="29"/>
    </row>
    <row r="626" ht="16" customHeight="1">
      <c r="A626" s="240">
        <v>231.592551091270</v>
      </c>
      <c r="B626" s="168">
        <v>109.716566964286</v>
      </c>
      <c r="C626" s="168">
        <v>148.306126488095</v>
      </c>
      <c r="D626" s="168">
        <v>123.963906746032</v>
      </c>
      <c r="E626" s="168">
        <v>181.212019345238</v>
      </c>
      <c r="F626" s="168">
        <v>152.733369047619</v>
      </c>
      <c r="G626" s="168">
        <v>220.236716269841</v>
      </c>
      <c r="H626" s="168">
        <v>152.779544642857</v>
      </c>
      <c r="I626" s="168">
        <v>231.363216269841</v>
      </c>
      <c r="J626" s="168">
        <v>234.907503968254</v>
      </c>
      <c r="K626" s="168">
        <v>57.5482217261905</v>
      </c>
      <c r="L626" s="168">
        <v>153.888758432540</v>
      </c>
      <c r="M626" s="168">
        <v>234.914217261905</v>
      </c>
      <c r="N626" s="168">
        <v>64.88364384920639</v>
      </c>
      <c r="O626" s="29"/>
      <c r="P626" s="168">
        <v>123.922385120797</v>
      </c>
      <c r="Q626" s="168">
        <v>147.485545727228</v>
      </c>
      <c r="R626" s="168">
        <v>28.2107120266079</v>
      </c>
      <c r="S626" s="168">
        <v>56.4665947396343</v>
      </c>
      <c r="T626" s="29"/>
    </row>
    <row r="627" ht="16" customHeight="1">
      <c r="A627" s="240">
        <v>217.676259920635</v>
      </c>
      <c r="B627" s="168">
        <v>131.066476686508</v>
      </c>
      <c r="C627" s="168">
        <v>148.254846230159</v>
      </c>
      <c r="D627" s="168">
        <v>146.418854166667</v>
      </c>
      <c r="E627" s="168">
        <v>234.897051587302</v>
      </c>
      <c r="F627" s="168">
        <v>143.202122519841</v>
      </c>
      <c r="G627" s="168">
        <v>190.203662202381</v>
      </c>
      <c r="H627" s="168">
        <v>148.396063492064</v>
      </c>
      <c r="I627" s="168">
        <v>219.221982638889</v>
      </c>
      <c r="J627" s="168">
        <v>234.907503968254</v>
      </c>
      <c r="K627" s="168">
        <v>92.90532291666671</v>
      </c>
      <c r="L627" s="168">
        <v>20.7304419642857</v>
      </c>
      <c r="M627" s="168">
        <v>234.914217261905</v>
      </c>
      <c r="N627" s="168">
        <v>40.8917817460318</v>
      </c>
      <c r="O627" s="29"/>
      <c r="P627" s="168">
        <v>83.6252555705191</v>
      </c>
      <c r="Q627" s="168">
        <v>147.398725718250</v>
      </c>
      <c r="R627" s="168">
        <v>30.3910708455762</v>
      </c>
      <c r="S627" s="168">
        <v>56.3878106635651</v>
      </c>
      <c r="T627" s="29"/>
    </row>
    <row r="628" ht="16" customHeight="1">
      <c r="A628" s="240">
        <v>174.84496875</v>
      </c>
      <c r="B628" s="168">
        <v>148.773061011905</v>
      </c>
      <c r="C628" s="168">
        <v>148.321088293651</v>
      </c>
      <c r="D628" s="168">
        <v>146.631237103175</v>
      </c>
      <c r="E628" s="168">
        <v>234.163518353175</v>
      </c>
      <c r="F628" s="168">
        <v>69.99077529761909</v>
      </c>
      <c r="G628" s="168">
        <v>125.800151289683</v>
      </c>
      <c r="H628" s="168">
        <v>148.522251488095</v>
      </c>
      <c r="I628" s="168">
        <v>160.491390376984</v>
      </c>
      <c r="J628" s="168">
        <v>234.906518353175</v>
      </c>
      <c r="K628" s="168">
        <v>93.1508348214286</v>
      </c>
      <c r="L628" s="168">
        <v>25.9065109126984</v>
      </c>
      <c r="M628" s="168">
        <v>234.917605158730</v>
      </c>
      <c r="N628" s="168">
        <v>48.2328134920635</v>
      </c>
      <c r="O628" s="29"/>
      <c r="P628" s="168">
        <v>83.7637283708782</v>
      </c>
      <c r="Q628" s="168">
        <v>140.339857268201</v>
      </c>
      <c r="R628" s="168">
        <v>30.5241373857329</v>
      </c>
      <c r="S628" s="168">
        <v>56.5361344066275</v>
      </c>
      <c r="T628" s="29"/>
    </row>
    <row r="629" ht="16" customHeight="1">
      <c r="A629" s="240">
        <v>160.729529265873</v>
      </c>
      <c r="B629" s="168">
        <v>146.254723710317</v>
      </c>
      <c r="C629" s="168">
        <v>148.307923611111</v>
      </c>
      <c r="D629" s="168">
        <v>148.306368551587</v>
      </c>
      <c r="E629" s="168">
        <v>228.810785218254</v>
      </c>
      <c r="F629" s="168">
        <v>86.8477713293651</v>
      </c>
      <c r="G629" s="168">
        <v>72.4790714285714</v>
      </c>
      <c r="H629" s="168">
        <v>148.457117559524</v>
      </c>
      <c r="I629" s="168">
        <v>151.745927579365</v>
      </c>
      <c r="J629" s="168">
        <v>234.903580357143</v>
      </c>
      <c r="K629" s="168">
        <v>93.1777743055556</v>
      </c>
      <c r="L629" s="168">
        <v>62.5068878968254</v>
      </c>
      <c r="M629" s="168">
        <v>234.911506944444</v>
      </c>
      <c r="N629" s="168">
        <v>58.3039027777778</v>
      </c>
      <c r="O629" s="29"/>
      <c r="P629" s="168">
        <v>61.9631299991838</v>
      </c>
      <c r="Q629" s="168">
        <v>135.724951028404</v>
      </c>
      <c r="R629" s="168">
        <v>32.4100784565785</v>
      </c>
      <c r="S629" s="168">
        <v>56.4864680256285</v>
      </c>
      <c r="T629" s="29"/>
    </row>
    <row r="630" ht="16" customHeight="1">
      <c r="A630" s="240">
        <v>151.804562996032</v>
      </c>
      <c r="B630" s="168">
        <v>147.010972222222</v>
      </c>
      <c r="C630" s="168">
        <v>148.221778273810</v>
      </c>
      <c r="D630" s="168">
        <v>148.807066468254</v>
      </c>
      <c r="E630" s="168">
        <v>209.081301587302</v>
      </c>
      <c r="F630" s="168">
        <v>104.220009920635</v>
      </c>
      <c r="G630" s="168">
        <v>79.0909379960317</v>
      </c>
      <c r="H630" s="168">
        <v>148.399074404762</v>
      </c>
      <c r="I630" s="168">
        <v>148.229390376984</v>
      </c>
      <c r="J630" s="168">
        <v>234.904030257937</v>
      </c>
      <c r="K630" s="168">
        <v>92.93407837301589</v>
      </c>
      <c r="L630" s="168">
        <v>92.9196066468254</v>
      </c>
      <c r="M630" s="168">
        <v>234.906360119048</v>
      </c>
      <c r="N630" s="168">
        <v>72.5879816468254</v>
      </c>
      <c r="O630" s="29"/>
      <c r="P630" s="168">
        <v>61.8512304113614</v>
      </c>
      <c r="Q630" s="168">
        <v>135.637041911525</v>
      </c>
      <c r="R630" s="168">
        <v>32.3362323498204</v>
      </c>
      <c r="S630" s="168">
        <v>56.3964449681685</v>
      </c>
      <c r="T630" s="29"/>
    </row>
    <row r="631" ht="16" customHeight="1">
      <c r="A631" s="240">
        <v>148.000599702381</v>
      </c>
      <c r="B631" s="168">
        <v>148.825129464286</v>
      </c>
      <c r="C631" s="168">
        <v>148.276774305556</v>
      </c>
      <c r="D631" s="168">
        <v>148.992834325397</v>
      </c>
      <c r="E631" s="168">
        <v>185.799820932540</v>
      </c>
      <c r="F631" s="168">
        <v>147.139612599206</v>
      </c>
      <c r="G631" s="168">
        <v>111.275092757937</v>
      </c>
      <c r="H631" s="168">
        <v>148.453708829365</v>
      </c>
      <c r="I631" s="168">
        <v>148.696999503968</v>
      </c>
      <c r="J631" s="168">
        <v>234.903763888889</v>
      </c>
      <c r="K631" s="168">
        <v>93.16402331349209</v>
      </c>
      <c r="L631" s="168">
        <v>93.12379513888889</v>
      </c>
      <c r="M631" s="168">
        <v>234.903690972222</v>
      </c>
      <c r="N631" s="168">
        <v>234.914616071429</v>
      </c>
      <c r="O631" s="29"/>
      <c r="P631" s="168">
        <v>65.6588806929481</v>
      </c>
      <c r="Q631" s="168">
        <v>132.734281137773</v>
      </c>
      <c r="R631" s="168">
        <v>34.7239996531179</v>
      </c>
      <c r="S631" s="168">
        <v>56.551108492491</v>
      </c>
      <c r="T631" s="29"/>
    </row>
    <row r="632" ht="16" customHeight="1">
      <c r="A632" s="240">
        <v>148.584819940476</v>
      </c>
      <c r="B632" s="168">
        <v>148.721375496032</v>
      </c>
      <c r="C632" s="168">
        <v>148.245351190476</v>
      </c>
      <c r="D632" s="168">
        <v>149.148287202381</v>
      </c>
      <c r="E632" s="168">
        <v>169.763767857143</v>
      </c>
      <c r="F632" s="168">
        <v>146.824766865079</v>
      </c>
      <c r="G632" s="168">
        <v>132.560822420635</v>
      </c>
      <c r="H632" s="168">
        <v>148.418055059524</v>
      </c>
      <c r="I632" s="168">
        <v>148.952284722222</v>
      </c>
      <c r="J632" s="168">
        <v>234.903688492063</v>
      </c>
      <c r="K632" s="168">
        <v>93.1013596230159</v>
      </c>
      <c r="L632" s="168">
        <v>93.1194642857143</v>
      </c>
      <c r="M632" s="168">
        <v>234.903690972222</v>
      </c>
      <c r="N632" s="168">
        <v>234.915603174603</v>
      </c>
      <c r="O632" s="29"/>
      <c r="P632" s="168">
        <v>65.6577594474372</v>
      </c>
      <c r="Q632" s="168">
        <v>130.623377815867</v>
      </c>
      <c r="R632" s="168">
        <v>34.7025052032321</v>
      </c>
      <c r="S632" s="168">
        <v>56.5428042360431</v>
      </c>
      <c r="T632" s="29"/>
    </row>
    <row r="633" ht="16" customHeight="1">
      <c r="A633" s="240">
        <v>148.414262400794</v>
      </c>
      <c r="B633" s="168">
        <v>148.670007440476</v>
      </c>
      <c r="C633" s="168">
        <v>96.55409077380951</v>
      </c>
      <c r="D633" s="168">
        <v>148.754192460317</v>
      </c>
      <c r="E633" s="168">
        <v>157.688284226191</v>
      </c>
      <c r="F633" s="168">
        <v>146.930316468254</v>
      </c>
      <c r="G633" s="168">
        <v>225.473063492064</v>
      </c>
      <c r="H633" s="168">
        <v>148.109650793651</v>
      </c>
      <c r="I633" s="168">
        <v>149.071783730159</v>
      </c>
      <c r="J633" s="168">
        <v>234.899666170635</v>
      </c>
      <c r="K633" s="168">
        <v>92.826537202381</v>
      </c>
      <c r="L633" s="168">
        <v>92.8972906746032</v>
      </c>
      <c r="M633" s="168">
        <v>234.905253968254</v>
      </c>
      <c r="N633" s="168">
        <v>234.914616071429</v>
      </c>
      <c r="O633" s="29"/>
      <c r="P633" s="168">
        <v>70.23598494123409</v>
      </c>
      <c r="Q633" s="168">
        <v>130.475558582272</v>
      </c>
      <c r="R633" s="168">
        <v>37.7062209231146</v>
      </c>
      <c r="S633" s="168">
        <v>56.3894634549461</v>
      </c>
      <c r="T633" s="29"/>
    </row>
    <row r="634" ht="16" customHeight="1">
      <c r="A634" s="240">
        <v>148.560267361111</v>
      </c>
      <c r="B634" s="168">
        <v>148.759107142857</v>
      </c>
      <c r="C634" s="168">
        <v>66.62398859126981</v>
      </c>
      <c r="D634" s="168">
        <v>149.148519841270</v>
      </c>
      <c r="E634" s="168">
        <v>147.816055555556</v>
      </c>
      <c r="F634" s="168">
        <v>157.881997023810</v>
      </c>
      <c r="G634" s="168">
        <v>234.724101190476</v>
      </c>
      <c r="H634" s="168">
        <v>29.2732569444444</v>
      </c>
      <c r="I634" s="168">
        <v>139.053191468254</v>
      </c>
      <c r="J634" s="168">
        <v>234.647652281746</v>
      </c>
      <c r="K634" s="168">
        <v>93.0726959325397</v>
      </c>
      <c r="L634" s="168">
        <v>93.1202400793651</v>
      </c>
      <c r="M634" s="168">
        <v>234.904120039683</v>
      </c>
      <c r="N634" s="168">
        <v>234.904787698413</v>
      </c>
      <c r="O634" s="29"/>
      <c r="P634" s="168">
        <v>70.43922777913809</v>
      </c>
      <c r="Q634" s="168">
        <v>128.711546584231</v>
      </c>
      <c r="R634" s="168">
        <v>37.8364098718577</v>
      </c>
      <c r="S634" s="168">
        <v>56.5425389732289</v>
      </c>
      <c r="T634" s="29"/>
    </row>
    <row r="635" ht="16" customHeight="1">
      <c r="A635" s="240">
        <v>148.484340773810</v>
      </c>
      <c r="B635" s="168">
        <v>148.824608630952</v>
      </c>
      <c r="C635" s="168">
        <v>77.76467063492061</v>
      </c>
      <c r="D635" s="168">
        <v>149.142424603175</v>
      </c>
      <c r="E635" s="168">
        <v>148.258375496032</v>
      </c>
      <c r="F635" s="168">
        <v>234.760350198413</v>
      </c>
      <c r="G635" s="168">
        <v>234.442058531746</v>
      </c>
      <c r="H635" s="168">
        <v>18.670125</v>
      </c>
      <c r="I635" s="168">
        <v>19.2553358134921</v>
      </c>
      <c r="J635" s="168">
        <v>232.476243055556</v>
      </c>
      <c r="K635" s="168">
        <v>92.97495089285709</v>
      </c>
      <c r="L635" s="168">
        <v>93.057591765873</v>
      </c>
      <c r="M635" s="168">
        <v>62.1679350198413</v>
      </c>
      <c r="N635" s="168">
        <v>234.904348710317</v>
      </c>
      <c r="O635" s="29"/>
      <c r="P635" s="168">
        <v>75.7109670870062</v>
      </c>
      <c r="Q635" s="168">
        <v>128.710302399608</v>
      </c>
      <c r="R635" s="168">
        <v>40.2988695723147</v>
      </c>
      <c r="S635" s="168">
        <v>56.5165702538361</v>
      </c>
      <c r="T635" s="29"/>
    </row>
    <row r="636" ht="16" customHeight="1">
      <c r="A636" s="240">
        <v>148.436121031746</v>
      </c>
      <c r="B636" s="168">
        <v>148.567794146825</v>
      </c>
      <c r="C636" s="168">
        <v>95.28420783730159</v>
      </c>
      <c r="D636" s="168">
        <v>156.668826884921</v>
      </c>
      <c r="E636" s="168">
        <v>148.265148809524</v>
      </c>
      <c r="F636" s="168">
        <v>234.894400297619</v>
      </c>
      <c r="G636" s="168">
        <v>232.273641865079</v>
      </c>
      <c r="H636" s="168">
        <v>21.1740386904762</v>
      </c>
      <c r="I636" s="168">
        <v>18.2862752976191</v>
      </c>
      <c r="J636" s="168">
        <v>222.332088293651</v>
      </c>
      <c r="K636" s="168">
        <v>92.8392544642857</v>
      </c>
      <c r="L636" s="168">
        <v>92.9816775793651</v>
      </c>
      <c r="M636" s="168">
        <v>25.5351438492064</v>
      </c>
      <c r="N636" s="168">
        <v>63.5901617063492</v>
      </c>
      <c r="O636" s="29"/>
      <c r="P636" s="168">
        <v>75.6265303623898</v>
      </c>
      <c r="Q636" s="168">
        <v>127.148020731309</v>
      </c>
      <c r="R636" s="168">
        <v>40.2464454782893</v>
      </c>
      <c r="S636" s="168">
        <v>56.3944611083905</v>
      </c>
      <c r="T636" s="29"/>
    </row>
    <row r="637" ht="16" customHeight="1">
      <c r="A637" s="240">
        <v>148.545200396825</v>
      </c>
      <c r="B637" s="168">
        <v>148.730154761905</v>
      </c>
      <c r="C637" s="168">
        <v>113.798279761905</v>
      </c>
      <c r="D637" s="168">
        <v>234.706883928571</v>
      </c>
      <c r="E637" s="168">
        <v>148.783375496032</v>
      </c>
      <c r="F637" s="168">
        <v>231.909222222222</v>
      </c>
      <c r="G637" s="168">
        <v>124.470595238095</v>
      </c>
      <c r="H637" s="168">
        <v>31.5425004960317</v>
      </c>
      <c r="I637" s="168">
        <v>22.022162202381</v>
      </c>
      <c r="J637" s="168">
        <v>178.844483134921</v>
      </c>
      <c r="K637" s="168">
        <v>92.8946354166667</v>
      </c>
      <c r="L637" s="168">
        <v>93.0833774801587</v>
      </c>
      <c r="M637" s="168">
        <v>31.6114340277778</v>
      </c>
      <c r="N637" s="168">
        <v>40.9744692460317</v>
      </c>
      <c r="O637" s="29"/>
      <c r="P637" s="168">
        <v>81.97275648873649</v>
      </c>
      <c r="Q637" s="168">
        <v>126.329044237675</v>
      </c>
      <c r="R637" s="168">
        <v>44.2297415728044</v>
      </c>
      <c r="S637" s="168">
        <v>56.5329487022527</v>
      </c>
      <c r="T637" s="29"/>
    </row>
    <row r="638" ht="16" customHeight="1">
      <c r="A638" s="240">
        <v>148.492874007937</v>
      </c>
      <c r="B638" s="168">
        <v>148.773762896825</v>
      </c>
      <c r="C638" s="168">
        <v>136.090047123016</v>
      </c>
      <c r="D638" s="168">
        <v>234.512770833333</v>
      </c>
      <c r="E638" s="168">
        <v>148.280232142857</v>
      </c>
      <c r="F638" s="168">
        <v>190.977528273810</v>
      </c>
      <c r="G638" s="168">
        <v>72.548714781746</v>
      </c>
      <c r="H638" s="168">
        <v>51.1182455357143</v>
      </c>
      <c r="I638" s="168">
        <v>32.5213849206349</v>
      </c>
      <c r="J638" s="168">
        <v>162.443990575397</v>
      </c>
      <c r="K638" s="168">
        <v>92.79561210317461</v>
      </c>
      <c r="L638" s="168">
        <v>234.918753968254</v>
      </c>
      <c r="M638" s="168">
        <v>42.7836850198413</v>
      </c>
      <c r="N638" s="168">
        <v>48.2844950396825</v>
      </c>
      <c r="O638" s="29"/>
      <c r="P638" s="168">
        <v>81.927199640875</v>
      </c>
      <c r="Q638" s="168">
        <v>126.300149465393</v>
      </c>
      <c r="R638" s="168">
        <v>44.1895547665687</v>
      </c>
      <c r="S638" s="168">
        <v>56.4811056358146</v>
      </c>
      <c r="T638" s="29"/>
    </row>
    <row r="639" ht="16" customHeight="1">
      <c r="A639" s="240">
        <v>148.462750496032</v>
      </c>
      <c r="B639" s="168">
        <v>148.518437996032</v>
      </c>
      <c r="C639" s="168">
        <v>147.528382440476</v>
      </c>
      <c r="D639" s="168">
        <v>232.27359375</v>
      </c>
      <c r="E639" s="168">
        <v>127.520208829365</v>
      </c>
      <c r="F639" s="168">
        <v>175.854598214286</v>
      </c>
      <c r="G639" s="168">
        <v>79.0903819444445</v>
      </c>
      <c r="H639" s="168">
        <v>82.6154598214286</v>
      </c>
      <c r="I639" s="168">
        <v>52.6466344246032</v>
      </c>
      <c r="J639" s="168">
        <v>152.605458829365</v>
      </c>
      <c r="K639" s="168">
        <v>124.529530753968</v>
      </c>
      <c r="L639" s="168">
        <v>234.918753968254</v>
      </c>
      <c r="M639" s="168">
        <v>59.7697584325397</v>
      </c>
      <c r="N639" s="168">
        <v>58.132130952381</v>
      </c>
      <c r="O639" s="29"/>
      <c r="P639" s="168">
        <v>85.9622209639243</v>
      </c>
      <c r="Q639" s="168">
        <v>125.707390119980</v>
      </c>
      <c r="R639" s="168">
        <v>48.9011906219393</v>
      </c>
      <c r="S639" s="168">
        <v>56.3825773343128</v>
      </c>
      <c r="T639" s="29"/>
    </row>
    <row r="640" ht="16" customHeight="1">
      <c r="A640" s="240">
        <v>148.559582341270</v>
      </c>
      <c r="B640" s="168">
        <v>148.696464285714</v>
      </c>
      <c r="C640" s="168">
        <v>146.132320436508</v>
      </c>
      <c r="D640" s="168">
        <v>176.802282738095</v>
      </c>
      <c r="E640" s="168">
        <v>72.3070327380952</v>
      </c>
      <c r="F640" s="168">
        <v>161.193309027778</v>
      </c>
      <c r="G640" s="168">
        <v>133.096082837302</v>
      </c>
      <c r="H640" s="168">
        <v>89.0572395833333</v>
      </c>
      <c r="I640" s="168">
        <v>84.67049255952379</v>
      </c>
      <c r="J640" s="168">
        <v>148.054089781746</v>
      </c>
      <c r="K640" s="168">
        <v>234.907035714286</v>
      </c>
      <c r="L640" s="168">
        <v>234.916653769841</v>
      </c>
      <c r="M640" s="168">
        <v>93.1904836309524</v>
      </c>
      <c r="N640" s="168">
        <v>72.7428953373016</v>
      </c>
      <c r="O640" s="29"/>
      <c r="P640" s="168">
        <v>86.1272159647404</v>
      </c>
      <c r="Q640" s="168">
        <v>125.866525873327</v>
      </c>
      <c r="R640" s="168">
        <v>49.0151832353901</v>
      </c>
      <c r="S640" s="168">
        <v>56.5256917238002</v>
      </c>
      <c r="T640" s="29"/>
    </row>
    <row r="641" ht="16" customHeight="1">
      <c r="A641" s="240">
        <v>148.508946924603</v>
      </c>
      <c r="B641" s="168">
        <v>148.762766369048</v>
      </c>
      <c r="C641" s="168">
        <v>147.692597222222</v>
      </c>
      <c r="D641" s="168">
        <v>162.133923611111</v>
      </c>
      <c r="E641" s="168">
        <v>90.7433149801587</v>
      </c>
      <c r="F641" s="168">
        <v>152.736396825397</v>
      </c>
      <c r="G641" s="168">
        <v>226.264006448413</v>
      </c>
      <c r="H641" s="168">
        <v>89.0238149801587</v>
      </c>
      <c r="I641" s="168">
        <v>84.6978149801587</v>
      </c>
      <c r="J641" s="168">
        <v>27.0873745039683</v>
      </c>
      <c r="K641" s="168">
        <v>234.907035714286</v>
      </c>
      <c r="L641" s="168">
        <v>234.915392361111</v>
      </c>
      <c r="M641" s="168">
        <v>93.2885431547619</v>
      </c>
      <c r="N641" s="168">
        <v>234.914636904762</v>
      </c>
      <c r="O641" s="29"/>
      <c r="P641" s="168">
        <v>89.1345045706823</v>
      </c>
      <c r="Q641" s="168">
        <v>125.803764691479</v>
      </c>
      <c r="R641" s="168">
        <v>49.1012747918707</v>
      </c>
      <c r="S641" s="168">
        <v>56.4747959516814</v>
      </c>
      <c r="T641" s="29"/>
    </row>
    <row r="642" ht="16" customHeight="1">
      <c r="A642" s="240">
        <v>148.471754960317</v>
      </c>
      <c r="B642" s="168">
        <v>148.518161706349</v>
      </c>
      <c r="C642" s="168">
        <v>148.303693452381</v>
      </c>
      <c r="D642" s="168">
        <v>152.437091269841</v>
      </c>
      <c r="E642" s="168">
        <v>108.425538690476</v>
      </c>
      <c r="F642" s="168">
        <v>142.389056051587</v>
      </c>
      <c r="G642" s="168">
        <v>234.898980158730</v>
      </c>
      <c r="H642" s="168">
        <v>88.84315625000001</v>
      </c>
      <c r="I642" s="168">
        <v>84.6348650793651</v>
      </c>
      <c r="J642" s="168">
        <v>18.5414816468254</v>
      </c>
      <c r="K642" s="168">
        <v>234.907035714286</v>
      </c>
      <c r="L642" s="168">
        <v>234.906536706349</v>
      </c>
      <c r="M642" s="168">
        <v>93.0130749007937</v>
      </c>
      <c r="N642" s="168">
        <v>234.914636904762</v>
      </c>
      <c r="O642" s="29"/>
      <c r="P642" s="168">
        <v>88.9807051909892</v>
      </c>
      <c r="Q642" s="168">
        <v>125.699044543748</v>
      </c>
      <c r="R642" s="168">
        <v>49.0331680541952</v>
      </c>
      <c r="S642" s="168">
        <v>56.3934990205681</v>
      </c>
      <c r="T642" s="29"/>
    </row>
    <row r="643" ht="16" customHeight="1">
      <c r="A643" s="240">
        <v>140.366731150794</v>
      </c>
      <c r="B643" s="168">
        <v>204.023153273810</v>
      </c>
      <c r="C643" s="168">
        <v>149.324693948413</v>
      </c>
      <c r="D643" s="168">
        <v>148.080538194444</v>
      </c>
      <c r="E643" s="168">
        <v>129.260161706349</v>
      </c>
      <c r="F643" s="168">
        <v>70.03280753968249</v>
      </c>
      <c r="G643" s="168">
        <v>232.394810515873</v>
      </c>
      <c r="H643" s="168">
        <v>89.0902232142857</v>
      </c>
      <c r="I643" s="168">
        <v>84.7476899801587</v>
      </c>
      <c r="J643" s="168">
        <v>21.9126388888889</v>
      </c>
      <c r="K643" s="168">
        <v>234.906483630952</v>
      </c>
      <c r="L643" s="168">
        <v>234.903690972222</v>
      </c>
      <c r="M643" s="168">
        <v>233.428762896825</v>
      </c>
      <c r="N643" s="168">
        <v>234.907822916667</v>
      </c>
      <c r="O643" s="29"/>
      <c r="P643" s="168">
        <v>92.394407035586</v>
      </c>
      <c r="Q643" s="168">
        <v>125.876991511590</v>
      </c>
      <c r="R643" s="168">
        <v>50.2818902015997</v>
      </c>
      <c r="S643" s="168">
        <v>56.5300899853085</v>
      </c>
      <c r="T643" s="29"/>
    </row>
    <row r="644" ht="16" customHeight="1">
      <c r="A644" s="240">
        <v>67.88734226190481</v>
      </c>
      <c r="B644" s="168">
        <v>234.886026785714</v>
      </c>
      <c r="C644" s="168">
        <v>149.242629960317</v>
      </c>
      <c r="D644" s="168">
        <v>148.168945436508</v>
      </c>
      <c r="E644" s="168">
        <v>149.574920634921</v>
      </c>
      <c r="F644" s="168">
        <v>87.3299300595238</v>
      </c>
      <c r="G644" s="168">
        <v>220.269232142857</v>
      </c>
      <c r="H644" s="168">
        <v>89.03481597222221</v>
      </c>
      <c r="I644" s="168">
        <v>84.7883834325397</v>
      </c>
      <c r="J644" s="168">
        <v>32.2807777777778</v>
      </c>
      <c r="K644" s="168">
        <v>234.903572420635</v>
      </c>
      <c r="L644" s="168">
        <v>234.903690972222</v>
      </c>
      <c r="M644" s="168">
        <v>234.915103174603</v>
      </c>
      <c r="N644" s="168">
        <v>234.906257936508</v>
      </c>
      <c r="O644" s="29"/>
      <c r="P644" s="168">
        <v>92.3209088312112</v>
      </c>
      <c r="Q644" s="168">
        <v>125.834489267058</v>
      </c>
      <c r="R644" s="168">
        <v>50.246032280444</v>
      </c>
      <c r="S644" s="168">
        <v>56.4853840189357</v>
      </c>
      <c r="T644" s="29"/>
    </row>
    <row r="645" ht="16" customHeight="1">
      <c r="A645" s="240">
        <v>70.6920778769841</v>
      </c>
      <c r="B645" s="168">
        <v>234.759372519841</v>
      </c>
      <c r="C645" s="168">
        <v>149.178402777778</v>
      </c>
      <c r="D645" s="168">
        <v>148.027392857143</v>
      </c>
      <c r="E645" s="168">
        <v>146.354200892857</v>
      </c>
      <c r="F645" s="168">
        <v>104.938811011905</v>
      </c>
      <c r="G645" s="168">
        <v>190.217023313492</v>
      </c>
      <c r="H645" s="168">
        <v>88.8836721230159</v>
      </c>
      <c r="I645" s="168">
        <v>84.54585267857141</v>
      </c>
      <c r="J645" s="168">
        <v>52.1328571428571</v>
      </c>
      <c r="K645" s="168">
        <v>234.904188988095</v>
      </c>
      <c r="L645" s="168">
        <v>234.905253968254</v>
      </c>
      <c r="M645" s="168">
        <v>234.915103174603</v>
      </c>
      <c r="N645" s="168">
        <v>234.902050099206</v>
      </c>
      <c r="O645" s="29"/>
      <c r="P645" s="168">
        <v>95.7713327415932</v>
      </c>
      <c r="Q645" s="168">
        <v>125.724037402057</v>
      </c>
      <c r="R645" s="168">
        <v>50.3011722575906</v>
      </c>
      <c r="S645" s="168">
        <v>56.3895950661117</v>
      </c>
      <c r="T645" s="29"/>
    </row>
    <row r="646" ht="16" customHeight="1">
      <c r="A646" s="240">
        <v>87.4365178571429</v>
      </c>
      <c r="B646" s="168">
        <v>225.445472222222</v>
      </c>
      <c r="C646" s="168">
        <v>149.296876984127</v>
      </c>
      <c r="D646" s="168">
        <v>148.692843253968</v>
      </c>
      <c r="E646" s="168">
        <v>148.898774305556</v>
      </c>
      <c r="F646" s="168">
        <v>124.731725694444</v>
      </c>
      <c r="G646" s="168">
        <v>72.7785535714286</v>
      </c>
      <c r="H646" s="168">
        <v>88.9817574404762</v>
      </c>
      <c r="I646" s="168">
        <v>84.7638918650794</v>
      </c>
      <c r="J646" s="168">
        <v>85.141628968254</v>
      </c>
      <c r="K646" s="168">
        <v>234.903722718254</v>
      </c>
      <c r="L646" s="168">
        <v>234.903690972222</v>
      </c>
      <c r="M646" s="168">
        <v>234.918509424603</v>
      </c>
      <c r="N646" s="168">
        <v>40.9481378968254</v>
      </c>
      <c r="O646" s="29"/>
      <c r="P646" s="168">
        <v>95.90648873653279</v>
      </c>
      <c r="Q646" s="168">
        <v>125.887276567091</v>
      </c>
      <c r="R646" s="168">
        <v>50.424994898792</v>
      </c>
      <c r="S646" s="168">
        <v>153.272539177277</v>
      </c>
      <c r="T646" s="29"/>
    </row>
    <row r="647" ht="16" customHeight="1">
      <c r="A647" s="240">
        <v>104.989301091270</v>
      </c>
      <c r="B647" s="168">
        <v>200.009702876984</v>
      </c>
      <c r="C647" s="168">
        <v>149.333122023810</v>
      </c>
      <c r="D647" s="168">
        <v>148.818025297619</v>
      </c>
      <c r="E647" s="168">
        <v>148.783345238095</v>
      </c>
      <c r="F647" s="168">
        <v>146.789078869048</v>
      </c>
      <c r="G647" s="168">
        <v>79.75445882936511</v>
      </c>
      <c r="H647" s="168">
        <v>89.01860466269839</v>
      </c>
      <c r="I647" s="168">
        <v>84.751378968254</v>
      </c>
      <c r="J647" s="168">
        <v>88.9805853174603</v>
      </c>
      <c r="K647" s="168">
        <v>234.903722718254</v>
      </c>
      <c r="L647" s="168">
        <v>234.902680555556</v>
      </c>
      <c r="M647" s="168">
        <v>234.911475198413</v>
      </c>
      <c r="N647" s="168">
        <v>48.2784270833333</v>
      </c>
      <c r="O647" s="29"/>
      <c r="P647" s="168">
        <v>99.2017344107085</v>
      </c>
      <c r="Q647" s="168">
        <v>125.871874489879</v>
      </c>
      <c r="R647" s="168">
        <v>50.4218086842964</v>
      </c>
      <c r="S647" s="168">
        <v>153.276001367124</v>
      </c>
      <c r="T647" s="29"/>
    </row>
    <row r="648" ht="16" customHeight="1">
      <c r="A648" s="240">
        <v>124.617312996032</v>
      </c>
      <c r="B648" s="168">
        <v>181.215596230159</v>
      </c>
      <c r="C648" s="168">
        <v>149.077591269841</v>
      </c>
      <c r="D648" s="168">
        <v>148.812009920635</v>
      </c>
      <c r="E648" s="168">
        <v>148.740278769841</v>
      </c>
      <c r="F648" s="168">
        <v>146.152159722222</v>
      </c>
      <c r="G648" s="168">
        <v>94.07726636904761</v>
      </c>
      <c r="H648" s="168">
        <v>88.8277008928571</v>
      </c>
      <c r="I648" s="168">
        <v>84.588462797619</v>
      </c>
      <c r="J648" s="168">
        <v>88.7287346230159</v>
      </c>
      <c r="K648" s="168">
        <v>234.904433531746</v>
      </c>
      <c r="L648" s="168">
        <v>234.680564484127</v>
      </c>
      <c r="M648" s="168">
        <v>234.907836805556</v>
      </c>
      <c r="N648" s="168">
        <v>58.0881111111111</v>
      </c>
      <c r="O648" s="29"/>
      <c r="P648" s="168">
        <v>99.0670589495593</v>
      </c>
      <c r="Q648" s="168">
        <v>125.698422196376</v>
      </c>
      <c r="R648" s="168">
        <v>50.2880555215475</v>
      </c>
      <c r="S648" s="168">
        <v>232.000307092720</v>
      </c>
      <c r="T648" s="29"/>
    </row>
    <row r="649" ht="16" customHeight="1">
      <c r="A649" s="240">
        <v>146.986882440476</v>
      </c>
      <c r="B649" s="168">
        <v>165.990351686508</v>
      </c>
      <c r="C649" s="168">
        <v>149.253811011905</v>
      </c>
      <c r="D649" s="168">
        <v>143.929187003968</v>
      </c>
      <c r="E649" s="168">
        <v>148.870008432540</v>
      </c>
      <c r="F649" s="168">
        <v>159.279957837302</v>
      </c>
      <c r="G649" s="168">
        <v>111.912753968254</v>
      </c>
      <c r="H649" s="168">
        <v>89.0317118055556</v>
      </c>
      <c r="I649" s="168">
        <v>84.7066046626984</v>
      </c>
      <c r="J649" s="168">
        <v>89.00216021825401</v>
      </c>
      <c r="K649" s="168">
        <v>232.653713293651</v>
      </c>
      <c r="L649" s="168">
        <v>232.630901289683</v>
      </c>
      <c r="M649" s="168">
        <v>234.903689484127</v>
      </c>
      <c r="N649" s="168">
        <v>72.6543943452381</v>
      </c>
      <c r="O649" s="29"/>
      <c r="P649" s="168">
        <v>102.040578068887</v>
      </c>
      <c r="Q649" s="168">
        <v>125.870773139079</v>
      </c>
      <c r="R649" s="168">
        <v>50.4359354595168</v>
      </c>
      <c r="S649" s="168">
        <v>232.000069376428</v>
      </c>
      <c r="T649" s="29"/>
    </row>
    <row r="650" ht="16" customHeight="1">
      <c r="A650" s="240">
        <v>146.103974702381</v>
      </c>
      <c r="B650" s="168">
        <v>155.963414682540</v>
      </c>
      <c r="C650" s="168">
        <v>149.295236111111</v>
      </c>
      <c r="D650" s="168">
        <v>68.6937509920635</v>
      </c>
      <c r="E650" s="168">
        <v>185.265104662698</v>
      </c>
      <c r="F650" s="168">
        <v>234.793674107143</v>
      </c>
      <c r="G650" s="168">
        <v>133.213448908730</v>
      </c>
      <c r="H650" s="168">
        <v>89.05114285714291</v>
      </c>
      <c r="I650" s="168">
        <v>84.6521741071429</v>
      </c>
      <c r="J650" s="168">
        <v>88.98514632936509</v>
      </c>
      <c r="K650" s="168">
        <v>222.656735119048</v>
      </c>
      <c r="L650" s="168">
        <v>20.5672237103175</v>
      </c>
      <c r="M650" s="168">
        <v>234.903689484127</v>
      </c>
      <c r="N650" s="168">
        <v>234.914715277778</v>
      </c>
      <c r="O650" s="29"/>
      <c r="P650" s="168">
        <v>102.010072845250</v>
      </c>
      <c r="Q650" s="168">
        <v>125.860303419850</v>
      </c>
      <c r="R650" s="168">
        <v>50.4011615450539</v>
      </c>
      <c r="S650" s="168">
        <v>232.000392282893</v>
      </c>
      <c r="T650" s="29"/>
    </row>
    <row r="651" ht="16" customHeight="1">
      <c r="A651" s="240">
        <v>146.802721230159</v>
      </c>
      <c r="B651" s="168">
        <v>149.923865575397</v>
      </c>
      <c r="C651" s="168">
        <v>149.148681547619</v>
      </c>
      <c r="D651" s="168">
        <v>69.8827936507936</v>
      </c>
      <c r="E651" s="168">
        <v>234.897914186508</v>
      </c>
      <c r="F651" s="168">
        <v>234.894543154762</v>
      </c>
      <c r="G651" s="168">
        <v>227.043297619048</v>
      </c>
      <c r="H651" s="168">
        <v>89.05337053571429</v>
      </c>
      <c r="I651" s="168">
        <v>84.5513645833333</v>
      </c>
      <c r="J651" s="168">
        <v>88.7915848214286</v>
      </c>
      <c r="K651" s="168">
        <v>199.990807043651</v>
      </c>
      <c r="L651" s="168">
        <v>20.177556547619</v>
      </c>
      <c r="M651" s="168">
        <v>234.785879960317</v>
      </c>
      <c r="N651" s="168">
        <v>234.914715277778</v>
      </c>
      <c r="O651" s="29"/>
      <c r="P651" s="168">
        <v>104.814196661770</v>
      </c>
      <c r="Q651" s="168">
        <v>125.718105207313</v>
      </c>
      <c r="R651" s="168">
        <v>50.3894920217107</v>
      </c>
      <c r="S651" s="168">
        <v>232.000661626673</v>
      </c>
      <c r="T651" s="29"/>
    </row>
    <row r="652" ht="16" customHeight="1">
      <c r="A652" s="240">
        <v>148.564760912698</v>
      </c>
      <c r="B652" s="168">
        <v>148.667242559524</v>
      </c>
      <c r="C652" s="168">
        <v>234.752663690476</v>
      </c>
      <c r="D652" s="168">
        <v>87.2577013888889</v>
      </c>
      <c r="E652" s="168">
        <v>233.983729166667</v>
      </c>
      <c r="F652" s="168">
        <v>231.898958829365</v>
      </c>
      <c r="G652" s="168">
        <v>234.354898809524</v>
      </c>
      <c r="H652" s="168">
        <v>89.0448983134921</v>
      </c>
      <c r="I652" s="168">
        <v>84.6361235119048</v>
      </c>
      <c r="J652" s="168">
        <v>88.98309077380949</v>
      </c>
      <c r="K652" s="168">
        <v>179.118610119048</v>
      </c>
      <c r="L652" s="168">
        <v>40.0254092261905</v>
      </c>
      <c r="M652" s="168">
        <v>25.5065932539683</v>
      </c>
      <c r="N652" s="168">
        <v>234.899961309524</v>
      </c>
      <c r="O652" s="29"/>
      <c r="P652" s="168">
        <v>160.620721106758</v>
      </c>
      <c r="Q652" s="168">
        <v>125.859955007346</v>
      </c>
      <c r="R652" s="168">
        <v>50.507325844760</v>
      </c>
      <c r="S652" s="168">
        <v>232.000354023833</v>
      </c>
      <c r="T652" s="29"/>
    </row>
    <row r="653" ht="16" customHeight="1">
      <c r="A653" s="240">
        <v>149.361941468254</v>
      </c>
      <c r="B653" s="168">
        <v>149.315846726190</v>
      </c>
      <c r="C653" s="168">
        <v>234.595034722222</v>
      </c>
      <c r="D653" s="168">
        <v>124.530521329365</v>
      </c>
      <c r="E653" s="168">
        <v>227.842237103175</v>
      </c>
      <c r="F653" s="168">
        <v>218.610862103175</v>
      </c>
      <c r="G653" s="168">
        <v>232.286798611111</v>
      </c>
      <c r="H653" s="168">
        <v>88.983154265873</v>
      </c>
      <c r="I653" s="168">
        <v>84.6506180555556</v>
      </c>
      <c r="J653" s="168">
        <v>89.0408293650794</v>
      </c>
      <c r="K653" s="168">
        <v>162.522453869048</v>
      </c>
      <c r="L653" s="168">
        <v>92.7111507936508</v>
      </c>
      <c r="M653" s="168">
        <v>31.961998015873</v>
      </c>
      <c r="N653" s="168">
        <v>61.4243819444444</v>
      </c>
      <c r="O653" s="29"/>
      <c r="P653" s="168">
        <v>160.611842964414</v>
      </c>
      <c r="Q653" s="168">
        <v>125.831243878550</v>
      </c>
      <c r="R653" s="168">
        <v>51.0199018527587</v>
      </c>
      <c r="S653" s="168">
        <v>230.889851146752</v>
      </c>
      <c r="T653" s="29"/>
    </row>
    <row r="654" ht="16" customHeight="1">
      <c r="A654" s="240">
        <v>149.079740079365</v>
      </c>
      <c r="B654" s="168">
        <v>149.216465277778</v>
      </c>
      <c r="C654" s="168">
        <v>232.777495039683</v>
      </c>
      <c r="D654" s="168">
        <v>147.78309375</v>
      </c>
      <c r="E654" s="168">
        <v>207.042589285714</v>
      </c>
      <c r="F654" s="168">
        <v>190.917407738095</v>
      </c>
      <c r="G654" s="168">
        <v>219.338387896825</v>
      </c>
      <c r="H654" s="168">
        <v>88.94167757936511</v>
      </c>
      <c r="I654" s="168">
        <v>84.554220734127</v>
      </c>
      <c r="J654" s="168">
        <v>88.8497301587302</v>
      </c>
      <c r="K654" s="168">
        <v>149.643070932540</v>
      </c>
      <c r="L654" s="168">
        <v>92.5345004960317</v>
      </c>
      <c r="M654" s="168">
        <v>43.3155535714286</v>
      </c>
      <c r="N654" s="168">
        <v>40.8373799603175</v>
      </c>
      <c r="O654" s="29"/>
      <c r="P654" s="168">
        <v>220.614327762814</v>
      </c>
      <c r="Q654" s="168">
        <v>125.724528138263</v>
      </c>
      <c r="R654" s="168">
        <v>50.9471468943846</v>
      </c>
      <c r="S654" s="168">
        <v>230.879641079008</v>
      </c>
      <c r="T654" s="29"/>
    </row>
    <row r="655" ht="16" customHeight="1">
      <c r="A655" s="240">
        <v>149.3346875</v>
      </c>
      <c r="B655" s="168">
        <v>149.173406746032</v>
      </c>
      <c r="C655" s="168">
        <v>222.034967757937</v>
      </c>
      <c r="D655" s="168">
        <v>147.338269345238</v>
      </c>
      <c r="E655" s="168">
        <v>183.353418650794</v>
      </c>
      <c r="F655" s="168">
        <v>152.773927083333</v>
      </c>
      <c r="G655" s="168">
        <v>121.897071428571</v>
      </c>
      <c r="H655" s="168">
        <v>89.0230029761905</v>
      </c>
      <c r="I655" s="168">
        <v>234.903486111111</v>
      </c>
      <c r="J655" s="168">
        <v>88.944466765873</v>
      </c>
      <c r="K655" s="168">
        <v>18.9072991071429</v>
      </c>
      <c r="L655" s="168">
        <v>92.7925128968254</v>
      </c>
      <c r="M655" s="168">
        <v>87.72571527777779</v>
      </c>
      <c r="N655" s="168">
        <v>57.94796875</v>
      </c>
      <c r="O655" s="29"/>
      <c r="P655" s="168">
        <v>220.613820702742</v>
      </c>
      <c r="Q655" s="168">
        <v>125.864908280281</v>
      </c>
      <c r="R655" s="168">
        <v>51.171340903526</v>
      </c>
      <c r="S655" s="168">
        <v>210.343927011916</v>
      </c>
      <c r="T655" s="29"/>
    </row>
    <row r="656" ht="16" customHeight="1">
      <c r="A656" s="240">
        <v>149.349154265873</v>
      </c>
      <c r="B656" s="168">
        <v>149.137286210317</v>
      </c>
      <c r="C656" s="168">
        <v>193.835544146825</v>
      </c>
      <c r="D656" s="168">
        <v>147.138104662698</v>
      </c>
      <c r="E656" s="168">
        <v>168.892128472222</v>
      </c>
      <c r="F656" s="168">
        <v>141.625423115079</v>
      </c>
      <c r="G656" s="168">
        <v>72.75289732142861</v>
      </c>
      <c r="H656" s="168">
        <v>94.2066929563492</v>
      </c>
      <c r="I656" s="168">
        <v>234.903486111111</v>
      </c>
      <c r="J656" s="168">
        <v>88.9576408730159</v>
      </c>
      <c r="K656" s="168">
        <v>22.9754241071429</v>
      </c>
      <c r="L656" s="168">
        <v>92.6945753968254</v>
      </c>
      <c r="M656" s="168">
        <v>93.0937663690476</v>
      </c>
      <c r="N656" s="168">
        <v>72.2639975198413</v>
      </c>
      <c r="O656" s="29"/>
      <c r="P656" s="168">
        <v>202.604048318642</v>
      </c>
      <c r="Q656" s="168">
        <v>125.820937908097</v>
      </c>
      <c r="R656" s="168">
        <v>51.1128055623572</v>
      </c>
      <c r="S656" s="168">
        <v>210.343430154261</v>
      </c>
      <c r="T656" s="29"/>
    </row>
    <row r="657" ht="16" customHeight="1">
      <c r="A657" s="240">
        <v>149.110284226191</v>
      </c>
      <c r="B657" s="168">
        <v>149.054859623016</v>
      </c>
      <c r="C657" s="168">
        <v>178.188967757937</v>
      </c>
      <c r="D657" s="168">
        <v>148.802444444444</v>
      </c>
      <c r="E657" s="168">
        <v>156.752209325397</v>
      </c>
      <c r="F657" s="168">
        <v>67.416587797619</v>
      </c>
      <c r="G657" s="168">
        <v>79.5700565476191</v>
      </c>
      <c r="H657" s="168">
        <v>234.918883928571</v>
      </c>
      <c r="I657" s="168">
        <v>234.903486111111</v>
      </c>
      <c r="J657" s="168">
        <v>88.85969890873019</v>
      </c>
      <c r="K657" s="168">
        <v>34.8392495039683</v>
      </c>
      <c r="L657" s="168">
        <v>92.4601135912699</v>
      </c>
      <c r="M657" s="168">
        <v>92.95885615079369</v>
      </c>
      <c r="N657" s="168">
        <v>234.927651785714</v>
      </c>
      <c r="O657" s="29"/>
      <c r="P657" s="168">
        <v>202.616843678583</v>
      </c>
      <c r="Q657" s="168">
        <v>125.712578048482</v>
      </c>
      <c r="R657" s="168">
        <v>51.035393201110</v>
      </c>
      <c r="S657" s="168">
        <v>196.606329068723</v>
      </c>
      <c r="T657" s="29"/>
    </row>
    <row r="658" ht="16" customHeight="1">
      <c r="A658" s="240">
        <v>149.261542658730</v>
      </c>
      <c r="B658" s="168">
        <v>149.126134424603</v>
      </c>
      <c r="C658" s="168">
        <v>154.314545634921</v>
      </c>
      <c r="D658" s="168">
        <v>148.976097718254</v>
      </c>
      <c r="E658" s="168">
        <v>148.625238095238</v>
      </c>
      <c r="F658" s="168">
        <v>70.0944955357143</v>
      </c>
      <c r="G658" s="168">
        <v>94.48728918650789</v>
      </c>
      <c r="H658" s="168">
        <v>234.918852678571</v>
      </c>
      <c r="I658" s="168">
        <v>234.905560515873</v>
      </c>
      <c r="J658" s="168">
        <v>96.15969940476189</v>
      </c>
      <c r="K658" s="168">
        <v>56.7095233134921</v>
      </c>
      <c r="L658" s="168">
        <v>92.62563988095241</v>
      </c>
      <c r="M658" s="168">
        <v>234.400935515873</v>
      </c>
      <c r="N658" s="168">
        <v>234.927690972222</v>
      </c>
      <c r="O658" s="29"/>
      <c r="P658" s="168">
        <v>199.157587536729</v>
      </c>
      <c r="Q658" s="168">
        <v>125.867230860268</v>
      </c>
      <c r="R658" s="168">
        <v>51.1693162340842</v>
      </c>
      <c r="S658" s="168">
        <v>196.670890466863</v>
      </c>
      <c r="T658" s="29"/>
    </row>
    <row r="659" ht="16" customHeight="1">
      <c r="A659" s="240">
        <v>149.317961309524</v>
      </c>
      <c r="B659" s="168">
        <v>149.103946428571</v>
      </c>
      <c r="C659" s="168">
        <v>148.287260912698</v>
      </c>
      <c r="D659" s="168">
        <v>148.766131944444</v>
      </c>
      <c r="E659" s="168">
        <v>148.532920634921</v>
      </c>
      <c r="F659" s="168">
        <v>105.060791666667</v>
      </c>
      <c r="G659" s="168">
        <v>111.897041170635</v>
      </c>
      <c r="H659" s="168">
        <v>234.915110615079</v>
      </c>
      <c r="I659" s="168">
        <v>234.903643353175</v>
      </c>
      <c r="J659" s="168">
        <v>234.920445436508</v>
      </c>
      <c r="K659" s="168">
        <v>91.66142956349211</v>
      </c>
      <c r="L659" s="168">
        <v>92.5701294642857</v>
      </c>
      <c r="M659" s="168">
        <v>234.914732638889</v>
      </c>
      <c r="N659" s="168">
        <v>234.923247519841</v>
      </c>
      <c r="O659" s="29"/>
      <c r="P659" s="168">
        <v>199.155469005060</v>
      </c>
      <c r="Q659" s="168">
        <v>125.809056684623</v>
      </c>
      <c r="R659" s="168">
        <v>51.1288243756122</v>
      </c>
      <c r="S659" s="168">
        <v>163.639020670095</v>
      </c>
      <c r="T659" s="29"/>
    </row>
    <row r="660" ht="16" customHeight="1">
      <c r="A660" s="240">
        <v>149.066917658730</v>
      </c>
      <c r="B660" s="168">
        <v>149.030046130952</v>
      </c>
      <c r="C660" s="168">
        <v>148.220111607143</v>
      </c>
      <c r="D660" s="168">
        <v>148.803229166667</v>
      </c>
      <c r="E660" s="168">
        <v>149.065455853175</v>
      </c>
      <c r="F660" s="168">
        <v>125.221488591270</v>
      </c>
      <c r="G660" s="168">
        <v>133.920620039683</v>
      </c>
      <c r="H660" s="168">
        <v>234.905197916667</v>
      </c>
      <c r="I660" s="168">
        <v>234.903693948413</v>
      </c>
      <c r="J660" s="168">
        <v>234.920445436508</v>
      </c>
      <c r="K660" s="168">
        <v>91.4215967261905</v>
      </c>
      <c r="L660" s="168">
        <v>234.922014880952</v>
      </c>
      <c r="M660" s="168">
        <v>234.913840773810</v>
      </c>
      <c r="N660" s="168">
        <v>234.914614583333</v>
      </c>
      <c r="O660" s="29"/>
      <c r="P660" s="168">
        <v>164.394312153118</v>
      </c>
      <c r="Q660" s="168">
        <v>125.710590107738</v>
      </c>
      <c r="R660" s="168">
        <v>51.0342704252367</v>
      </c>
      <c r="S660" s="168">
        <v>163.580589903689</v>
      </c>
      <c r="T660" s="29"/>
    </row>
    <row r="661" ht="16" customHeight="1">
      <c r="A661" s="240">
        <v>149.354749007937</v>
      </c>
      <c r="B661" s="168">
        <v>112.69275</v>
      </c>
      <c r="C661" s="168">
        <v>148.367155753968</v>
      </c>
      <c r="D661" s="168">
        <v>148.792460813492</v>
      </c>
      <c r="E661" s="168">
        <v>125.135539186508</v>
      </c>
      <c r="F661" s="168">
        <v>147.105667658730</v>
      </c>
      <c r="G661" s="168">
        <v>234.70978125</v>
      </c>
      <c r="H661" s="168">
        <v>234.906794642857</v>
      </c>
      <c r="I661" s="168">
        <v>234.903829365079</v>
      </c>
      <c r="J661" s="168">
        <v>234.922506944444</v>
      </c>
      <c r="K661" s="168">
        <v>91.530466765873</v>
      </c>
      <c r="L661" s="168">
        <v>234.920262400794</v>
      </c>
      <c r="M661" s="168">
        <v>234.91721875</v>
      </c>
      <c r="N661" s="168">
        <v>234.903491071429</v>
      </c>
      <c r="O661" s="29"/>
      <c r="P661" s="168">
        <v>164.479621184296</v>
      </c>
      <c r="Q661" s="168">
        <v>125.860327905648</v>
      </c>
      <c r="R661" s="168">
        <v>51.1695447682011</v>
      </c>
      <c r="S661" s="168">
        <v>149.717908810806</v>
      </c>
      <c r="T661" s="29"/>
    </row>
    <row r="662" ht="16" customHeight="1">
      <c r="A662" s="240">
        <v>149.254210813492</v>
      </c>
      <c r="B662" s="168">
        <v>65.32074255952379</v>
      </c>
      <c r="C662" s="168">
        <v>148.326905753968</v>
      </c>
      <c r="D662" s="168">
        <v>149.017882440476</v>
      </c>
      <c r="E662" s="168">
        <v>72.76895386904761</v>
      </c>
      <c r="F662" s="168">
        <v>146.796137400794</v>
      </c>
      <c r="G662" s="168">
        <v>234.453092757937</v>
      </c>
      <c r="H662" s="168">
        <v>234.903690972222</v>
      </c>
      <c r="I662" s="168">
        <v>234.903829365079</v>
      </c>
      <c r="J662" s="168">
        <v>234.916759424603</v>
      </c>
      <c r="K662" s="168">
        <v>91.53843055555561</v>
      </c>
      <c r="L662" s="168">
        <v>234.920053075397</v>
      </c>
      <c r="M662" s="168">
        <v>234.911475198413</v>
      </c>
      <c r="N662" s="168">
        <v>234.903913194444</v>
      </c>
      <c r="O662" s="29"/>
      <c r="P662" s="168">
        <v>150.085508998531</v>
      </c>
      <c r="Q662" s="168">
        <v>125.856710128959</v>
      </c>
      <c r="R662" s="168">
        <v>51.1650286687888</v>
      </c>
      <c r="S662" s="168">
        <v>149.717928195397</v>
      </c>
      <c r="T662" s="29"/>
    </row>
    <row r="663" ht="16" customHeight="1">
      <c r="A663" s="240">
        <v>149.176123511905</v>
      </c>
      <c r="B663" s="168">
        <v>74.5653174603175</v>
      </c>
      <c r="C663" s="168">
        <v>148.162418650794</v>
      </c>
      <c r="D663" s="168">
        <v>148.602661706349</v>
      </c>
      <c r="E663" s="168">
        <v>91.0805902777778</v>
      </c>
      <c r="F663" s="168">
        <v>160.637357638889</v>
      </c>
      <c r="G663" s="168">
        <v>232.282611607143</v>
      </c>
      <c r="H663" s="168">
        <v>234.905253968254</v>
      </c>
      <c r="I663" s="168">
        <v>234.878099206349</v>
      </c>
      <c r="J663" s="168">
        <v>234.912513392857</v>
      </c>
      <c r="K663" s="168">
        <v>91.27908978174599</v>
      </c>
      <c r="L663" s="168">
        <v>234.914913690476</v>
      </c>
      <c r="M663" s="168">
        <v>234.907836805556</v>
      </c>
      <c r="N663" s="168">
        <v>59.9399166666667</v>
      </c>
      <c r="O663" s="29"/>
      <c r="P663" s="168">
        <v>149.974854615573</v>
      </c>
      <c r="Q663" s="168">
        <v>125.692333394548</v>
      </c>
      <c r="R663" s="168">
        <v>51.0281331619327</v>
      </c>
      <c r="S663" s="168">
        <v>142.025670808848</v>
      </c>
      <c r="T663" s="29"/>
    </row>
    <row r="664" ht="16" customHeight="1">
      <c r="A664" s="240">
        <v>149.235521825397</v>
      </c>
      <c r="B664" s="168">
        <v>92.7098501984127</v>
      </c>
      <c r="C664" s="168">
        <v>148.292401785714</v>
      </c>
      <c r="D664" s="168">
        <v>148.913213293651</v>
      </c>
      <c r="E664" s="168">
        <v>129.970368055556</v>
      </c>
      <c r="F664" s="168">
        <v>234.754290178571</v>
      </c>
      <c r="G664" s="168">
        <v>220.329618551587</v>
      </c>
      <c r="H664" s="168">
        <v>234.903690972222</v>
      </c>
      <c r="I664" s="168">
        <v>228.967701388889</v>
      </c>
      <c r="J664" s="168">
        <v>234.903690972222</v>
      </c>
      <c r="K664" s="168">
        <v>91.4400476190476</v>
      </c>
      <c r="L664" s="168">
        <v>234.910653273810</v>
      </c>
      <c r="M664" s="168">
        <v>234.903690972222</v>
      </c>
      <c r="N664" s="168">
        <v>47.7678635912698</v>
      </c>
      <c r="O664" s="29"/>
      <c r="P664" s="168">
        <v>142.323129387039</v>
      </c>
      <c r="Q664" s="168">
        <v>125.861320090597</v>
      </c>
      <c r="R664" s="168">
        <v>51.1712934622919</v>
      </c>
      <c r="S664" s="168">
        <v>142.101917033954</v>
      </c>
      <c r="T664" s="29"/>
    </row>
    <row r="665" ht="16" customHeight="1">
      <c r="A665" s="240">
        <v>149.228128472222</v>
      </c>
      <c r="B665" s="168">
        <v>110.877191964286</v>
      </c>
      <c r="C665" s="168">
        <v>148.280018849206</v>
      </c>
      <c r="D665" s="168">
        <v>158.978668650794</v>
      </c>
      <c r="E665" s="168">
        <v>149.552124007937</v>
      </c>
      <c r="F665" s="168">
        <v>234.879375</v>
      </c>
      <c r="G665" s="168">
        <v>190.24846875</v>
      </c>
      <c r="H665" s="168">
        <v>234.903690972222</v>
      </c>
      <c r="I665" s="168">
        <v>213.508207837302</v>
      </c>
      <c r="J665" s="168">
        <v>234.903690972222</v>
      </c>
      <c r="K665" s="168">
        <v>91.3982976190476</v>
      </c>
      <c r="L665" s="168">
        <v>234.906587797619</v>
      </c>
      <c r="M665" s="168">
        <v>234.903690972222</v>
      </c>
      <c r="N665" s="168">
        <v>57.759558531746</v>
      </c>
      <c r="O665" s="29"/>
      <c r="P665" s="168">
        <v>137.407843617369</v>
      </c>
      <c r="Q665" s="168">
        <v>125.847197396343</v>
      </c>
      <c r="R665" s="168">
        <v>51.1643445968005</v>
      </c>
      <c r="S665" s="168">
        <v>137.027994919197</v>
      </c>
      <c r="T665" s="29"/>
    </row>
    <row r="666" ht="16" customHeight="1">
      <c r="A666" s="240">
        <v>149.194034722222</v>
      </c>
      <c r="B666" s="168">
        <v>131.657800595238</v>
      </c>
      <c r="C666" s="168">
        <v>148.162442460317</v>
      </c>
      <c r="D666" s="168">
        <v>234.785165178571</v>
      </c>
      <c r="E666" s="168">
        <v>146.377195436508</v>
      </c>
      <c r="F666" s="168">
        <v>234.493420634921</v>
      </c>
      <c r="G666" s="168">
        <v>120.412241071429</v>
      </c>
      <c r="H666" s="168">
        <v>234.905155753968</v>
      </c>
      <c r="I666" s="168">
        <v>189.896263392857</v>
      </c>
      <c r="J666" s="168">
        <v>234.905253968254</v>
      </c>
      <c r="K666" s="168">
        <v>91.292222718254</v>
      </c>
      <c r="L666" s="168">
        <v>234.905074900794</v>
      </c>
      <c r="M666" s="168">
        <v>234.905253968254</v>
      </c>
      <c r="N666" s="168">
        <v>71.84850892857141</v>
      </c>
      <c r="O666" s="29"/>
      <c r="P666" s="168">
        <v>137.303646343454</v>
      </c>
      <c r="Q666" s="168">
        <v>125.720767527751</v>
      </c>
      <c r="R666" s="168">
        <v>59.1276449763304</v>
      </c>
      <c r="S666" s="168">
        <v>136.962407668136</v>
      </c>
      <c r="T666" s="29"/>
    </row>
    <row r="667" ht="16" customHeight="1">
      <c r="A667" s="240">
        <v>234.443557043651</v>
      </c>
      <c r="B667" s="168">
        <v>148.727521329365</v>
      </c>
      <c r="C667" s="168">
        <v>148.223002976191</v>
      </c>
      <c r="D667" s="168">
        <v>234.534013392857</v>
      </c>
      <c r="E667" s="168">
        <v>148.892423611111</v>
      </c>
      <c r="F667" s="168">
        <v>231.590880952381</v>
      </c>
      <c r="G667" s="168">
        <v>79.7797326388889</v>
      </c>
      <c r="H667" s="168">
        <v>234.647874503968</v>
      </c>
      <c r="I667" s="168">
        <v>157.895627976190</v>
      </c>
      <c r="J667" s="168">
        <v>234.903690972222</v>
      </c>
      <c r="K667" s="168">
        <v>91.3939260912699</v>
      </c>
      <c r="L667" s="168">
        <v>234.903755456349</v>
      </c>
      <c r="M667" s="168">
        <v>234.736204365079</v>
      </c>
      <c r="N667" s="168">
        <v>234.915362599206</v>
      </c>
      <c r="O667" s="29"/>
      <c r="P667" s="168">
        <v>133.823022261672</v>
      </c>
      <c r="Q667" s="168">
        <v>125.868308745511</v>
      </c>
      <c r="R667" s="168">
        <v>59.140868327620</v>
      </c>
      <c r="S667" s="168">
        <v>133.757229431930</v>
      </c>
      <c r="T667" s="29"/>
    </row>
    <row r="668" ht="16" customHeight="1">
      <c r="A668" s="240">
        <v>231.220961309524</v>
      </c>
      <c r="B668" s="168">
        <v>147.114982638889</v>
      </c>
      <c r="C668" s="168">
        <v>92.6930610119048</v>
      </c>
      <c r="D668" s="168">
        <v>231.847450892857</v>
      </c>
      <c r="E668" s="168">
        <v>148.745214285714</v>
      </c>
      <c r="F668" s="168">
        <v>217.612394345238</v>
      </c>
      <c r="G668" s="168">
        <v>94.4496726190476</v>
      </c>
      <c r="H668" s="168">
        <v>232.478502976190</v>
      </c>
      <c r="I668" s="168">
        <v>149.771139384921</v>
      </c>
      <c r="J668" s="168">
        <v>234.903563988095</v>
      </c>
      <c r="K668" s="168">
        <v>136.831793154762</v>
      </c>
      <c r="L668" s="168">
        <v>234.903755456349</v>
      </c>
      <c r="M668" s="168">
        <v>55.8904935515873</v>
      </c>
      <c r="N668" s="168">
        <v>234.915814980159</v>
      </c>
      <c r="O668" s="29"/>
      <c r="P668" s="168">
        <v>133.814176256938</v>
      </c>
      <c r="Q668" s="168">
        <v>125.823985879856</v>
      </c>
      <c r="R668" s="168">
        <v>230.223806317336</v>
      </c>
      <c r="S668" s="168">
        <v>133.753466270813</v>
      </c>
      <c r="T668" s="29"/>
    </row>
    <row r="669" ht="16" customHeight="1">
      <c r="A669" s="240">
        <v>215.851400793651</v>
      </c>
      <c r="B669" s="168">
        <v>148.487071924603</v>
      </c>
      <c r="C669" s="168">
        <v>66.8588065476191</v>
      </c>
      <c r="D669" s="168">
        <v>218.448310019841</v>
      </c>
      <c r="E669" s="168">
        <v>148.722913690476</v>
      </c>
      <c r="F669" s="168">
        <v>174.837239583333</v>
      </c>
      <c r="G669" s="168">
        <v>111.726444940476</v>
      </c>
      <c r="H669" s="168">
        <v>222.337283234127</v>
      </c>
      <c r="I669" s="168">
        <v>148.285675595238</v>
      </c>
      <c r="J669" s="168">
        <v>234.899876984127</v>
      </c>
      <c r="K669" s="168">
        <v>234.920245039683</v>
      </c>
      <c r="L669" s="168">
        <v>234.905253968254</v>
      </c>
      <c r="M669" s="168">
        <v>25.3384350198413</v>
      </c>
      <c r="N669" s="168">
        <v>234.915362599206</v>
      </c>
      <c r="O669" s="29"/>
      <c r="P669" s="168">
        <v>131.224307255958</v>
      </c>
      <c r="Q669" s="168">
        <v>125.713447294319</v>
      </c>
      <c r="R669" s="168">
        <v>230.219102493470</v>
      </c>
      <c r="S669" s="168">
        <v>130.682069764120</v>
      </c>
      <c r="T669" s="29"/>
    </row>
    <row r="670" ht="16" customHeight="1">
      <c r="A670" s="240">
        <v>172.978561507937</v>
      </c>
      <c r="B670" s="168">
        <v>148.716867559524</v>
      </c>
      <c r="C670" s="168">
        <v>78.77226785714289</v>
      </c>
      <c r="D670" s="168">
        <v>175.800889384921</v>
      </c>
      <c r="E670" s="168">
        <v>148.774188492064</v>
      </c>
      <c r="F670" s="168">
        <v>160.324847222222</v>
      </c>
      <c r="G670" s="168">
        <v>228.383925099206</v>
      </c>
      <c r="H670" s="168">
        <v>200.040947420635</v>
      </c>
      <c r="I670" s="168">
        <v>148.564013392857</v>
      </c>
      <c r="J670" s="168">
        <v>232.529297619048</v>
      </c>
      <c r="K670" s="168">
        <v>234.914331845238</v>
      </c>
      <c r="L670" s="168">
        <v>234.681774801587</v>
      </c>
      <c r="M670" s="168">
        <v>32.2580411706349</v>
      </c>
      <c r="N670" s="168">
        <v>234.911398809524</v>
      </c>
      <c r="O670" s="29"/>
      <c r="P670" s="168">
        <v>131.400060194254</v>
      </c>
      <c r="Q670" s="168">
        <v>125.864751673196</v>
      </c>
      <c r="R670" s="168">
        <v>231.901676767058</v>
      </c>
      <c r="S670" s="168">
        <v>130.764558847535</v>
      </c>
      <c r="T670" s="29"/>
    </row>
    <row r="671" ht="16" customHeight="1">
      <c r="A671" s="240">
        <v>151.055637400794</v>
      </c>
      <c r="B671" s="168">
        <v>148.605214285714</v>
      </c>
      <c r="C671" s="168">
        <v>96.0140848214286</v>
      </c>
      <c r="D671" s="168">
        <v>161.205106646825</v>
      </c>
      <c r="E671" s="168">
        <v>234.889151785714</v>
      </c>
      <c r="F671" s="168">
        <v>152.663368551587</v>
      </c>
      <c r="G671" s="168">
        <v>234.885888392857</v>
      </c>
      <c r="H671" s="168">
        <v>178.828880456349</v>
      </c>
      <c r="I671" s="168">
        <v>148.412489583333</v>
      </c>
      <c r="J671" s="168">
        <v>222.337333333333</v>
      </c>
      <c r="K671" s="168">
        <v>234.914092757937</v>
      </c>
      <c r="L671" s="168">
        <v>232.589745039683</v>
      </c>
      <c r="M671" s="168">
        <v>43.8017242063492</v>
      </c>
      <c r="N671" s="168">
        <v>234.906421130952</v>
      </c>
      <c r="O671" s="29"/>
      <c r="P671" s="168">
        <v>128.332591107574</v>
      </c>
      <c r="Q671" s="168">
        <v>116.935155484819</v>
      </c>
      <c r="R671" s="168">
        <v>231.917620592556</v>
      </c>
      <c r="S671" s="168">
        <v>128.792498673686</v>
      </c>
      <c r="T671" s="29"/>
    </row>
    <row r="672" ht="16" customHeight="1">
      <c r="A672" s="240">
        <v>147.536143353175</v>
      </c>
      <c r="B672" s="168">
        <v>148.565605158730</v>
      </c>
      <c r="C672" s="168">
        <v>114.187644345238</v>
      </c>
      <c r="D672" s="168">
        <v>152.419980158730</v>
      </c>
      <c r="E672" s="168">
        <v>234.830052579365</v>
      </c>
      <c r="F672" s="168">
        <v>140.569552083333</v>
      </c>
      <c r="G672" s="168">
        <v>234.525938988095</v>
      </c>
      <c r="H672" s="168">
        <v>162.376651785714</v>
      </c>
      <c r="I672" s="168">
        <v>148.948201884921</v>
      </c>
      <c r="J672" s="168">
        <v>199.810628472222</v>
      </c>
      <c r="K672" s="168">
        <v>234.903587797619</v>
      </c>
      <c r="L672" s="168">
        <v>140.385951388889</v>
      </c>
      <c r="M672" s="168">
        <v>61.0413551587302</v>
      </c>
      <c r="N672" s="168">
        <v>234.904987599206</v>
      </c>
      <c r="O672" s="29"/>
      <c r="P672" s="168">
        <v>128.238110104473</v>
      </c>
      <c r="Q672" s="168">
        <v>116.809596392426</v>
      </c>
      <c r="R672" s="168">
        <v>231.919453966699</v>
      </c>
      <c r="S672" s="168">
        <v>128.721641364675</v>
      </c>
      <c r="T672" s="29"/>
    </row>
    <row r="673" ht="16" customHeight="1">
      <c r="A673" s="240">
        <v>148.206444940476</v>
      </c>
      <c r="B673" s="168">
        <v>148.714093253968</v>
      </c>
      <c r="C673" s="168">
        <v>147.680370535714</v>
      </c>
      <c r="D673" s="168">
        <v>148.057361111111</v>
      </c>
      <c r="E673" s="168">
        <v>227.486291666667</v>
      </c>
      <c r="F673" s="168">
        <v>67.1236026785714</v>
      </c>
      <c r="G673" s="168">
        <v>190.158568452381</v>
      </c>
      <c r="H673" s="168">
        <v>152.790133432540</v>
      </c>
      <c r="I673" s="168">
        <v>134.058657738095</v>
      </c>
      <c r="J673" s="168">
        <v>162.390975198413</v>
      </c>
      <c r="K673" s="168">
        <v>234.906794642857</v>
      </c>
      <c r="L673" s="168">
        <v>20.5561225198413</v>
      </c>
      <c r="M673" s="168">
        <v>92.12594295634921</v>
      </c>
      <c r="N673" s="168">
        <v>58.855068452381</v>
      </c>
      <c r="O673" s="29"/>
      <c r="P673" s="168">
        <v>125.548421686255</v>
      </c>
      <c r="Q673" s="168">
        <v>56.537590291381</v>
      </c>
      <c r="R673" s="168">
        <v>231.923801216128</v>
      </c>
      <c r="S673" s="168">
        <v>127.211201232452</v>
      </c>
      <c r="T673" s="29"/>
    </row>
    <row r="674" ht="16" customHeight="1">
      <c r="A674" s="240">
        <v>148.298280753968</v>
      </c>
      <c r="B674" s="168">
        <v>148.615947420635</v>
      </c>
      <c r="C674" s="168">
        <v>146.076523809524</v>
      </c>
      <c r="D674" s="168">
        <v>148.147890873016</v>
      </c>
      <c r="E674" s="168">
        <v>204.820237599206</v>
      </c>
      <c r="F674" s="168">
        <v>70.4524067460317</v>
      </c>
      <c r="G674" s="168">
        <v>119.214576388889</v>
      </c>
      <c r="H674" s="168">
        <v>148.401595238095</v>
      </c>
      <c r="I674" s="168">
        <v>18.9039270833333</v>
      </c>
      <c r="J674" s="168">
        <v>152.705689980159</v>
      </c>
      <c r="K674" s="168">
        <v>234.903690972222</v>
      </c>
      <c r="L674" s="168">
        <v>20.1622579365079</v>
      </c>
      <c r="M674" s="168">
        <v>92.1765446428571</v>
      </c>
      <c r="N674" s="168">
        <v>40.4095848214286</v>
      </c>
      <c r="O674" s="29"/>
      <c r="P674" s="168">
        <v>125.522524383774</v>
      </c>
      <c r="Q674" s="168">
        <v>56.5009585169768</v>
      </c>
      <c r="R674" s="168">
        <v>232.005199661280</v>
      </c>
      <c r="S674" s="168">
        <v>127.174702599576</v>
      </c>
      <c r="T674" s="29"/>
    </row>
    <row r="675" ht="16" customHeight="1">
      <c r="A675" s="240">
        <v>148.246526289683</v>
      </c>
      <c r="B675" s="168">
        <v>148.568456349206</v>
      </c>
      <c r="C675" s="168">
        <v>147.501655257937</v>
      </c>
      <c r="D675" s="168">
        <v>148.006659722222</v>
      </c>
      <c r="E675" s="168">
        <v>183.572895833333</v>
      </c>
      <c r="F675" s="168">
        <v>88.1826567460317</v>
      </c>
      <c r="G675" s="168">
        <v>72.809783234127</v>
      </c>
      <c r="H675" s="168">
        <v>148.359660714286</v>
      </c>
      <c r="I675" s="168">
        <v>18.2643695436508</v>
      </c>
      <c r="J675" s="168">
        <v>147.629122519841</v>
      </c>
      <c r="K675" s="168">
        <v>234.905253968254</v>
      </c>
      <c r="L675" s="168">
        <v>26.0711775793651</v>
      </c>
      <c r="M675" s="168">
        <v>91.85459424603179</v>
      </c>
      <c r="N675" s="168">
        <v>47.3878660714286</v>
      </c>
      <c r="O675" s="29"/>
      <c r="P675" s="168">
        <v>123.810559500490</v>
      </c>
      <c r="Q675" s="168">
        <v>61.456102064969</v>
      </c>
      <c r="R675" s="168">
        <v>231.998586455273</v>
      </c>
      <c r="S675" s="168">
        <v>126.193172543258</v>
      </c>
      <c r="T675" s="29"/>
    </row>
    <row r="676" ht="16" customHeight="1">
      <c r="A676" s="240">
        <v>148.480078373016</v>
      </c>
      <c r="B676" s="168">
        <v>148.692648809524</v>
      </c>
      <c r="C676" s="168">
        <v>148.475383928571</v>
      </c>
      <c r="D676" s="168">
        <v>148.674017857143</v>
      </c>
      <c r="E676" s="168">
        <v>167.319853670635</v>
      </c>
      <c r="F676" s="168">
        <v>125.930039682540</v>
      </c>
      <c r="G676" s="168">
        <v>94.48633928571429</v>
      </c>
      <c r="H676" s="168">
        <v>148.490271329365</v>
      </c>
      <c r="I676" s="168">
        <v>32.7425550595238</v>
      </c>
      <c r="J676" s="168">
        <v>18.7184880952381</v>
      </c>
      <c r="K676" s="168">
        <v>234.903754464286</v>
      </c>
      <c r="L676" s="168">
        <v>62.7692703373016</v>
      </c>
      <c r="M676" s="168">
        <v>234.798678075397</v>
      </c>
      <c r="N676" s="168">
        <v>71.52851339285721</v>
      </c>
      <c r="O676" s="29"/>
      <c r="P676" s="168">
        <v>124.001868572478</v>
      </c>
      <c r="Q676" s="168">
        <v>66.37584833088481</v>
      </c>
      <c r="R676" s="168">
        <v>231.506626469148</v>
      </c>
      <c r="S676" s="168">
        <v>126.307235043258</v>
      </c>
      <c r="T676" s="29"/>
    </row>
    <row r="677" ht="16" customHeight="1">
      <c r="A677" s="240">
        <v>148.478840277778</v>
      </c>
      <c r="B677" s="168">
        <v>148.784785218254</v>
      </c>
      <c r="C677" s="168">
        <v>149.313827380952</v>
      </c>
      <c r="D677" s="168">
        <v>148.792325892857</v>
      </c>
      <c r="E677" s="168">
        <v>155.988123511905</v>
      </c>
      <c r="F677" s="168">
        <v>147.870992063492</v>
      </c>
      <c r="G677" s="168">
        <v>112.510518353175</v>
      </c>
      <c r="H677" s="168">
        <v>148.422968253968</v>
      </c>
      <c r="I677" s="168">
        <v>52.8180907738095</v>
      </c>
      <c r="J677" s="168">
        <v>21.9682842261905</v>
      </c>
      <c r="K677" s="168">
        <v>234.903754464286</v>
      </c>
      <c r="L677" s="168">
        <v>91.6161413690476</v>
      </c>
      <c r="M677" s="168">
        <v>234.921247023810</v>
      </c>
      <c r="N677" s="168">
        <v>234.928633928571</v>
      </c>
      <c r="O677" s="29"/>
      <c r="P677" s="168">
        <v>83.4452645486451</v>
      </c>
      <c r="Q677" s="168">
        <v>66.372860553379</v>
      </c>
      <c r="R677" s="168">
        <v>231.489849106268</v>
      </c>
      <c r="S677" s="168">
        <v>125.440790279138</v>
      </c>
      <c r="T677" s="29"/>
    </row>
    <row r="678" ht="16" customHeight="1">
      <c r="A678" s="240">
        <v>148.341303571429</v>
      </c>
      <c r="B678" s="168">
        <v>148.497329861111</v>
      </c>
      <c r="C678" s="168">
        <v>149.105133928571</v>
      </c>
      <c r="D678" s="168">
        <v>148.798148313492</v>
      </c>
      <c r="E678" s="168">
        <v>149.997987599206</v>
      </c>
      <c r="F678" s="168">
        <v>146.542005952381</v>
      </c>
      <c r="G678" s="168">
        <v>134.600372519841</v>
      </c>
      <c r="H678" s="168">
        <v>148.283009424603</v>
      </c>
      <c r="I678" s="168">
        <v>84.1246676587302</v>
      </c>
      <c r="J678" s="168">
        <v>32.4408462301587</v>
      </c>
      <c r="K678" s="168">
        <v>234.904225694444</v>
      </c>
      <c r="L678" s="168">
        <v>91.2913715277778</v>
      </c>
      <c r="M678" s="168">
        <v>234.921247023810</v>
      </c>
      <c r="N678" s="168">
        <v>234.928633928571</v>
      </c>
      <c r="O678" s="29"/>
      <c r="P678" s="168">
        <v>83.3045635406464</v>
      </c>
      <c r="Q678" s="168">
        <v>71.3716898261508</v>
      </c>
      <c r="R678" s="168">
        <v>212.385783953640</v>
      </c>
      <c r="S678" s="168">
        <v>125.313642160464</v>
      </c>
      <c r="T678" s="29"/>
    </row>
    <row r="679" ht="16" customHeight="1">
      <c r="A679" s="240">
        <v>148.488052083333</v>
      </c>
      <c r="B679" s="168">
        <v>148.631353174603</v>
      </c>
      <c r="C679" s="168">
        <v>149.325931051587</v>
      </c>
      <c r="D679" s="168">
        <v>142.400680059524</v>
      </c>
      <c r="E679" s="168">
        <v>148.667842261905</v>
      </c>
      <c r="F679" s="168">
        <v>148.280810019841</v>
      </c>
      <c r="G679" s="168">
        <v>228.971726686508</v>
      </c>
      <c r="H679" s="168">
        <v>148.338599702381</v>
      </c>
      <c r="I679" s="168">
        <v>84.4564598214286</v>
      </c>
      <c r="J679" s="168">
        <v>85.17000942460319</v>
      </c>
      <c r="K679" s="168">
        <v>234.686405753968</v>
      </c>
      <c r="L679" s="168">
        <v>91.56712301587299</v>
      </c>
      <c r="M679" s="168">
        <v>234.916800595238</v>
      </c>
      <c r="N679" s="168">
        <v>234.923389384921</v>
      </c>
      <c r="O679" s="29"/>
      <c r="P679" s="168">
        <v>61.8641808480248</v>
      </c>
      <c r="Q679" s="168">
        <v>78.14442437969311</v>
      </c>
      <c r="R679" s="168">
        <v>212.414899608227</v>
      </c>
      <c r="S679" s="168">
        <v>124.331237246980</v>
      </c>
      <c r="T679" s="29"/>
    </row>
    <row r="680" ht="16" customHeight="1">
      <c r="A680" s="240">
        <v>148.494354662698</v>
      </c>
      <c r="B680" s="168">
        <v>211.308483630952</v>
      </c>
      <c r="C680" s="168">
        <v>149.290050099206</v>
      </c>
      <c r="D680" s="168">
        <v>70.0612658730159</v>
      </c>
      <c r="E680" s="168">
        <v>148.432240079365</v>
      </c>
      <c r="F680" s="168">
        <v>162.463695932540</v>
      </c>
      <c r="G680" s="168">
        <v>234.880484126984</v>
      </c>
      <c r="H680" s="168">
        <v>147.998696924603</v>
      </c>
      <c r="I680" s="168">
        <v>84.4651403769841</v>
      </c>
      <c r="J680" s="168">
        <v>87.073154265873</v>
      </c>
      <c r="K680" s="168">
        <v>222.654879960317</v>
      </c>
      <c r="L680" s="168">
        <v>91.5225307539683</v>
      </c>
      <c r="M680" s="168">
        <v>234.911426587302</v>
      </c>
      <c r="N680" s="168">
        <v>234.911401785714</v>
      </c>
      <c r="O680" s="29"/>
      <c r="P680" s="168">
        <v>61.8596397526934</v>
      </c>
      <c r="Q680" s="168">
        <v>78.1200778444336</v>
      </c>
      <c r="R680" s="168">
        <v>199.587532647731</v>
      </c>
      <c r="S680" s="168">
        <v>124.310333006856</v>
      </c>
      <c r="T680" s="29"/>
    </row>
    <row r="681" ht="16" customHeight="1">
      <c r="A681" s="240">
        <v>148.355961805556</v>
      </c>
      <c r="B681" s="168">
        <v>234.901016369048</v>
      </c>
      <c r="C681" s="168">
        <v>149.182102182540</v>
      </c>
      <c r="D681" s="168">
        <v>87.5618253968254</v>
      </c>
      <c r="E681" s="168">
        <v>148.364106150794</v>
      </c>
      <c r="F681" s="168">
        <v>234.841846726190</v>
      </c>
      <c r="G681" s="168">
        <v>234.545732638889</v>
      </c>
      <c r="H681" s="168">
        <v>25.9747118055556</v>
      </c>
      <c r="I681" s="168">
        <v>84.2270679563492</v>
      </c>
      <c r="J681" s="168">
        <v>86.73026537698409</v>
      </c>
      <c r="K681" s="168">
        <v>199.971809523810</v>
      </c>
      <c r="L681" s="168">
        <v>91.4109444444444</v>
      </c>
      <c r="M681" s="168">
        <v>234.907419146825</v>
      </c>
      <c r="N681" s="168">
        <v>234.907502976190</v>
      </c>
      <c r="O681" s="29"/>
      <c r="P681" s="168">
        <v>65.4161468535749</v>
      </c>
      <c r="Q681" s="168">
        <v>79.3987619368267</v>
      </c>
      <c r="R681" s="168">
        <v>199.593692356350</v>
      </c>
      <c r="S681" s="168">
        <v>123.781482104962</v>
      </c>
      <c r="T681" s="29"/>
    </row>
    <row r="682" ht="16" customHeight="1">
      <c r="A682" s="240">
        <v>148.415292162698</v>
      </c>
      <c r="B682" s="168">
        <v>233.269643849206</v>
      </c>
      <c r="C682" s="168">
        <v>149.335954365079</v>
      </c>
      <c r="D682" s="168">
        <v>105.117427579365</v>
      </c>
      <c r="E682" s="168">
        <v>122.386782738095</v>
      </c>
      <c r="F682" s="168">
        <v>234.514881448413</v>
      </c>
      <c r="G682" s="168">
        <v>220.262481646825</v>
      </c>
      <c r="H682" s="168">
        <v>18.9042351190476</v>
      </c>
      <c r="I682" s="168">
        <v>84.3821577380952</v>
      </c>
      <c r="J682" s="168">
        <v>86.8903501984127</v>
      </c>
      <c r="K682" s="168">
        <v>179.087351686508</v>
      </c>
      <c r="L682" s="168">
        <v>91.5372043650794</v>
      </c>
      <c r="M682" s="168">
        <v>234.903739583333</v>
      </c>
      <c r="N682" s="168">
        <v>234.907483134921</v>
      </c>
      <c r="O682" s="29"/>
      <c r="P682" s="168">
        <v>70.30456558112959</v>
      </c>
      <c r="Q682" s="168">
        <v>79.55557766079011</v>
      </c>
      <c r="R682" s="168">
        <v>165.289920013059</v>
      </c>
      <c r="S682" s="168">
        <v>123.895143139896</v>
      </c>
      <c r="T682" s="29"/>
    </row>
    <row r="683" ht="16" customHeight="1">
      <c r="A683" s="240">
        <v>66.9624846230159</v>
      </c>
      <c r="B683" s="168">
        <v>224.228126488095</v>
      </c>
      <c r="C683" s="168">
        <v>149.263605158730</v>
      </c>
      <c r="D683" s="168">
        <v>125.203342757937</v>
      </c>
      <c r="E683" s="168">
        <v>64.9182574404762</v>
      </c>
      <c r="F683" s="168">
        <v>231.592280753968</v>
      </c>
      <c r="G683" s="168">
        <v>190.165289682540</v>
      </c>
      <c r="H683" s="168">
        <v>32.5910128968254</v>
      </c>
      <c r="I683" s="168">
        <v>84.4576527777778</v>
      </c>
      <c r="J683" s="168">
        <v>86.82763492063491</v>
      </c>
      <c r="K683" s="168">
        <v>157.842790674603</v>
      </c>
      <c r="L683" s="168">
        <v>91.5317579365079</v>
      </c>
      <c r="M683" s="168">
        <v>234.903756448413</v>
      </c>
      <c r="N683" s="168">
        <v>40.1828606150794</v>
      </c>
      <c r="O683" s="29"/>
      <c r="P683" s="168">
        <v>70.2158892425726</v>
      </c>
      <c r="Q683" s="168">
        <v>82.8996888263141</v>
      </c>
      <c r="R683" s="168">
        <v>165.295537973392</v>
      </c>
      <c r="S683" s="168">
        <v>123.418835190173</v>
      </c>
      <c r="T683" s="29"/>
    </row>
    <row r="684" ht="16" customHeight="1">
      <c r="A684" s="240">
        <v>71.2135119047619</v>
      </c>
      <c r="B684" s="168">
        <v>196.640045138889</v>
      </c>
      <c r="C684" s="168">
        <v>149.140193948413</v>
      </c>
      <c r="D684" s="168">
        <v>147.750270833333</v>
      </c>
      <c r="E684" s="168">
        <v>73.07114930555559</v>
      </c>
      <c r="F684" s="168">
        <v>217.611620039683</v>
      </c>
      <c r="G684" s="168">
        <v>117.789293650794</v>
      </c>
      <c r="H684" s="168">
        <v>52.6775109126984</v>
      </c>
      <c r="I684" s="168">
        <v>84.2444265873016</v>
      </c>
      <c r="J684" s="168">
        <v>86.5596056547619</v>
      </c>
      <c r="K684" s="168">
        <v>20.973064484127</v>
      </c>
      <c r="L684" s="168">
        <v>234.921427579365</v>
      </c>
      <c r="M684" s="168">
        <v>234.899706349206</v>
      </c>
      <c r="N684" s="168">
        <v>47.2208293650794</v>
      </c>
      <c r="O684" s="29"/>
      <c r="P684" s="168">
        <v>75.4344744735553</v>
      </c>
      <c r="Q684" s="168">
        <v>82.7289095657852</v>
      </c>
      <c r="R684" s="168">
        <v>150.664992450212</v>
      </c>
      <c r="S684" s="168">
        <v>123.346348045217</v>
      </c>
      <c r="T684" s="29"/>
    </row>
    <row r="685" ht="16" customHeight="1">
      <c r="A685" s="240">
        <v>106.078224206349</v>
      </c>
      <c r="B685" s="168">
        <v>164.881794642857</v>
      </c>
      <c r="C685" s="168">
        <v>149.247463293651</v>
      </c>
      <c r="D685" s="168">
        <v>147.120643849206</v>
      </c>
      <c r="E685" s="168">
        <v>109.194314980159</v>
      </c>
      <c r="F685" s="168">
        <v>189.980419642857</v>
      </c>
      <c r="G685" s="168">
        <v>80.6646656746032</v>
      </c>
      <c r="H685" s="168">
        <v>88.8874523809524</v>
      </c>
      <c r="I685" s="168">
        <v>84.4116884920635</v>
      </c>
      <c r="J685" s="168">
        <v>86.6880436507937</v>
      </c>
      <c r="K685" s="168">
        <v>19.065994047619</v>
      </c>
      <c r="L685" s="168">
        <v>234.915325892857</v>
      </c>
      <c r="M685" s="168">
        <v>59.3804404761905</v>
      </c>
      <c r="N685" s="168">
        <v>57.0550595238095</v>
      </c>
      <c r="O685" s="29"/>
      <c r="P685" s="168">
        <v>81.7807296767875</v>
      </c>
      <c r="Q685" s="168">
        <v>86.7804899200131</v>
      </c>
      <c r="R685" s="168">
        <v>150.742100269344</v>
      </c>
      <c r="S685" s="168">
        <v>123.059851962945</v>
      </c>
      <c r="T685" s="29"/>
    </row>
    <row r="686" ht="16" customHeight="1">
      <c r="A686" s="240">
        <v>126.892103174603</v>
      </c>
      <c r="B686" s="168">
        <v>155.047714781746</v>
      </c>
      <c r="C686" s="168">
        <v>227.982602678571</v>
      </c>
      <c r="D686" s="168">
        <v>148.130961309524</v>
      </c>
      <c r="E686" s="168">
        <v>130.585390376984</v>
      </c>
      <c r="F686" s="168">
        <v>160.267919146825</v>
      </c>
      <c r="G686" s="168">
        <v>94.9841547619048</v>
      </c>
      <c r="H686" s="168">
        <v>88.8255099206349</v>
      </c>
      <c r="I686" s="168">
        <v>84.32524900793651</v>
      </c>
      <c r="J686" s="168">
        <v>86.7238660714286</v>
      </c>
      <c r="K686" s="168">
        <v>22.6806994047619</v>
      </c>
      <c r="L686" s="168">
        <v>234.914829365079</v>
      </c>
      <c r="M686" s="168">
        <v>28.528314484127</v>
      </c>
      <c r="N686" s="168">
        <v>71.3360416666667</v>
      </c>
      <c r="O686" s="29"/>
      <c r="P686" s="168">
        <v>81.730103758570</v>
      </c>
      <c r="Q686" s="168">
        <v>86.69586394058111</v>
      </c>
      <c r="R686" s="168">
        <v>142.895316070846</v>
      </c>
      <c r="S686" s="168">
        <v>123.011835822723</v>
      </c>
      <c r="T686" s="29"/>
    </row>
    <row r="687" ht="16" customHeight="1">
      <c r="A687" s="240">
        <v>148.556128968254</v>
      </c>
      <c r="B687" s="168">
        <v>149.022156746032</v>
      </c>
      <c r="C687" s="168">
        <v>234.900319444444</v>
      </c>
      <c r="D687" s="168">
        <v>148.600123015873</v>
      </c>
      <c r="E687" s="168">
        <v>149.377011904762</v>
      </c>
      <c r="F687" s="168">
        <v>152.564890873016</v>
      </c>
      <c r="G687" s="168">
        <v>112.228180555556</v>
      </c>
      <c r="H687" s="168">
        <v>88.7159950396825</v>
      </c>
      <c r="I687" s="168">
        <v>84.20977331349209</v>
      </c>
      <c r="J687" s="168">
        <v>86.3884623015873</v>
      </c>
      <c r="K687" s="168">
        <v>34.3618923611111</v>
      </c>
      <c r="L687" s="168">
        <v>234.903850198413</v>
      </c>
      <c r="M687" s="168">
        <v>35.3252455357143</v>
      </c>
      <c r="N687" s="168">
        <v>234.925999503968</v>
      </c>
      <c r="O687" s="29"/>
      <c r="P687" s="168">
        <v>85.7505126714006</v>
      </c>
      <c r="Q687" s="168">
        <v>90.3994475391773</v>
      </c>
      <c r="R687" s="168">
        <v>142.809263283546</v>
      </c>
      <c r="S687" s="168">
        <v>122.507482451845</v>
      </c>
      <c r="T687" s="29"/>
    </row>
    <row r="688" ht="16" customHeight="1">
      <c r="A688" s="240">
        <v>148.684663690476</v>
      </c>
      <c r="B688" s="168">
        <v>149.141898313492</v>
      </c>
      <c r="C688" s="168">
        <v>232.804410218254</v>
      </c>
      <c r="D688" s="168">
        <v>148.970272321429</v>
      </c>
      <c r="E688" s="168">
        <v>146.517984126984</v>
      </c>
      <c r="F688" s="168">
        <v>139.687500496032</v>
      </c>
      <c r="G688" s="168">
        <v>134.622758928571</v>
      </c>
      <c r="H688" s="168">
        <v>88.99685416666669</v>
      </c>
      <c r="I688" s="168">
        <v>84.3574995039683</v>
      </c>
      <c r="J688" s="168">
        <v>86.5805545634921</v>
      </c>
      <c r="K688" s="168">
        <v>56.1599151785714</v>
      </c>
      <c r="L688" s="168">
        <v>234.906794642857</v>
      </c>
      <c r="M688" s="168">
        <v>63.1882028769841</v>
      </c>
      <c r="N688" s="168">
        <v>234.917541170635</v>
      </c>
      <c r="O688" s="29"/>
      <c r="P688" s="168">
        <v>85.9226585455436</v>
      </c>
      <c r="Q688" s="168">
        <v>94.6595392588965</v>
      </c>
      <c r="R688" s="168">
        <v>137.949314907770</v>
      </c>
      <c r="S688" s="168">
        <v>122.638506468332</v>
      </c>
      <c r="T688" s="29"/>
    </row>
    <row r="689" ht="16" customHeight="1">
      <c r="A689" s="240">
        <v>148.632796130952</v>
      </c>
      <c r="B689" s="168">
        <v>149.098237599206</v>
      </c>
      <c r="C689" s="168">
        <v>222.008708829365</v>
      </c>
      <c r="D689" s="168">
        <v>148.738515873016</v>
      </c>
      <c r="E689" s="168">
        <v>147.080463293651</v>
      </c>
      <c r="F689" s="168">
        <v>66.6088650793651</v>
      </c>
      <c r="G689" s="168">
        <v>229.496034226191</v>
      </c>
      <c r="H689" s="168">
        <v>88.978060515873</v>
      </c>
      <c r="I689" s="168">
        <v>84.34816021825399</v>
      </c>
      <c r="J689" s="168">
        <v>86.5039389880952</v>
      </c>
      <c r="K689" s="168">
        <v>90.81186259920641</v>
      </c>
      <c r="L689" s="168">
        <v>234.903690972222</v>
      </c>
      <c r="M689" s="168">
        <v>88.6538169642857</v>
      </c>
      <c r="N689" s="168">
        <v>234.916417658730</v>
      </c>
      <c r="O689" s="29"/>
      <c r="P689" s="168">
        <v>88.9097478983023</v>
      </c>
      <c r="Q689" s="168">
        <v>94.6192182908913</v>
      </c>
      <c r="R689" s="168">
        <v>137.948289564969</v>
      </c>
      <c r="S689" s="168">
        <v>122.135694682501</v>
      </c>
      <c r="T689" s="29"/>
    </row>
    <row r="690" ht="16" customHeight="1">
      <c r="A690" s="240">
        <v>148.354333333333</v>
      </c>
      <c r="B690" s="168">
        <v>149.030379464286</v>
      </c>
      <c r="C690" s="168">
        <v>193.817167658730</v>
      </c>
      <c r="D690" s="168">
        <v>148.757971230159</v>
      </c>
      <c r="E690" s="168">
        <v>147.879635912698</v>
      </c>
      <c r="F690" s="168">
        <v>70.4019593253968</v>
      </c>
      <c r="G690" s="168">
        <v>234.898154761905</v>
      </c>
      <c r="H690" s="168">
        <v>88.7618387896825</v>
      </c>
      <c r="I690" s="168">
        <v>84.1778154761905</v>
      </c>
      <c r="J690" s="168">
        <v>86.36061309523809</v>
      </c>
      <c r="K690" s="168">
        <v>90.67008035714289</v>
      </c>
      <c r="L690" s="168">
        <v>234.905253968254</v>
      </c>
      <c r="M690" s="168">
        <v>91.3452926587302</v>
      </c>
      <c r="N690" s="168">
        <v>234.907443948413</v>
      </c>
      <c r="O690" s="29"/>
      <c r="P690" s="168">
        <v>88.7580741919687</v>
      </c>
      <c r="Q690" s="168">
        <v>98.6293054195234</v>
      </c>
      <c r="R690" s="168">
        <v>134.189588944662</v>
      </c>
      <c r="S690" s="168">
        <v>122.064814418054</v>
      </c>
      <c r="T690" s="29"/>
    </row>
    <row r="691" ht="16" customHeight="1">
      <c r="A691" s="240">
        <v>148.493482142857</v>
      </c>
      <c r="B691" s="168">
        <v>148.607425099206</v>
      </c>
      <c r="C691" s="168">
        <v>163.176463293651</v>
      </c>
      <c r="D691" s="168">
        <v>148.977139384921</v>
      </c>
      <c r="E691" s="168">
        <v>148.869861111111</v>
      </c>
      <c r="F691" s="168">
        <v>105.521920634921</v>
      </c>
      <c r="G691" s="168">
        <v>232.37928125</v>
      </c>
      <c r="H691" s="168">
        <v>88.8924732142857</v>
      </c>
      <c r="I691" s="168">
        <v>195.001541666667</v>
      </c>
      <c r="J691" s="168">
        <v>86.3497529761905</v>
      </c>
      <c r="K691" s="168">
        <v>90.907470734127</v>
      </c>
      <c r="L691" s="168">
        <v>234.903690972222</v>
      </c>
      <c r="M691" s="168">
        <v>91.57022916666671</v>
      </c>
      <c r="N691" s="168">
        <v>234.903092757937</v>
      </c>
      <c r="O691" s="29"/>
      <c r="P691" s="168">
        <v>92.16557602840351</v>
      </c>
      <c r="Q691" s="168">
        <v>102.229266140222</v>
      </c>
      <c r="R691" s="168">
        <v>134.300823334966</v>
      </c>
      <c r="S691" s="168">
        <v>122.195818029709</v>
      </c>
      <c r="T691" s="29"/>
    </row>
    <row r="692" ht="16" customHeight="1">
      <c r="A692" s="240">
        <v>148.669862599206</v>
      </c>
      <c r="B692" s="168">
        <v>148.474469742064</v>
      </c>
      <c r="C692" s="168">
        <v>154.290881944444</v>
      </c>
      <c r="D692" s="168">
        <v>148.930611111111</v>
      </c>
      <c r="E692" s="168">
        <v>148.735044146825</v>
      </c>
      <c r="F692" s="168">
        <v>125.938967261905</v>
      </c>
      <c r="G692" s="168">
        <v>220.340577876984</v>
      </c>
      <c r="H692" s="168">
        <v>88.94774355158729</v>
      </c>
      <c r="I692" s="168">
        <v>234.924598214286</v>
      </c>
      <c r="J692" s="168">
        <v>98.34116914682539</v>
      </c>
      <c r="K692" s="168">
        <v>90.93992261904761</v>
      </c>
      <c r="L692" s="168">
        <v>234.903690972222</v>
      </c>
      <c r="M692" s="168">
        <v>91.4993675595238</v>
      </c>
      <c r="N692" s="168">
        <v>56.7467624007937</v>
      </c>
      <c r="O692" s="29"/>
      <c r="P692" s="168">
        <v>95.6856773383937</v>
      </c>
      <c r="Q692" s="168">
        <v>102.226469147894</v>
      </c>
      <c r="R692" s="168">
        <v>79.1508942417565</v>
      </c>
      <c r="S692" s="168">
        <v>122.192852187398</v>
      </c>
      <c r="T692" s="29"/>
    </row>
    <row r="693" ht="16" customHeight="1">
      <c r="A693" s="240">
        <v>148.355230158730</v>
      </c>
      <c r="B693" s="168">
        <v>148.170282738095</v>
      </c>
      <c r="C693" s="168">
        <v>148.208288194444</v>
      </c>
      <c r="D693" s="168">
        <v>161.683000992063</v>
      </c>
      <c r="E693" s="168">
        <v>148.661746527778</v>
      </c>
      <c r="F693" s="168">
        <v>148.502280753968</v>
      </c>
      <c r="G693" s="168">
        <v>190.041040674603</v>
      </c>
      <c r="H693" s="168">
        <v>88.6966071428572</v>
      </c>
      <c r="I693" s="168">
        <v>234.924598214286</v>
      </c>
      <c r="J693" s="168">
        <v>234.927927579365</v>
      </c>
      <c r="K693" s="168">
        <v>90.64900099206351</v>
      </c>
      <c r="L693" s="168">
        <v>234.904280257937</v>
      </c>
      <c r="M693" s="168">
        <v>234.885969246032</v>
      </c>
      <c r="N693" s="168">
        <v>40.0488908730159</v>
      </c>
      <c r="O693" s="29"/>
      <c r="P693" s="168">
        <v>95.51039320111001</v>
      </c>
      <c r="Q693" s="168">
        <v>105.154863491675</v>
      </c>
      <c r="R693" s="168">
        <v>78.97989664952659</v>
      </c>
      <c r="S693" s="168">
        <v>122.029259508652</v>
      </c>
      <c r="T693" s="29"/>
    </row>
    <row r="694" ht="16" customHeight="1">
      <c r="A694" s="240">
        <v>148.678919642857</v>
      </c>
      <c r="B694" s="168">
        <v>148.307877976190</v>
      </c>
      <c r="C694" s="168">
        <v>148.340902281746</v>
      </c>
      <c r="D694" s="168">
        <v>234.552894345238</v>
      </c>
      <c r="E694" s="168">
        <v>193.473972222222</v>
      </c>
      <c r="F694" s="168">
        <v>146.800272321429</v>
      </c>
      <c r="G694" s="168">
        <v>116.721524305556</v>
      </c>
      <c r="H694" s="168">
        <v>88.86637847222219</v>
      </c>
      <c r="I694" s="168">
        <v>234.912458829365</v>
      </c>
      <c r="J694" s="168">
        <v>234.927927579365</v>
      </c>
      <c r="K694" s="168">
        <v>90.9010178571429</v>
      </c>
      <c r="L694" s="168">
        <v>232.641142361111</v>
      </c>
      <c r="M694" s="168">
        <v>234.915853670635</v>
      </c>
      <c r="N694" s="168">
        <v>47.2480004960317</v>
      </c>
      <c r="O694" s="29"/>
      <c r="P694" s="168">
        <v>98.977879121776</v>
      </c>
      <c r="Q694" s="168">
        <v>105.318901505877</v>
      </c>
      <c r="R694" s="168">
        <v>23.7080624591903</v>
      </c>
      <c r="S694" s="168">
        <v>122.195176807868</v>
      </c>
      <c r="T694" s="29"/>
    </row>
    <row r="695" ht="16" customHeight="1">
      <c r="A695" s="240">
        <v>148.657515376984</v>
      </c>
      <c r="B695" s="168">
        <v>148.256196924603</v>
      </c>
      <c r="C695" s="168">
        <v>148.289541170635</v>
      </c>
      <c r="D695" s="168">
        <v>234.379185019841</v>
      </c>
      <c r="E695" s="168">
        <v>234.880285714286</v>
      </c>
      <c r="F695" s="168">
        <v>146.350125496032</v>
      </c>
      <c r="G695" s="168">
        <v>73.17227480158731</v>
      </c>
      <c r="H695" s="168">
        <v>88.9336587301587</v>
      </c>
      <c r="I695" s="168">
        <v>234.905806547619</v>
      </c>
      <c r="J695" s="168">
        <v>234.922284722222</v>
      </c>
      <c r="K695" s="168">
        <v>90.8759940476191</v>
      </c>
      <c r="L695" s="168">
        <v>133.466854166667</v>
      </c>
      <c r="M695" s="168">
        <v>234.920139880952</v>
      </c>
      <c r="N695" s="168">
        <v>57.0238323412698</v>
      </c>
      <c r="O695" s="29"/>
      <c r="P695" s="168">
        <v>98.9642910341169</v>
      </c>
      <c r="Q695" s="168">
        <v>108.416448334966</v>
      </c>
      <c r="R695" s="168">
        <v>23.5327655688867</v>
      </c>
      <c r="S695" s="168">
        <v>122.1733222127</v>
      </c>
      <c r="T695" s="29"/>
    </row>
    <row r="696" ht="16" customHeight="1">
      <c r="A696" s="240">
        <v>148.373597718254</v>
      </c>
      <c r="B696" s="168">
        <v>148.190638888889</v>
      </c>
      <c r="C696" s="168">
        <v>148.186605654762</v>
      </c>
      <c r="D696" s="168">
        <v>231.395222718254</v>
      </c>
      <c r="E696" s="168">
        <v>234.819270337302</v>
      </c>
      <c r="F696" s="168">
        <v>148.179688492064</v>
      </c>
      <c r="G696" s="168">
        <v>80.5309682539683</v>
      </c>
      <c r="H696" s="168">
        <v>88.6824300595238</v>
      </c>
      <c r="I696" s="168">
        <v>234.905152777778</v>
      </c>
      <c r="J696" s="168">
        <v>234.912017361111</v>
      </c>
      <c r="K696" s="168">
        <v>90.7389300595238</v>
      </c>
      <c r="L696" s="168">
        <v>20.3465763888889</v>
      </c>
      <c r="M696" s="168">
        <v>234.896094742064</v>
      </c>
      <c r="N696" s="168">
        <v>71.0776259920635</v>
      </c>
      <c r="O696" s="29"/>
      <c r="P696" s="168">
        <v>101.696925501959</v>
      </c>
      <c r="Q696" s="168">
        <v>108.300285667646</v>
      </c>
      <c r="R696" s="168">
        <v>23.9519206047992</v>
      </c>
      <c r="S696" s="168">
        <v>122.056677481228</v>
      </c>
      <c r="T696" s="29"/>
    </row>
    <row r="697" ht="16" customHeight="1">
      <c r="A697" s="240">
        <v>148.482274801587</v>
      </c>
      <c r="B697" s="168">
        <v>148.259012896825</v>
      </c>
      <c r="C697" s="168">
        <v>148.318087301587</v>
      </c>
      <c r="D697" s="168">
        <v>190.037557043651</v>
      </c>
      <c r="E697" s="168">
        <v>166.979201388889</v>
      </c>
      <c r="F697" s="168">
        <v>234.784439980159</v>
      </c>
      <c r="G697" s="168">
        <v>113.022436011905</v>
      </c>
      <c r="H697" s="168">
        <v>88.685275297619</v>
      </c>
      <c r="I697" s="168">
        <v>234.904462301587</v>
      </c>
      <c r="J697" s="168">
        <v>234.911088789683</v>
      </c>
      <c r="K697" s="168">
        <v>90.90768204365079</v>
      </c>
      <c r="L697" s="168">
        <v>26.2510942460317</v>
      </c>
      <c r="M697" s="168">
        <v>234.901068452381</v>
      </c>
      <c r="N697" s="168">
        <v>234.906154265873</v>
      </c>
      <c r="O697" s="29"/>
      <c r="P697" s="168">
        <v>101.816953354554</v>
      </c>
      <c r="Q697" s="168">
        <v>110.884978983023</v>
      </c>
      <c r="R697" s="168">
        <v>24.0350101003918</v>
      </c>
      <c r="S697" s="168">
        <v>122.174288381489</v>
      </c>
      <c r="T697" s="29"/>
    </row>
    <row r="698" ht="16" customHeight="1">
      <c r="A698" s="240">
        <v>148.626595238095</v>
      </c>
      <c r="B698" s="168">
        <v>148.216228670635</v>
      </c>
      <c r="C698" s="168">
        <v>148.255415674603</v>
      </c>
      <c r="D698" s="168">
        <v>173.768975694444</v>
      </c>
      <c r="E698" s="168">
        <v>156.010914682540</v>
      </c>
      <c r="F698" s="168">
        <v>234.877461309524</v>
      </c>
      <c r="G698" s="168">
        <v>134.674962301587</v>
      </c>
      <c r="H698" s="168">
        <v>88.616097718254</v>
      </c>
      <c r="I698" s="168">
        <v>234.904462301587</v>
      </c>
      <c r="J698" s="168">
        <v>234.906794642857</v>
      </c>
      <c r="K698" s="168">
        <v>90.9698968253968</v>
      </c>
      <c r="L698" s="168">
        <v>40.1519682539683</v>
      </c>
      <c r="M698" s="168">
        <v>234.897964781746</v>
      </c>
      <c r="N698" s="168">
        <v>234.906275297619</v>
      </c>
      <c r="O698" s="29"/>
      <c r="P698" s="168">
        <v>104.629427338394</v>
      </c>
      <c r="Q698" s="168">
        <v>110.843688785504</v>
      </c>
      <c r="R698" s="168">
        <v>24.9871755631734</v>
      </c>
      <c r="S698" s="168">
        <v>122.117116593209</v>
      </c>
      <c r="T698" s="29"/>
    </row>
    <row r="699" ht="16" customHeight="1">
      <c r="A699" s="240">
        <v>148.371859126984</v>
      </c>
      <c r="B699" s="168">
        <v>106.371857142857</v>
      </c>
      <c r="C699" s="168">
        <v>148.209178571429</v>
      </c>
      <c r="D699" s="168">
        <v>160.169722718254</v>
      </c>
      <c r="E699" s="168">
        <v>149.985253968254</v>
      </c>
      <c r="F699" s="168">
        <v>234.484146825397</v>
      </c>
      <c r="G699" s="168">
        <v>229.959262400794</v>
      </c>
      <c r="H699" s="168">
        <v>88.32862003968251</v>
      </c>
      <c r="I699" s="168">
        <v>234.905253968254</v>
      </c>
      <c r="J699" s="168">
        <v>234.905253968254</v>
      </c>
      <c r="K699" s="168">
        <v>90.763564484127</v>
      </c>
      <c r="L699" s="168">
        <v>63.0118139880952</v>
      </c>
      <c r="M699" s="168">
        <v>234.899559523810</v>
      </c>
      <c r="N699" s="168">
        <v>234.906154265873</v>
      </c>
      <c r="O699" s="29"/>
      <c r="P699" s="168">
        <v>104.546340393405</v>
      </c>
      <c r="Q699" s="168">
        <v>112.935207007019</v>
      </c>
      <c r="R699" s="168">
        <v>24.955163952824</v>
      </c>
      <c r="S699" s="168">
        <v>122.043858655730</v>
      </c>
      <c r="T699" s="29"/>
    </row>
    <row r="700" ht="16" customHeight="1">
      <c r="A700" s="240">
        <v>234.826204365079</v>
      </c>
      <c r="B700" s="168">
        <v>65.361158234127</v>
      </c>
      <c r="C700" s="168">
        <v>148.324061011905</v>
      </c>
      <c r="D700" s="168">
        <v>148.377048611111</v>
      </c>
      <c r="E700" s="168">
        <v>148.519507440476</v>
      </c>
      <c r="F700" s="168">
        <v>231.209848214286</v>
      </c>
      <c r="G700" s="168">
        <v>234.509491567460</v>
      </c>
      <c r="H700" s="168">
        <v>88.3386185515873</v>
      </c>
      <c r="I700" s="168">
        <v>234.903690972222</v>
      </c>
      <c r="J700" s="168">
        <v>234.903690972222</v>
      </c>
      <c r="K700" s="168">
        <v>151.424890376984</v>
      </c>
      <c r="L700" s="168">
        <v>91.0191026785714</v>
      </c>
      <c r="M700" s="168">
        <v>234.898290674603</v>
      </c>
      <c r="N700" s="168">
        <v>234.901586805556</v>
      </c>
      <c r="O700" s="29"/>
      <c r="P700" s="168">
        <v>160.928846820927</v>
      </c>
      <c r="Q700" s="168">
        <v>113.077035892099</v>
      </c>
      <c r="R700" s="168">
        <v>25.9854059541299</v>
      </c>
      <c r="S700" s="168">
        <v>122.196017997062</v>
      </c>
      <c r="T700" s="29"/>
    </row>
    <row r="701" ht="16" customHeight="1">
      <c r="A701" s="240">
        <v>234.871819444444</v>
      </c>
      <c r="B701" s="168">
        <v>75.57236359126991</v>
      </c>
      <c r="C701" s="168">
        <v>148.275647321429</v>
      </c>
      <c r="D701" s="168">
        <v>148.426098710317</v>
      </c>
      <c r="E701" s="168">
        <v>148.491253968254</v>
      </c>
      <c r="F701" s="168">
        <v>216.809765376984</v>
      </c>
      <c r="G701" s="168">
        <v>232.243462797619</v>
      </c>
      <c r="H701" s="168">
        <v>97.9953482142857</v>
      </c>
      <c r="I701" s="168">
        <v>234.829208333333</v>
      </c>
      <c r="J701" s="168">
        <v>234.903690972222</v>
      </c>
      <c r="K701" s="168">
        <v>234.918911706349</v>
      </c>
      <c r="L701" s="168">
        <v>90.960408234127</v>
      </c>
      <c r="M701" s="168">
        <v>234.564781746032</v>
      </c>
      <c r="N701" s="168">
        <v>234.904244047619</v>
      </c>
      <c r="O701" s="29"/>
      <c r="P701" s="168">
        <v>160.922847800359</v>
      </c>
      <c r="Q701" s="168">
        <v>114.402348596148</v>
      </c>
      <c r="R701" s="168">
        <v>25.9502907688541</v>
      </c>
      <c r="S701" s="168">
        <v>122.146416911525</v>
      </c>
      <c r="T701" s="29"/>
    </row>
    <row r="702" ht="16" customHeight="1">
      <c r="A702" s="240">
        <v>234.255814484127</v>
      </c>
      <c r="B702" s="168">
        <v>93.43722867063489</v>
      </c>
      <c r="C702" s="168">
        <v>148.187450396825</v>
      </c>
      <c r="D702" s="168">
        <v>148.847576388889</v>
      </c>
      <c r="E702" s="168">
        <v>119.513368055556</v>
      </c>
      <c r="F702" s="168">
        <v>189.794880456349</v>
      </c>
      <c r="G702" s="168">
        <v>220.272605158730</v>
      </c>
      <c r="H702" s="168">
        <v>234.918987103175</v>
      </c>
      <c r="I702" s="168">
        <v>233.701688492063</v>
      </c>
      <c r="J702" s="168">
        <v>234.905253968254</v>
      </c>
      <c r="K702" s="168">
        <v>234.918911706349</v>
      </c>
      <c r="L702" s="168">
        <v>90.759693452381</v>
      </c>
      <c r="M702" s="168">
        <v>25.0694841269841</v>
      </c>
      <c r="N702" s="168">
        <v>55.9029117063492</v>
      </c>
      <c r="O702" s="29"/>
      <c r="P702" s="168">
        <v>220.618805093046</v>
      </c>
      <c r="Q702" s="168">
        <v>114.288854880836</v>
      </c>
      <c r="R702" s="168">
        <v>27.038799277669</v>
      </c>
      <c r="S702" s="168">
        <v>122.047758019099</v>
      </c>
      <c r="T702" s="29"/>
    </row>
    <row r="703" ht="16" customHeight="1">
      <c r="A703" s="240">
        <v>213.081099702381</v>
      </c>
      <c r="B703" s="168">
        <v>133.341977678571</v>
      </c>
      <c r="C703" s="168">
        <v>89.0300570436508</v>
      </c>
      <c r="D703" s="168">
        <v>149.058871527778</v>
      </c>
      <c r="E703" s="168">
        <v>65.0953819444444</v>
      </c>
      <c r="F703" s="168">
        <v>151.895652281746</v>
      </c>
      <c r="G703" s="168">
        <v>190.190355654762</v>
      </c>
      <c r="H703" s="168">
        <v>234.914924603175</v>
      </c>
      <c r="I703" s="168">
        <v>226.970590773810</v>
      </c>
      <c r="J703" s="168">
        <v>234.900966269841</v>
      </c>
      <c r="K703" s="168">
        <v>234.918744047619</v>
      </c>
      <c r="L703" s="168">
        <v>90.95814335317461</v>
      </c>
      <c r="M703" s="168">
        <v>32.5374955357143</v>
      </c>
      <c r="N703" s="168">
        <v>39.9636086309524</v>
      </c>
      <c r="O703" s="29"/>
      <c r="P703" s="168">
        <v>220.617751693601</v>
      </c>
      <c r="Q703" s="168">
        <v>115.854359492328</v>
      </c>
      <c r="R703" s="168">
        <v>27.1544023424747</v>
      </c>
      <c r="S703" s="168">
        <v>122.163067254326</v>
      </c>
      <c r="T703" s="29"/>
    </row>
    <row r="704" ht="16" customHeight="1">
      <c r="A704" s="240">
        <v>187.1408125</v>
      </c>
      <c r="B704" s="168">
        <v>147.859084325397</v>
      </c>
      <c r="C704" s="168">
        <v>67.32318849206349</v>
      </c>
      <c r="D704" s="168">
        <v>148.931352182540</v>
      </c>
      <c r="E704" s="168">
        <v>73.66921726190481</v>
      </c>
      <c r="F704" s="168">
        <v>138.515139880952</v>
      </c>
      <c r="G704" s="168">
        <v>115.331950396825</v>
      </c>
      <c r="H704" s="168">
        <v>234.915570436508</v>
      </c>
      <c r="I704" s="168">
        <v>207.751699900794</v>
      </c>
      <c r="J704" s="168">
        <v>234.653386408730</v>
      </c>
      <c r="K704" s="168">
        <v>234.915608630952</v>
      </c>
      <c r="L704" s="168">
        <v>90.9571750992064</v>
      </c>
      <c r="M704" s="168">
        <v>44.1513720238095</v>
      </c>
      <c r="N704" s="168">
        <v>47.0402435515873</v>
      </c>
      <c r="O704" s="29"/>
      <c r="P704" s="168">
        <v>202.639380305256</v>
      </c>
      <c r="Q704" s="168">
        <v>115.834051583415</v>
      </c>
      <c r="R704" s="168">
        <v>28.9378841209598</v>
      </c>
      <c r="S704" s="168">
        <v>71.2450222412667</v>
      </c>
      <c r="T704" s="29"/>
    </row>
    <row r="705" ht="16" customHeight="1">
      <c r="A705" s="240">
        <v>171.729710317460</v>
      </c>
      <c r="B705" s="168">
        <v>146.016692460317</v>
      </c>
      <c r="C705" s="168">
        <v>79.5627048611111</v>
      </c>
      <c r="D705" s="168">
        <v>148.960092757937</v>
      </c>
      <c r="E705" s="168">
        <v>91.6225322420635</v>
      </c>
      <c r="F705" s="168">
        <v>66.18216468253971</v>
      </c>
      <c r="G705" s="168">
        <v>73.0537857142857</v>
      </c>
      <c r="H705" s="168">
        <v>234.905379464286</v>
      </c>
      <c r="I705" s="168">
        <v>184.623775793651</v>
      </c>
      <c r="J705" s="168">
        <v>232.488376984127</v>
      </c>
      <c r="K705" s="168">
        <v>234.908372023810</v>
      </c>
      <c r="L705" s="168">
        <v>90.7986299603175</v>
      </c>
      <c r="M705" s="168">
        <v>61.7791463293651</v>
      </c>
      <c r="N705" s="168">
        <v>56.7972132936508</v>
      </c>
      <c r="O705" s="29"/>
      <c r="P705" s="168">
        <v>202.654046278159</v>
      </c>
      <c r="Q705" s="168">
        <v>116.416899281750</v>
      </c>
      <c r="R705" s="168">
        <v>28.8948289054848</v>
      </c>
      <c r="S705" s="168">
        <v>71.1755876591577</v>
      </c>
      <c r="T705" s="29"/>
    </row>
    <row r="706" ht="16" customHeight="1">
      <c r="A706" s="240">
        <v>151.059802083333</v>
      </c>
      <c r="B706" s="168">
        <v>147.147096726190</v>
      </c>
      <c r="C706" s="168">
        <v>97.1827891865079</v>
      </c>
      <c r="D706" s="168">
        <v>149.036572916667</v>
      </c>
      <c r="E706" s="168">
        <v>130.600905257937</v>
      </c>
      <c r="F706" s="168">
        <v>88.867498015873</v>
      </c>
      <c r="G706" s="168">
        <v>95.56029265873021</v>
      </c>
      <c r="H706" s="168">
        <v>234.903690972222</v>
      </c>
      <c r="I706" s="168">
        <v>155.301194940476</v>
      </c>
      <c r="J706" s="168">
        <v>222.421417658730</v>
      </c>
      <c r="K706" s="168">
        <v>234.903690972222</v>
      </c>
      <c r="L706" s="168">
        <v>91.2405749007937</v>
      </c>
      <c r="M706" s="168">
        <v>89.2592475198413</v>
      </c>
      <c r="N706" s="168">
        <v>234.927307043651</v>
      </c>
      <c r="O706" s="29"/>
      <c r="P706" s="168">
        <v>199.203570845576</v>
      </c>
      <c r="Q706" s="168">
        <v>116.574699028730</v>
      </c>
      <c r="R706" s="168">
        <v>31.4950273424747</v>
      </c>
      <c r="S706" s="168">
        <v>23.7360711516487</v>
      </c>
      <c r="T706" s="29"/>
    </row>
    <row r="707" ht="16" customHeight="1">
      <c r="A707" s="240">
        <v>147.720804563492</v>
      </c>
      <c r="B707" s="168">
        <v>148.678042162698</v>
      </c>
      <c r="C707" s="168">
        <v>115.615852182540</v>
      </c>
      <c r="D707" s="168">
        <v>140.553297619048</v>
      </c>
      <c r="E707" s="168">
        <v>149.499241071429</v>
      </c>
      <c r="F707" s="168">
        <v>106.201778273810</v>
      </c>
      <c r="G707" s="168">
        <v>113.660481150794</v>
      </c>
      <c r="H707" s="168">
        <v>234.903690972222</v>
      </c>
      <c r="I707" s="168">
        <v>148.378882440476</v>
      </c>
      <c r="J707" s="168">
        <v>178.750220734127</v>
      </c>
      <c r="K707" s="168">
        <v>234.903690972222</v>
      </c>
      <c r="L707" s="168">
        <v>234.926668650794</v>
      </c>
      <c r="M707" s="168">
        <v>91.2330282738095</v>
      </c>
      <c r="N707" s="168">
        <v>234.921270833333</v>
      </c>
      <c r="O707" s="29"/>
      <c r="P707" s="168">
        <v>199.203337720372</v>
      </c>
      <c r="Q707" s="168">
        <v>117.722605492981</v>
      </c>
      <c r="R707" s="168">
        <v>31.452859227065</v>
      </c>
      <c r="S707" s="168">
        <v>23.7006279587006</v>
      </c>
      <c r="T707" s="29"/>
    </row>
    <row r="708" ht="16" customHeight="1">
      <c r="A708" s="240">
        <v>147.597113095238</v>
      </c>
      <c r="B708" s="168">
        <v>149.364232638889</v>
      </c>
      <c r="C708" s="168">
        <v>138.122851686508</v>
      </c>
      <c r="D708" s="168">
        <v>66.8158546626984</v>
      </c>
      <c r="E708" s="168">
        <v>146.268809027778</v>
      </c>
      <c r="F708" s="168">
        <v>126.399274801587</v>
      </c>
      <c r="G708" s="168">
        <v>135.231802083333</v>
      </c>
      <c r="H708" s="168">
        <v>234.905253968254</v>
      </c>
      <c r="I708" s="168">
        <v>148.317188492063</v>
      </c>
      <c r="J708" s="168">
        <v>162.211459821429</v>
      </c>
      <c r="K708" s="168">
        <v>234.905253968254</v>
      </c>
      <c r="L708" s="168">
        <v>234.926668650794</v>
      </c>
      <c r="M708" s="168">
        <v>91.0394454365079</v>
      </c>
      <c r="N708" s="168">
        <v>234.915109623016</v>
      </c>
      <c r="O708" s="29"/>
      <c r="P708" s="168">
        <v>164.445520629285</v>
      </c>
      <c r="Q708" s="168">
        <v>117.556542809337</v>
      </c>
      <c r="R708" s="168">
        <v>33.4293819376428</v>
      </c>
      <c r="S708" s="168">
        <v>24.312923910382</v>
      </c>
      <c r="T708" s="29"/>
    </row>
    <row r="709" ht="16" customHeight="1">
      <c r="A709" s="240">
        <v>148.255538690476</v>
      </c>
      <c r="B709" s="168">
        <v>148.771048611111</v>
      </c>
      <c r="C709" s="168">
        <v>146.862501984127</v>
      </c>
      <c r="D709" s="168">
        <v>70.5646433531746</v>
      </c>
      <c r="E709" s="168">
        <v>147.072007440476</v>
      </c>
      <c r="F709" s="168">
        <v>147.027188492064</v>
      </c>
      <c r="G709" s="168">
        <v>234.747463789683</v>
      </c>
      <c r="H709" s="168">
        <v>234.903713789683</v>
      </c>
      <c r="I709" s="168">
        <v>148.822638392857</v>
      </c>
      <c r="J709" s="168">
        <v>152.712027777778</v>
      </c>
      <c r="K709" s="168">
        <v>234.903760416667</v>
      </c>
      <c r="L709" s="168">
        <v>234.920575892857</v>
      </c>
      <c r="M709" s="168">
        <v>234.913951388889</v>
      </c>
      <c r="N709" s="168">
        <v>234.903777777778</v>
      </c>
      <c r="O709" s="29"/>
      <c r="P709" s="168">
        <v>150.150350452987</v>
      </c>
      <c r="Q709" s="168">
        <v>118.472386141038</v>
      </c>
      <c r="R709" s="168">
        <v>33.568835190173</v>
      </c>
      <c r="S709" s="168">
        <v>25.6743495959843</v>
      </c>
      <c r="T709" s="29"/>
    </row>
    <row r="710" ht="16" customHeight="1">
      <c r="A710" s="240">
        <v>148.338957341270</v>
      </c>
      <c r="B710" s="168">
        <v>148.661596230159</v>
      </c>
      <c r="C710" s="168">
        <v>146.106744543651</v>
      </c>
      <c r="D710" s="168">
        <v>88.01590724206351</v>
      </c>
      <c r="E710" s="168">
        <v>148.821530257937</v>
      </c>
      <c r="F710" s="168">
        <v>148.309967757937</v>
      </c>
      <c r="G710" s="168">
        <v>234.484170634921</v>
      </c>
      <c r="H710" s="168">
        <v>234.903713789683</v>
      </c>
      <c r="I710" s="168">
        <v>148.943195436508</v>
      </c>
      <c r="J710" s="168">
        <v>147.305365575397</v>
      </c>
      <c r="K710" s="168">
        <v>234.903760416667</v>
      </c>
      <c r="L710" s="168">
        <v>234.911721726190</v>
      </c>
      <c r="M710" s="168">
        <v>234.913951388889</v>
      </c>
      <c r="N710" s="168">
        <v>234.903512400794</v>
      </c>
      <c r="O710" s="29"/>
      <c r="P710" s="168">
        <v>150.145171706660</v>
      </c>
      <c r="Q710" s="168">
        <v>119.244616185113</v>
      </c>
      <c r="R710" s="168">
        <v>35.8108482288606</v>
      </c>
      <c r="S710" s="168">
        <v>25.6474815336272</v>
      </c>
      <c r="T710" s="29"/>
    </row>
    <row r="711" ht="16" customHeight="1">
      <c r="A711" s="240">
        <v>148.293533730159</v>
      </c>
      <c r="B711" s="168">
        <v>148.565465277778</v>
      </c>
      <c r="C711" s="168">
        <v>147.520010912698</v>
      </c>
      <c r="D711" s="168">
        <v>105.365864583333</v>
      </c>
      <c r="E711" s="168">
        <v>148.571521329365</v>
      </c>
      <c r="F711" s="168">
        <v>166.114370535714</v>
      </c>
      <c r="G711" s="168">
        <v>232.340058035714</v>
      </c>
      <c r="H711" s="168">
        <v>234.900492063492</v>
      </c>
      <c r="I711" s="168">
        <v>127.742587797619</v>
      </c>
      <c r="J711" s="168">
        <v>23.0604136904762</v>
      </c>
      <c r="K711" s="168">
        <v>234.904137400794</v>
      </c>
      <c r="L711" s="168">
        <v>234.905624503968</v>
      </c>
      <c r="M711" s="168">
        <v>234.913951388889</v>
      </c>
      <c r="N711" s="168">
        <v>55.0434340277778</v>
      </c>
      <c r="O711" s="29"/>
      <c r="P711" s="168">
        <v>142.278427501632</v>
      </c>
      <c r="Q711" s="168">
        <v>119.115851493634</v>
      </c>
      <c r="R711" s="168">
        <v>35.7534927970944</v>
      </c>
      <c r="S711" s="168">
        <v>27.2934255631734</v>
      </c>
      <c r="T711" s="29"/>
    </row>
    <row r="712" ht="16" customHeight="1">
      <c r="A712" s="240">
        <v>148.506905257937</v>
      </c>
      <c r="B712" s="168">
        <v>148.654242559524</v>
      </c>
      <c r="C712" s="168">
        <v>148.490944940476</v>
      </c>
      <c r="D712" s="168">
        <v>147.804840277778</v>
      </c>
      <c r="E712" s="168">
        <v>148.692483630952</v>
      </c>
      <c r="F712" s="168">
        <v>234.790917162698</v>
      </c>
      <c r="G712" s="168">
        <v>220.369380952381</v>
      </c>
      <c r="H712" s="168">
        <v>232.551658730159</v>
      </c>
      <c r="I712" s="168">
        <v>32.7468655753968</v>
      </c>
      <c r="J712" s="168">
        <v>18.8519821428571</v>
      </c>
      <c r="K712" s="168">
        <v>222.705551587302</v>
      </c>
      <c r="L712" s="168">
        <v>234.903690972222</v>
      </c>
      <c r="M712" s="168">
        <v>234.919004960317</v>
      </c>
      <c r="N712" s="168">
        <v>40.0590074404762</v>
      </c>
      <c r="O712" s="29"/>
      <c r="P712" s="168">
        <v>142.373899669442</v>
      </c>
      <c r="Q712" s="168">
        <v>119.219565173033</v>
      </c>
      <c r="R712" s="168">
        <v>39.2534193396996</v>
      </c>
      <c r="S712" s="168">
        <v>28.8687984614757</v>
      </c>
      <c r="T712" s="29"/>
    </row>
    <row r="713" ht="16" customHeight="1">
      <c r="A713" s="240">
        <v>148.474409226191</v>
      </c>
      <c r="B713" s="168">
        <v>148.7068125</v>
      </c>
      <c r="C713" s="168">
        <v>149.284419146825</v>
      </c>
      <c r="D713" s="168">
        <v>146.483562996032</v>
      </c>
      <c r="E713" s="168">
        <v>197.636941468254</v>
      </c>
      <c r="F713" s="168">
        <v>234.870834821429</v>
      </c>
      <c r="G713" s="168">
        <v>190.149780257937</v>
      </c>
      <c r="H713" s="168">
        <v>222.354877976190</v>
      </c>
      <c r="I713" s="168">
        <v>52.8295863095238</v>
      </c>
      <c r="J713" s="168">
        <v>21.7911046626984</v>
      </c>
      <c r="K713" s="168">
        <v>200.045646825397</v>
      </c>
      <c r="L713" s="168">
        <v>234.903690972222</v>
      </c>
      <c r="M713" s="168">
        <v>234.911354662698</v>
      </c>
      <c r="N713" s="168">
        <v>47.1292400793651</v>
      </c>
      <c r="O713" s="29"/>
      <c r="P713" s="168">
        <v>137.492787912178</v>
      </c>
      <c r="Q713" s="168">
        <v>119.209160749265</v>
      </c>
      <c r="R713" s="168">
        <v>39.1782861981717</v>
      </c>
      <c r="S713" s="168">
        <v>28.8067876673196</v>
      </c>
      <c r="T713" s="29"/>
    </row>
    <row r="714" ht="16" customHeight="1">
      <c r="A714" s="240">
        <v>148.456284722222</v>
      </c>
      <c r="B714" s="168">
        <v>148.475852678571</v>
      </c>
      <c r="C714" s="168">
        <v>149.115342261905</v>
      </c>
      <c r="D714" s="168">
        <v>146.870212797619</v>
      </c>
      <c r="E714" s="168">
        <v>234.900379464286</v>
      </c>
      <c r="F714" s="168">
        <v>234.438054563492</v>
      </c>
      <c r="G714" s="168">
        <v>113.941789682540</v>
      </c>
      <c r="H714" s="168">
        <v>199.886511408730</v>
      </c>
      <c r="I714" s="168">
        <v>83.7483655753968</v>
      </c>
      <c r="J714" s="168">
        <v>32.2285138888889</v>
      </c>
      <c r="K714" s="168">
        <v>172.843522817460</v>
      </c>
      <c r="L714" s="168">
        <v>234.905253968254</v>
      </c>
      <c r="M714" s="168">
        <v>234.906860119048</v>
      </c>
      <c r="N714" s="168">
        <v>56.7372624007937</v>
      </c>
      <c r="O714" s="29"/>
      <c r="P714" s="168">
        <v>137.381236736859</v>
      </c>
      <c r="Q714" s="168">
        <v>119.062348494123</v>
      </c>
      <c r="R714" s="168">
        <v>41.9646144507019</v>
      </c>
      <c r="S714" s="168">
        <v>30.8558735308521</v>
      </c>
      <c r="T714" s="29"/>
    </row>
    <row r="715" ht="16" customHeight="1">
      <c r="A715" s="240">
        <v>148.549615079365</v>
      </c>
      <c r="B715" s="168">
        <v>148.688006944444</v>
      </c>
      <c r="C715" s="168">
        <v>149.291821428571</v>
      </c>
      <c r="D715" s="168">
        <v>148.657974702381</v>
      </c>
      <c r="E715" s="168">
        <v>233.636592261905</v>
      </c>
      <c r="F715" s="168">
        <v>215.965049603175</v>
      </c>
      <c r="G715" s="168">
        <v>81.1400307539683</v>
      </c>
      <c r="H715" s="168">
        <v>178.780813492064</v>
      </c>
      <c r="I715" s="168">
        <v>83.95153521825399</v>
      </c>
      <c r="J715" s="168">
        <v>52.5149424603175</v>
      </c>
      <c r="K715" s="168">
        <v>18.9697951388889</v>
      </c>
      <c r="L715" s="168">
        <v>234.903690972222</v>
      </c>
      <c r="M715" s="168">
        <v>234.903690972222</v>
      </c>
      <c r="N715" s="168">
        <v>234.914456349206</v>
      </c>
      <c r="O715" s="29"/>
      <c r="P715" s="168">
        <v>133.883854166667</v>
      </c>
      <c r="Q715" s="168">
        <v>119.204343168462</v>
      </c>
      <c r="R715" s="168">
        <v>42.1128448416585</v>
      </c>
      <c r="S715" s="168">
        <v>30.9807174338883</v>
      </c>
      <c r="T715" s="29"/>
    </row>
    <row r="716" ht="16" customHeight="1">
      <c r="A716" s="240">
        <v>148.525629960317</v>
      </c>
      <c r="B716" s="168">
        <v>148.589964781746</v>
      </c>
      <c r="C716" s="168">
        <v>149.258777281746</v>
      </c>
      <c r="D716" s="168">
        <v>148.649720238095</v>
      </c>
      <c r="E716" s="168">
        <v>201.349301091270</v>
      </c>
      <c r="F716" s="168">
        <v>188.816803571429</v>
      </c>
      <c r="G716" s="168">
        <v>95.5158492063492</v>
      </c>
      <c r="H716" s="168">
        <v>152.678800595238</v>
      </c>
      <c r="I716" s="168">
        <v>84.06261855158731</v>
      </c>
      <c r="J716" s="168">
        <v>85.2082733134921</v>
      </c>
      <c r="K716" s="168">
        <v>22.8312366071429</v>
      </c>
      <c r="L716" s="168">
        <v>234.903049107143</v>
      </c>
      <c r="M716" s="168">
        <v>234.903690972222</v>
      </c>
      <c r="N716" s="168">
        <v>234.914456349206</v>
      </c>
      <c r="O716" s="29"/>
      <c r="P716" s="168">
        <v>133.851323763467</v>
      </c>
      <c r="Q716" s="168">
        <v>119.178233655730</v>
      </c>
      <c r="R716" s="168">
        <v>45.9031999877571</v>
      </c>
      <c r="S716" s="168">
        <v>33.6968076640549</v>
      </c>
      <c r="T716" s="29"/>
    </row>
    <row r="717" ht="16" customHeight="1">
      <c r="A717" s="240">
        <v>148.496367559524</v>
      </c>
      <c r="B717" s="168">
        <v>148.539498015873</v>
      </c>
      <c r="C717" s="168">
        <v>149.114573412698</v>
      </c>
      <c r="D717" s="168">
        <v>148.720424603175</v>
      </c>
      <c r="E717" s="168">
        <v>181.639362103175</v>
      </c>
      <c r="F717" s="168">
        <v>172.791247023810</v>
      </c>
      <c r="G717" s="168">
        <v>113.441962797619</v>
      </c>
      <c r="H717" s="168">
        <v>148.291439484127</v>
      </c>
      <c r="I717" s="168">
        <v>83.7573864087302</v>
      </c>
      <c r="J717" s="168">
        <v>85.0269538690476</v>
      </c>
      <c r="K717" s="168">
        <v>34.2014325396825</v>
      </c>
      <c r="L717" s="168">
        <v>234.676824900794</v>
      </c>
      <c r="M717" s="168">
        <v>234.905253968254</v>
      </c>
      <c r="N717" s="168">
        <v>234.914456349206</v>
      </c>
      <c r="O717" s="29"/>
      <c r="P717" s="168">
        <v>131.268139385406</v>
      </c>
      <c r="Q717" s="168">
        <v>119.061678195397</v>
      </c>
      <c r="R717" s="168">
        <v>154.325822314724</v>
      </c>
      <c r="S717" s="168">
        <v>33.6528556562194</v>
      </c>
      <c r="T717" s="29"/>
    </row>
    <row r="718" ht="16" customHeight="1">
      <c r="A718" s="240">
        <v>66.52761259920641</v>
      </c>
      <c r="B718" s="168">
        <v>148.716962797619</v>
      </c>
      <c r="C718" s="168">
        <v>149.321842757937</v>
      </c>
      <c r="D718" s="168">
        <v>148.650394841270</v>
      </c>
      <c r="E718" s="168">
        <v>156.234135912698</v>
      </c>
      <c r="F718" s="168">
        <v>151.900873511905</v>
      </c>
      <c r="G718" s="168">
        <v>135.273431051587</v>
      </c>
      <c r="H718" s="168">
        <v>148.410740575397</v>
      </c>
      <c r="I718" s="168">
        <v>84.0372445436508</v>
      </c>
      <c r="J718" s="168">
        <v>85.2515932539683</v>
      </c>
      <c r="K718" s="168">
        <v>56.0103561507937</v>
      </c>
      <c r="L718" s="168">
        <v>126.508844742063</v>
      </c>
      <c r="M718" s="168">
        <v>234.459715277778</v>
      </c>
      <c r="N718" s="168">
        <v>234.917831845238</v>
      </c>
      <c r="O718" s="29"/>
      <c r="P718" s="168">
        <v>131.473084496409</v>
      </c>
      <c r="Q718" s="168">
        <v>119.200276485472</v>
      </c>
      <c r="R718" s="168">
        <v>154.321506182664</v>
      </c>
      <c r="S718" s="168">
        <v>36.1645057949723</v>
      </c>
      <c r="T718" s="29"/>
    </row>
    <row r="719" ht="16" customHeight="1">
      <c r="A719" s="240">
        <v>71.7383883928572</v>
      </c>
      <c r="B719" s="168">
        <v>148.619239583333</v>
      </c>
      <c r="C719" s="168">
        <v>149.252592261905</v>
      </c>
      <c r="D719" s="168">
        <v>148.849554067460</v>
      </c>
      <c r="E719" s="168">
        <v>150.026642857143</v>
      </c>
      <c r="F719" s="168">
        <v>137.332810019841</v>
      </c>
      <c r="G719" s="168">
        <v>230.805038690476</v>
      </c>
      <c r="H719" s="168">
        <v>148.346447916667</v>
      </c>
      <c r="I719" s="168">
        <v>84.0469191468254</v>
      </c>
      <c r="J719" s="168">
        <v>85.2316016865079</v>
      </c>
      <c r="K719" s="168">
        <v>90.73945386904759</v>
      </c>
      <c r="L719" s="168">
        <v>20.2829241071429</v>
      </c>
      <c r="M719" s="168">
        <v>48.1818814484127</v>
      </c>
      <c r="N719" s="168">
        <v>234.911376488095</v>
      </c>
      <c r="O719" s="29"/>
      <c r="P719" s="168">
        <v>128.396870919034</v>
      </c>
      <c r="Q719" s="168">
        <v>119.178186724616</v>
      </c>
      <c r="R719" s="168">
        <v>231.910504917564</v>
      </c>
      <c r="S719" s="168">
        <v>36.1151771139406</v>
      </c>
      <c r="T719" s="29"/>
    </row>
    <row r="720" ht="16" customHeight="1">
      <c r="A720" s="240">
        <v>89.287941468254</v>
      </c>
      <c r="B720" s="168">
        <v>217.069538194444</v>
      </c>
      <c r="C720" s="168">
        <v>149.145116567460</v>
      </c>
      <c r="D720" s="168">
        <v>148.511486111111</v>
      </c>
      <c r="E720" s="168">
        <v>148.361300099206</v>
      </c>
      <c r="F720" s="168">
        <v>65.8721875</v>
      </c>
      <c r="G720" s="168">
        <v>234.899451388889</v>
      </c>
      <c r="H720" s="168">
        <v>148.288752976190</v>
      </c>
      <c r="I720" s="168">
        <v>83.7910505952381</v>
      </c>
      <c r="J720" s="168">
        <v>84.9077653769841</v>
      </c>
      <c r="K720" s="168">
        <v>90.52882986111111</v>
      </c>
      <c r="L720" s="168">
        <v>20.2938015873016</v>
      </c>
      <c r="M720" s="168">
        <v>25.0423482142857</v>
      </c>
      <c r="N720" s="168">
        <v>234.907006448413</v>
      </c>
      <c r="O720" s="29"/>
      <c r="P720" s="168">
        <v>128.295276281423</v>
      </c>
      <c r="Q720" s="168">
        <v>119.048625224453</v>
      </c>
      <c r="R720" s="168">
        <v>231.910472779954</v>
      </c>
      <c r="S720" s="168">
        <v>38.7479477840353</v>
      </c>
      <c r="T720" s="29"/>
    </row>
    <row r="721" ht="16" customHeight="1">
      <c r="A721" s="240">
        <v>107.115302579365</v>
      </c>
      <c r="B721" s="168">
        <v>234.447776785714</v>
      </c>
      <c r="C721" s="168">
        <v>229.850866567460</v>
      </c>
      <c r="D721" s="168">
        <v>165.031603174603</v>
      </c>
      <c r="E721" s="168">
        <v>148.536446924603</v>
      </c>
      <c r="F721" s="168">
        <v>149.452567956349</v>
      </c>
      <c r="G721" s="168">
        <v>232.384296130952</v>
      </c>
      <c r="H721" s="168">
        <v>148.150640873016</v>
      </c>
      <c r="I721" s="168">
        <v>83.8332157738095</v>
      </c>
      <c r="J721" s="168">
        <v>85.14116666666671</v>
      </c>
      <c r="K721" s="168">
        <v>90.7306979166667</v>
      </c>
      <c r="L721" s="168">
        <v>40.4559900793651</v>
      </c>
      <c r="M721" s="168">
        <v>44.5671884920635</v>
      </c>
      <c r="N721" s="168">
        <v>234.906279265873</v>
      </c>
      <c r="O721" s="29"/>
      <c r="P721" s="168">
        <v>125.598806317336</v>
      </c>
      <c r="Q721" s="168">
        <v>119.198518099086</v>
      </c>
      <c r="R721" s="168">
        <v>231.911872041299</v>
      </c>
      <c r="S721" s="168">
        <v>42.5312918299053</v>
      </c>
      <c r="T721" s="29"/>
    </row>
    <row r="722" ht="16" customHeight="1">
      <c r="A722" s="240">
        <v>127.531551587302</v>
      </c>
      <c r="B722" s="168">
        <v>232.861947916667</v>
      </c>
      <c r="C722" s="168">
        <v>234.888572916667</v>
      </c>
      <c r="D722" s="168">
        <v>234.859367063492</v>
      </c>
      <c r="E722" s="168">
        <v>148.473251984127</v>
      </c>
      <c r="F722" s="168">
        <v>147.021750496032</v>
      </c>
      <c r="G722" s="168">
        <v>220.368492063492</v>
      </c>
      <c r="H722" s="168">
        <v>148.181830357143</v>
      </c>
      <c r="I722" s="168">
        <v>83.90418750000001</v>
      </c>
      <c r="J722" s="168">
        <v>85.101183531746</v>
      </c>
      <c r="K722" s="168">
        <v>90.7691984126984</v>
      </c>
      <c r="L722" s="168">
        <v>63.6991423611111</v>
      </c>
      <c r="M722" s="168">
        <v>62.4678154761905</v>
      </c>
      <c r="N722" s="168">
        <v>54.3509449404762</v>
      </c>
      <c r="O722" s="29"/>
      <c r="P722" s="168">
        <v>125.598754795135</v>
      </c>
      <c r="Q722" s="168">
        <v>119.217037524486</v>
      </c>
      <c r="R722" s="168">
        <v>231.909346943356</v>
      </c>
      <c r="S722" s="168">
        <v>42.5073595127326</v>
      </c>
      <c r="T722" s="29"/>
    </row>
    <row r="723" ht="16" customHeight="1">
      <c r="A723" s="240">
        <v>148.392354166667</v>
      </c>
      <c r="B723" s="168">
        <v>222.690816468254</v>
      </c>
      <c r="C723" s="168">
        <v>234.585094742064</v>
      </c>
      <c r="D723" s="168">
        <v>234.889533730159</v>
      </c>
      <c r="E723" s="168">
        <v>148.349747519841</v>
      </c>
      <c r="F723" s="168">
        <v>148.088932539683</v>
      </c>
      <c r="G723" s="168">
        <v>189.991704861111</v>
      </c>
      <c r="H723" s="168">
        <v>147.339086805556</v>
      </c>
      <c r="I723" s="168">
        <v>83.6575798611111</v>
      </c>
      <c r="J723" s="168">
        <v>84.88086755952379</v>
      </c>
      <c r="K723" s="168">
        <v>90.52145734126979</v>
      </c>
      <c r="L723" s="168">
        <v>90.5248129960317</v>
      </c>
      <c r="M723" s="168">
        <v>89.8023898809524</v>
      </c>
      <c r="N723" s="168">
        <v>39.9154424603175</v>
      </c>
      <c r="O723" s="29"/>
      <c r="P723" s="168">
        <v>123.828802440418</v>
      </c>
      <c r="Q723" s="168">
        <v>119.062615797421</v>
      </c>
      <c r="R723" s="168">
        <v>232.044741674829</v>
      </c>
      <c r="S723" s="168">
        <v>45.9022052522037</v>
      </c>
      <c r="T723" s="29"/>
    </row>
    <row r="724" ht="16" customHeight="1">
      <c r="A724" s="240">
        <v>146.215902281746</v>
      </c>
      <c r="B724" s="168">
        <v>195.911766865079</v>
      </c>
      <c r="C724" s="168">
        <v>222.031012400794</v>
      </c>
      <c r="D724" s="168">
        <v>231.079345238095</v>
      </c>
      <c r="E724" s="168">
        <v>65.1637450396825</v>
      </c>
      <c r="F724" s="168">
        <v>234.879148313492</v>
      </c>
      <c r="G724" s="168">
        <v>112.898775793651</v>
      </c>
      <c r="H724" s="168">
        <v>23.5596086309524</v>
      </c>
      <c r="I724" s="168">
        <v>83.93416269841271</v>
      </c>
      <c r="J724" s="168">
        <v>85.1131423611111</v>
      </c>
      <c r="K724" s="168">
        <v>90.62007142857141</v>
      </c>
      <c r="L724" s="168">
        <v>90.849535218254</v>
      </c>
      <c r="M724" s="168">
        <v>91.04983581349209</v>
      </c>
      <c r="N724" s="168">
        <v>56.7806686507937</v>
      </c>
      <c r="O724" s="29"/>
      <c r="P724" s="168">
        <v>124.053736124714</v>
      </c>
      <c r="Q724" s="168">
        <v>119.213386079824</v>
      </c>
      <c r="R724" s="168">
        <v>232.006334169931</v>
      </c>
      <c r="S724" s="168">
        <v>46.0408861818479</v>
      </c>
      <c r="T724" s="29"/>
    </row>
    <row r="725" ht="16" customHeight="1">
      <c r="A725" s="240">
        <v>146.855197916667</v>
      </c>
      <c r="B725" s="168">
        <v>179.348260416667</v>
      </c>
      <c r="C725" s="168">
        <v>193.898621527778</v>
      </c>
      <c r="D725" s="168">
        <v>215.900514384921</v>
      </c>
      <c r="E725" s="168">
        <v>74.14208680555561</v>
      </c>
      <c r="F725" s="168">
        <v>230.783697420635</v>
      </c>
      <c r="G725" s="168">
        <v>73.4507336309524</v>
      </c>
      <c r="H725" s="168">
        <v>18.4832956349206</v>
      </c>
      <c r="I725" s="168">
        <v>83.8159340277778</v>
      </c>
      <c r="J725" s="168">
        <v>85.0946746031746</v>
      </c>
      <c r="K725" s="168">
        <v>90.618068452381</v>
      </c>
      <c r="L725" s="168">
        <v>90.85874007936511</v>
      </c>
      <c r="M725" s="168">
        <v>91.0289270833333</v>
      </c>
      <c r="N725" s="168">
        <v>71.25344940476189</v>
      </c>
      <c r="O725" s="29"/>
      <c r="P725" s="168">
        <v>83.1618949967352</v>
      </c>
      <c r="Q725" s="168">
        <v>119.210581945805</v>
      </c>
      <c r="R725" s="168">
        <v>231.479508957721</v>
      </c>
      <c r="S725" s="168">
        <v>50.0808883243552</v>
      </c>
      <c r="T725" s="29"/>
    </row>
    <row r="726" ht="16" customHeight="1">
      <c r="A726" s="240">
        <v>148.467728670635</v>
      </c>
      <c r="B726" s="168">
        <v>163.900048611111</v>
      </c>
      <c r="C726" s="168">
        <v>178.196128472222</v>
      </c>
      <c r="D726" s="168">
        <v>188.784908730159</v>
      </c>
      <c r="E726" s="168">
        <v>92.10098511904761</v>
      </c>
      <c r="F726" s="168">
        <v>214.824389880952</v>
      </c>
      <c r="G726" s="168">
        <v>81.4680024801587</v>
      </c>
      <c r="H726" s="168">
        <v>21.6510406746032</v>
      </c>
      <c r="I726" s="168">
        <v>83.82924553571431</v>
      </c>
      <c r="J726" s="168">
        <v>84.92949255952379</v>
      </c>
      <c r="K726" s="168">
        <v>90.48372420634919</v>
      </c>
      <c r="L726" s="168">
        <v>90.55477876984131</v>
      </c>
      <c r="M726" s="168">
        <v>90.91837103174601</v>
      </c>
      <c r="N726" s="168">
        <v>234.924456845238</v>
      </c>
      <c r="O726" s="29"/>
      <c r="P726" s="168">
        <v>83.0602636304277</v>
      </c>
      <c r="Q726" s="168">
        <v>119.112602024159</v>
      </c>
      <c r="R726" s="168">
        <v>231.463877836272</v>
      </c>
      <c r="S726" s="168">
        <v>50.0127856676461</v>
      </c>
      <c r="T726" s="29"/>
    </row>
    <row r="727" ht="16" customHeight="1">
      <c r="A727" s="240">
        <v>148.618141369048</v>
      </c>
      <c r="B727" s="168">
        <v>148.862616071429</v>
      </c>
      <c r="C727" s="168">
        <v>154.326328373016</v>
      </c>
      <c r="D727" s="168">
        <v>160.393194444444</v>
      </c>
      <c r="E727" s="168">
        <v>109.801973214286</v>
      </c>
      <c r="F727" s="168">
        <v>173.012110119048</v>
      </c>
      <c r="G727" s="168">
        <v>113.581101686508</v>
      </c>
      <c r="H727" s="168">
        <v>52.5897197420635</v>
      </c>
      <c r="I727" s="168">
        <v>83.8766646825397</v>
      </c>
      <c r="J727" s="168">
        <v>104.974961805556</v>
      </c>
      <c r="K727" s="168">
        <v>90.59328472222219</v>
      </c>
      <c r="L727" s="168">
        <v>90.78563541666669</v>
      </c>
      <c r="M727" s="168">
        <v>234.912724206349</v>
      </c>
      <c r="N727" s="168">
        <v>234.916594742064</v>
      </c>
      <c r="O727" s="29"/>
      <c r="P727" s="168">
        <v>61.8125173441071</v>
      </c>
      <c r="Q727" s="168">
        <v>119.236306827457</v>
      </c>
      <c r="R727" s="168">
        <v>212.539328783056</v>
      </c>
      <c r="S727" s="168">
        <v>55.7054511508325</v>
      </c>
      <c r="T727" s="29"/>
    </row>
    <row r="728" ht="16" customHeight="1">
      <c r="A728" s="240">
        <v>148.523256448413</v>
      </c>
      <c r="B728" s="168">
        <v>148.248887896825</v>
      </c>
      <c r="C728" s="168">
        <v>148.278484623016</v>
      </c>
      <c r="D728" s="168">
        <v>151.757517857143</v>
      </c>
      <c r="E728" s="168">
        <v>131.316567956349</v>
      </c>
      <c r="F728" s="168">
        <v>159.456823412698</v>
      </c>
      <c r="G728" s="168">
        <v>231.186554067460</v>
      </c>
      <c r="H728" s="168">
        <v>85.33231894841271</v>
      </c>
      <c r="I728" s="168">
        <v>83.8924548611111</v>
      </c>
      <c r="J728" s="168">
        <v>234.918560515873</v>
      </c>
      <c r="K728" s="168">
        <v>90.63739434523811</v>
      </c>
      <c r="L728" s="168">
        <v>90.80619295634919</v>
      </c>
      <c r="M728" s="168">
        <v>234.912724206349</v>
      </c>
      <c r="N728" s="168">
        <v>234.915682539683</v>
      </c>
      <c r="O728" s="29"/>
      <c r="P728" s="168">
        <v>61.8050338720209</v>
      </c>
      <c r="Q728" s="168">
        <v>192.877126183480</v>
      </c>
      <c r="R728" s="168">
        <v>212.539290013875</v>
      </c>
      <c r="S728" s="168">
        <v>55.6560270772119</v>
      </c>
      <c r="T728" s="29"/>
    </row>
    <row r="729" ht="16" customHeight="1">
      <c r="A729" s="240">
        <v>148.439182539683</v>
      </c>
      <c r="B729" s="168">
        <v>148.242168650794</v>
      </c>
      <c r="C729" s="168">
        <v>148.195737103175</v>
      </c>
      <c r="D729" s="168">
        <v>148.068730158730</v>
      </c>
      <c r="E729" s="168">
        <v>148.529098710317</v>
      </c>
      <c r="F729" s="168">
        <v>150.837744047619</v>
      </c>
      <c r="G729" s="168">
        <v>234.895054067460</v>
      </c>
      <c r="H729" s="168">
        <v>85.59205357142859</v>
      </c>
      <c r="I729" s="168">
        <v>208.936696428571</v>
      </c>
      <c r="J729" s="168">
        <v>234.918560515873</v>
      </c>
      <c r="K729" s="168">
        <v>165.623506944444</v>
      </c>
      <c r="L729" s="168">
        <v>90.4888601190476</v>
      </c>
      <c r="M729" s="168">
        <v>234.912724206349</v>
      </c>
      <c r="N729" s="168">
        <v>234.905518849206</v>
      </c>
      <c r="O729" s="29"/>
      <c r="P729" s="168">
        <v>65.3406132672217</v>
      </c>
      <c r="Q729" s="168">
        <v>192.828927420013</v>
      </c>
      <c r="R729" s="168">
        <v>199.614926644629</v>
      </c>
      <c r="S729" s="168">
        <v>55.8160866593209</v>
      </c>
      <c r="T729" s="29"/>
    </row>
    <row r="730" ht="16" customHeight="1">
      <c r="A730" s="240">
        <v>148.547664186508</v>
      </c>
      <c r="B730" s="168">
        <v>148.355520337302</v>
      </c>
      <c r="C730" s="168">
        <v>148.333847222222</v>
      </c>
      <c r="D730" s="168">
        <v>148.644153273810</v>
      </c>
      <c r="E730" s="168">
        <v>147.093579861111</v>
      </c>
      <c r="F730" s="168">
        <v>65.72676835317461</v>
      </c>
      <c r="G730" s="168">
        <v>232.040288690476</v>
      </c>
      <c r="H730" s="168">
        <v>85.84325198412699</v>
      </c>
      <c r="I730" s="168">
        <v>234.875687996032</v>
      </c>
      <c r="J730" s="168">
        <v>234.912830853175</v>
      </c>
      <c r="K730" s="168">
        <v>234.871665178571</v>
      </c>
      <c r="L730" s="168">
        <v>91.2539141865079</v>
      </c>
      <c r="M730" s="168">
        <v>234.913231646825</v>
      </c>
      <c r="N730" s="168">
        <v>234.905424107143</v>
      </c>
      <c r="O730" s="29"/>
      <c r="P730" s="168">
        <v>65.47060173849169</v>
      </c>
      <c r="Q730" s="168">
        <v>220.998729289096</v>
      </c>
      <c r="R730" s="168">
        <v>199.659076069213</v>
      </c>
      <c r="S730" s="168">
        <v>55.9631254080966</v>
      </c>
      <c r="T730" s="29"/>
    </row>
    <row r="731" ht="16" customHeight="1">
      <c r="A731" s="240">
        <v>148.562807539683</v>
      </c>
      <c r="B731" s="168">
        <v>148.316200396825</v>
      </c>
      <c r="C731" s="168">
        <v>148.268229166667</v>
      </c>
      <c r="D731" s="168">
        <v>148.890920138889</v>
      </c>
      <c r="E731" s="168">
        <v>148.749242559524</v>
      </c>
      <c r="F731" s="168">
        <v>70.9977098214286</v>
      </c>
      <c r="G731" s="168">
        <v>219.358469742064</v>
      </c>
      <c r="H731" s="168">
        <v>85.8194910714286</v>
      </c>
      <c r="I731" s="168">
        <v>234.874218253968</v>
      </c>
      <c r="J731" s="168">
        <v>234.90478125</v>
      </c>
      <c r="K731" s="168">
        <v>234.872594742063</v>
      </c>
      <c r="L731" s="168">
        <v>234.919245039683</v>
      </c>
      <c r="M731" s="168">
        <v>234.911756944444</v>
      </c>
      <c r="N731" s="168">
        <v>234.903241071429</v>
      </c>
      <c r="O731" s="29"/>
      <c r="P731" s="168">
        <v>70.0756952946458</v>
      </c>
      <c r="Q731" s="168">
        <v>220.970395649690</v>
      </c>
      <c r="R731" s="168">
        <v>165.309893282729</v>
      </c>
      <c r="S731" s="168">
        <v>55.9253050522364</v>
      </c>
      <c r="T731" s="29"/>
    </row>
    <row r="732" ht="16" customHeight="1">
      <c r="A732" s="240">
        <v>148.356490575397</v>
      </c>
      <c r="B732" s="168">
        <v>148.243437996032</v>
      </c>
      <c r="C732" s="168">
        <v>148.241563492064</v>
      </c>
      <c r="D732" s="168">
        <v>148.719190972222</v>
      </c>
      <c r="E732" s="168">
        <v>148.547371031746</v>
      </c>
      <c r="F732" s="168">
        <v>89.1514593253968</v>
      </c>
      <c r="G732" s="168">
        <v>189.964948412698</v>
      </c>
      <c r="H732" s="168">
        <v>85.505375</v>
      </c>
      <c r="I732" s="168">
        <v>234.870844246032</v>
      </c>
      <c r="J732" s="168">
        <v>234.899949900794</v>
      </c>
      <c r="K732" s="168">
        <v>234.874291170635</v>
      </c>
      <c r="L732" s="168">
        <v>234.919245039683</v>
      </c>
      <c r="M732" s="168">
        <v>234.904799107143</v>
      </c>
      <c r="N732" s="168">
        <v>53.619908234127</v>
      </c>
      <c r="O732" s="29"/>
      <c r="P732" s="168">
        <v>70.0090577048645</v>
      </c>
      <c r="Q732" s="168">
        <v>200.694217270650</v>
      </c>
      <c r="R732" s="168">
        <v>165.250466250408</v>
      </c>
      <c r="S732" s="168">
        <v>55.8180108349657</v>
      </c>
      <c r="T732" s="29"/>
    </row>
    <row r="733" ht="16" customHeight="1">
      <c r="A733" s="240">
        <v>148.585691468254</v>
      </c>
      <c r="B733" s="168">
        <v>148.341460813492</v>
      </c>
      <c r="C733" s="168">
        <v>148.303960813492</v>
      </c>
      <c r="D733" s="168">
        <v>149.047800595238</v>
      </c>
      <c r="E733" s="168">
        <v>148.81153125</v>
      </c>
      <c r="F733" s="168">
        <v>106.622837797619</v>
      </c>
      <c r="G733" s="168">
        <v>73.47048759920639</v>
      </c>
      <c r="H733" s="168">
        <v>85.6627708333333</v>
      </c>
      <c r="I733" s="168">
        <v>234.899061507937</v>
      </c>
      <c r="J733" s="168">
        <v>234.903818948413</v>
      </c>
      <c r="K733" s="168">
        <v>234.902274801587</v>
      </c>
      <c r="L733" s="168">
        <v>234.914152281746</v>
      </c>
      <c r="M733" s="168">
        <v>234.903690972222</v>
      </c>
      <c r="N733" s="168">
        <v>46.9533521825397</v>
      </c>
      <c r="O733" s="29"/>
      <c r="P733" s="168">
        <v>75.5063938540646</v>
      </c>
      <c r="Q733" s="168">
        <v>200.797337679563</v>
      </c>
      <c r="R733" s="168">
        <v>150.789158402710</v>
      </c>
      <c r="S733" s="168">
        <v>55.9589495592556</v>
      </c>
      <c r="T733" s="29"/>
    </row>
    <row r="734" ht="16" customHeight="1">
      <c r="A734" s="240">
        <v>148.533373511905</v>
      </c>
      <c r="B734" s="168">
        <v>148.315811507937</v>
      </c>
      <c r="C734" s="168">
        <v>148.31053125</v>
      </c>
      <c r="D734" s="168">
        <v>148.896423115079</v>
      </c>
      <c r="E734" s="168">
        <v>148.685932043651</v>
      </c>
      <c r="F734" s="168">
        <v>148.580456845238</v>
      </c>
      <c r="G734" s="168">
        <v>81.5334236111111</v>
      </c>
      <c r="H734" s="168">
        <v>85.6632008928572</v>
      </c>
      <c r="I734" s="168">
        <v>234.897028273810</v>
      </c>
      <c r="J734" s="168">
        <v>234.903818948413</v>
      </c>
      <c r="K734" s="168">
        <v>234.898757936508</v>
      </c>
      <c r="L734" s="168">
        <v>234.911806051587</v>
      </c>
      <c r="M734" s="168">
        <v>234.903690972222</v>
      </c>
      <c r="N734" s="168">
        <v>56.8000778769841</v>
      </c>
      <c r="O734" s="29"/>
      <c r="P734" s="168">
        <v>75.4450579497225</v>
      </c>
      <c r="Q734" s="168">
        <v>192.058198151322</v>
      </c>
      <c r="R734" s="168">
        <v>150.788566662586</v>
      </c>
      <c r="S734" s="168">
        <v>55.9161152260855</v>
      </c>
      <c r="T734" s="29"/>
    </row>
    <row r="735" ht="16" customHeight="1">
      <c r="A735" s="240">
        <v>149.162023313492</v>
      </c>
      <c r="B735" s="168">
        <v>148.248204861111</v>
      </c>
      <c r="C735" s="168">
        <v>148.206496527778</v>
      </c>
      <c r="D735" s="168">
        <v>148.969186011905</v>
      </c>
      <c r="E735" s="168">
        <v>148.608832341270</v>
      </c>
      <c r="F735" s="168">
        <v>146.522715277778</v>
      </c>
      <c r="G735" s="168">
        <v>95.6485912698413</v>
      </c>
      <c r="H735" s="168">
        <v>85.423033234127</v>
      </c>
      <c r="I735" s="168">
        <v>234.897781746032</v>
      </c>
      <c r="J735" s="168">
        <v>234.905253968254</v>
      </c>
      <c r="K735" s="168">
        <v>234.896374503968</v>
      </c>
      <c r="L735" s="168">
        <v>234.904502480159</v>
      </c>
      <c r="M735" s="168">
        <v>234.905253968254</v>
      </c>
      <c r="N735" s="168">
        <v>71.2020322420635</v>
      </c>
      <c r="O735" s="29"/>
      <c r="P735" s="168">
        <v>81.54717699151161</v>
      </c>
      <c r="Q735" s="168">
        <v>192.014464475188</v>
      </c>
      <c r="R735" s="168">
        <v>142.840513283546</v>
      </c>
      <c r="S735" s="168">
        <v>55.8069055052236</v>
      </c>
      <c r="T735" s="29"/>
    </row>
    <row r="736" ht="16" customHeight="1">
      <c r="A736" s="240">
        <v>149.262498015873</v>
      </c>
      <c r="B736" s="168">
        <v>148.311121031746</v>
      </c>
      <c r="C736" s="168">
        <v>148.326991567460</v>
      </c>
      <c r="D736" s="168">
        <v>66.4138035714286</v>
      </c>
      <c r="E736" s="168">
        <v>234.740062996032</v>
      </c>
      <c r="F736" s="168">
        <v>146.978419146825</v>
      </c>
      <c r="G736" s="168">
        <v>231.506923611111</v>
      </c>
      <c r="H736" s="168">
        <v>85.4747192460317</v>
      </c>
      <c r="I736" s="168">
        <v>234.903238591270</v>
      </c>
      <c r="J736" s="168">
        <v>234.668587301587</v>
      </c>
      <c r="K736" s="168">
        <v>234.903120535714</v>
      </c>
      <c r="L736" s="168">
        <v>234.903690972222</v>
      </c>
      <c r="M736" s="168">
        <v>234.317965277778</v>
      </c>
      <c r="N736" s="168">
        <v>234.920963293651</v>
      </c>
      <c r="O736" s="29"/>
      <c r="P736" s="168">
        <v>81.7229130958211</v>
      </c>
      <c r="Q736" s="168">
        <v>160.309538748776</v>
      </c>
      <c r="R736" s="168">
        <v>142.936292033954</v>
      </c>
      <c r="S736" s="168">
        <v>55.9578895282403</v>
      </c>
      <c r="T736" s="29"/>
    </row>
    <row r="737" ht="16" customHeight="1">
      <c r="A737" s="240">
        <v>149.323644345238</v>
      </c>
      <c r="B737" s="168">
        <v>148.268084821429</v>
      </c>
      <c r="C737" s="168">
        <v>148.252665674603</v>
      </c>
      <c r="D737" s="168">
        <v>70.9950778769841</v>
      </c>
      <c r="E737" s="168">
        <v>234.730129464286</v>
      </c>
      <c r="F737" s="168">
        <v>148.273169146825</v>
      </c>
      <c r="G737" s="168">
        <v>234.882426587302</v>
      </c>
      <c r="H737" s="168">
        <v>85.4857787698413</v>
      </c>
      <c r="I737" s="168">
        <v>234.903526785714</v>
      </c>
      <c r="J737" s="168">
        <v>232.549114583333</v>
      </c>
      <c r="K737" s="168">
        <v>234.903755456349</v>
      </c>
      <c r="L737" s="168">
        <v>234.903690972222</v>
      </c>
      <c r="M737" s="168">
        <v>24.9983561507937</v>
      </c>
      <c r="N737" s="168">
        <v>234.923055059524</v>
      </c>
      <c r="O737" s="29"/>
      <c r="P737" s="168">
        <v>85.8304246245511</v>
      </c>
      <c r="Q737" s="168">
        <v>160.313992103330</v>
      </c>
      <c r="R737" s="168">
        <v>137.983390466863</v>
      </c>
      <c r="S737" s="168">
        <v>55.9363226412014</v>
      </c>
      <c r="T737" s="29"/>
    </row>
    <row r="738" ht="16" customHeight="1">
      <c r="A738" s="240">
        <v>149.109326884921</v>
      </c>
      <c r="B738" s="168">
        <v>101.291961309524</v>
      </c>
      <c r="C738" s="168">
        <v>148.095436507937</v>
      </c>
      <c r="D738" s="168">
        <v>88.5271468253968</v>
      </c>
      <c r="E738" s="168">
        <v>233.407536706349</v>
      </c>
      <c r="F738" s="168">
        <v>170.338744047619</v>
      </c>
      <c r="G738" s="168">
        <v>234.512278273810</v>
      </c>
      <c r="H738" s="168">
        <v>85.1957222222222</v>
      </c>
      <c r="I738" s="168">
        <v>234.781128968254</v>
      </c>
      <c r="J738" s="168">
        <v>222.329935515873</v>
      </c>
      <c r="K738" s="168">
        <v>234.905253968254</v>
      </c>
      <c r="L738" s="168">
        <v>234.905253968254</v>
      </c>
      <c r="M738" s="168">
        <v>32.8026830357143</v>
      </c>
      <c r="N738" s="168">
        <v>234.920963293651</v>
      </c>
      <c r="O738" s="29"/>
      <c r="P738" s="168">
        <v>85.6105732737512</v>
      </c>
      <c r="Q738" s="168">
        <v>147.407864532321</v>
      </c>
      <c r="R738" s="168">
        <v>137.867335435031</v>
      </c>
      <c r="S738" s="168">
        <v>55.7788070315051</v>
      </c>
      <c r="T738" s="29"/>
    </row>
    <row r="739" ht="16" customHeight="1">
      <c r="A739" s="240">
        <v>149.192705357143</v>
      </c>
      <c r="B739" s="168">
        <v>76.5056731150794</v>
      </c>
      <c r="C739" s="168">
        <v>85.541810515873</v>
      </c>
      <c r="D739" s="168">
        <v>127.056603670635</v>
      </c>
      <c r="E739" s="168">
        <v>200.316567460317</v>
      </c>
      <c r="F739" s="168">
        <v>234.422998015873</v>
      </c>
      <c r="G739" s="168">
        <v>231.941514880952</v>
      </c>
      <c r="H739" s="168">
        <v>85.4188348214286</v>
      </c>
      <c r="I739" s="168">
        <v>233.349030753968</v>
      </c>
      <c r="J739" s="168">
        <v>178.798900297619</v>
      </c>
      <c r="K739" s="168">
        <v>234.896817460317</v>
      </c>
      <c r="L739" s="168">
        <v>234.903488095238</v>
      </c>
      <c r="M739" s="168">
        <v>62.6560302579365</v>
      </c>
      <c r="N739" s="168">
        <v>234.910787202381</v>
      </c>
      <c r="O739" s="29"/>
      <c r="P739" s="168">
        <v>88.80685908423121</v>
      </c>
      <c r="Q739" s="168">
        <v>147.522301971107</v>
      </c>
      <c r="R739" s="168">
        <v>134.341964067091</v>
      </c>
      <c r="S739" s="168">
        <v>55.9376923155403</v>
      </c>
      <c r="T739" s="29"/>
    </row>
    <row r="740" ht="16" customHeight="1">
      <c r="A740" s="240">
        <v>176.699651289683</v>
      </c>
      <c r="B740" s="168">
        <v>94.04632192460321</v>
      </c>
      <c r="C740" s="168">
        <v>80.5767901785714</v>
      </c>
      <c r="D740" s="168">
        <v>148.593008928571</v>
      </c>
      <c r="E740" s="168">
        <v>180.683267857143</v>
      </c>
      <c r="F740" s="168">
        <v>234.213420138889</v>
      </c>
      <c r="G740" s="168">
        <v>219.389439980159</v>
      </c>
      <c r="H740" s="168">
        <v>85.4160833333333</v>
      </c>
      <c r="I740" s="168">
        <v>225.083650793651</v>
      </c>
      <c r="J740" s="168">
        <v>152.706995039683</v>
      </c>
      <c r="K740" s="168">
        <v>234.536872519841</v>
      </c>
      <c r="L740" s="168">
        <v>232.603337797619</v>
      </c>
      <c r="M740" s="168">
        <v>90.9240044642857</v>
      </c>
      <c r="N740" s="168">
        <v>234.906748511905</v>
      </c>
      <c r="O740" s="29"/>
      <c r="P740" s="168">
        <v>88.80664381325499</v>
      </c>
      <c r="Q740" s="168">
        <v>140.332893609207</v>
      </c>
      <c r="R740" s="168">
        <v>134.340915768854</v>
      </c>
      <c r="S740" s="168">
        <v>55.9064479268691</v>
      </c>
      <c r="T740" s="29"/>
    </row>
    <row r="741" ht="16" customHeight="1">
      <c r="A741" s="240">
        <v>234.889073908730</v>
      </c>
      <c r="B741" s="168">
        <v>112.458610119048</v>
      </c>
      <c r="C741" s="168">
        <v>98.0342807539683</v>
      </c>
      <c r="D741" s="168">
        <v>146.349029265873</v>
      </c>
      <c r="E741" s="168">
        <v>166.008491567460</v>
      </c>
      <c r="F741" s="168">
        <v>230.732226686508</v>
      </c>
      <c r="G741" s="168">
        <v>189.903157738095</v>
      </c>
      <c r="H741" s="168">
        <v>85.3748412698413</v>
      </c>
      <c r="I741" s="168">
        <v>204.267065476190</v>
      </c>
      <c r="J741" s="168">
        <v>146.461025793651</v>
      </c>
      <c r="K741" s="168">
        <v>231.094345238095</v>
      </c>
      <c r="L741" s="168">
        <v>119.393909722222</v>
      </c>
      <c r="M741" s="168">
        <v>90.7563596230159</v>
      </c>
      <c r="N741" s="168">
        <v>234.904817460317</v>
      </c>
      <c r="O741" s="29"/>
      <c r="P741" s="168">
        <v>92.5545992491022</v>
      </c>
      <c r="Q741" s="168">
        <v>140.271418952008</v>
      </c>
      <c r="R741" s="168">
        <v>131.763849779628</v>
      </c>
      <c r="S741" s="168">
        <v>55.7693080721515</v>
      </c>
      <c r="T741" s="29"/>
    </row>
    <row r="742" ht="16" customHeight="1">
      <c r="A742" s="240">
        <v>234.864661210317</v>
      </c>
      <c r="B742" s="168">
        <v>133.937653769841</v>
      </c>
      <c r="C742" s="168">
        <v>116.895168650794</v>
      </c>
      <c r="D742" s="168">
        <v>148.031238591270</v>
      </c>
      <c r="E742" s="168">
        <v>155.440625</v>
      </c>
      <c r="F742" s="168">
        <v>213.890588293651</v>
      </c>
      <c r="G742" s="168">
        <v>73.6071016865079</v>
      </c>
      <c r="H742" s="168">
        <v>85.3021631944445</v>
      </c>
      <c r="I742" s="168">
        <v>182.740355654762</v>
      </c>
      <c r="J742" s="168">
        <v>21.8944444444444</v>
      </c>
      <c r="K742" s="168">
        <v>195.541950396825</v>
      </c>
      <c r="L742" s="168">
        <v>20.2661106150794</v>
      </c>
      <c r="M742" s="168">
        <v>90.98916468253969</v>
      </c>
      <c r="N742" s="168">
        <v>39.9495793650794</v>
      </c>
      <c r="O742" s="29"/>
      <c r="P742" s="168">
        <v>92.6696166952334</v>
      </c>
      <c r="Q742" s="168">
        <v>135.737476534443</v>
      </c>
      <c r="R742" s="168">
        <v>131.905163952824</v>
      </c>
      <c r="S742" s="168">
        <v>55.9116180011427</v>
      </c>
      <c r="T742" s="29"/>
    </row>
    <row r="743" ht="16" customHeight="1">
      <c r="A743" s="240">
        <v>234.149922619048</v>
      </c>
      <c r="B743" s="168">
        <v>147.806635416667</v>
      </c>
      <c r="C743" s="168">
        <v>139.743484623016</v>
      </c>
      <c r="D743" s="168">
        <v>148.610934523810</v>
      </c>
      <c r="E743" s="168">
        <v>149.016548611111</v>
      </c>
      <c r="F743" s="168">
        <v>187.761140873016</v>
      </c>
      <c r="G743" s="168">
        <v>82.08595287698409</v>
      </c>
      <c r="H743" s="168">
        <v>85.3321651785714</v>
      </c>
      <c r="I743" s="168">
        <v>165.226512896825</v>
      </c>
      <c r="J743" s="168">
        <v>18.4631726190476</v>
      </c>
      <c r="K743" s="168">
        <v>175.11340625</v>
      </c>
      <c r="L743" s="168">
        <v>20.3918214285714</v>
      </c>
      <c r="M743" s="168">
        <v>91.0091696428572</v>
      </c>
      <c r="N743" s="168">
        <v>46.9481726190476</v>
      </c>
      <c r="O743" s="29"/>
      <c r="P743" s="168">
        <v>95.8692009467842</v>
      </c>
      <c r="Q743" s="168">
        <v>135.734774424584</v>
      </c>
      <c r="R743" s="168">
        <v>126.276297237186</v>
      </c>
      <c r="S743" s="168">
        <v>55.8427848514528</v>
      </c>
      <c r="T743" s="29"/>
    </row>
    <row r="744" ht="16" customHeight="1">
      <c r="A744" s="240">
        <v>229.234601190476</v>
      </c>
      <c r="B744" s="168">
        <v>145.979937996032</v>
      </c>
      <c r="C744" s="168">
        <v>147.491004960317</v>
      </c>
      <c r="D744" s="168">
        <v>148.742712797619</v>
      </c>
      <c r="E744" s="168">
        <v>148.470894841270</v>
      </c>
      <c r="F744" s="168">
        <v>172.767982142857</v>
      </c>
      <c r="G744" s="168">
        <v>96.242689484127</v>
      </c>
      <c r="H744" s="168">
        <v>104.123773313492</v>
      </c>
      <c r="I744" s="168">
        <v>154.353158234127</v>
      </c>
      <c r="J744" s="168">
        <v>21.5268998015873</v>
      </c>
      <c r="K744" s="168">
        <v>150.066732142857</v>
      </c>
      <c r="L744" s="168">
        <v>26.8018467261905</v>
      </c>
      <c r="M744" s="168">
        <v>234.919987103175</v>
      </c>
      <c r="N744" s="168">
        <v>56.5939131944445</v>
      </c>
      <c r="O744" s="29"/>
      <c r="P744" s="168">
        <v>95.76400026526279</v>
      </c>
      <c r="Q744" s="168">
        <v>132.631450477473</v>
      </c>
      <c r="R744" s="168">
        <v>126.143248041136</v>
      </c>
      <c r="S744" s="168">
        <v>55.7597376958864</v>
      </c>
      <c r="T744" s="29"/>
    </row>
    <row r="745" ht="16" customHeight="1">
      <c r="A745" s="240">
        <v>185.965883928571</v>
      </c>
      <c r="B745" s="168">
        <v>148.589405257937</v>
      </c>
      <c r="C745" s="168">
        <v>146.854736607143</v>
      </c>
      <c r="D745" s="168">
        <v>148.890297123016</v>
      </c>
      <c r="E745" s="168">
        <v>148.508972718254</v>
      </c>
      <c r="F745" s="168">
        <v>151.853098710317</v>
      </c>
      <c r="G745" s="168">
        <v>136.972312003968</v>
      </c>
      <c r="H745" s="168">
        <v>234.906341269841</v>
      </c>
      <c r="I745" s="168">
        <v>148.426339285714</v>
      </c>
      <c r="J745" s="168">
        <v>32.3972430555556</v>
      </c>
      <c r="K745" s="168">
        <v>18.8563427579365</v>
      </c>
      <c r="L745" s="168">
        <v>64.1612643849206</v>
      </c>
      <c r="M745" s="168">
        <v>234.918965773810</v>
      </c>
      <c r="N745" s="168">
        <v>71.45136557539681</v>
      </c>
      <c r="O745" s="29"/>
      <c r="P745" s="168">
        <v>99.2219219311133</v>
      </c>
      <c r="Q745" s="168">
        <v>130.631460679889</v>
      </c>
      <c r="R745" s="168">
        <v>28.4668146016977</v>
      </c>
      <c r="S745" s="168">
        <v>55.8980646016977</v>
      </c>
      <c r="T745" s="29"/>
    </row>
    <row r="746" ht="16" customHeight="1">
      <c r="A746" s="240">
        <v>170.913659722222</v>
      </c>
      <c r="B746" s="168">
        <v>149.445328373016</v>
      </c>
      <c r="C746" s="168">
        <v>147.648375992063</v>
      </c>
      <c r="D746" s="168">
        <v>148.871190476190</v>
      </c>
      <c r="E746" s="168">
        <v>148.482710813492</v>
      </c>
      <c r="F746" s="168">
        <v>134.621499503968</v>
      </c>
      <c r="G746" s="168">
        <v>231.858627976190</v>
      </c>
      <c r="H746" s="168">
        <v>234.906341269841</v>
      </c>
      <c r="I746" s="168">
        <v>148.386266865079</v>
      </c>
      <c r="J746" s="168">
        <v>52.2649657738095</v>
      </c>
      <c r="K746" s="168">
        <v>22.8780054563492</v>
      </c>
      <c r="L746" s="168">
        <v>90.5923903769841</v>
      </c>
      <c r="M746" s="168">
        <v>234.920006944444</v>
      </c>
      <c r="N746" s="168">
        <v>234.921331845238</v>
      </c>
      <c r="O746" s="29"/>
      <c r="P746" s="168">
        <v>102.247838618185</v>
      </c>
      <c r="Q746" s="168">
        <v>130.604642609370</v>
      </c>
      <c r="R746" s="168">
        <v>23.5959343372511</v>
      </c>
      <c r="S746" s="168">
        <v>55.8470346678093</v>
      </c>
      <c r="T746" s="29"/>
    </row>
    <row r="747" ht="16" customHeight="1">
      <c r="A747" s="240">
        <v>157.831698412698</v>
      </c>
      <c r="B747" s="168">
        <v>149.264103670635</v>
      </c>
      <c r="C747" s="168">
        <v>148.292209821429</v>
      </c>
      <c r="D747" s="168">
        <v>148.500912202381</v>
      </c>
      <c r="E747" s="168">
        <v>113.787205357143</v>
      </c>
      <c r="F747" s="168">
        <v>65.3504087301587</v>
      </c>
      <c r="G747" s="168">
        <v>234.895662698413</v>
      </c>
      <c r="H747" s="168">
        <v>234.906341269841</v>
      </c>
      <c r="I747" s="168">
        <v>148.380377976191</v>
      </c>
      <c r="J747" s="168">
        <v>84.69973908730159</v>
      </c>
      <c r="K747" s="168">
        <v>34.5271805555556</v>
      </c>
      <c r="L747" s="168">
        <v>90.3943229166667</v>
      </c>
      <c r="M747" s="168">
        <v>234.910241567460</v>
      </c>
      <c r="N747" s="168">
        <v>234.921331845238</v>
      </c>
      <c r="O747" s="29"/>
      <c r="P747" s="168">
        <v>102.172230044074</v>
      </c>
      <c r="Q747" s="168">
        <v>128.566193274567</v>
      </c>
      <c r="R747" s="168">
        <v>23.5868659198498</v>
      </c>
      <c r="S747" s="168">
        <v>55.7526699722494</v>
      </c>
      <c r="T747" s="29"/>
    </row>
    <row r="748" ht="16" customHeight="1">
      <c r="A748" s="240">
        <v>150.062025297619</v>
      </c>
      <c r="B748" s="168">
        <v>149.422295138889</v>
      </c>
      <c r="C748" s="168">
        <v>149.253945436508</v>
      </c>
      <c r="D748" s="168">
        <v>168.730122023810</v>
      </c>
      <c r="E748" s="168">
        <v>74.66025297619051</v>
      </c>
      <c r="F748" s="168">
        <v>89.8318735119048</v>
      </c>
      <c r="G748" s="168">
        <v>234.527535218254</v>
      </c>
      <c r="H748" s="168">
        <v>234.905383928571</v>
      </c>
      <c r="I748" s="168">
        <v>148.395596726191</v>
      </c>
      <c r="J748" s="168">
        <v>84.85715724206349</v>
      </c>
      <c r="K748" s="168">
        <v>56.1634260912698</v>
      </c>
      <c r="L748" s="168">
        <v>90.57298908730159</v>
      </c>
      <c r="M748" s="168">
        <v>234.911373015873</v>
      </c>
      <c r="N748" s="168">
        <v>234.908940476190</v>
      </c>
      <c r="O748" s="29"/>
      <c r="P748" s="168">
        <v>105.111212455109</v>
      </c>
      <c r="Q748" s="168">
        <v>128.7047390222</v>
      </c>
      <c r="R748" s="168">
        <v>24.5417681807052</v>
      </c>
      <c r="S748" s="168">
        <v>55.900057643650</v>
      </c>
      <c r="T748" s="29"/>
    </row>
    <row r="749" ht="16" customHeight="1">
      <c r="A749" s="240">
        <v>148.046551587302</v>
      </c>
      <c r="B749" s="168">
        <v>149.461601190476</v>
      </c>
      <c r="C749" s="168">
        <v>149.245860615079</v>
      </c>
      <c r="D749" s="168">
        <v>234.875729166667</v>
      </c>
      <c r="E749" s="168">
        <v>92.7234637896825</v>
      </c>
      <c r="F749" s="168">
        <v>107.256894345238</v>
      </c>
      <c r="G749" s="168">
        <v>231.891198908730</v>
      </c>
      <c r="H749" s="168">
        <v>234.903588789683</v>
      </c>
      <c r="I749" s="168">
        <v>119.580075396825</v>
      </c>
      <c r="J749" s="168">
        <v>84.8828784722222</v>
      </c>
      <c r="K749" s="168">
        <v>90.2913110119048</v>
      </c>
      <c r="L749" s="168">
        <v>90.61944890873021</v>
      </c>
      <c r="M749" s="168">
        <v>234.906794642857</v>
      </c>
      <c r="N749" s="168">
        <v>234.906434027778</v>
      </c>
      <c r="O749" s="29"/>
      <c r="P749" s="168">
        <v>162.078336700131</v>
      </c>
      <c r="Q749" s="168">
        <v>127.217400220372</v>
      </c>
      <c r="R749" s="168">
        <v>24.4893247020895</v>
      </c>
      <c r="S749" s="168">
        <v>55.8527429195233</v>
      </c>
      <c r="T749" s="29"/>
    </row>
    <row r="750" ht="16" customHeight="1">
      <c r="A750" s="240">
        <v>148.570357142857</v>
      </c>
      <c r="B750" s="168">
        <v>149.249563492064</v>
      </c>
      <c r="C750" s="168">
        <v>149.129257936508</v>
      </c>
      <c r="D750" s="168">
        <v>234.885280753968</v>
      </c>
      <c r="E750" s="168">
        <v>110.658098214286</v>
      </c>
      <c r="F750" s="168">
        <v>127.907601686508</v>
      </c>
      <c r="G750" s="168">
        <v>219.371013888889</v>
      </c>
      <c r="H750" s="168">
        <v>234.903622519841</v>
      </c>
      <c r="I750" s="168">
        <v>18.5712693452381</v>
      </c>
      <c r="J750" s="168">
        <v>84.6794737103175</v>
      </c>
      <c r="K750" s="168">
        <v>90.1875987103175</v>
      </c>
      <c r="L750" s="168">
        <v>90.4555029761905</v>
      </c>
      <c r="M750" s="168">
        <v>234.905253968254</v>
      </c>
      <c r="N750" s="168">
        <v>234.902484126984</v>
      </c>
      <c r="O750" s="29"/>
      <c r="P750" s="168">
        <v>162.001646159811</v>
      </c>
      <c r="Q750" s="168">
        <v>127.125465740287</v>
      </c>
      <c r="R750" s="168">
        <v>25.7734191356513</v>
      </c>
      <c r="S750" s="168">
        <v>55.7544666176951</v>
      </c>
      <c r="T750" s="29"/>
    </row>
    <row r="751" ht="16" customHeight="1">
      <c r="A751" s="240">
        <v>148.691406746032</v>
      </c>
      <c r="B751" s="168">
        <v>149.456122519841</v>
      </c>
      <c r="C751" s="168">
        <v>149.308789682540</v>
      </c>
      <c r="D751" s="168">
        <v>234.324249503968</v>
      </c>
      <c r="E751" s="168">
        <v>131.956193948413</v>
      </c>
      <c r="F751" s="168">
        <v>146.695500496032</v>
      </c>
      <c r="G751" s="168">
        <v>109.042867063492</v>
      </c>
      <c r="H751" s="168">
        <v>234.903755456349</v>
      </c>
      <c r="I751" s="168">
        <v>18.525408234127</v>
      </c>
      <c r="J751" s="168">
        <v>84.94180357142859</v>
      </c>
      <c r="K751" s="168">
        <v>90.3223482142857</v>
      </c>
      <c r="L751" s="168">
        <v>90.5610004960318</v>
      </c>
      <c r="M751" s="168">
        <v>234.903690972222</v>
      </c>
      <c r="N751" s="168">
        <v>39.9322891865079</v>
      </c>
      <c r="O751" s="29"/>
      <c r="P751" s="168">
        <v>220.768330170584</v>
      </c>
      <c r="Q751" s="168">
        <v>126.3198513508</v>
      </c>
      <c r="R751" s="168">
        <v>25.8897287177604</v>
      </c>
      <c r="S751" s="168">
        <v>55.9091765630101</v>
      </c>
      <c r="T751" s="29"/>
    </row>
    <row r="752" ht="16" customHeight="1">
      <c r="A752" s="240">
        <v>148.657307043651</v>
      </c>
      <c r="B752" s="168">
        <v>149.499612599206</v>
      </c>
      <c r="C752" s="168">
        <v>149.289173115079</v>
      </c>
      <c r="D752" s="168">
        <v>230.695418154762</v>
      </c>
      <c r="E752" s="168">
        <v>148.633601686508</v>
      </c>
      <c r="F752" s="168">
        <v>148.233896329365</v>
      </c>
      <c r="G752" s="168">
        <v>73.5788888888889</v>
      </c>
      <c r="H752" s="168">
        <v>234.903755456349</v>
      </c>
      <c r="I752" s="168">
        <v>21.9142862103175</v>
      </c>
      <c r="J752" s="168">
        <v>84.86359623015871</v>
      </c>
      <c r="K752" s="168">
        <v>90.3658586309524</v>
      </c>
      <c r="L752" s="168">
        <v>90.4003343253968</v>
      </c>
      <c r="M752" s="168">
        <v>234.903690972222</v>
      </c>
      <c r="N752" s="168">
        <v>46.9501195436508</v>
      </c>
      <c r="O752" s="29"/>
      <c r="P752" s="168">
        <v>220.768330170584</v>
      </c>
      <c r="Q752" s="168">
        <v>125.887572437153</v>
      </c>
      <c r="R752" s="168">
        <v>26.0326467107411</v>
      </c>
      <c r="S752" s="168">
        <v>55.9021440377081</v>
      </c>
      <c r="T752" s="29"/>
    </row>
    <row r="753" ht="16" customHeight="1">
      <c r="A753" s="240">
        <v>148.453128968254</v>
      </c>
      <c r="B753" s="168">
        <v>149.253827876984</v>
      </c>
      <c r="C753" s="168">
        <v>149.088560019841</v>
      </c>
      <c r="D753" s="168">
        <v>214.517754960317</v>
      </c>
      <c r="E753" s="168">
        <v>146.255722222222</v>
      </c>
      <c r="F753" s="168">
        <v>172.621086309524</v>
      </c>
      <c r="G753" s="168">
        <v>81.8867326388889</v>
      </c>
      <c r="H753" s="168">
        <v>234.905253968254</v>
      </c>
      <c r="I753" s="168">
        <v>32.8385848214286</v>
      </c>
      <c r="J753" s="168">
        <v>84.6376106150794</v>
      </c>
      <c r="K753" s="168">
        <v>90.1069598214286</v>
      </c>
      <c r="L753" s="168">
        <v>91.20878273809519</v>
      </c>
      <c r="M753" s="168">
        <v>234.097003472222</v>
      </c>
      <c r="N753" s="168">
        <v>56.550900297619</v>
      </c>
      <c r="O753" s="29"/>
      <c r="P753" s="168">
        <v>202.675014283382</v>
      </c>
      <c r="Q753" s="168">
        <v>125.672512650996</v>
      </c>
      <c r="R753" s="168">
        <v>25.9049746980085</v>
      </c>
      <c r="S753" s="168">
        <v>55.7436428746327</v>
      </c>
      <c r="T753" s="29"/>
    </row>
    <row r="754" ht="16" customHeight="1">
      <c r="A754" s="240">
        <v>148.604639384921</v>
      </c>
      <c r="B754" s="168">
        <v>149.448823908730</v>
      </c>
      <c r="C754" s="168">
        <v>149.302291170635</v>
      </c>
      <c r="D754" s="168">
        <v>187.931164682540</v>
      </c>
      <c r="E754" s="168">
        <v>147.059363095238</v>
      </c>
      <c r="F754" s="168">
        <v>234.328998015873</v>
      </c>
      <c r="G754" s="168">
        <v>96.3890451388889</v>
      </c>
      <c r="H754" s="168">
        <v>232.624444940476</v>
      </c>
      <c r="I754" s="168">
        <v>53.5561388888889</v>
      </c>
      <c r="J754" s="168">
        <v>84.8540788690476</v>
      </c>
      <c r="K754" s="168">
        <v>90.3449786706349</v>
      </c>
      <c r="L754" s="168">
        <v>234.905607142857</v>
      </c>
      <c r="M754" s="168">
        <v>24.954878968254</v>
      </c>
      <c r="N754" s="168">
        <v>71.5802465277778</v>
      </c>
      <c r="O754" s="29"/>
      <c r="P754" s="168">
        <v>202.749421523017</v>
      </c>
      <c r="Q754" s="168">
        <v>125.872684561704</v>
      </c>
      <c r="R754" s="168">
        <v>27.1644200946784</v>
      </c>
      <c r="S754" s="168">
        <v>55.892335435031</v>
      </c>
      <c r="T754" s="29"/>
    </row>
    <row r="755" ht="16" customHeight="1">
      <c r="A755" s="240">
        <v>148.594509424603</v>
      </c>
      <c r="B755" s="168">
        <v>149.467226190476</v>
      </c>
      <c r="C755" s="168">
        <v>149.281472222222</v>
      </c>
      <c r="D755" s="168">
        <v>159.466767857143</v>
      </c>
      <c r="E755" s="168">
        <v>148.680643353175</v>
      </c>
      <c r="F755" s="168">
        <v>234.102958333333</v>
      </c>
      <c r="G755" s="168">
        <v>114.837658234127</v>
      </c>
      <c r="H755" s="168">
        <v>222.443851686508</v>
      </c>
      <c r="I755" s="168">
        <v>83.51906547619051</v>
      </c>
      <c r="J755" s="168">
        <v>84.8869424603175</v>
      </c>
      <c r="K755" s="168">
        <v>90.3518824404762</v>
      </c>
      <c r="L755" s="168">
        <v>234.905607142857</v>
      </c>
      <c r="M755" s="168">
        <v>32.8998566468254</v>
      </c>
      <c r="N755" s="168">
        <v>234.920703373016</v>
      </c>
      <c r="O755" s="29"/>
      <c r="P755" s="168">
        <v>199.274824008325</v>
      </c>
      <c r="Q755" s="168">
        <v>125.870919033627</v>
      </c>
      <c r="R755" s="168">
        <v>27.149335312602</v>
      </c>
      <c r="S755" s="168">
        <v>55.881581068397</v>
      </c>
      <c r="T755" s="29"/>
    </row>
    <row r="756" ht="16" customHeight="1">
      <c r="A756" s="240">
        <v>148.464724206349</v>
      </c>
      <c r="B756" s="168">
        <v>149.299053075397</v>
      </c>
      <c r="C756" s="168">
        <v>149.126892361111</v>
      </c>
      <c r="D756" s="168">
        <v>150.770173611111</v>
      </c>
      <c r="E756" s="168">
        <v>148.643507440476</v>
      </c>
      <c r="F756" s="168">
        <v>229.834931051587</v>
      </c>
      <c r="G756" s="168">
        <v>137.625844742064</v>
      </c>
      <c r="H756" s="168">
        <v>199.906039682540</v>
      </c>
      <c r="I756" s="168">
        <v>83.3541383928571</v>
      </c>
      <c r="J756" s="168">
        <v>84.69279166666669</v>
      </c>
      <c r="K756" s="168">
        <v>90.2360262896825</v>
      </c>
      <c r="L756" s="168">
        <v>234.905607142857</v>
      </c>
      <c r="M756" s="168">
        <v>44.7964012896825</v>
      </c>
      <c r="N756" s="168">
        <v>234.920703373016</v>
      </c>
      <c r="O756" s="29"/>
      <c r="P756" s="168">
        <v>199.216121857656</v>
      </c>
      <c r="Q756" s="168">
        <v>125.747208619001</v>
      </c>
      <c r="R756" s="168">
        <v>28.9361384875939</v>
      </c>
      <c r="S756" s="168">
        <v>62.8202242491022</v>
      </c>
      <c r="T756" s="29"/>
    </row>
    <row r="757" ht="16" customHeight="1">
      <c r="A757" s="240">
        <v>148.629799603175</v>
      </c>
      <c r="B757" s="168">
        <v>234.781095238095</v>
      </c>
      <c r="C757" s="168">
        <v>149.388066468254</v>
      </c>
      <c r="D757" s="168">
        <v>148.697987103175</v>
      </c>
      <c r="E757" s="168">
        <v>206.464497023810</v>
      </c>
      <c r="F757" s="168">
        <v>186.722398809524</v>
      </c>
      <c r="G757" s="168">
        <v>234.745450396825</v>
      </c>
      <c r="H757" s="168">
        <v>178.602263888889</v>
      </c>
      <c r="I757" s="168">
        <v>83.6722509920635</v>
      </c>
      <c r="J757" s="168">
        <v>84.79597023809519</v>
      </c>
      <c r="K757" s="168">
        <v>90.34353869047619</v>
      </c>
      <c r="L757" s="168">
        <v>234.906347222222</v>
      </c>
      <c r="M757" s="168">
        <v>62.6942544642857</v>
      </c>
      <c r="N757" s="168">
        <v>234.914350198413</v>
      </c>
      <c r="O757" s="29"/>
      <c r="P757" s="168">
        <v>164.613689601698</v>
      </c>
      <c r="Q757" s="168">
        <v>125.870095188541</v>
      </c>
      <c r="R757" s="168">
        <v>29.063254978779</v>
      </c>
      <c r="S757" s="168">
        <v>62.8366195315051</v>
      </c>
      <c r="T757" s="29"/>
    </row>
    <row r="758" ht="16" customHeight="1">
      <c r="A758" s="240">
        <v>148.572845734127</v>
      </c>
      <c r="B758" s="168">
        <v>234.668449404762</v>
      </c>
      <c r="C758" s="168">
        <v>231.203501488095</v>
      </c>
      <c r="D758" s="168">
        <v>148.300356646825</v>
      </c>
      <c r="E758" s="168">
        <v>234.884431547619</v>
      </c>
      <c r="F758" s="168">
        <v>158.446377976191</v>
      </c>
      <c r="G758" s="168">
        <v>234.467349206349</v>
      </c>
      <c r="H758" s="168">
        <v>162.479456349206</v>
      </c>
      <c r="I758" s="168">
        <v>83.591001984127</v>
      </c>
      <c r="J758" s="168">
        <v>84.86440972222221</v>
      </c>
      <c r="K758" s="168">
        <v>90.2918908730159</v>
      </c>
      <c r="L758" s="168">
        <v>234.903600694444</v>
      </c>
      <c r="M758" s="168">
        <v>90.8612723214286</v>
      </c>
      <c r="N758" s="168">
        <v>234.910990575397</v>
      </c>
      <c r="O758" s="29"/>
      <c r="P758" s="168">
        <v>164.608185398302</v>
      </c>
      <c r="Q758" s="168">
        <v>125.839508855697</v>
      </c>
      <c r="R758" s="168">
        <v>31.3905030811296</v>
      </c>
      <c r="S758" s="168">
        <v>230.436295604799</v>
      </c>
      <c r="T758" s="29"/>
    </row>
    <row r="759" ht="16" customHeight="1">
      <c r="A759" s="240">
        <v>148.536753472222</v>
      </c>
      <c r="B759" s="168">
        <v>233.195599206349</v>
      </c>
      <c r="C759" s="168">
        <v>234.899000496032</v>
      </c>
      <c r="D759" s="168">
        <v>149.080949900794</v>
      </c>
      <c r="E759" s="168">
        <v>234.751407242064</v>
      </c>
      <c r="F759" s="168">
        <v>150.796110615079</v>
      </c>
      <c r="G759" s="168">
        <v>232.024605158730</v>
      </c>
      <c r="H759" s="168">
        <v>152.600340277778</v>
      </c>
      <c r="I759" s="168">
        <v>83.35666567460321</v>
      </c>
      <c r="J759" s="168">
        <v>115.670081845238</v>
      </c>
      <c r="K759" s="168">
        <v>90.1782549603175</v>
      </c>
      <c r="L759" s="168">
        <v>234.902332837302</v>
      </c>
      <c r="M759" s="168">
        <v>90.66304017857141</v>
      </c>
      <c r="N759" s="168">
        <v>234.905264880952</v>
      </c>
      <c r="O759" s="29"/>
      <c r="P759" s="168">
        <v>150.112934112798</v>
      </c>
      <c r="Q759" s="168">
        <v>125.719449375612</v>
      </c>
      <c r="R759" s="168">
        <v>31.3388946702579</v>
      </c>
      <c r="S759" s="168">
        <v>230.432500816193</v>
      </c>
      <c r="T759" s="29"/>
    </row>
    <row r="760" ht="16" customHeight="1">
      <c r="A760" s="240">
        <v>148.617464781746</v>
      </c>
      <c r="B760" s="168">
        <v>223.489327876984</v>
      </c>
      <c r="C760" s="168">
        <v>232.778946428571</v>
      </c>
      <c r="D760" s="168">
        <v>149.122792162698</v>
      </c>
      <c r="E760" s="168">
        <v>233.225398809524</v>
      </c>
      <c r="F760" s="168">
        <v>133.196891865079</v>
      </c>
      <c r="G760" s="168">
        <v>189.923571428571</v>
      </c>
      <c r="H760" s="168">
        <v>148.361367559524</v>
      </c>
      <c r="I760" s="168">
        <v>83.5661160714286</v>
      </c>
      <c r="J760" s="168">
        <v>234.905197420635</v>
      </c>
      <c r="K760" s="168">
        <v>178.961867063492</v>
      </c>
      <c r="L760" s="168">
        <v>234.903787202381</v>
      </c>
      <c r="M760" s="168">
        <v>90.8420625</v>
      </c>
      <c r="N760" s="168">
        <v>51.8883000992064</v>
      </c>
      <c r="O760" s="29"/>
      <c r="P760" s="168">
        <v>142.430400138753</v>
      </c>
      <c r="Q760" s="168">
        <v>125.867493062357</v>
      </c>
      <c r="R760" s="168">
        <v>33.5719132590598</v>
      </c>
      <c r="S760" s="168">
        <v>231.913924257264</v>
      </c>
      <c r="T760" s="29"/>
    </row>
    <row r="761" ht="16" customHeight="1">
      <c r="A761" s="240">
        <v>148.601687003968</v>
      </c>
      <c r="B761" s="168">
        <v>196.137181051587</v>
      </c>
      <c r="C761" s="168">
        <v>221.183537698413</v>
      </c>
      <c r="D761" s="168">
        <v>148.977407738095</v>
      </c>
      <c r="E761" s="168">
        <v>224.523907738095</v>
      </c>
      <c r="F761" s="168">
        <v>65.2577118055556</v>
      </c>
      <c r="G761" s="168">
        <v>107.766484623016</v>
      </c>
      <c r="H761" s="168">
        <v>148.325442460317</v>
      </c>
      <c r="I761" s="168">
        <v>83.51559325396831</v>
      </c>
      <c r="J761" s="168">
        <v>234.905197420635</v>
      </c>
      <c r="K761" s="168">
        <v>234.917316468254</v>
      </c>
      <c r="L761" s="168">
        <v>234.903787202381</v>
      </c>
      <c r="M761" s="168">
        <v>234.919329365079</v>
      </c>
      <c r="N761" s="168">
        <v>39.9380114087302</v>
      </c>
      <c r="O761" s="29"/>
      <c r="P761" s="168">
        <v>142.426478330069</v>
      </c>
      <c r="Q761" s="168">
        <v>125.803714189520</v>
      </c>
      <c r="R761" s="168">
        <v>33.5156331619328</v>
      </c>
      <c r="S761" s="168">
        <v>231.928521873980</v>
      </c>
      <c r="T761" s="29"/>
    </row>
    <row r="762" ht="16" customHeight="1">
      <c r="A762" s="240">
        <v>148.499408730159</v>
      </c>
      <c r="B762" s="168">
        <v>180.277474702381</v>
      </c>
      <c r="C762" s="168">
        <v>193.819376984127</v>
      </c>
      <c r="D762" s="168">
        <v>149.003677083333</v>
      </c>
      <c r="E762" s="168">
        <v>198.300810019841</v>
      </c>
      <c r="F762" s="168">
        <v>71.4080987103175</v>
      </c>
      <c r="G762" s="168">
        <v>73.5593938492063</v>
      </c>
      <c r="H762" s="168">
        <v>148.312731150794</v>
      </c>
      <c r="I762" s="168">
        <v>83.4163829365079</v>
      </c>
      <c r="J762" s="168">
        <v>234.905197420635</v>
      </c>
      <c r="K762" s="168">
        <v>234.917316468254</v>
      </c>
      <c r="L762" s="168">
        <v>234.905253968254</v>
      </c>
      <c r="M762" s="168">
        <v>234.919329365079</v>
      </c>
      <c r="N762" s="168">
        <v>46.7789811507937</v>
      </c>
      <c r="O762" s="29"/>
      <c r="P762" s="168">
        <v>137.413970678257</v>
      </c>
      <c r="Q762" s="168">
        <v>125.701432929318</v>
      </c>
      <c r="R762" s="168">
        <v>35.7373479840026</v>
      </c>
      <c r="S762" s="168">
        <v>231.928243348025</v>
      </c>
      <c r="T762" s="29"/>
    </row>
    <row r="763" ht="16" customHeight="1">
      <c r="A763" s="240">
        <v>148.569638888889</v>
      </c>
      <c r="B763" s="168">
        <v>155.260354662698</v>
      </c>
      <c r="C763" s="168">
        <v>178.399880952381</v>
      </c>
      <c r="D763" s="168">
        <v>136.073812003968</v>
      </c>
      <c r="E763" s="168">
        <v>165.284752976190</v>
      </c>
      <c r="F763" s="168">
        <v>107.231377480159</v>
      </c>
      <c r="G763" s="168">
        <v>82.543808531746</v>
      </c>
      <c r="H763" s="168">
        <v>148.963885912698</v>
      </c>
      <c r="I763" s="168">
        <v>83.5647405753968</v>
      </c>
      <c r="J763" s="168">
        <v>234.904493551587</v>
      </c>
      <c r="K763" s="168">
        <v>234.910207837302</v>
      </c>
      <c r="L763" s="168">
        <v>234.681196924603</v>
      </c>
      <c r="M763" s="168">
        <v>234.906370039683</v>
      </c>
      <c r="N763" s="168">
        <v>71.6166800595238</v>
      </c>
      <c r="O763" s="29"/>
      <c r="P763" s="168">
        <v>137.523204884917</v>
      </c>
      <c r="Q763" s="168">
        <v>125.871844902873</v>
      </c>
      <c r="R763" s="168">
        <v>35.8447564683317</v>
      </c>
      <c r="S763" s="168">
        <v>231.932351860921</v>
      </c>
      <c r="T763" s="29"/>
    </row>
    <row r="764" ht="16" customHeight="1">
      <c r="A764" s="240">
        <v>148.529565972222</v>
      </c>
      <c r="B764" s="168">
        <v>148.876681547619</v>
      </c>
      <c r="C764" s="168">
        <v>163.130608630952</v>
      </c>
      <c r="D764" s="168">
        <v>65.8025471230159</v>
      </c>
      <c r="E764" s="168">
        <v>155.410298611111</v>
      </c>
      <c r="F764" s="168">
        <v>127.97303125</v>
      </c>
      <c r="G764" s="168">
        <v>96.7344543650794</v>
      </c>
      <c r="H764" s="168">
        <v>148.988884920635</v>
      </c>
      <c r="I764" s="168">
        <v>83.5239231150794</v>
      </c>
      <c r="J764" s="168">
        <v>234.903592261905</v>
      </c>
      <c r="K764" s="168">
        <v>234.908076388889</v>
      </c>
      <c r="L764" s="168">
        <v>232.605109623016</v>
      </c>
      <c r="M764" s="168">
        <v>234.906480158730</v>
      </c>
      <c r="N764" s="168">
        <v>234.922638392857</v>
      </c>
      <c r="O764" s="29"/>
      <c r="P764" s="168">
        <v>133.894272873817</v>
      </c>
      <c r="Q764" s="168">
        <v>125.829565071009</v>
      </c>
      <c r="R764" s="168">
        <v>39.1535478901404</v>
      </c>
      <c r="S764" s="168">
        <v>232.008739389487</v>
      </c>
      <c r="T764" s="29"/>
    </row>
    <row r="765" ht="16" customHeight="1">
      <c r="A765" s="240">
        <v>129.489722222222</v>
      </c>
      <c r="B765" s="168">
        <v>148.299391369048</v>
      </c>
      <c r="C765" s="168">
        <v>153.247880456349</v>
      </c>
      <c r="D765" s="168">
        <v>70.94889781746031</v>
      </c>
      <c r="E765" s="168">
        <v>149.325503968254</v>
      </c>
      <c r="F765" s="168">
        <v>149.232113095238</v>
      </c>
      <c r="G765" s="168">
        <v>114.650027777778</v>
      </c>
      <c r="H765" s="168">
        <v>148.989090277778</v>
      </c>
      <c r="I765" s="168">
        <v>83.40604414682539</v>
      </c>
      <c r="J765" s="168">
        <v>234.903377976190</v>
      </c>
      <c r="K765" s="168">
        <v>234.905548115079</v>
      </c>
      <c r="L765" s="168">
        <v>112.360901289683</v>
      </c>
      <c r="M765" s="168">
        <v>234.902653273810</v>
      </c>
      <c r="N765" s="168">
        <v>234.922638392857</v>
      </c>
      <c r="O765" s="29"/>
      <c r="P765" s="168">
        <v>133.763022363696</v>
      </c>
      <c r="Q765" s="168">
        <v>125.713387100065</v>
      </c>
      <c r="R765" s="168">
        <v>39.0994653934052</v>
      </c>
      <c r="S765" s="168">
        <v>232.002273098270</v>
      </c>
      <c r="T765" s="29"/>
    </row>
    <row r="766" ht="16" customHeight="1">
      <c r="A766" s="240">
        <v>66.18344494047621</v>
      </c>
      <c r="B766" s="168">
        <v>148.461194444444</v>
      </c>
      <c r="C766" s="168">
        <v>148.201824900794</v>
      </c>
      <c r="D766" s="168">
        <v>89.2091408730159</v>
      </c>
      <c r="E766" s="168">
        <v>148.303543650794</v>
      </c>
      <c r="F766" s="168">
        <v>146.814633928571</v>
      </c>
      <c r="G766" s="168">
        <v>232.209013888889</v>
      </c>
      <c r="H766" s="168">
        <v>147.408178571429</v>
      </c>
      <c r="I766" s="168">
        <v>83.5345525793651</v>
      </c>
      <c r="J766" s="168">
        <v>234.903755456349</v>
      </c>
      <c r="K766" s="168">
        <v>234.903690972222</v>
      </c>
      <c r="L766" s="168">
        <v>20.1882028769841</v>
      </c>
      <c r="M766" s="168">
        <v>234.903684027778</v>
      </c>
      <c r="N766" s="168">
        <v>234.917502976190</v>
      </c>
      <c r="O766" s="29"/>
      <c r="P766" s="168">
        <v>131.477280750082</v>
      </c>
      <c r="Q766" s="168">
        <v>125.871066458537</v>
      </c>
      <c r="R766" s="168">
        <v>42.1294982451845</v>
      </c>
      <c r="S766" s="168">
        <v>231.018581150016</v>
      </c>
      <c r="T766" s="29"/>
    </row>
    <row r="767" ht="16" customHeight="1">
      <c r="A767" s="240">
        <v>72.35435367063489</v>
      </c>
      <c r="B767" s="168">
        <v>148.386525793651</v>
      </c>
      <c r="C767" s="168">
        <v>148.201168154762</v>
      </c>
      <c r="D767" s="168">
        <v>106.604171130952</v>
      </c>
      <c r="E767" s="168">
        <v>148.896132936508</v>
      </c>
      <c r="F767" s="168">
        <v>175.139715277778</v>
      </c>
      <c r="G767" s="168">
        <v>234.882194444444</v>
      </c>
      <c r="H767" s="168">
        <v>21.713847718254</v>
      </c>
      <c r="I767" s="168">
        <v>220.439928075397</v>
      </c>
      <c r="J767" s="168">
        <v>234.903755456349</v>
      </c>
      <c r="K767" s="168">
        <v>234.903690972222</v>
      </c>
      <c r="L767" s="168">
        <v>20.5649955357143</v>
      </c>
      <c r="M767" s="168">
        <v>234.903684027778</v>
      </c>
      <c r="N767" s="168">
        <v>234.911475198413</v>
      </c>
      <c r="O767" s="29"/>
      <c r="P767" s="168">
        <v>131.475568274567</v>
      </c>
      <c r="Q767" s="168">
        <v>125.867891466699</v>
      </c>
      <c r="R767" s="168">
        <v>42.1061255305256</v>
      </c>
      <c r="S767" s="168">
        <v>230.931845821090</v>
      </c>
      <c r="T767" s="29"/>
    </row>
    <row r="768" ht="16" customHeight="1">
      <c r="A768" s="240">
        <v>89.713847718254</v>
      </c>
      <c r="B768" s="168">
        <v>148.270379464286</v>
      </c>
      <c r="C768" s="168">
        <v>148.086621031746</v>
      </c>
      <c r="D768" s="168">
        <v>126.850681051587</v>
      </c>
      <c r="E768" s="168">
        <v>148.472011904762</v>
      </c>
      <c r="F768" s="168">
        <v>234.892635416667</v>
      </c>
      <c r="G768" s="168">
        <v>234.463735615079</v>
      </c>
      <c r="H768" s="168">
        <v>18.2058715277778</v>
      </c>
      <c r="I768" s="168">
        <v>234.927296626984</v>
      </c>
      <c r="J768" s="168">
        <v>234.905253968254</v>
      </c>
      <c r="K768" s="168">
        <v>234.905253968254</v>
      </c>
      <c r="L768" s="168">
        <v>27.0339965277778</v>
      </c>
      <c r="M768" s="168">
        <v>233.824750992063</v>
      </c>
      <c r="N768" s="168">
        <v>234.907836805556</v>
      </c>
      <c r="O768" s="29"/>
      <c r="P768" s="168">
        <v>128.296284790238</v>
      </c>
      <c r="Q768" s="168">
        <v>125.691902852595</v>
      </c>
      <c r="R768" s="168">
        <v>146.088532484492</v>
      </c>
      <c r="S768" s="168">
        <v>210.228801420176</v>
      </c>
      <c r="T768" s="29"/>
    </row>
    <row r="769" ht="16" customHeight="1">
      <c r="A769" s="240">
        <v>128.166867063492</v>
      </c>
      <c r="B769" s="168">
        <v>148.392563988095</v>
      </c>
      <c r="C769" s="168">
        <v>148.264869543651</v>
      </c>
      <c r="D769" s="168">
        <v>146.477449404762</v>
      </c>
      <c r="E769" s="168">
        <v>148.540352678571</v>
      </c>
      <c r="F769" s="168">
        <v>234.873631944444</v>
      </c>
      <c r="G769" s="168">
        <v>231.917015873016</v>
      </c>
      <c r="H769" s="168">
        <v>21.8994866071429</v>
      </c>
      <c r="I769" s="168">
        <v>234.915747023810</v>
      </c>
      <c r="J769" s="168">
        <v>234.667762896825</v>
      </c>
      <c r="K769" s="168">
        <v>234.903690972222</v>
      </c>
      <c r="L769" s="168">
        <v>65.1718640873016</v>
      </c>
      <c r="M769" s="168">
        <v>24.9211681547619</v>
      </c>
      <c r="N769" s="168">
        <v>51.3680610119048</v>
      </c>
      <c r="O769" s="29"/>
      <c r="P769" s="168">
        <v>125.584070457884</v>
      </c>
      <c r="Q769" s="168">
        <v>125.856181133692</v>
      </c>
      <c r="R769" s="168">
        <v>146.109063826314</v>
      </c>
      <c r="S769" s="168">
        <v>196.761408341495</v>
      </c>
      <c r="T769" s="29"/>
    </row>
    <row r="770" ht="16" customHeight="1">
      <c r="A770" s="240">
        <v>148.606143353175</v>
      </c>
      <c r="B770" s="168">
        <v>148.333007936508</v>
      </c>
      <c r="C770" s="168">
        <v>148.181537698413</v>
      </c>
      <c r="D770" s="168">
        <v>146.978542658730</v>
      </c>
      <c r="E770" s="168">
        <v>110.919309027778</v>
      </c>
      <c r="F770" s="168">
        <v>234.165326388889</v>
      </c>
      <c r="G770" s="168">
        <v>219.402175099206</v>
      </c>
      <c r="H770" s="168">
        <v>32.4715064484127</v>
      </c>
      <c r="I770" s="168">
        <v>234.911632440476</v>
      </c>
      <c r="J770" s="168">
        <v>232.531562003968</v>
      </c>
      <c r="K770" s="168">
        <v>234.878338293651</v>
      </c>
      <c r="L770" s="168">
        <v>90.37634722222219</v>
      </c>
      <c r="M770" s="168">
        <v>32.8718000992064</v>
      </c>
      <c r="N770" s="168">
        <v>39.9468705357143</v>
      </c>
      <c r="O770" s="29"/>
      <c r="P770" s="168">
        <v>125.559515793340</v>
      </c>
      <c r="Q770" s="168">
        <v>125.864569049951</v>
      </c>
      <c r="R770" s="168">
        <v>231.938843148057</v>
      </c>
      <c r="S770" s="168">
        <v>196.764165034280</v>
      </c>
      <c r="T770" s="29"/>
    </row>
    <row r="771" ht="16" customHeight="1">
      <c r="A771" s="240">
        <v>145.910638392857</v>
      </c>
      <c r="B771" s="168">
        <v>148.262772321429</v>
      </c>
      <c r="C771" s="168">
        <v>148.125254464286</v>
      </c>
      <c r="D771" s="168">
        <v>148.661277777778</v>
      </c>
      <c r="E771" s="168">
        <v>65.4324176587302</v>
      </c>
      <c r="F771" s="168">
        <v>229.555779761905</v>
      </c>
      <c r="G771" s="168">
        <v>188.665759424603</v>
      </c>
      <c r="H771" s="168">
        <v>52.2272385912698</v>
      </c>
      <c r="I771" s="168">
        <v>234.903727182540</v>
      </c>
      <c r="J771" s="168">
        <v>222.390423611111</v>
      </c>
      <c r="K771" s="168">
        <v>234.230968253968</v>
      </c>
      <c r="L771" s="168">
        <v>90.1660803571429</v>
      </c>
      <c r="M771" s="168">
        <v>44.8007504960317</v>
      </c>
      <c r="N771" s="168">
        <v>46.717349702381</v>
      </c>
      <c r="O771" s="29"/>
      <c r="P771" s="168">
        <v>123.851695131407</v>
      </c>
      <c r="Q771" s="168">
        <v>125.727011916422</v>
      </c>
      <c r="R771" s="168">
        <v>231.938491674829</v>
      </c>
      <c r="S771" s="168">
        <v>163.683659300522</v>
      </c>
      <c r="T771" s="29"/>
    </row>
    <row r="772" ht="16" customHeight="1">
      <c r="A772" s="240">
        <v>148.641650793651</v>
      </c>
      <c r="B772" s="168">
        <v>148.373776785714</v>
      </c>
      <c r="C772" s="168">
        <v>148.204713293651</v>
      </c>
      <c r="D772" s="168">
        <v>148.608844742064</v>
      </c>
      <c r="E772" s="168">
        <v>110.896248511905</v>
      </c>
      <c r="F772" s="168">
        <v>211.877703373016</v>
      </c>
      <c r="G772" s="168">
        <v>73.8540431547619</v>
      </c>
      <c r="H772" s="168">
        <v>84.9317395833333</v>
      </c>
      <c r="I772" s="168">
        <v>234.903690972222</v>
      </c>
      <c r="J772" s="168">
        <v>199.890785714286</v>
      </c>
      <c r="K772" s="168">
        <v>213.932451884921</v>
      </c>
      <c r="L772" s="168">
        <v>90.45078125000001</v>
      </c>
      <c r="M772" s="168">
        <v>90.6035282738095</v>
      </c>
      <c r="N772" s="168">
        <v>56.6771592261905</v>
      </c>
      <c r="O772" s="29"/>
      <c r="P772" s="168">
        <v>124.024681174502</v>
      </c>
      <c r="Q772" s="168">
        <v>125.858434337251</v>
      </c>
      <c r="R772" s="168">
        <v>231.919637100065</v>
      </c>
      <c r="S772" s="168">
        <v>149.070712944825</v>
      </c>
      <c r="T772" s="29"/>
    </row>
    <row r="773" ht="16" customHeight="1">
      <c r="A773" s="240">
        <v>148.483499007937</v>
      </c>
      <c r="B773" s="168">
        <v>148.344879960317</v>
      </c>
      <c r="C773" s="168">
        <v>148.202672619048</v>
      </c>
      <c r="D773" s="168">
        <v>148.582848214286</v>
      </c>
      <c r="E773" s="168">
        <v>132.629052083333</v>
      </c>
      <c r="F773" s="168">
        <v>186.708441468254</v>
      </c>
      <c r="G773" s="168">
        <v>83.021316468254</v>
      </c>
      <c r="H773" s="168">
        <v>84.9992648809524</v>
      </c>
      <c r="I773" s="168">
        <v>234.903690972222</v>
      </c>
      <c r="J773" s="168">
        <v>178.772879960317</v>
      </c>
      <c r="K773" s="168">
        <v>190.221696924603</v>
      </c>
      <c r="L773" s="168">
        <v>90.41064087301589</v>
      </c>
      <c r="M773" s="168">
        <v>90.6092688492063</v>
      </c>
      <c r="N773" s="168">
        <v>71.9435625</v>
      </c>
      <c r="O773" s="29"/>
      <c r="P773" s="168">
        <v>82.8292100269344</v>
      </c>
      <c r="Q773" s="168">
        <v>125.812558153771</v>
      </c>
      <c r="R773" s="168">
        <v>231.992229840026</v>
      </c>
      <c r="S773" s="168">
        <v>149.070781301012</v>
      </c>
      <c r="T773" s="29"/>
    </row>
    <row r="774" ht="16" customHeight="1">
      <c r="A774" s="240">
        <v>148.493124503968</v>
      </c>
      <c r="B774" s="168">
        <v>148.284615079365</v>
      </c>
      <c r="C774" s="168">
        <v>148.079770337302</v>
      </c>
      <c r="D774" s="168">
        <v>148.644930555556</v>
      </c>
      <c r="E774" s="168">
        <v>148.563613591270</v>
      </c>
      <c r="F774" s="168">
        <v>170.790145833333</v>
      </c>
      <c r="G774" s="168">
        <v>96.7164593253968</v>
      </c>
      <c r="H774" s="168">
        <v>84.74973412698409</v>
      </c>
      <c r="I774" s="168">
        <v>234.905253968254</v>
      </c>
      <c r="J774" s="168">
        <v>162.18128125</v>
      </c>
      <c r="K774" s="168">
        <v>171.030793650794</v>
      </c>
      <c r="L774" s="168">
        <v>90.2131071428571</v>
      </c>
      <c r="M774" s="168">
        <v>90.4343883928571</v>
      </c>
      <c r="N774" s="168">
        <v>234.920368055556</v>
      </c>
      <c r="O774" s="29"/>
      <c r="P774" s="168">
        <v>82.7066932949723</v>
      </c>
      <c r="Q774" s="168">
        <v>125.706494857982</v>
      </c>
      <c r="R774" s="168">
        <v>232.005202211884</v>
      </c>
      <c r="S774" s="168">
        <v>141.498117654261</v>
      </c>
      <c r="T774" s="29"/>
    </row>
    <row r="775" ht="16" customHeight="1">
      <c r="A775" s="240">
        <v>148.632765376984</v>
      </c>
      <c r="B775" s="168">
        <v>148.327677579365</v>
      </c>
      <c r="C775" s="168">
        <v>148.051635416667</v>
      </c>
      <c r="D775" s="168">
        <v>148.599719742063</v>
      </c>
      <c r="E775" s="168">
        <v>147.100654761905</v>
      </c>
      <c r="F775" s="168">
        <v>151.047221726191</v>
      </c>
      <c r="G775" s="168">
        <v>138.606352182540</v>
      </c>
      <c r="H775" s="168">
        <v>85.02361061507941</v>
      </c>
      <c r="I775" s="168">
        <v>234.903105654762</v>
      </c>
      <c r="J775" s="168">
        <v>145.359299603175</v>
      </c>
      <c r="K775" s="168">
        <v>19.6233556547619</v>
      </c>
      <c r="L775" s="168">
        <v>90.38147867063491</v>
      </c>
      <c r="M775" s="168">
        <v>234.906710813492</v>
      </c>
      <c r="N775" s="168">
        <v>234.915336309524</v>
      </c>
      <c r="O775" s="29"/>
      <c r="P775" s="168">
        <v>61.761812867287</v>
      </c>
      <c r="Q775" s="168">
        <v>125.862496429154</v>
      </c>
      <c r="R775" s="168">
        <v>231.502043033790</v>
      </c>
      <c r="S775" s="168">
        <v>141.564432337578</v>
      </c>
      <c r="T775" s="29"/>
    </row>
    <row r="776" ht="16" customHeight="1">
      <c r="A776" s="240">
        <v>148.478219742064</v>
      </c>
      <c r="B776" s="168">
        <v>96.43921329365079</v>
      </c>
      <c r="C776" s="168">
        <v>67.8185431547619</v>
      </c>
      <c r="D776" s="168">
        <v>148.811087301587</v>
      </c>
      <c r="E776" s="168">
        <v>148.750677083333</v>
      </c>
      <c r="F776" s="168">
        <v>131.693990575397</v>
      </c>
      <c r="G776" s="168">
        <v>232.680608134921</v>
      </c>
      <c r="H776" s="168">
        <v>84.9274439484127</v>
      </c>
      <c r="I776" s="168">
        <v>234.728369047619</v>
      </c>
      <c r="J776" s="168">
        <v>20.6523878968254</v>
      </c>
      <c r="K776" s="168">
        <v>18.8958115079365</v>
      </c>
      <c r="L776" s="168">
        <v>90.3993869047619</v>
      </c>
      <c r="M776" s="168">
        <v>234.908053571429</v>
      </c>
      <c r="N776" s="168">
        <v>234.914100198413</v>
      </c>
      <c r="O776" s="29"/>
      <c r="P776" s="168">
        <v>61.7156627489389</v>
      </c>
      <c r="Q776" s="168">
        <v>125.805852105779</v>
      </c>
      <c r="R776" s="168">
        <v>212.454778811623</v>
      </c>
      <c r="S776" s="168">
        <v>137.112129142181</v>
      </c>
      <c r="T776" s="29"/>
    </row>
    <row r="777" ht="16" customHeight="1">
      <c r="A777" s="240">
        <v>148.485201388889</v>
      </c>
      <c r="B777" s="168">
        <v>66.1217743055556</v>
      </c>
      <c r="C777" s="168">
        <v>80.8935079365079</v>
      </c>
      <c r="D777" s="168">
        <v>148.446267361111</v>
      </c>
      <c r="E777" s="168">
        <v>148.561978670635</v>
      </c>
      <c r="F777" s="168">
        <v>65.03202380952381</v>
      </c>
      <c r="G777" s="168">
        <v>234.897307043651</v>
      </c>
      <c r="H777" s="168">
        <v>84.6506924603175</v>
      </c>
      <c r="I777" s="168">
        <v>232.726582341270</v>
      </c>
      <c r="J777" s="168">
        <v>18.2789290674603</v>
      </c>
      <c r="K777" s="168">
        <v>22.5520173611111</v>
      </c>
      <c r="L777" s="168">
        <v>91.66207936507941</v>
      </c>
      <c r="M777" s="168">
        <v>234.906710813492</v>
      </c>
      <c r="N777" s="168">
        <v>234.902845734127</v>
      </c>
      <c r="O777" s="29"/>
      <c r="P777" s="168">
        <v>65.2901715026118</v>
      </c>
      <c r="Q777" s="168">
        <v>125.707534484166</v>
      </c>
      <c r="R777" s="168">
        <v>212.487962679563</v>
      </c>
      <c r="S777" s="168">
        <v>137.056545870062</v>
      </c>
      <c r="T777" s="29"/>
    </row>
    <row r="778" ht="16" customHeight="1">
      <c r="A778" s="240">
        <v>148.514817460317</v>
      </c>
      <c r="B778" s="168">
        <v>95.0472356150794</v>
      </c>
      <c r="C778" s="168">
        <v>117.968358134921</v>
      </c>
      <c r="D778" s="168">
        <v>172.784990575397</v>
      </c>
      <c r="E778" s="168">
        <v>148.716476686508</v>
      </c>
      <c r="F778" s="168">
        <v>71.5702738095238</v>
      </c>
      <c r="G778" s="168">
        <v>234.527197420635</v>
      </c>
      <c r="H778" s="168">
        <v>84.90818700396829</v>
      </c>
      <c r="I778" s="168">
        <v>202.057733630952</v>
      </c>
      <c r="J778" s="168">
        <v>21.9100183531746</v>
      </c>
      <c r="K778" s="168">
        <v>34.8456200396825</v>
      </c>
      <c r="L778" s="168">
        <v>234.914070436508</v>
      </c>
      <c r="M778" s="168">
        <v>234.906455853175</v>
      </c>
      <c r="N778" s="168">
        <v>234.905401289683</v>
      </c>
      <c r="O778" s="29"/>
      <c r="P778" s="168">
        <v>65.4332767099249</v>
      </c>
      <c r="Q778" s="168">
        <v>125.872108635325</v>
      </c>
      <c r="R778" s="168">
        <v>199.644850840679</v>
      </c>
      <c r="S778" s="168">
        <v>133.859908586353</v>
      </c>
      <c r="T778" s="29"/>
    </row>
    <row r="779" ht="16" customHeight="1">
      <c r="A779" s="240">
        <v>148.465242559524</v>
      </c>
      <c r="B779" s="168">
        <v>135.494937003968</v>
      </c>
      <c r="C779" s="168">
        <v>140.475256944444</v>
      </c>
      <c r="D779" s="168">
        <v>234.884604662698</v>
      </c>
      <c r="E779" s="168">
        <v>148.766714781746</v>
      </c>
      <c r="F779" s="168">
        <v>90.2669429563492</v>
      </c>
      <c r="G779" s="168">
        <v>232.186552083333</v>
      </c>
      <c r="H779" s="168">
        <v>84.9353511904762</v>
      </c>
      <c r="I779" s="168">
        <v>179.728262896825</v>
      </c>
      <c r="J779" s="168">
        <v>32.3811259920635</v>
      </c>
      <c r="K779" s="168">
        <v>56.1843516865079</v>
      </c>
      <c r="L779" s="168">
        <v>234.914070436508</v>
      </c>
      <c r="M779" s="168">
        <v>234.903460813492</v>
      </c>
      <c r="N779" s="168">
        <v>234.883581845238</v>
      </c>
      <c r="O779" s="29"/>
      <c r="P779" s="168">
        <v>70.04600524404179</v>
      </c>
      <c r="Q779" s="168">
        <v>125.835560010611</v>
      </c>
      <c r="R779" s="168">
        <v>165.284470902710</v>
      </c>
      <c r="S779" s="168">
        <v>133.851954782893</v>
      </c>
      <c r="T779" s="29"/>
    </row>
    <row r="780" ht="16" customHeight="1">
      <c r="A780" s="240">
        <v>148.483103670635</v>
      </c>
      <c r="B780" s="168">
        <v>147.702543650794</v>
      </c>
      <c r="C780" s="168">
        <v>147.335341269841</v>
      </c>
      <c r="D780" s="168">
        <v>234.872339781746</v>
      </c>
      <c r="E780" s="168">
        <v>210.698773313492</v>
      </c>
      <c r="F780" s="168">
        <v>107.033520833333</v>
      </c>
      <c r="G780" s="168">
        <v>219.366472222222</v>
      </c>
      <c r="H780" s="168">
        <v>84.8216989087302</v>
      </c>
      <c r="I780" s="168">
        <v>163.306014880952</v>
      </c>
      <c r="J780" s="168">
        <v>52.0362762896825</v>
      </c>
      <c r="K780" s="168">
        <v>89.82369890873019</v>
      </c>
      <c r="L780" s="168">
        <v>234.914070436508</v>
      </c>
      <c r="M780" s="168">
        <v>234.904789682540</v>
      </c>
      <c r="N780" s="168">
        <v>50.7411279761905</v>
      </c>
      <c r="O780" s="29"/>
      <c r="P780" s="168">
        <v>69.9982548767548</v>
      </c>
      <c r="Q780" s="168">
        <v>125.719675359125</v>
      </c>
      <c r="R780" s="168">
        <v>165.232784953477</v>
      </c>
      <c r="S780" s="168">
        <v>130.757153423931</v>
      </c>
      <c r="T780" s="29"/>
    </row>
    <row r="781" ht="16" customHeight="1">
      <c r="A781" s="240">
        <v>148.648566468254</v>
      </c>
      <c r="B781" s="168">
        <v>149.492090773810</v>
      </c>
      <c r="C781" s="168">
        <v>148.309149305556</v>
      </c>
      <c r="D781" s="168">
        <v>234.250598710317</v>
      </c>
      <c r="E781" s="168">
        <v>234.703922123016</v>
      </c>
      <c r="F781" s="168">
        <v>149.355754960317</v>
      </c>
      <c r="G781" s="168">
        <v>105.412158730159</v>
      </c>
      <c r="H781" s="168">
        <v>84.8741135912699</v>
      </c>
      <c r="I781" s="168">
        <v>148.522108134921</v>
      </c>
      <c r="J781" s="168">
        <v>84.6308963293651</v>
      </c>
      <c r="K781" s="168">
        <v>90.0481527777778</v>
      </c>
      <c r="L781" s="168">
        <v>234.911695932540</v>
      </c>
      <c r="M781" s="168">
        <v>234.903460813492</v>
      </c>
      <c r="N781" s="168">
        <v>46.7119231150794</v>
      </c>
      <c r="O781" s="29"/>
      <c r="P781" s="168">
        <v>75.4982533463924</v>
      </c>
      <c r="Q781" s="168">
        <v>125.854808908750</v>
      </c>
      <c r="R781" s="168">
        <v>150.774024138916</v>
      </c>
      <c r="S781" s="168">
        <v>128.913353432093</v>
      </c>
      <c r="T781" s="29"/>
    </row>
    <row r="782" ht="16" customHeight="1">
      <c r="A782" s="240">
        <v>148.470944444444</v>
      </c>
      <c r="B782" s="168">
        <v>148.707057539683</v>
      </c>
      <c r="C782" s="168">
        <v>149.142255952381</v>
      </c>
      <c r="D782" s="168">
        <v>229.758525297619</v>
      </c>
      <c r="E782" s="168">
        <v>233.164477678571</v>
      </c>
      <c r="F782" s="168">
        <v>146.615657242064</v>
      </c>
      <c r="G782" s="168">
        <v>74.20595188492059</v>
      </c>
      <c r="H782" s="168">
        <v>84.8598556547619</v>
      </c>
      <c r="I782" s="168">
        <v>148.492872519841</v>
      </c>
      <c r="J782" s="168">
        <v>84.6342380952381</v>
      </c>
      <c r="K782" s="168">
        <v>90.06872271825399</v>
      </c>
      <c r="L782" s="168">
        <v>234.906491567460</v>
      </c>
      <c r="M782" s="168">
        <v>234.903460813492</v>
      </c>
      <c r="N782" s="168">
        <v>56.4621671626984</v>
      </c>
      <c r="O782" s="29"/>
      <c r="P782" s="168">
        <v>81.7106176542605</v>
      </c>
      <c r="Q782" s="168">
        <v>125.846316417728</v>
      </c>
      <c r="R782" s="168">
        <v>150.774031790728</v>
      </c>
      <c r="S782" s="168">
        <v>128.908335373817</v>
      </c>
      <c r="T782" s="29"/>
    </row>
    <row r="783" ht="16" customHeight="1">
      <c r="A783" s="240">
        <v>148.424400793651</v>
      </c>
      <c r="B783" s="168">
        <v>148.470876488095</v>
      </c>
      <c r="C783" s="168">
        <v>148.922896329365</v>
      </c>
      <c r="D783" s="168">
        <v>212.573141369048</v>
      </c>
      <c r="E783" s="168">
        <v>223.771224206349</v>
      </c>
      <c r="F783" s="168">
        <v>146.700793650794</v>
      </c>
      <c r="G783" s="168">
        <v>82.8366170634921</v>
      </c>
      <c r="H783" s="168">
        <v>84.631595734127</v>
      </c>
      <c r="I783" s="168">
        <v>148.450116567460</v>
      </c>
      <c r="J783" s="168">
        <v>84.4002549603175</v>
      </c>
      <c r="K783" s="168">
        <v>89.8465307539683</v>
      </c>
      <c r="L783" s="168">
        <v>234.905190476190</v>
      </c>
      <c r="M783" s="168">
        <v>233.478834821429</v>
      </c>
      <c r="N783" s="168">
        <v>71.8592435515873</v>
      </c>
      <c r="O783" s="29"/>
      <c r="P783" s="168">
        <v>81.4797145364022</v>
      </c>
      <c r="Q783" s="168">
        <v>77.5109267874633</v>
      </c>
      <c r="R783" s="168">
        <v>142.794539156872</v>
      </c>
      <c r="S783" s="168">
        <v>127.177814336435</v>
      </c>
      <c r="T783" s="29"/>
    </row>
    <row r="784" ht="16" customHeight="1">
      <c r="A784" s="240">
        <v>148.439453869048</v>
      </c>
      <c r="B784" s="168">
        <v>148.641073412698</v>
      </c>
      <c r="C784" s="168">
        <v>149.128176587302</v>
      </c>
      <c r="D784" s="168">
        <v>171.868604166667</v>
      </c>
      <c r="E784" s="168">
        <v>197.047654761905</v>
      </c>
      <c r="F784" s="168">
        <v>148.079714781746</v>
      </c>
      <c r="G784" s="168">
        <v>138.717407738095</v>
      </c>
      <c r="H784" s="168">
        <v>84.87294890873019</v>
      </c>
      <c r="I784" s="168">
        <v>148.493344246032</v>
      </c>
      <c r="J784" s="168">
        <v>84.61970337301589</v>
      </c>
      <c r="K784" s="168">
        <v>90.0919890873016</v>
      </c>
      <c r="L784" s="168">
        <v>234.903757440476</v>
      </c>
      <c r="M784" s="168">
        <v>40.8632584325397</v>
      </c>
      <c r="N784" s="168">
        <v>234.911696428571</v>
      </c>
      <c r="O784" s="29"/>
      <c r="P784" s="168">
        <v>85.8119812071499</v>
      </c>
      <c r="Q784" s="168">
        <v>77.66443386793991</v>
      </c>
      <c r="R784" s="168">
        <v>142.889438969148</v>
      </c>
      <c r="S784" s="168">
        <v>127.291627387365</v>
      </c>
      <c r="T784" s="29"/>
    </row>
    <row r="785" ht="16" customHeight="1">
      <c r="A785" s="240">
        <v>182.832664682540</v>
      </c>
      <c r="B785" s="168">
        <v>148.635855654762</v>
      </c>
      <c r="C785" s="168">
        <v>149.097925595238</v>
      </c>
      <c r="D785" s="168">
        <v>158.577488095238</v>
      </c>
      <c r="E785" s="168">
        <v>179.756620535714</v>
      </c>
      <c r="F785" s="168">
        <v>177.673267857143</v>
      </c>
      <c r="G785" s="168">
        <v>232.901123511905</v>
      </c>
      <c r="H785" s="168">
        <v>84.8961999007937</v>
      </c>
      <c r="I785" s="168">
        <v>148.452601190476</v>
      </c>
      <c r="J785" s="168">
        <v>84.5832643849206</v>
      </c>
      <c r="K785" s="168">
        <v>90.0387028769841</v>
      </c>
      <c r="L785" s="168">
        <v>234.903757440476</v>
      </c>
      <c r="M785" s="168">
        <v>24.8958328373016</v>
      </c>
      <c r="N785" s="168">
        <v>234.916648809524</v>
      </c>
      <c r="O785" s="29"/>
      <c r="P785" s="168">
        <v>85.8050660096311</v>
      </c>
      <c r="Q785" s="168">
        <v>59.7962230656219</v>
      </c>
      <c r="R785" s="168">
        <v>137.970775689683</v>
      </c>
      <c r="S785" s="168">
        <v>126.335139671074</v>
      </c>
      <c r="T785" s="29"/>
    </row>
    <row r="786" ht="16" customHeight="1">
      <c r="A786" s="240">
        <v>234.893299107143</v>
      </c>
      <c r="B786" s="168">
        <v>148.496375</v>
      </c>
      <c r="C786" s="168">
        <v>148.892801587302</v>
      </c>
      <c r="D786" s="168">
        <v>150.760667162698</v>
      </c>
      <c r="E786" s="168">
        <v>164.286603174603</v>
      </c>
      <c r="F786" s="168">
        <v>234.894093253968</v>
      </c>
      <c r="G786" s="168">
        <v>234.897952876984</v>
      </c>
      <c r="H786" s="168">
        <v>84.7619295634921</v>
      </c>
      <c r="I786" s="168">
        <v>111.011059523810</v>
      </c>
      <c r="J786" s="168">
        <v>84.4417668650794</v>
      </c>
      <c r="K786" s="168">
        <v>89.8658288690476</v>
      </c>
      <c r="L786" s="168">
        <v>234.905253968254</v>
      </c>
      <c r="M786" s="168">
        <v>32.696939484127</v>
      </c>
      <c r="N786" s="168">
        <v>234.909008928571</v>
      </c>
      <c r="O786" s="29"/>
      <c r="P786" s="168">
        <v>88.7122179031995</v>
      </c>
      <c r="Q786" s="168">
        <v>59.7117598147241</v>
      </c>
      <c r="R786" s="168">
        <v>137.900262202089</v>
      </c>
      <c r="S786" s="168">
        <v>126.261915401567</v>
      </c>
      <c r="T786" s="29"/>
    </row>
    <row r="787" ht="16" customHeight="1">
      <c r="A787" s="240">
        <v>233.944660714286</v>
      </c>
      <c r="B787" s="168">
        <v>148.685736111111</v>
      </c>
      <c r="C787" s="168">
        <v>149.050374503968</v>
      </c>
      <c r="D787" s="168">
        <v>148.618139880952</v>
      </c>
      <c r="E787" s="168">
        <v>149.148656746032</v>
      </c>
      <c r="F787" s="168">
        <v>234.252502976190</v>
      </c>
      <c r="G787" s="168">
        <v>232.307315972222</v>
      </c>
      <c r="H787" s="168">
        <v>118.364455357143</v>
      </c>
      <c r="I787" s="168">
        <v>18.8003854166667</v>
      </c>
      <c r="J787" s="168">
        <v>84.57686011904759</v>
      </c>
      <c r="K787" s="168">
        <v>90.1197941468254</v>
      </c>
      <c r="L787" s="168">
        <v>234.902894841270</v>
      </c>
      <c r="M787" s="168">
        <v>90.5182291666667</v>
      </c>
      <c r="N787" s="168">
        <v>234.905053075397</v>
      </c>
      <c r="O787" s="29"/>
      <c r="P787" s="168">
        <v>88.8085608472086</v>
      </c>
      <c r="Q787" s="168">
        <v>64.4782571212863</v>
      </c>
      <c r="R787" s="168">
        <v>134.332663034607</v>
      </c>
      <c r="S787" s="168">
        <v>125.505581231636</v>
      </c>
      <c r="T787" s="29"/>
    </row>
    <row r="788" ht="16" customHeight="1">
      <c r="A788" s="240">
        <v>228.367180059524</v>
      </c>
      <c r="B788" s="168">
        <v>148.600229662698</v>
      </c>
      <c r="C788" s="168">
        <v>149.048510416667</v>
      </c>
      <c r="D788" s="168">
        <v>148.513172619048</v>
      </c>
      <c r="E788" s="168">
        <v>148.547915674603</v>
      </c>
      <c r="F788" s="168">
        <v>229.141570436508</v>
      </c>
      <c r="G788" s="168">
        <v>219.396162698413</v>
      </c>
      <c r="H788" s="168">
        <v>234.918238095238</v>
      </c>
      <c r="I788" s="168">
        <v>18.611472718254</v>
      </c>
      <c r="J788" s="168">
        <v>84.5633020833333</v>
      </c>
      <c r="K788" s="168">
        <v>89.9859697420635</v>
      </c>
      <c r="L788" s="168">
        <v>234.674233134921</v>
      </c>
      <c r="M788" s="168">
        <v>90.51031398809521</v>
      </c>
      <c r="N788" s="168">
        <v>234.862626488095</v>
      </c>
      <c r="O788" s="29"/>
      <c r="P788" s="168">
        <v>92.5887829538035</v>
      </c>
      <c r="Q788" s="168">
        <v>64.3916136141038</v>
      </c>
      <c r="R788" s="168">
        <v>134.330791911525</v>
      </c>
      <c r="S788" s="168">
        <v>125.464132386549</v>
      </c>
      <c r="T788" s="29"/>
    </row>
    <row r="789" ht="16" customHeight="1">
      <c r="A789" s="240">
        <v>207.290170634921</v>
      </c>
      <c r="B789" s="168">
        <v>148.484232142857</v>
      </c>
      <c r="C789" s="168">
        <v>148.858937996032</v>
      </c>
      <c r="D789" s="168">
        <v>148.953110615079</v>
      </c>
      <c r="E789" s="168">
        <v>148.500398809524</v>
      </c>
      <c r="F789" s="168">
        <v>210.756000992064</v>
      </c>
      <c r="G789" s="168">
        <v>189.635430555556</v>
      </c>
      <c r="H789" s="168">
        <v>234.918238095238</v>
      </c>
      <c r="I789" s="168">
        <v>33.2045094246032</v>
      </c>
      <c r="J789" s="168">
        <v>84.4126865079365</v>
      </c>
      <c r="K789" s="168">
        <v>89.8066195436508</v>
      </c>
      <c r="L789" s="168">
        <v>232.595381944444</v>
      </c>
      <c r="M789" s="168">
        <v>90.3426741071429</v>
      </c>
      <c r="N789" s="168">
        <v>50.2364538690476</v>
      </c>
      <c r="O789" s="29"/>
      <c r="P789" s="168">
        <v>92.4844224412341</v>
      </c>
      <c r="Q789" s="168">
        <v>69.2960832925237</v>
      </c>
      <c r="R789" s="168">
        <v>131.736906729514</v>
      </c>
      <c r="S789" s="168">
        <v>124.260650301992</v>
      </c>
      <c r="T789" s="29"/>
    </row>
    <row r="790" ht="16" customHeight="1">
      <c r="A790" s="240">
        <v>168.97771875</v>
      </c>
      <c r="B790" s="168">
        <v>148.672723214286</v>
      </c>
      <c r="C790" s="168">
        <v>149.352151289683</v>
      </c>
      <c r="D790" s="168">
        <v>149.006308035714</v>
      </c>
      <c r="E790" s="168">
        <v>148.561845238095</v>
      </c>
      <c r="F790" s="168">
        <v>185.653751488095</v>
      </c>
      <c r="G790" s="168">
        <v>104.277615575397</v>
      </c>
      <c r="H790" s="168">
        <v>234.916521329365</v>
      </c>
      <c r="I790" s="168">
        <v>54.1712876984127</v>
      </c>
      <c r="J790" s="168">
        <v>84.5523586309524</v>
      </c>
      <c r="K790" s="168">
        <v>89.758224702381</v>
      </c>
      <c r="L790" s="168">
        <v>20.1000744047619</v>
      </c>
      <c r="M790" s="168">
        <v>90.5656617063492</v>
      </c>
      <c r="N790" s="168">
        <v>39.7300729166667</v>
      </c>
      <c r="O790" s="29"/>
      <c r="P790" s="168">
        <v>95.868052664871</v>
      </c>
      <c r="Q790" s="168">
        <v>69.4309551501796</v>
      </c>
      <c r="R790" s="168">
        <v>131.881260202416</v>
      </c>
      <c r="S790" s="168">
        <v>124.391016262651</v>
      </c>
      <c r="T790" s="29"/>
    </row>
    <row r="791" ht="16" customHeight="1">
      <c r="A791" s="240">
        <v>157.164483134921</v>
      </c>
      <c r="B791" s="168">
        <v>148.601322420635</v>
      </c>
      <c r="C791" s="168">
        <v>232.257084821429</v>
      </c>
      <c r="D791" s="168">
        <v>149.075160218254</v>
      </c>
      <c r="E791" s="168">
        <v>65.6634751984127</v>
      </c>
      <c r="F791" s="168">
        <v>157.607443948413</v>
      </c>
      <c r="G791" s="168">
        <v>74.3094945436508</v>
      </c>
      <c r="H791" s="168">
        <v>234.916098214286</v>
      </c>
      <c r="I791" s="168">
        <v>83.1848005952381</v>
      </c>
      <c r="J791" s="168">
        <v>84.59249603174599</v>
      </c>
      <c r="K791" s="168">
        <v>191.103723214286</v>
      </c>
      <c r="L791" s="168">
        <v>20.6811488095238</v>
      </c>
      <c r="M791" s="168">
        <v>234.920528273810</v>
      </c>
      <c r="N791" s="168">
        <v>46.6982316468254</v>
      </c>
      <c r="O791" s="29"/>
      <c r="P791" s="168">
        <v>99.12665840270979</v>
      </c>
      <c r="Q791" s="168">
        <v>75.52765823947109</v>
      </c>
      <c r="R791" s="168">
        <v>76.9695003876918</v>
      </c>
      <c r="S791" s="168">
        <v>123.923405872511</v>
      </c>
      <c r="T791" s="29"/>
    </row>
    <row r="792" ht="16" customHeight="1">
      <c r="A792" s="240">
        <v>150.196021825397</v>
      </c>
      <c r="B792" s="168">
        <v>148.507173115079</v>
      </c>
      <c r="C792" s="168">
        <v>234.901835813492</v>
      </c>
      <c r="D792" s="168">
        <v>148.897162698413</v>
      </c>
      <c r="E792" s="168">
        <v>75.4434970238095</v>
      </c>
      <c r="F792" s="168">
        <v>150.799974206349</v>
      </c>
      <c r="G792" s="168">
        <v>82.8638903769841</v>
      </c>
      <c r="H792" s="168">
        <v>234.907036210317</v>
      </c>
      <c r="I792" s="168">
        <v>83.0107232142857</v>
      </c>
      <c r="J792" s="168">
        <v>130.167726686508</v>
      </c>
      <c r="K792" s="168">
        <v>234.919475198413</v>
      </c>
      <c r="L792" s="168">
        <v>27.4166041666667</v>
      </c>
      <c r="M792" s="168">
        <v>234.920528273810</v>
      </c>
      <c r="N792" s="168">
        <v>56.2948591269841</v>
      </c>
      <c r="O792" s="29"/>
      <c r="P792" s="168">
        <v>99.07527444498859</v>
      </c>
      <c r="Q792" s="168">
        <v>75.4629392140059</v>
      </c>
      <c r="R792" s="168">
        <v>76.8445391568723</v>
      </c>
      <c r="S792" s="168">
        <v>123.854825742736</v>
      </c>
      <c r="T792" s="29"/>
    </row>
    <row r="793" ht="16" customHeight="1">
      <c r="A793" s="240">
        <v>148.878834325397</v>
      </c>
      <c r="B793" s="168">
        <v>149.000568948413</v>
      </c>
      <c r="C793" s="168">
        <v>234.601444444444</v>
      </c>
      <c r="D793" s="168">
        <v>149.028835317460</v>
      </c>
      <c r="E793" s="168">
        <v>93.738845734127</v>
      </c>
      <c r="F793" s="168">
        <v>129.211233134921</v>
      </c>
      <c r="G793" s="168">
        <v>115.340119543651</v>
      </c>
      <c r="H793" s="168">
        <v>234.903690972222</v>
      </c>
      <c r="I793" s="168">
        <v>83.2499265873016</v>
      </c>
      <c r="J793" s="168">
        <v>234.907492063492</v>
      </c>
      <c r="K793" s="168">
        <v>234.918899801587</v>
      </c>
      <c r="L793" s="168">
        <v>65.900814484127</v>
      </c>
      <c r="M793" s="168">
        <v>234.919503968254</v>
      </c>
      <c r="N793" s="168">
        <v>234.915699404762</v>
      </c>
      <c r="O793" s="29"/>
      <c r="P793" s="168">
        <v>102.321371000653</v>
      </c>
      <c r="Q793" s="168">
        <v>75.59863644711071</v>
      </c>
      <c r="R793" s="168">
        <v>23.511566989063</v>
      </c>
      <c r="S793" s="168">
        <v>123.565783647568</v>
      </c>
      <c r="T793" s="29"/>
    </row>
    <row r="794" ht="16" customHeight="1">
      <c r="A794" s="240">
        <v>148.733140873016</v>
      </c>
      <c r="B794" s="168">
        <v>149.446716269841</v>
      </c>
      <c r="C794" s="168">
        <v>232.695425099206</v>
      </c>
      <c r="D794" s="168">
        <v>133.451246527778</v>
      </c>
      <c r="E794" s="168">
        <v>111.493160714286</v>
      </c>
      <c r="F794" s="168">
        <v>65.0041354166667</v>
      </c>
      <c r="G794" s="168">
        <v>138.859321924603</v>
      </c>
      <c r="H794" s="168">
        <v>234.903690972222</v>
      </c>
      <c r="I794" s="168">
        <v>83.2720679563492</v>
      </c>
      <c r="J794" s="168">
        <v>234.907492063492</v>
      </c>
      <c r="K794" s="168">
        <v>234.918246527778</v>
      </c>
      <c r="L794" s="168">
        <v>90.0328258928572</v>
      </c>
      <c r="M794" s="168">
        <v>234.918440476190</v>
      </c>
      <c r="N794" s="168">
        <v>234.924579861111</v>
      </c>
      <c r="O794" s="29"/>
      <c r="P794" s="168">
        <v>105.005736308358</v>
      </c>
      <c r="Q794" s="168">
        <v>75.55839658831211</v>
      </c>
      <c r="R794" s="168">
        <v>23.3819917156383</v>
      </c>
      <c r="S794" s="168">
        <v>123.522970229350</v>
      </c>
      <c r="T794" s="29"/>
    </row>
    <row r="795" ht="16" customHeight="1">
      <c r="A795" s="240">
        <v>148.584119543651</v>
      </c>
      <c r="B795" s="168">
        <v>149.817119047619</v>
      </c>
      <c r="C795" s="168">
        <v>221.199531746032</v>
      </c>
      <c r="D795" s="168">
        <v>65.4187142857143</v>
      </c>
      <c r="E795" s="168">
        <v>133.161233630952</v>
      </c>
      <c r="F795" s="168">
        <v>71.9044379960318</v>
      </c>
      <c r="G795" s="168">
        <v>233.1085625</v>
      </c>
      <c r="H795" s="168">
        <v>234.905253968254</v>
      </c>
      <c r="I795" s="168">
        <v>83.0085257936508</v>
      </c>
      <c r="J795" s="168">
        <v>234.907492063492</v>
      </c>
      <c r="K795" s="168">
        <v>234.908716269841</v>
      </c>
      <c r="L795" s="168">
        <v>89.9439171626984</v>
      </c>
      <c r="M795" s="168">
        <v>234.909977678571</v>
      </c>
      <c r="N795" s="168">
        <v>234.915948412698</v>
      </c>
      <c r="O795" s="29"/>
      <c r="P795" s="168">
        <v>104.927298604310</v>
      </c>
      <c r="Q795" s="168">
        <v>57.4074176665034</v>
      </c>
      <c r="R795" s="168">
        <v>23.8271032280444</v>
      </c>
      <c r="S795" s="168">
        <v>123.017138528404</v>
      </c>
      <c r="T795" s="29"/>
    </row>
    <row r="796" ht="16" customHeight="1">
      <c r="A796" s="240">
        <v>148.718460813492</v>
      </c>
      <c r="B796" s="168">
        <v>149.270799107143</v>
      </c>
      <c r="C796" s="168">
        <v>193.739393849206</v>
      </c>
      <c r="D796" s="168">
        <v>89.7232073412698</v>
      </c>
      <c r="E796" s="168">
        <v>146.309728174603</v>
      </c>
      <c r="F796" s="168">
        <v>107.905400793651</v>
      </c>
      <c r="G796" s="168">
        <v>234.500726190476</v>
      </c>
      <c r="H796" s="168">
        <v>234.903690972222</v>
      </c>
      <c r="I796" s="168">
        <v>83.26745238095241</v>
      </c>
      <c r="J796" s="168">
        <v>234.911998015873</v>
      </c>
      <c r="K796" s="168">
        <v>234.905762400794</v>
      </c>
      <c r="L796" s="168">
        <v>90.0492380952381</v>
      </c>
      <c r="M796" s="168">
        <v>234.903690972222</v>
      </c>
      <c r="N796" s="168">
        <v>234.916418154762</v>
      </c>
      <c r="O796" s="29"/>
      <c r="P796" s="168">
        <v>162.555127224127</v>
      </c>
      <c r="Q796" s="168">
        <v>57.5050552970944</v>
      </c>
      <c r="R796" s="168">
        <v>24.0285601330395</v>
      </c>
      <c r="S796" s="168">
        <v>123.146291931929</v>
      </c>
      <c r="T796" s="29"/>
    </row>
    <row r="797" ht="16" customHeight="1">
      <c r="A797" s="240">
        <v>148.671610119048</v>
      </c>
      <c r="B797" s="168">
        <v>149.297815972222</v>
      </c>
      <c r="C797" s="168">
        <v>178.424391369048</v>
      </c>
      <c r="D797" s="168">
        <v>107.345652281746</v>
      </c>
      <c r="E797" s="168">
        <v>147.160717757937</v>
      </c>
      <c r="F797" s="168">
        <v>128.687261408730</v>
      </c>
      <c r="G797" s="168">
        <v>232.228693452381</v>
      </c>
      <c r="H797" s="168">
        <v>234.902871527778</v>
      </c>
      <c r="I797" s="168">
        <v>83.22018452380949</v>
      </c>
      <c r="J797" s="168">
        <v>234.906794642857</v>
      </c>
      <c r="K797" s="168">
        <v>234.903690972222</v>
      </c>
      <c r="L797" s="168">
        <v>90.09077579365081</v>
      </c>
      <c r="M797" s="168">
        <v>234.903690972222</v>
      </c>
      <c r="N797" s="168">
        <v>234.906504464286</v>
      </c>
      <c r="O797" s="29"/>
      <c r="P797" s="168">
        <v>162.545042135978</v>
      </c>
      <c r="Q797" s="168">
        <v>90.0971310806399</v>
      </c>
      <c r="R797" s="168">
        <v>24.9351279382958</v>
      </c>
      <c r="S797" s="168">
        <v>122.718732655893</v>
      </c>
      <c r="T797" s="29"/>
    </row>
    <row r="798" ht="16" customHeight="1">
      <c r="A798" s="240">
        <v>148.516518353175</v>
      </c>
      <c r="B798" s="168">
        <v>149.051645337302</v>
      </c>
      <c r="C798" s="168">
        <v>162.958641865079</v>
      </c>
      <c r="D798" s="168">
        <v>127.709914682540</v>
      </c>
      <c r="E798" s="168">
        <v>148.454295634921</v>
      </c>
      <c r="F798" s="168">
        <v>149.170792162698</v>
      </c>
      <c r="G798" s="168">
        <v>219.370576388889</v>
      </c>
      <c r="H798" s="168">
        <v>234.671594742064</v>
      </c>
      <c r="I798" s="168">
        <v>82.9534717261905</v>
      </c>
      <c r="J798" s="168">
        <v>234.905253968254</v>
      </c>
      <c r="K798" s="168">
        <v>234.905253968254</v>
      </c>
      <c r="L798" s="168">
        <v>89.8359613095238</v>
      </c>
      <c r="M798" s="168">
        <v>234.905253968254</v>
      </c>
      <c r="N798" s="168">
        <v>234.825709325397</v>
      </c>
      <c r="O798" s="29"/>
      <c r="P798" s="168">
        <v>220.637612736696</v>
      </c>
      <c r="Q798" s="168">
        <v>89.94546808684299</v>
      </c>
      <c r="R798" s="168">
        <v>24.7522980941887</v>
      </c>
      <c r="S798" s="168">
        <v>122.573461985798</v>
      </c>
      <c r="T798" s="29"/>
    </row>
    <row r="799" ht="16" customHeight="1">
      <c r="A799" s="240">
        <v>148.661759424603</v>
      </c>
      <c r="B799" s="168">
        <v>149.309302083333</v>
      </c>
      <c r="C799" s="168">
        <v>153.445186507937</v>
      </c>
      <c r="D799" s="168">
        <v>146.517544146825</v>
      </c>
      <c r="E799" s="168">
        <v>149.577669146825</v>
      </c>
      <c r="F799" s="168">
        <v>146.6673125</v>
      </c>
      <c r="G799" s="168">
        <v>189.586017361111</v>
      </c>
      <c r="H799" s="168">
        <v>222.468366071429</v>
      </c>
      <c r="I799" s="168">
        <v>83.20853373015871</v>
      </c>
      <c r="J799" s="168">
        <v>234.903690972222</v>
      </c>
      <c r="K799" s="168">
        <v>234.903690972222</v>
      </c>
      <c r="L799" s="168">
        <v>90.0648918650794</v>
      </c>
      <c r="M799" s="168">
        <v>233.061800595238</v>
      </c>
      <c r="N799" s="168">
        <v>49.952693452381</v>
      </c>
      <c r="O799" s="29"/>
      <c r="P799" s="168">
        <v>220.637832088639</v>
      </c>
      <c r="Q799" s="168">
        <v>93.96043452089459</v>
      </c>
      <c r="R799" s="168">
        <v>26.0111053297421</v>
      </c>
      <c r="S799" s="168">
        <v>122.280752122103</v>
      </c>
      <c r="T799" s="29"/>
    </row>
    <row r="800" ht="16" customHeight="1">
      <c r="A800" s="240">
        <v>148.637938492063</v>
      </c>
      <c r="B800" s="168">
        <v>149.268179067460</v>
      </c>
      <c r="C800" s="168">
        <v>148.247675099206</v>
      </c>
      <c r="D800" s="168">
        <v>146.992899801587</v>
      </c>
      <c r="E800" s="168">
        <v>149.41928125</v>
      </c>
      <c r="F800" s="168">
        <v>146.935270337302</v>
      </c>
      <c r="G800" s="168">
        <v>103.007285218254</v>
      </c>
      <c r="H800" s="168">
        <v>200.001381944444</v>
      </c>
      <c r="I800" s="168">
        <v>83.2681453373016</v>
      </c>
      <c r="J800" s="168">
        <v>234.903690972222</v>
      </c>
      <c r="K800" s="168">
        <v>234.903690972222</v>
      </c>
      <c r="L800" s="168">
        <v>92.414658234127</v>
      </c>
      <c r="M800" s="168">
        <v>39.3469513888889</v>
      </c>
      <c r="N800" s="168">
        <v>39.8454211309524</v>
      </c>
      <c r="O800" s="29"/>
      <c r="P800" s="168">
        <v>202.679659953477</v>
      </c>
      <c r="Q800" s="168">
        <v>93.92131743796929</v>
      </c>
      <c r="R800" s="168">
        <v>25.9719040768854</v>
      </c>
      <c r="S800" s="168">
        <v>122.254144221352</v>
      </c>
      <c r="T800" s="29"/>
    </row>
    <row r="801" ht="16" customHeight="1">
      <c r="A801" s="240">
        <v>148.544551091270</v>
      </c>
      <c r="B801" s="168">
        <v>149.174042658730</v>
      </c>
      <c r="C801" s="168">
        <v>148.181055059524</v>
      </c>
      <c r="D801" s="168">
        <v>147.854634424603</v>
      </c>
      <c r="E801" s="168">
        <v>149.434933531746</v>
      </c>
      <c r="F801" s="168">
        <v>148.870913194444</v>
      </c>
      <c r="G801" s="168">
        <v>74.2055927579365</v>
      </c>
      <c r="H801" s="168">
        <v>178.616751984127</v>
      </c>
      <c r="I801" s="168">
        <v>83.1656369047619</v>
      </c>
      <c r="J801" s="168">
        <v>234.905253968254</v>
      </c>
      <c r="K801" s="168">
        <v>234.905253968254</v>
      </c>
      <c r="L801" s="168">
        <v>234.918568452381</v>
      </c>
      <c r="M801" s="168">
        <v>24.8613407738095</v>
      </c>
      <c r="N801" s="168">
        <v>46.5770659722222</v>
      </c>
      <c r="O801" s="29"/>
      <c r="P801" s="168">
        <v>202.692955231799</v>
      </c>
      <c r="Q801" s="168">
        <v>98.0022705476657</v>
      </c>
      <c r="R801" s="168">
        <v>27.0419171359778</v>
      </c>
      <c r="S801" s="168">
        <v>122.149226656872</v>
      </c>
      <c r="T801" s="29"/>
    </row>
    <row r="802" ht="16" customHeight="1">
      <c r="A802" s="241">
        <v>148.604521329365</v>
      </c>
      <c r="B802" s="168">
        <v>149.299199900794</v>
      </c>
      <c r="C802" s="168">
        <v>148.264514880952</v>
      </c>
      <c r="D802" s="168">
        <v>148.821167162698</v>
      </c>
      <c r="E802" s="168">
        <v>215.196511408730</v>
      </c>
      <c r="F802" s="168">
        <v>234.816880456349</v>
      </c>
      <c r="G802" s="168">
        <v>97.3756800595238</v>
      </c>
      <c r="H802" s="168">
        <v>152.708463293651</v>
      </c>
      <c r="I802" s="168">
        <v>83.2189484126984</v>
      </c>
      <c r="J802" s="168">
        <v>234.902731150794</v>
      </c>
      <c r="K802" s="168">
        <v>233.904971726190</v>
      </c>
      <c r="L802" s="168">
        <v>234.916558035714</v>
      </c>
      <c r="M802" s="168">
        <v>32.816498015873</v>
      </c>
      <c r="N802" s="168">
        <v>56.4896403769841</v>
      </c>
      <c r="O802" s="29"/>
      <c r="P802" s="168">
        <v>164.582908402710</v>
      </c>
      <c r="Q802" s="168">
        <v>98.1371220004897</v>
      </c>
      <c r="R802" s="168">
        <v>29.0589689438459</v>
      </c>
      <c r="S802" s="168">
        <v>122.271071559745</v>
      </c>
      <c r="T802" s="29"/>
    </row>
  </sheetData>
  <mergeCells count="4">
    <mergeCell ref="A1:G1"/>
    <mergeCell ref="H1:N1"/>
    <mergeCell ref="P1:Q1"/>
    <mergeCell ref="R1:S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