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DataAnalysisExcel\"/>
    </mc:Choice>
  </mc:AlternateContent>
  <xr:revisionPtr revIDLastSave="0" documentId="13_ncr:1_{A8CF531B-9E3E-40C9-881C-212E7F53D5DC}" xr6:coauthVersionLast="47" xr6:coauthVersionMax="47" xr10:uidLastSave="{00000000-0000-0000-0000-000000000000}"/>
  <bookViews>
    <workbookView xWindow="-110" yWindow="-110" windowWidth="19420" windowHeight="10300" tabRatio="915" firstSheet="2" activeTab="10" xr2:uid="{00000000-000D-0000-FFFF-FFFF00000000}"/>
  </bookViews>
  <sheets>
    <sheet name="Creating Tables" sheetId="1" r:id="rId1"/>
    <sheet name="Conditional Format" sheetId="2" r:id="rId2"/>
    <sheet name="IF Function" sheetId="3" r:id="rId3"/>
    <sheet name="Database Functions" sheetId="4" r:id="rId4"/>
    <sheet name="Unique" sheetId="5" state="hidden" r:id="rId5"/>
    <sheet name="SORT FUNCTION" sheetId="6" state="hidden" r:id="rId6"/>
    <sheet name="FILTER FUNCTION" sheetId="7" state="hidden" r:id="rId7"/>
    <sheet name="Charts" sheetId="8" r:id="rId8"/>
    <sheet name="Sparklines" sheetId="9" r:id="rId9"/>
    <sheet name="Pivot Table Diagram" sheetId="10" state="hidden" r:id="rId10"/>
    <sheet name="Sheet1" sheetId="13" r:id="rId11"/>
    <sheet name="Data" sheetId="11" r:id="rId12"/>
    <sheet name="LAB" sheetId="12" r:id="rId13"/>
  </sheets>
  <externalReferences>
    <externalReference r:id="rId14"/>
    <externalReference r:id="rId15"/>
    <externalReference r:id="rId16"/>
    <externalReference r:id="rId17"/>
  </externalReferences>
  <definedNames>
    <definedName name="_xlnm._FilterDatabase" localSheetId="11" hidden="1">Data!$A$3:$V$68</definedName>
    <definedName name="_xlnm._FilterDatabase" localSheetId="3" hidden="1">'Database Functions'!$B$3:$G$33</definedName>
    <definedName name="_xlnm._FilterDatabase" localSheetId="6" hidden="1">'FILTER FUNCTION'!$A$3:$D$8</definedName>
    <definedName name="_xlnm._FilterDatabase" localSheetId="4" hidden="1">Unique!$A$1:$C$12</definedName>
    <definedName name="Category" localSheetId="3">'[1]Database Functions'!$C$5:$C$62</definedName>
    <definedName name="Category" localSheetId="2">'[1]Database Functions'!$C$5:$C$62</definedName>
    <definedName name="Category">'[2]Database Functions'!$C$5:$C$62</definedName>
    <definedName name="CodeList">'[3]In List'!$C$2:$C$4</definedName>
    <definedName name="Division" localSheetId="3">'[1]Database Functions'!$B$5:$B$62</definedName>
    <definedName name="Division" localSheetId="2">'[1]Database Functions'!$B$5:$B$62</definedName>
    <definedName name="Division">'[2]Database Functions'!$B$5:$B$62</definedName>
    <definedName name="Gross_Margin" localSheetId="1">#REF!</definedName>
    <definedName name="Gross_Margin" localSheetId="11">#REF!</definedName>
    <definedName name="Gross_Margin" localSheetId="3">#REF!</definedName>
    <definedName name="Gross_Margin" localSheetId="2">#REF!</definedName>
    <definedName name="Gross_Margin" localSheetId="9">#REF!</definedName>
    <definedName name="Gross_Margin">#REF!</definedName>
    <definedName name="List" localSheetId="1">#REF!</definedName>
    <definedName name="List" localSheetId="11">#REF!</definedName>
    <definedName name="List" localSheetId="3">#REF!</definedName>
    <definedName name="List" localSheetId="2">#REF!</definedName>
    <definedName name="List" localSheetId="9">#REF!</definedName>
    <definedName name="List">#REF!</definedName>
    <definedName name="NumberCheckList">[3]LotteryList!$B1:INDEX([3]LotteryList!$G:$G,COUNTA([3]LotteryList!$G:$G),1)</definedName>
    <definedName name="Prod_Info">[4]Products!$A$3:$E$23</definedName>
    <definedName name="Q1soft" localSheetId="1">#REF!</definedName>
    <definedName name="Q1soft" localSheetId="3">#REF!</definedName>
    <definedName name="Q1soft" localSheetId="2">#REF!</definedName>
    <definedName name="Q1soft">#REF!</definedName>
    <definedName name="Total_Expenses" localSheetId="3">'[1]Database Functions'!$G$5:$G$62</definedName>
    <definedName name="Total_Expenses" localSheetId="2">'[1]Database Functions'!$G$5:$G$62</definedName>
    <definedName name="Total_Expenses">'[2]Database Functions'!$G$5:$G$62</definedName>
    <definedName name="vlookup_table" localSheetId="1">#REF!</definedName>
    <definedName name="vlookup_table" localSheetId="11">#REF!</definedName>
    <definedName name="vlookup_table" localSheetId="3">#REF!</definedName>
    <definedName name="vlookup_table" localSheetId="2">#REF!</definedName>
    <definedName name="vlookup_table" localSheetId="9">#REF!</definedName>
    <definedName name="vlookup_table">#REF!</definedName>
  </definedNames>
  <calcPr calcId="191029"/>
  <pivotCaches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4" l="1"/>
  <c r="J13" i="4"/>
  <c r="J7" i="4"/>
  <c r="K6" i="1"/>
  <c r="U68" i="11"/>
  <c r="K68" i="11"/>
  <c r="U67" i="11"/>
  <c r="K67" i="11"/>
  <c r="U66" i="11"/>
  <c r="K66" i="11"/>
  <c r="U65" i="11"/>
  <c r="K65" i="11"/>
  <c r="U64" i="11"/>
  <c r="K64" i="11"/>
  <c r="U63" i="11"/>
  <c r="K63" i="11"/>
  <c r="U62" i="11"/>
  <c r="K62" i="11"/>
  <c r="U61" i="11"/>
  <c r="K61" i="11"/>
  <c r="U60" i="11"/>
  <c r="K60" i="11"/>
  <c r="U59" i="11"/>
  <c r="K59" i="11"/>
  <c r="U58" i="11"/>
  <c r="K58" i="11"/>
  <c r="U57" i="11"/>
  <c r="K57" i="11"/>
  <c r="U56" i="11"/>
  <c r="K56" i="11"/>
  <c r="U55" i="11"/>
  <c r="K55" i="11"/>
  <c r="U54" i="11"/>
  <c r="K54" i="11"/>
  <c r="U53" i="11"/>
  <c r="K53" i="11"/>
  <c r="U52" i="11"/>
  <c r="K52" i="11"/>
  <c r="U51" i="11"/>
  <c r="K51" i="11"/>
  <c r="U50" i="11"/>
  <c r="K50" i="11"/>
  <c r="U49" i="11"/>
  <c r="K49" i="11"/>
  <c r="U48" i="11"/>
  <c r="K48" i="11"/>
  <c r="U47" i="11"/>
  <c r="K47" i="11"/>
  <c r="U46" i="11"/>
  <c r="K46" i="11"/>
  <c r="U45" i="11"/>
  <c r="K45" i="11"/>
  <c r="U44" i="11"/>
  <c r="K44" i="11"/>
  <c r="U43" i="11"/>
  <c r="K43" i="11"/>
  <c r="U42" i="11"/>
  <c r="K42" i="11"/>
  <c r="U41" i="11"/>
  <c r="K41" i="11"/>
  <c r="U40" i="11"/>
  <c r="K40" i="11"/>
  <c r="U39" i="11"/>
  <c r="K39" i="11"/>
  <c r="U38" i="11"/>
  <c r="K38" i="11"/>
  <c r="U37" i="11"/>
  <c r="K37" i="11"/>
  <c r="U36" i="11"/>
  <c r="K36" i="11"/>
  <c r="U35" i="11"/>
  <c r="K35" i="11"/>
  <c r="U34" i="11"/>
  <c r="K34" i="11"/>
  <c r="U33" i="11"/>
  <c r="K33" i="11"/>
  <c r="U32" i="11"/>
  <c r="K32" i="11"/>
  <c r="U31" i="11"/>
  <c r="K31" i="11"/>
  <c r="U30" i="11"/>
  <c r="K30" i="11"/>
  <c r="U29" i="11"/>
  <c r="K29" i="11"/>
  <c r="U28" i="11"/>
  <c r="K28" i="11"/>
  <c r="U27" i="11"/>
  <c r="K27" i="11"/>
  <c r="U26" i="11"/>
  <c r="K26" i="11"/>
  <c r="U25" i="11"/>
  <c r="K25" i="11"/>
  <c r="U24" i="11"/>
  <c r="K24" i="11"/>
  <c r="U23" i="11"/>
  <c r="K23" i="11"/>
  <c r="U22" i="11"/>
  <c r="K22" i="11"/>
  <c r="U21" i="11"/>
  <c r="K21" i="11"/>
  <c r="U20" i="11"/>
  <c r="K20" i="11"/>
  <c r="U19" i="11"/>
  <c r="K19" i="11"/>
  <c r="U18" i="11"/>
  <c r="K18" i="11"/>
  <c r="U17" i="11"/>
  <c r="K17" i="11"/>
  <c r="U16" i="11"/>
  <c r="K16" i="11"/>
  <c r="U15" i="11"/>
  <c r="K15" i="11"/>
  <c r="U14" i="11"/>
  <c r="K14" i="11"/>
  <c r="U13" i="11"/>
  <c r="K13" i="11"/>
  <c r="U12" i="11"/>
  <c r="K12" i="11"/>
  <c r="U11" i="11"/>
  <c r="K11" i="11"/>
  <c r="U10" i="11"/>
  <c r="K10" i="11"/>
  <c r="U9" i="11"/>
  <c r="K9" i="11"/>
  <c r="U8" i="11"/>
  <c r="K8" i="11"/>
  <c r="U7" i="11"/>
  <c r="K7" i="11"/>
  <c r="U6" i="11"/>
  <c r="K6" i="11"/>
  <c r="U5" i="11"/>
  <c r="K5" i="11"/>
  <c r="U4" i="11"/>
  <c r="K4" i="11"/>
  <c r="A2" i="8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F12" i="3"/>
  <c r="F11" i="3"/>
  <c r="F10" i="3"/>
  <c r="F9" i="3"/>
  <c r="F8" i="3"/>
  <c r="F7" i="3"/>
</calcChain>
</file>

<file path=xl/sharedStrings.xml><?xml version="1.0" encoding="utf-8"?>
<sst xmlns="http://schemas.openxmlformats.org/spreadsheetml/2006/main" count="1823" uniqueCount="559">
  <si>
    <t xml:space="preserve">Creating Tables 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</si>
  <si>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</si>
  <si>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</si>
  <si>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</si>
  <si>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</si>
  <si>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</si>
  <si>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</si>
  <si>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</si>
  <si>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</si>
  <si>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Pay Rate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</si>
  <si>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</si>
  <si>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</si>
  <si>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</si>
  <si>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</si>
  <si>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</si>
  <si>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</si>
  <si>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</si>
  <si>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</si>
  <si>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</si>
  <si>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</si>
  <si>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</si>
  <si>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</si>
  <si>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</si>
  <si>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</si>
  <si>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</si>
  <si>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</si>
  <si>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</si>
  <si>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</si>
  <si>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</si>
  <si>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</si>
  <si>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</si>
  <si>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</si>
  <si>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</si>
  <si>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</si>
  <si>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</si>
  <si>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</si>
  <si>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</si>
  <si>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</si>
  <si>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</si>
  <si>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</si>
  <si>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</si>
  <si>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</si>
  <si>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</si>
  <si>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</si>
  <si>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</si>
  <si>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</si>
  <si>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</si>
  <si>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</si>
  <si>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</si>
  <si>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</si>
  <si>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</si>
  <si>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</si>
  <si>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</si>
  <si>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</si>
  <si>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</si>
  <si>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</si>
  <si>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</si>
  <si>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</si>
  <si>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</si>
  <si>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</si>
  <si>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</si>
  <si>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</si>
  <si>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</si>
  <si>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</si>
  <si>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</si>
  <si>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</si>
  <si>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</si>
  <si>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</si>
  <si>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</si>
  <si>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</si>
  <si>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</si>
  <si>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</si>
  <si>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</si>
  <si>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</si>
  <si>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</si>
  <si>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</si>
  <si>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</si>
  <si>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</si>
  <si>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</si>
  <si>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</si>
  <si>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</si>
  <si>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</si>
  <si>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</si>
  <si>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</si>
  <si>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</si>
  <si>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</si>
  <si>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</si>
  <si>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</si>
  <si>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</si>
  <si>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</si>
  <si>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</si>
  <si>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</si>
  <si>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</si>
  <si>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</si>
  <si>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</si>
  <si>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</si>
  <si>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</si>
  <si>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</si>
  <si>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</si>
  <si>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</si>
  <si>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</si>
  <si>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</si>
  <si>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</si>
  <si>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</si>
  <si>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</si>
  <si>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</si>
  <si>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</si>
  <si>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</si>
  <si>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</si>
  <si>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</si>
  <si>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</si>
  <si>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</si>
  <si>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</si>
  <si>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</si>
  <si>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</si>
  <si>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</si>
  <si>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</si>
  <si>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</si>
  <si>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</si>
  <si>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</si>
  <si>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</si>
  <si>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</si>
  <si>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</si>
  <si>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</si>
  <si>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</si>
  <si>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House</t>
  </si>
  <si>
    <t>Listing Price</t>
  </si>
  <si>
    <t>Town</t>
  </si>
  <si>
    <t>Square Feet</t>
  </si>
  <si>
    <t>Bedrooms</t>
  </si>
  <si>
    <t>Bathrooms</t>
  </si>
  <si>
    <t>House1</t>
  </si>
  <si>
    <t>Fayetteville</t>
  </si>
  <si>
    <t>House10</t>
  </si>
  <si>
    <t>Dewitt</t>
  </si>
  <si>
    <t>House100</t>
  </si>
  <si>
    <t>House101</t>
  </si>
  <si>
    <t>Jamesville</t>
  </si>
  <si>
    <t>House102</t>
  </si>
  <si>
    <t>Cicero</t>
  </si>
  <si>
    <t>House103</t>
  </si>
  <si>
    <t>House104</t>
  </si>
  <si>
    <t>Camillus</t>
  </si>
  <si>
    <t>House105</t>
  </si>
  <si>
    <t>Manlius</t>
  </si>
  <si>
    <t>House106</t>
  </si>
  <si>
    <t>House107</t>
  </si>
  <si>
    <t>House108</t>
  </si>
  <si>
    <t>House109</t>
  </si>
  <si>
    <t>House11</t>
  </si>
  <si>
    <t>House110</t>
  </si>
  <si>
    <t>House111</t>
  </si>
  <si>
    <t>House112</t>
  </si>
  <si>
    <t>House113</t>
  </si>
  <si>
    <t>House114</t>
  </si>
  <si>
    <t>House115</t>
  </si>
  <si>
    <t>House116</t>
  </si>
  <si>
    <t>House117</t>
  </si>
  <si>
    <t>House118</t>
  </si>
  <si>
    <t>House119</t>
  </si>
  <si>
    <t>House12</t>
  </si>
  <si>
    <t>House120</t>
  </si>
  <si>
    <t>House121</t>
  </si>
  <si>
    <t>House122</t>
  </si>
  <si>
    <t>House123</t>
  </si>
  <si>
    <t>House124</t>
  </si>
  <si>
    <t>House125</t>
  </si>
  <si>
    <t>House126</t>
  </si>
  <si>
    <t>House127</t>
  </si>
  <si>
    <t>House128</t>
  </si>
  <si>
    <t>House129</t>
  </si>
  <si>
    <t>House13</t>
  </si>
  <si>
    <t>House130</t>
  </si>
  <si>
    <t>House131</t>
  </si>
  <si>
    <t>House132</t>
  </si>
  <si>
    <t>House14</t>
  </si>
  <si>
    <t>House15</t>
  </si>
  <si>
    <t>House16</t>
  </si>
  <si>
    <t>House17</t>
  </si>
  <si>
    <t>House18</t>
  </si>
  <si>
    <t>House19</t>
  </si>
  <si>
    <t>House2</t>
  </si>
  <si>
    <t>House20</t>
  </si>
  <si>
    <t>House21</t>
  </si>
  <si>
    <t>House22</t>
  </si>
  <si>
    <t>House23</t>
  </si>
  <si>
    <t>House24</t>
  </si>
  <si>
    <t>House25</t>
  </si>
  <si>
    <t>House26</t>
  </si>
  <si>
    <t>House27</t>
  </si>
  <si>
    <t>House28</t>
  </si>
  <si>
    <t>House29</t>
  </si>
  <si>
    <t>House3</t>
  </si>
  <si>
    <t>House30</t>
  </si>
  <si>
    <t>House31</t>
  </si>
  <si>
    <t>House32</t>
  </si>
  <si>
    <t>House33</t>
  </si>
  <si>
    <t>House34</t>
  </si>
  <si>
    <t>House35</t>
  </si>
  <si>
    <t>House36</t>
  </si>
  <si>
    <t>House37</t>
  </si>
  <si>
    <t>House38</t>
  </si>
  <si>
    <t>House39</t>
  </si>
  <si>
    <t>House4</t>
  </si>
  <si>
    <t>House40</t>
  </si>
  <si>
    <t>House41</t>
  </si>
  <si>
    <t>House42</t>
  </si>
  <si>
    <t>House43</t>
  </si>
  <si>
    <t>House44</t>
  </si>
  <si>
    <t>House45</t>
  </si>
  <si>
    <t>House46</t>
  </si>
  <si>
    <t>House47</t>
  </si>
  <si>
    <t>House48</t>
  </si>
  <si>
    <t>House49</t>
  </si>
  <si>
    <t>House5</t>
  </si>
  <si>
    <t>House50</t>
  </si>
  <si>
    <t>House51</t>
  </si>
  <si>
    <t>House52</t>
  </si>
  <si>
    <t>House53</t>
  </si>
  <si>
    <t>House54</t>
  </si>
  <si>
    <t>House55</t>
  </si>
  <si>
    <t>House56</t>
  </si>
  <si>
    <t>House57</t>
  </si>
  <si>
    <t>House58</t>
  </si>
  <si>
    <t>House59</t>
  </si>
  <si>
    <t>House6</t>
  </si>
  <si>
    <t>House60</t>
  </si>
  <si>
    <t>House61</t>
  </si>
  <si>
    <t>House62</t>
  </si>
  <si>
    <t>House63</t>
  </si>
  <si>
    <t>House64</t>
  </si>
  <si>
    <t>House65</t>
  </si>
  <si>
    <t>House66</t>
  </si>
  <si>
    <t>House67</t>
  </si>
  <si>
    <t>House68</t>
  </si>
  <si>
    <t>House69</t>
  </si>
  <si>
    <t>House7</t>
  </si>
  <si>
    <t>House70</t>
  </si>
  <si>
    <t>House71</t>
  </si>
  <si>
    <t>House72</t>
  </si>
  <si>
    <t>House73</t>
  </si>
  <si>
    <t>House74</t>
  </si>
  <si>
    <t>House75</t>
  </si>
  <si>
    <t>House76</t>
  </si>
  <si>
    <t>House77</t>
  </si>
  <si>
    <t>House78</t>
  </si>
  <si>
    <t>House79</t>
  </si>
  <si>
    <t>House8</t>
  </si>
  <si>
    <t>House80</t>
  </si>
  <si>
    <t>House81</t>
  </si>
  <si>
    <t>House82</t>
  </si>
  <si>
    <t>House83</t>
  </si>
  <si>
    <t>House84</t>
  </si>
  <si>
    <t>House85</t>
  </si>
  <si>
    <t>House86</t>
  </si>
  <si>
    <t>House87</t>
  </si>
  <si>
    <t>House88</t>
  </si>
  <si>
    <t>House89</t>
  </si>
  <si>
    <t>House9</t>
  </si>
  <si>
    <t>House90</t>
  </si>
  <si>
    <t>House91</t>
  </si>
  <si>
    <t>House92</t>
  </si>
  <si>
    <t>House93</t>
  </si>
  <si>
    <t>House94</t>
  </si>
  <si>
    <t>House95</t>
  </si>
  <si>
    <t>House96</t>
  </si>
  <si>
    <t>House97</t>
  </si>
  <si>
    <t>House98</t>
  </si>
  <si>
    <t>House99</t>
  </si>
  <si>
    <t>Pear Company Sales - February 2023</t>
  </si>
  <si>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</si>
  <si>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</si>
  <si>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</si>
  <si>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</si>
  <si>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</si>
  <si>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</si>
  <si>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</si>
  <si>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</si>
  <si>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S. Sam</t>
  </si>
  <si>
    <t>E. Brown</t>
  </si>
  <si>
    <t>W. Dani</t>
  </si>
  <si>
    <t>M. Mayer</t>
  </si>
  <si>
    <t>S. Sandberg</t>
  </si>
  <si>
    <t>A. John</t>
  </si>
  <si>
    <t>Total Sales:</t>
  </si>
  <si>
    <t>Department Bonus of $850 per person</t>
  </si>
  <si>
    <t>Average Sales:</t>
  </si>
  <si>
    <t>Max Sales:</t>
  </si>
  <si>
    <t>Min Sales:</t>
  </si>
  <si>
    <t>Count of Sales:</t>
  </si>
  <si>
    <t>Pear Company - Q1 Expenses</t>
  </si>
  <si>
    <t>Division</t>
  </si>
  <si>
    <t>Category</t>
  </si>
  <si>
    <t>January</t>
  </si>
  <si>
    <t>February</t>
  </si>
  <si>
    <t>March</t>
  </si>
  <si>
    <t>Total Expenses</t>
  </si>
  <si>
    <t>East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</si>
  <si>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</si>
  <si>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</si>
  <si>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</si>
  <si>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</si>
  <si>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</si>
  <si>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</si>
  <si>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</si>
  <si>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</si>
  <si>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</si>
  <si>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Total Expense</t>
  </si>
  <si>
    <t>Consultants</t>
  </si>
  <si>
    <t>Rent</t>
  </si>
  <si>
    <t>Miscellaneous</t>
  </si>
  <si>
    <t>Advertising</t>
  </si>
  <si>
    <t>Clerical Support</t>
  </si>
  <si>
    <t>North</t>
  </si>
  <si>
    <t>AVG. Expense</t>
  </si>
  <si>
    <t>South</t>
  </si>
  <si>
    <t>Salaries</t>
  </si>
  <si>
    <t>West</t>
  </si>
  <si>
    <t>Customer Name</t>
  </si>
  <si>
    <t>Service Type</t>
  </si>
  <si>
    <t>Date</t>
  </si>
  <si>
    <t>Fife, Grant</t>
  </si>
  <si>
    <t>Tire Rotation</t>
  </si>
  <si>
    <t>Pruitt, Barbara</t>
  </si>
  <si>
    <t>Oil Change</t>
  </si>
  <si>
    <t>Horn, Frances</t>
  </si>
  <si>
    <t>30k mile service</t>
  </si>
  <si>
    <t>Barret, Alicia</t>
  </si>
  <si>
    <t>Brake Pads</t>
  </si>
  <si>
    <t>Larson, Lynn</t>
  </si>
  <si>
    <t>Snook, Anthony</t>
  </si>
  <si>
    <t>Transmission flush</t>
  </si>
  <si>
    <t>Brown,Charity</t>
  </si>
  <si>
    <t>One-time Only Customers</t>
  </si>
  <si>
    <t>Region</t>
  </si>
  <si>
    <t>Sales Rep</t>
  </si>
  <si>
    <t>Product</t>
  </si>
  <si>
    <t>Units</t>
  </si>
  <si>
    <t>Sorted</t>
  </si>
  <si>
    <t>Apple</t>
  </si>
  <si>
    <t>Fred</t>
  </si>
  <si>
    <t>Grape</t>
  </si>
  <si>
    <t>Amy</t>
  </si>
  <si>
    <t>Pear</t>
  </si>
  <si>
    <t>Sal</t>
  </si>
  <si>
    <t>Banana</t>
  </si>
  <si>
    <t>Fritz</t>
  </si>
  <si>
    <t>Sravan</t>
  </si>
  <si>
    <t xml:space="preserve">Sales Transactions </t>
  </si>
  <si>
    <t xml:space="preserve">North </t>
  </si>
  <si>
    <t>Stravan</t>
  </si>
  <si>
    <t>Sales Figures</t>
  </si>
  <si>
    <t>Salesperson</t>
  </si>
  <si>
    <t>R.Smith</t>
  </si>
  <si>
    <t>H. James</t>
  </si>
  <si>
    <t>S.O'Brian</t>
  </si>
  <si>
    <t>L. Carrie</t>
  </si>
  <si>
    <t>K. Dunn</t>
  </si>
  <si>
    <t>May</t>
  </si>
  <si>
    <t>June</t>
  </si>
  <si>
    <t>July</t>
  </si>
  <si>
    <t>Aug.</t>
  </si>
  <si>
    <t>Sept.</t>
  </si>
  <si>
    <t>Oct.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</si>
  <si>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</si>
  <si>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</si>
  <si>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</si>
  <si>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</si>
  <si>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</si>
  <si>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</si>
  <si>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</si>
  <si>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</si>
  <si>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</si>
  <si>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</si>
  <si>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</si>
  <si>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</si>
  <si>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</si>
  <si>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</si>
  <si>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</si>
  <si>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</si>
  <si>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</si>
  <si>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</si>
  <si>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</si>
  <si>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</si>
  <si>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</si>
  <si>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</si>
  <si>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</si>
  <si>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</si>
  <si>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</si>
  <si>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</si>
  <si>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</si>
  <si>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</si>
  <si>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</si>
  <si>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</si>
  <si>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Order Details for December 2023</t>
  </si>
  <si>
    <t>Order ID</t>
  </si>
  <si>
    <t>Order Date</t>
  </si>
  <si>
    <t>Customer ID</t>
  </si>
  <si>
    <t>Address</t>
  </si>
  <si>
    <t>City</t>
  </si>
  <si>
    <t>State</t>
  </si>
  <si>
    <t>Country/Region</t>
  </si>
  <si>
    <t>Shipped Date</t>
  </si>
  <si>
    <t>Shipper Name</t>
  </si>
  <si>
    <t>Ship Name</t>
  </si>
  <si>
    <t>Ship City</t>
  </si>
  <si>
    <t>Ship State</t>
  </si>
  <si>
    <t>Ship Country/Region</t>
  </si>
  <si>
    <t>Product Name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</si>
  <si>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</si>
  <si>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</si>
  <si>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</si>
  <si>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</si>
  <si>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</si>
  <si>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</si>
  <si>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</si>
  <si>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</si>
  <si>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</si>
  <si>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</si>
  <si>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</si>
  <si>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</si>
  <si>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</si>
  <si>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</si>
  <si>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</si>
  <si>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</si>
  <si>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</si>
  <si>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</si>
  <si>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</si>
  <si>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</si>
  <si>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</si>
  <si>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</si>
  <si>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</si>
  <si>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</si>
  <si>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</si>
  <si>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</si>
  <si>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</si>
  <si>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</si>
  <si>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</si>
  <si>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</si>
  <si>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</si>
  <si>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</si>
  <si>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</si>
  <si>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</si>
  <si>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</si>
  <si>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</si>
  <si>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</si>
  <si>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</si>
  <si>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</si>
  <si>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</si>
  <si>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</si>
  <si>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</si>
  <si>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</si>
  <si>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</si>
  <si>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</si>
  <si>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</si>
  <si>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</si>
  <si>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</si>
  <si>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</si>
  <si>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</si>
  <si>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</si>
  <si>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</si>
  <si>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</si>
  <si>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</si>
  <si>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</si>
  <si>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</si>
  <si>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</si>
  <si>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</si>
  <si>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</si>
  <si>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</si>
  <si>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</si>
  <si>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</si>
  <si>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</si>
  <si>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</si>
  <si>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</si>
  <si>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</si>
  <si>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</si>
  <si>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</si>
  <si>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</si>
  <si>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</si>
  <si>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</si>
  <si>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</si>
  <si>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</si>
  <si>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</si>
  <si>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</si>
  <si>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</si>
  <si>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</si>
  <si>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</si>
  <si>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</si>
  <si>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</si>
  <si>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</si>
  <si>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</si>
  <si>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</si>
  <si>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</si>
  <si>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</si>
  <si>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</si>
  <si>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</si>
  <si>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</si>
  <si>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</si>
  <si>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</si>
  <si>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</si>
  <si>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</si>
  <si>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</si>
  <si>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</si>
  <si>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</si>
  <si>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</si>
  <si>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</si>
  <si>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</si>
  <si>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</si>
  <si>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</si>
  <si>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</si>
  <si>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</si>
  <si>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</si>
  <si>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</si>
  <si>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</si>
  <si>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</si>
  <si>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</si>
  <si>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</si>
  <si>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</si>
  <si>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</si>
  <si>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</si>
  <si>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</si>
  <si>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</si>
  <si>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</si>
  <si>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</si>
  <si>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</si>
  <si>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</si>
  <si>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</si>
  <si>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</si>
  <si>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</si>
  <si>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</si>
  <si>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</si>
  <si>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</si>
  <si>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My Grocery Store Chain</t>
  </si>
  <si>
    <t>Store Name</t>
  </si>
  <si>
    <t>Report_Date</t>
  </si>
  <si>
    <t>Reported_Sales</t>
  </si>
  <si>
    <t>INSTRUCTIONS</t>
  </si>
  <si>
    <t>Kosher Grocer</t>
  </si>
  <si>
    <t>Uptown</t>
  </si>
  <si>
    <t>Insert a pivot table (to a new sheet)</t>
  </si>
  <si>
    <t>Midtown</t>
  </si>
  <si>
    <t>Rename the sheet as Pivot2</t>
  </si>
  <si>
    <t>Downtown</t>
  </si>
  <si>
    <t>Name the table as StoreSales</t>
  </si>
  <si>
    <t>Suburb</t>
  </si>
  <si>
    <t>Apply the accounting number format</t>
  </si>
  <si>
    <t>Answer the following questions</t>
  </si>
  <si>
    <t>Highest grossing store:</t>
  </si>
  <si>
    <t>Highest grossing Region:</t>
  </si>
  <si>
    <t>Total sales for Kosher Grocer and Gourmet Grocer:</t>
  </si>
  <si>
    <t>Rite Grocer</t>
  </si>
  <si>
    <t>Gourmet Grocer</t>
  </si>
  <si>
    <t>Fair Grocer</t>
  </si>
  <si>
    <t>Daou'd</t>
  </si>
  <si>
    <t>Trend Analysis</t>
  </si>
  <si>
    <t>Row Labels</t>
  </si>
  <si>
    <t>Grand Total</t>
  </si>
  <si>
    <t>Sum of Revenue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</si>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</sst>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"/>
    <numFmt numFmtId="165" formatCode="&quot;$&quot;#,##0.00"/>
    <numFmt numFmtId="166" formatCode="_(* #,##0_);_(* \(#,##0\);_(* &quot;-&quot;??_);_(@_)"/>
    <numFmt numFmtId="167" formatCode="_(&quot;$&quot;* #,##0_);_(&quot;$&quot;* \(#,##0\);_(&quot;$&quot;* &quot;-&quot;??_);_(@_)"/>
    <numFmt numFmtId="168" formatCode="&quot;$&quot;#,##0"/>
    <numFmt numFmtId="169" formatCode="0.00_);[Red]\(0.00\)"/>
    <numFmt numFmtId="170" formatCode="[$-409]mmmm\ yyyy;@"/>
    <numFmt numFmtId="171" formatCode="mm/dd/yy;@"/>
  </numFmts>
  <fonts count="39" x14ac:knownFonts="1">
    <font>
      <sz val="12"/>
      <name val="Courier New"/>
    </font>
    <font>
      <sz val="10"/>
      <name val="Arial"/>
    </font>
    <font>
      <sz val="18"/>
      <color rgb="FFFFFFFF"/>
      <name val="Calibri"/>
    </font>
    <font>
      <b/>
      <sz val="12"/>
      <color rgb="FF000000"/>
      <name val="Courier New"/>
    </font>
    <font>
      <sz val="12"/>
      <name val="Calibri"/>
    </font>
    <font>
      <sz val="11"/>
      <color rgb="FF000000"/>
      <name val="Calibri"/>
    </font>
    <font>
      <sz val="12"/>
      <color rgb="FF000000"/>
      <name val="Courier New"/>
    </font>
    <font>
      <sz val="14"/>
      <color rgb="FFFFFFFF"/>
      <name val="Calibri"/>
    </font>
    <font>
      <sz val="12"/>
      <color rgb="FF000000"/>
      <name val="Calibri"/>
    </font>
    <font>
      <sz val="11"/>
      <name val="Calibri"/>
    </font>
    <font>
      <b/>
      <sz val="18"/>
      <color rgb="FF435369"/>
      <name val="Calibri Light"/>
    </font>
    <font>
      <b/>
      <sz val="14"/>
      <color rgb="FF435369"/>
      <name val="Calibri"/>
    </font>
    <font>
      <sz val="12"/>
      <color rgb="FF3F3F76"/>
      <name val="Calibri"/>
    </font>
    <font>
      <b/>
      <sz val="12"/>
      <color rgb="FF000000"/>
      <name val="Calibri"/>
    </font>
    <font>
      <sz val="10"/>
      <name val="Arial"/>
    </font>
    <font>
      <b/>
      <sz val="12"/>
      <name val="Calibri"/>
    </font>
    <font>
      <b/>
      <sz val="12"/>
      <color rgb="FF3F3F3F"/>
      <name val="Calibri"/>
    </font>
    <font>
      <b/>
      <sz val="11"/>
      <color rgb="FF000000"/>
      <name val="Calibri"/>
    </font>
    <font>
      <b/>
      <sz val="11"/>
      <name val="Calibri"/>
    </font>
    <font>
      <sz val="16"/>
      <color rgb="FFFFFFFF"/>
      <name val="Calibri"/>
    </font>
    <font>
      <b/>
      <sz val="12"/>
      <color rgb="FFFFFFFF"/>
      <name val="Calibri"/>
    </font>
    <font>
      <sz val="11"/>
      <color rgb="FF3F3F76"/>
      <name val="Calibri"/>
    </font>
    <font>
      <b/>
      <sz val="11"/>
      <color rgb="FF3F3F3F"/>
      <name val="Calibri"/>
    </font>
    <font>
      <sz val="12"/>
      <color rgb="FF000000"/>
      <name val="Calibri"/>
    </font>
    <font>
      <sz val="12"/>
      <color rgb="FFFFFFFF"/>
      <name val="Calibri"/>
    </font>
    <font>
      <sz val="18"/>
      <color rgb="FF435369"/>
      <name val="Calibri Light"/>
    </font>
    <font>
      <b/>
      <sz val="11"/>
      <color rgb="FF435369"/>
      <name val="Calibri"/>
    </font>
    <font>
      <b/>
      <sz val="18"/>
      <color rgb="FF435369"/>
      <name val="Calibri Light"/>
    </font>
    <font>
      <b/>
      <sz val="12"/>
      <color rgb="FF435369"/>
      <name val="Calibri"/>
    </font>
    <font>
      <u/>
      <sz val="11"/>
      <color rgb="FF0463C1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b/>
      <sz val="14"/>
      <color rgb="FF3F3F3F"/>
      <name val="Calibri"/>
    </font>
    <font>
      <b/>
      <sz val="11"/>
      <color rgb="FF3F3F3F"/>
      <name val="Calibri"/>
    </font>
    <font>
      <sz val="11"/>
      <color rgb="FFFFFFFF"/>
      <name val="Calibri"/>
    </font>
    <font>
      <b/>
      <sz val="13"/>
      <color rgb="FF435369"/>
      <name val="Calibri"/>
    </font>
    <font>
      <sz val="11"/>
      <color rgb="FFFFFFFF"/>
      <name val="Calibri"/>
    </font>
    <font>
      <sz val="12"/>
      <name val="Courier New"/>
    </font>
  </fonts>
  <fills count="14">
    <fill>
      <patternFill patternType="none"/>
    </fill>
    <fill>
      <patternFill patternType="gray125"/>
    </fill>
    <fill>
      <patternFill patternType="solid">
        <fgColor rgb="FF4473C4"/>
      </patternFill>
    </fill>
    <fill>
      <patternFill patternType="solid">
        <fgColor rgb="FFFFCC99"/>
      </patternFill>
    </fill>
    <fill>
      <patternFill patternType="solid">
        <fgColor rgb="FFFFF2CB"/>
      </patternFill>
    </fill>
    <fill>
      <patternFill patternType="solid">
        <fgColor rgb="FFB4C7E7"/>
      </patternFill>
    </fill>
    <fill>
      <patternFill patternType="solid">
        <fgColor rgb="FFF2F2F2"/>
      </patternFill>
    </fill>
    <fill>
      <patternFill patternType="solid">
        <fgColor rgb="FFEDEDED"/>
      </patternFill>
    </fill>
    <fill>
      <patternFill patternType="solid">
        <fgColor rgb="FF70AD46"/>
      </patternFill>
    </fill>
    <fill>
      <patternFill patternType="solid">
        <fgColor rgb="FF70AD46"/>
        <bgColor rgb="FF70AD46"/>
      </patternFill>
    </fill>
    <fill>
      <patternFill patternType="solid">
        <fgColor rgb="FFD8D8D8"/>
        <bgColor indexed="64"/>
      </patternFill>
    </fill>
    <fill>
      <patternFill patternType="solid">
        <fgColor rgb="FFDBDBDB"/>
      </patternFill>
    </fill>
    <fill>
      <patternFill patternType="solid">
        <fgColor rgb="FFE2EFD9"/>
      </patternFill>
    </fill>
    <fill>
      <patternFill patternType="solid">
        <fgColor rgb="FFFBE4D5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rgb="FFA1B9E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8FABDB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8D08E"/>
      </left>
      <right/>
      <top style="thin">
        <color rgb="FFA8D08E"/>
      </top>
      <bottom style="thin">
        <color rgb="FFA8D08E"/>
      </bottom>
      <diagonal/>
    </border>
    <border>
      <left/>
      <right/>
      <top style="thin">
        <color rgb="FFA8D08E"/>
      </top>
      <bottom style="thin">
        <color rgb="FFA8D08E"/>
      </bottom>
      <diagonal/>
    </border>
    <border>
      <left/>
      <right style="thin">
        <color rgb="FFA8D08E"/>
      </right>
      <top style="thin">
        <color rgb="FFA8D08E"/>
      </top>
      <bottom style="thin">
        <color rgb="FFA8D08E"/>
      </bottom>
      <diagonal/>
    </border>
  </borders>
  <cellStyleXfs count="31">
    <xf numFmtId="0" fontId="0" fillId="0" borderId="0">
      <alignment vertical="center"/>
    </xf>
    <xf numFmtId="0" fontId="1" fillId="0" borderId="0">
      <protection locked="0"/>
    </xf>
    <xf numFmtId="0" fontId="35" fillId="2" borderId="0">
      <alignment vertical="top"/>
      <protection locked="0"/>
    </xf>
    <xf numFmtId="0" fontId="5" fillId="0" borderId="0">
      <protection locked="0"/>
    </xf>
    <xf numFmtId="43" fontId="5" fillId="0" borderId="0">
      <alignment vertical="top"/>
      <protection locked="0"/>
    </xf>
    <xf numFmtId="0" fontId="14" fillId="0" borderId="0">
      <protection locked="0"/>
    </xf>
    <xf numFmtId="0" fontId="25" fillId="0" borderId="0">
      <alignment vertical="top"/>
      <protection locked="0"/>
    </xf>
    <xf numFmtId="0" fontId="36" fillId="0" borderId="3">
      <alignment vertical="top"/>
      <protection locked="0"/>
    </xf>
    <xf numFmtId="0" fontId="12" fillId="3" borderId="4">
      <alignment vertical="top"/>
      <protection locked="0"/>
    </xf>
    <xf numFmtId="0" fontId="26" fillId="0" borderId="5">
      <alignment vertical="top"/>
      <protection locked="0"/>
    </xf>
    <xf numFmtId="0" fontId="5" fillId="4" borderId="0">
      <alignment vertical="top"/>
      <protection locked="0"/>
    </xf>
    <xf numFmtId="0" fontId="26" fillId="0" borderId="0">
      <alignment vertical="top"/>
      <protection locked="0"/>
    </xf>
    <xf numFmtId="44" fontId="14" fillId="0" borderId="0">
      <alignment vertical="top"/>
      <protection locked="0"/>
    </xf>
    <xf numFmtId="0" fontId="22" fillId="6" borderId="10">
      <alignment vertical="top"/>
      <protection locked="0"/>
    </xf>
    <xf numFmtId="0" fontId="5" fillId="7" borderId="0">
      <alignment vertical="top"/>
      <protection locked="0"/>
    </xf>
    <xf numFmtId="0" fontId="14" fillId="0" borderId="0">
      <protection locked="0"/>
    </xf>
    <xf numFmtId="0" fontId="5" fillId="11" borderId="0">
      <alignment vertical="top"/>
      <protection locked="0"/>
    </xf>
    <xf numFmtId="0" fontId="5" fillId="12" borderId="0">
      <alignment vertical="top"/>
      <protection locked="0"/>
    </xf>
    <xf numFmtId="44" fontId="14" fillId="0" borderId="0">
      <alignment vertical="top"/>
      <protection locked="0"/>
    </xf>
    <xf numFmtId="0" fontId="5" fillId="13" borderId="0">
      <alignment vertical="top"/>
      <protection locked="0"/>
    </xf>
    <xf numFmtId="0" fontId="37" fillId="2" borderId="0">
      <alignment vertical="top"/>
      <protection locked="0"/>
    </xf>
    <xf numFmtId="0" fontId="21" fillId="3" borderId="4">
      <alignment vertical="top"/>
      <protection locked="0"/>
    </xf>
    <xf numFmtId="0" fontId="23" fillId="0" borderId="0">
      <protection locked="0"/>
    </xf>
    <xf numFmtId="0" fontId="24" fillId="2" borderId="0">
      <alignment vertical="top"/>
      <protection locked="0"/>
    </xf>
    <xf numFmtId="0" fontId="24" fillId="8" borderId="0">
      <alignment vertical="top"/>
      <protection locked="0"/>
    </xf>
    <xf numFmtId="0" fontId="26" fillId="0" borderId="0">
      <alignment vertical="top"/>
      <protection locked="0"/>
    </xf>
    <xf numFmtId="0" fontId="12" fillId="3" borderId="4">
      <alignment vertical="top"/>
      <protection locked="0"/>
    </xf>
    <xf numFmtId="0" fontId="29" fillId="0" borderId="0">
      <alignment vertical="top"/>
      <protection locked="0"/>
    </xf>
    <xf numFmtId="44" fontId="5" fillId="0" borderId="0">
      <alignment vertical="top"/>
      <protection locked="0"/>
    </xf>
    <xf numFmtId="0" fontId="34" fillId="6" borderId="10">
      <alignment vertical="top"/>
      <protection locked="0"/>
    </xf>
    <xf numFmtId="44" fontId="38" fillId="0" borderId="0" applyFont="0" applyFill="0" applyBorder="0" applyAlignment="0" applyProtection="0"/>
  </cellStyleXfs>
  <cellXfs count="99">
    <xf numFmtId="0" fontId="0" fillId="0" borderId="0" xfId="0">
      <alignment vertical="center"/>
    </xf>
    <xf numFmtId="0" fontId="1" fillId="0" borderId="0" xfId="1" applyProtection="1"/>
    <xf numFmtId="0" fontId="3" fillId="0" borderId="0" xfId="0" applyFont="1" applyAlignment="1"/>
    <xf numFmtId="0" fontId="4" fillId="0" borderId="0" xfId="1" applyFont="1" applyAlignment="1" applyProtection="1">
      <alignment horizontal="center"/>
    </xf>
    <xf numFmtId="164" fontId="4" fillId="0" borderId="0" xfId="1" applyNumberFormat="1" applyFont="1" applyAlignment="1" applyProtection="1">
      <alignment horizontal="center"/>
    </xf>
    <xf numFmtId="165" fontId="4" fillId="0" borderId="0" xfId="1" applyNumberFormat="1" applyFont="1" applyAlignment="1" applyProtection="1">
      <alignment horizontal="center"/>
    </xf>
    <xf numFmtId="0" fontId="5" fillId="0" borderId="0" xfId="3" applyProtection="1"/>
    <xf numFmtId="166" fontId="6" fillId="0" borderId="0" xfId="4" applyNumberFormat="1" applyFont="1" applyAlignment="1" applyProtection="1"/>
    <xf numFmtId="0" fontId="7" fillId="2" borderId="1" xfId="2" applyFont="1" applyBorder="1" applyAlignment="1" applyProtection="1">
      <alignment horizontal="center"/>
    </xf>
    <xf numFmtId="166" fontId="7" fillId="2" borderId="1" xfId="2" applyNumberFormat="1" applyFont="1" applyBorder="1" applyAlignment="1" applyProtection="1">
      <alignment horizontal="center"/>
    </xf>
    <xf numFmtId="0" fontId="8" fillId="0" borderId="0" xfId="3" applyFont="1" applyAlignment="1" applyProtection="1">
      <alignment horizontal="center"/>
    </xf>
    <xf numFmtId="166" fontId="8" fillId="0" borderId="0" xfId="3" applyNumberFormat="1" applyFont="1" applyAlignment="1" applyProtection="1">
      <alignment horizontal="center"/>
    </xf>
    <xf numFmtId="0" fontId="9" fillId="0" borderId="0" xfId="5" applyFont="1" applyProtection="1"/>
    <xf numFmtId="0" fontId="10" fillId="0" borderId="0" xfId="6" applyFont="1" applyAlignment="1" applyProtection="1">
      <alignment horizontal="center"/>
    </xf>
    <xf numFmtId="0" fontId="11" fillId="0" borderId="3" xfId="7" applyFont="1" applyAlignment="1" applyProtection="1">
      <alignment horizontal="right"/>
    </xf>
    <xf numFmtId="165" fontId="12" fillId="3" borderId="4" xfId="8" applyNumberFormat="1" applyAlignment="1" applyProtection="1"/>
    <xf numFmtId="0" fontId="13" fillId="4" borderId="5" xfId="9" applyFont="1" applyFill="1" applyAlignment="1" applyProtection="1">
      <alignment horizontal="center"/>
    </xf>
    <xf numFmtId="0" fontId="4" fillId="0" borderId="0" xfId="5" applyFont="1" applyProtection="1"/>
    <xf numFmtId="0" fontId="13" fillId="4" borderId="6" xfId="10" applyFont="1" applyBorder="1" applyAlignment="1" applyProtection="1">
      <alignment horizontal="center"/>
    </xf>
    <xf numFmtId="0" fontId="14" fillId="0" borderId="0" xfId="5" applyProtection="1"/>
    <xf numFmtId="0" fontId="13" fillId="5" borderId="7" xfId="11" applyFont="1" applyFill="1" applyBorder="1" applyAlignment="1" applyProtection="1">
      <alignment horizontal="right"/>
    </xf>
    <xf numFmtId="167" fontId="4" fillId="0" borderId="8" xfId="12" applyNumberFormat="1" applyFont="1" applyBorder="1" applyAlignment="1" applyProtection="1">
      <alignment horizontal="left"/>
    </xf>
    <xf numFmtId="168" fontId="15" fillId="0" borderId="9" xfId="12" applyNumberFormat="1" applyFont="1" applyBorder="1" applyAlignment="1" applyProtection="1">
      <alignment horizontal="center"/>
    </xf>
    <xf numFmtId="169" fontId="16" fillId="6" borderId="10" xfId="13" applyNumberFormat="1" applyFont="1" applyAlignment="1" applyProtection="1">
      <alignment horizontal="center"/>
    </xf>
    <xf numFmtId="0" fontId="13" fillId="5" borderId="11" xfId="11" applyFont="1" applyFill="1" applyBorder="1" applyAlignment="1" applyProtection="1">
      <alignment horizontal="right"/>
    </xf>
    <xf numFmtId="167" fontId="4" fillId="0" borderId="12" xfId="12" applyNumberFormat="1" applyFont="1" applyBorder="1" applyAlignment="1" applyProtection="1">
      <alignment horizontal="left"/>
    </xf>
    <xf numFmtId="0" fontId="13" fillId="5" borderId="13" xfId="11" applyFont="1" applyFill="1" applyBorder="1" applyAlignment="1" applyProtection="1">
      <alignment horizontal="right"/>
    </xf>
    <xf numFmtId="167" fontId="4" fillId="0" borderId="14" xfId="12" applyNumberFormat="1" applyFont="1" applyBorder="1" applyAlignment="1" applyProtection="1">
      <alignment horizontal="left"/>
    </xf>
    <xf numFmtId="168" fontId="18" fillId="0" borderId="8" xfId="5" applyNumberFormat="1" applyFont="1" applyBorder="1" applyAlignment="1" applyProtection="1">
      <alignment horizontal="right" vertical="center"/>
    </xf>
    <xf numFmtId="0" fontId="17" fillId="7" borderId="8" xfId="14" applyFont="1" applyBorder="1" applyAlignment="1" applyProtection="1">
      <alignment vertical="top" wrapText="1"/>
    </xf>
    <xf numFmtId="0" fontId="9" fillId="0" borderId="8" xfId="5" applyFont="1" applyBorder="1" applyAlignment="1" applyProtection="1">
      <alignment horizontal="center" vertical="center"/>
    </xf>
    <xf numFmtId="0" fontId="9" fillId="0" borderId="0" xfId="15" applyFont="1" applyProtection="1"/>
    <xf numFmtId="0" fontId="9" fillId="0" borderId="0" xfId="15" applyFont="1" applyAlignment="1" applyProtection="1">
      <alignment horizontal="right"/>
    </xf>
    <xf numFmtId="41" fontId="13" fillId="0" borderId="8" xfId="16" applyNumberFormat="1" applyFont="1" applyFill="1" applyBorder="1" applyAlignment="1" applyProtection="1">
      <alignment horizontal="center"/>
    </xf>
    <xf numFmtId="0" fontId="13" fillId="0" borderId="8" xfId="16" applyFont="1" applyFill="1" applyBorder="1" applyAlignment="1" applyProtection="1">
      <alignment horizontal="center"/>
    </xf>
    <xf numFmtId="0" fontId="18" fillId="0" borderId="0" xfId="15" applyFont="1" applyAlignment="1" applyProtection="1">
      <alignment horizontal="right"/>
    </xf>
    <xf numFmtId="44" fontId="5" fillId="0" borderId="8" xfId="17" applyNumberFormat="1" applyFill="1" applyBorder="1" applyAlignment="1" applyProtection="1">
      <alignment horizontal="left"/>
    </xf>
    <xf numFmtId="43" fontId="5" fillId="0" borderId="8" xfId="17" applyNumberFormat="1" applyFill="1" applyBorder="1" applyAlignment="1" applyProtection="1">
      <alignment horizontal="left"/>
    </xf>
    <xf numFmtId="44" fontId="5" fillId="0" borderId="8" xfId="18" applyFont="1" applyBorder="1" applyAlignment="1" applyProtection="1"/>
    <xf numFmtId="44" fontId="5" fillId="0" borderId="8" xfId="19" applyNumberFormat="1" applyFill="1" applyBorder="1" applyAlignment="1" applyProtection="1"/>
    <xf numFmtId="0" fontId="18" fillId="0" borderId="0" xfId="15" applyFont="1" applyAlignment="1" applyProtection="1">
      <alignment horizontal="center"/>
    </xf>
    <xf numFmtId="44" fontId="18" fillId="0" borderId="0" xfId="18" applyFont="1" applyAlignment="1" applyProtection="1">
      <alignment horizontal="center"/>
    </xf>
    <xf numFmtId="41" fontId="20" fillId="2" borderId="8" xfId="20" applyNumberFormat="1" applyFont="1" applyBorder="1" applyAlignment="1" applyProtection="1">
      <alignment horizontal="center"/>
    </xf>
    <xf numFmtId="0" fontId="21" fillId="3" borderId="4" xfId="21" applyAlignment="1" applyProtection="1">
      <alignment horizontal="center"/>
    </xf>
    <xf numFmtId="44" fontId="22" fillId="6" borderId="10" xfId="13" applyNumberFormat="1" applyAlignment="1" applyProtection="1">
      <alignment horizontal="center"/>
    </xf>
    <xf numFmtId="0" fontId="23" fillId="0" borderId="0" xfId="22" applyProtection="1"/>
    <xf numFmtId="164" fontId="23" fillId="0" borderId="0" xfId="22" applyNumberFormat="1" applyProtection="1"/>
    <xf numFmtId="0" fontId="24" fillId="2" borderId="0" xfId="23" applyAlignment="1" applyProtection="1"/>
    <xf numFmtId="0" fontId="24" fillId="8" borderId="0" xfId="24" applyAlignment="1" applyProtection="1"/>
    <xf numFmtId="3" fontId="23" fillId="0" borderId="0" xfId="22" applyNumberFormat="1" applyProtection="1"/>
    <xf numFmtId="0" fontId="25" fillId="0" borderId="0" xfId="6" applyAlignment="1" applyProtection="1"/>
    <xf numFmtId="0" fontId="26" fillId="0" borderId="0" xfId="25" applyAlignment="1" applyProtection="1"/>
    <xf numFmtId="0" fontId="12" fillId="3" borderId="4" xfId="26" applyAlignment="1" applyProtection="1"/>
    <xf numFmtId="0" fontId="20" fillId="9" borderId="20" xfId="22" applyFont="1" applyFill="1" applyBorder="1" applyProtection="1"/>
    <xf numFmtId="0" fontId="20" fillId="9" borderId="21" xfId="22" applyFont="1" applyFill="1" applyBorder="1" applyProtection="1"/>
    <xf numFmtId="0" fontId="20" fillId="9" borderId="22" xfId="22" applyFont="1" applyFill="1" applyBorder="1" applyProtection="1"/>
    <xf numFmtId="168" fontId="9" fillId="0" borderId="0" xfId="5" applyNumberFormat="1" applyFont="1" applyProtection="1"/>
    <xf numFmtId="0" fontId="28" fillId="0" borderId="0" xfId="11" applyFont="1" applyAlignment="1" applyProtection="1">
      <alignment horizontal="center"/>
    </xf>
    <xf numFmtId="168" fontId="4" fillId="0" borderId="0" xfId="5" applyNumberFormat="1" applyFont="1" applyAlignment="1" applyProtection="1">
      <alignment horizontal="center"/>
    </xf>
    <xf numFmtId="165" fontId="5" fillId="0" borderId="0" xfId="3" applyNumberFormat="1" applyAlignment="1" applyProtection="1">
      <alignment horizontal="right"/>
    </xf>
    <xf numFmtId="165" fontId="5" fillId="0" borderId="0" xfId="3" applyNumberFormat="1" applyProtection="1"/>
    <xf numFmtId="0" fontId="5" fillId="0" borderId="0" xfId="3" applyAlignment="1" applyProtection="1">
      <alignment horizontal="left"/>
    </xf>
    <xf numFmtId="0" fontId="17" fillId="0" borderId="0" xfId="3" applyFont="1" applyProtection="1"/>
    <xf numFmtId="0" fontId="29" fillId="0" borderId="0" xfId="27" applyAlignment="1" applyProtection="1"/>
    <xf numFmtId="0" fontId="17" fillId="10" borderId="0" xfId="3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171" fontId="5" fillId="0" borderId="0" xfId="3" applyNumberFormat="1" applyAlignment="1" applyProtection="1">
      <alignment horizontal="center"/>
    </xf>
    <xf numFmtId="165" fontId="31" fillId="0" borderId="0" xfId="28" applyNumberFormat="1" applyFont="1" applyAlignment="1" applyProtection="1">
      <alignment horizontal="center"/>
    </xf>
    <xf numFmtId="165" fontId="5" fillId="0" borderId="0" xfId="3" applyNumberFormat="1" applyAlignment="1" applyProtection="1">
      <alignment horizontal="center"/>
    </xf>
    <xf numFmtId="0" fontId="24" fillId="2" borderId="0" xfId="2" applyFont="1" applyAlignment="1" applyProtection="1"/>
    <xf numFmtId="0" fontId="32" fillId="0" borderId="0" xfId="0" applyFont="1" applyAlignment="1"/>
    <xf numFmtId="0" fontId="23" fillId="0" borderId="0" xfId="0" applyFont="1" applyAlignment="1"/>
    <xf numFmtId="164" fontId="23" fillId="0" borderId="0" xfId="0" applyNumberFormat="1" applyFont="1" applyAlignment="1"/>
    <xf numFmtId="168" fontId="16" fillId="6" borderId="10" xfId="29" applyNumberFormat="1" applyFont="1" applyAlignment="1" applyProtection="1"/>
    <xf numFmtId="0" fontId="30" fillId="0" borderId="0" xfId="0" applyFont="1" applyAlignment="1"/>
    <xf numFmtId="0" fontId="3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6" borderId="10" xfId="29" applyFont="1" applyAlignment="1" applyProtection="1">
      <alignment horizontal="left"/>
    </xf>
    <xf numFmtId="37" fontId="8" fillId="0" borderId="0" xfId="4" applyNumberFormat="1" applyFont="1" applyAlignment="1" applyProtection="1">
      <alignment horizontal="left"/>
    </xf>
    <xf numFmtId="44" fontId="22" fillId="6" borderId="10" xfId="30" applyFont="1" applyFill="1" applyBorder="1" applyAlignment="1" applyProtection="1">
      <alignment horizontal="center"/>
    </xf>
    <xf numFmtId="0" fontId="2" fillId="2" borderId="0" xfId="2" applyFont="1" applyAlignment="1" applyProtection="1">
      <alignment horizontal="center"/>
    </xf>
    <xf numFmtId="0" fontId="7" fillId="2" borderId="2" xfId="2" applyFont="1" applyBorder="1" applyAlignment="1" applyProtection="1">
      <alignment horizontal="center"/>
    </xf>
    <xf numFmtId="0" fontId="17" fillId="7" borderId="15" xfId="14" applyFont="1" applyBorder="1" applyAlignment="1" applyProtection="1">
      <alignment horizontal="center" vertical="center"/>
    </xf>
    <xf numFmtId="0" fontId="17" fillId="7" borderId="16" xfId="14" applyFont="1" applyBorder="1" applyAlignment="1" applyProtection="1">
      <alignment horizontal="center" vertical="center"/>
    </xf>
    <xf numFmtId="0" fontId="19" fillId="2" borderId="17" xfId="2" applyFont="1" applyBorder="1" applyAlignment="1" applyProtection="1">
      <alignment horizontal="center" vertical="center"/>
    </xf>
    <xf numFmtId="0" fontId="19" fillId="2" borderId="18" xfId="2" applyFont="1" applyBorder="1" applyAlignment="1" applyProtection="1">
      <alignment horizontal="center" vertical="center"/>
    </xf>
    <xf numFmtId="0" fontId="19" fillId="2" borderId="19" xfId="2" applyFont="1" applyBorder="1" applyAlignment="1" applyProtection="1">
      <alignment horizontal="center" vertical="center"/>
    </xf>
    <xf numFmtId="0" fontId="27" fillId="0" borderId="0" xfId="6" applyFont="1" applyAlignment="1" applyProtection="1">
      <alignment horizontal="center"/>
    </xf>
    <xf numFmtId="170" fontId="27" fillId="0" borderId="0" xfId="6" applyNumberFormat="1" applyFont="1" applyAlignment="1" applyProtection="1">
      <alignment horizontal="center"/>
    </xf>
    <xf numFmtId="0" fontId="30" fillId="0" borderId="0" xfId="3" applyFont="1" applyProtection="1"/>
    <xf numFmtId="0" fontId="7" fillId="2" borderId="0" xfId="2" applyFont="1" applyAlignment="1" applyProtection="1">
      <alignment horizontal="left"/>
    </xf>
    <xf numFmtId="0" fontId="7" fillId="2" borderId="0" xfId="2" applyFont="1" applyAlignment="1" applyProtection="1">
      <alignment horizontal="center" vertical="center" wrapText="1"/>
    </xf>
    <xf numFmtId="0" fontId="34" fillId="6" borderId="10" xfId="29" applyAlignment="1" applyProtection="1">
      <alignment horizontal="center"/>
    </xf>
    <xf numFmtId="0" fontId="7" fillId="2" borderId="0" xfId="2" applyFont="1" applyAlignment="1" applyProtection="1">
      <alignment horizontal="center"/>
    </xf>
    <xf numFmtId="0" fontId="30" fillId="0" borderId="0" xfId="0" applyFont="1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31">
    <cellStyle name="20% - Accent2 2" xfId="19" xr:uid="{00000000-0005-0000-0000-000013000000}"/>
    <cellStyle name="20% - Accent3 2" xfId="14" xr:uid="{00000000-0005-0000-0000-00000E000000}"/>
    <cellStyle name="20% - Accent4 2" xfId="10" xr:uid="{00000000-0005-0000-0000-00000A000000}"/>
    <cellStyle name="20% - Accent6 2" xfId="17" xr:uid="{00000000-0005-0000-0000-000011000000}"/>
    <cellStyle name="40% - Accent3 2" xfId="16" xr:uid="{00000000-0005-0000-0000-000010000000}"/>
    <cellStyle name="Accent1" xfId="2" xr:uid="{00000000-0005-0000-0000-000002000000}"/>
    <cellStyle name="Accent1 2" xfId="20" xr:uid="{00000000-0005-0000-0000-000014000000}"/>
    <cellStyle name="Accent1 3" xfId="23" xr:uid="{00000000-0005-0000-0000-000017000000}"/>
    <cellStyle name="Accent6 2" xfId="24" xr:uid="{00000000-0005-0000-0000-000018000000}"/>
    <cellStyle name="Comma 2" xfId="4" xr:uid="{00000000-0005-0000-0000-000004000000}"/>
    <cellStyle name="Currency" xfId="30" builtinId="4"/>
    <cellStyle name="Currency 2" xfId="12" xr:uid="{00000000-0005-0000-0000-00000C000000}"/>
    <cellStyle name="Currency 2 2" xfId="18" xr:uid="{00000000-0005-0000-0000-000012000000}"/>
    <cellStyle name="Currency 2 2 2" xfId="28" xr:uid="{00000000-0005-0000-0000-00001C000000}"/>
    <cellStyle name="Heading 2" xfId="7" xr:uid="{00000000-0005-0000-0000-000007000000}"/>
    <cellStyle name="Heading 3 2" xfId="9" xr:uid="{00000000-0005-0000-0000-000009000000}"/>
    <cellStyle name="Heading 4" xfId="25" xr:uid="{00000000-0005-0000-0000-000019000000}"/>
    <cellStyle name="Heading 4 2" xfId="11" xr:uid="{00000000-0005-0000-0000-00000B000000}"/>
    <cellStyle name="Hyperlink" xfId="27" xr:uid="{00000000-0005-0000-0000-00001B000000}"/>
    <cellStyle name="Input" xfId="8" xr:uid="{00000000-0005-0000-0000-000008000000}"/>
    <cellStyle name="Input 2" xfId="21" xr:uid="{00000000-0005-0000-0000-000015000000}"/>
    <cellStyle name="Input 3" xfId="26" xr:uid="{00000000-0005-0000-0000-00001A000000}"/>
    <cellStyle name="Normal" xfId="0" builtinId="0"/>
    <cellStyle name="Normal 2" xfId="1" xr:uid="{00000000-0005-0000-0000-000001000000}"/>
    <cellStyle name="Normal 2 2" xfId="5" xr:uid="{00000000-0005-0000-0000-000005000000}"/>
    <cellStyle name="Normal 3" xfId="3" xr:uid="{00000000-0005-0000-0000-000003000000}"/>
    <cellStyle name="Normal 4" xfId="15" xr:uid="{00000000-0005-0000-0000-00000F000000}"/>
    <cellStyle name="Normal 5" xfId="22" xr:uid="{00000000-0005-0000-0000-000016000000}"/>
    <cellStyle name="Output" xfId="29" xr:uid="{00000000-0005-0000-0000-00001D000000}"/>
    <cellStyle name="Output 2" xfId="13" xr:uid="{00000000-0005-0000-0000-00000D000000}"/>
    <cellStyle name="Title" xfId="6" xr:uid="{00000000-0005-0000-0000-000006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&quot;$&quot;#,##0.00"/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$&quot;#,##0.00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5" formatCode="&quot;$&quot;#,##0.00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171" formatCode="mm/dd/yy;@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numFmt numFmtId="171" formatCode="mm/dd/yy;@"/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rgb="FFD8D8D8"/>
        </patternFill>
      </fill>
      <alignment horizontal="center" vertical="bottom" textRotation="0" wrapText="0" indent="0" justifyLastLine="0" shrinkToFit="0" readingOrder="0"/>
      <protection locked="1" hidden="0"/>
    </dxf>
    <dxf>
      <font>
        <sz val="11"/>
        <color rgb="FF000000"/>
      </font>
      <numFmt numFmtId="165" formatCode="&quot;$&quot;#,##0.00"/>
    </dxf>
    <dxf>
      <font>
        <sz val="11"/>
        <color rgb="FF000000"/>
      </font>
      <numFmt numFmtId="165" formatCode="&quot;$&quot;#,##0.00"/>
    </dxf>
    <dxf>
      <font>
        <sz val="11"/>
        <color rgb="FF000000"/>
      </font>
      <numFmt numFmtId="165" formatCode="&quot;$&quot;#,##0.00"/>
    </dxf>
    <dxf>
      <font>
        <sz val="11"/>
        <color rgb="FF000000"/>
      </font>
      <numFmt numFmtId="165" formatCode="&quot;$&quot;#,##0.00"/>
    </dxf>
    <dxf>
      <font>
        <sz val="11"/>
        <color rgb="FF000000"/>
      </font>
      <numFmt numFmtId="165" formatCode="&quot;$&quot;#,##0.00"/>
    </dxf>
    <dxf>
      <font>
        <sz val="11"/>
        <color rgb="FF000000"/>
      </font>
      <numFmt numFmtId="165" formatCode="&quot;$&quot;#,##0.00"/>
    </dxf>
    <dxf>
      <font>
        <sz val="11"/>
        <color rgb="FF000000"/>
      </font>
    </dxf>
    <dxf>
      <font>
        <sz val="11"/>
        <color rgb="FF000000"/>
      </font>
    </dxf>
    <dxf>
      <font>
        <sz val="11"/>
        <color rgb="FF000000"/>
      </font>
    </dxf>
    <dxf>
      <numFmt numFmtId="3" formatCode="#,##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www.wps.cn/officeDocument/2020/cellImage" Target="NUL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2"/>
          <c:order val="0"/>
          <c:tx>
            <c:strRef>
              <c:f>Charts!$B$4</c:f>
              <c:strCache>
                <c:ptCount val="1"/>
                <c:pt idx="0">
                  <c:v>Week 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Charts!$B$5:$B$9</c:f>
              <c:numCache>
                <c:formatCode>"$"#,##0</c:formatCode>
                <c:ptCount val="5"/>
                <c:pt idx="0">
                  <c:v>4520</c:v>
                </c:pt>
                <c:pt idx="1">
                  <c:v>3220</c:v>
                </c:pt>
                <c:pt idx="2">
                  <c:v>4560</c:v>
                </c:pt>
                <c:pt idx="3">
                  <c:v>5600</c:v>
                </c:pt>
                <c:pt idx="4">
                  <c:v>2330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C-4DCA-81BA-34FE262F0608}"/>
            </c:ext>
          </c:extLst>
        </c:ser>
        <c:ser>
          <c:idx val="3"/>
          <c:order val="1"/>
          <c:tx>
            <c:strRef>
              <c:f>Charts!$E$4</c:f>
              <c:strCache>
                <c:ptCount val="1"/>
                <c:pt idx="0">
                  <c:v>Week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Charts!$E$5:$E$9</c:f>
              <c:numCache>
                <c:formatCode>"$"#,##0</c:formatCode>
                <c:ptCount val="5"/>
                <c:pt idx="0">
                  <c:v>2750</c:v>
                </c:pt>
                <c:pt idx="1">
                  <c:v>5400</c:v>
                </c:pt>
                <c:pt idx="2">
                  <c:v>2320</c:v>
                </c:pt>
                <c:pt idx="3">
                  <c:v>4500</c:v>
                </c:pt>
                <c:pt idx="4">
                  <c:v>4510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1C-4DCA-81BA-34FE262F0608}"/>
            </c:ext>
          </c:extLst>
        </c:ser>
        <c:ser>
          <c:idx val="1"/>
          <c:order val="2"/>
          <c:tx>
            <c:strRef>
              <c:f>Charts!$C$4</c:f>
              <c:strCache>
                <c:ptCount val="1"/>
                <c:pt idx="0">
                  <c:v>Week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Charts!$C$5:$C$9</c:f>
              <c:numCache>
                <c:formatCode>"$"#,##0</c:formatCode>
                <c:ptCount val="5"/>
                <c:pt idx="0">
                  <c:v>3620</c:v>
                </c:pt>
                <c:pt idx="1">
                  <c:v>5230</c:v>
                </c:pt>
                <c:pt idx="2">
                  <c:v>2320</c:v>
                </c:pt>
                <c:pt idx="3">
                  <c:v>6510</c:v>
                </c:pt>
                <c:pt idx="4">
                  <c:v>4520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C-4DCA-81BA-34FE262F0608}"/>
            </c:ext>
          </c:extLst>
        </c:ser>
        <c:ser>
          <c:idx val="0"/>
          <c:order val="3"/>
          <c:tx>
            <c:strRef>
              <c:f>Charts!$D$4</c:f>
              <c:strCache>
                <c:ptCount val="1"/>
                <c:pt idx="0">
                  <c:v>Week 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Charts!$A$5:$A$9</c:f>
              <c:strCache>
                <c:ptCount val="5"/>
                <c:pt idx="0">
                  <c:v>R.Smith</c:v>
                </c:pt>
                <c:pt idx="1">
                  <c:v>H. James</c:v>
                </c:pt>
                <c:pt idx="2">
                  <c:v>S.O'Brian</c:v>
                </c:pt>
                <c:pt idx="3">
                  <c:v>L. Carrie</c:v>
                </c:pt>
                <c:pt idx="4">
                  <c:v>K. Dunn</c:v>
                </c:pt>
              </c:strCache>
            </c:strRef>
          </c:cat>
          <c:val>
            <c:numRef>
              <c:f>Charts!$D$5:$D$9</c:f>
              <c:numCache>
                <c:formatCode>"$"#,##0</c:formatCode>
                <c:ptCount val="5"/>
                <c:pt idx="0">
                  <c:v>2560</c:v>
                </c:pt>
                <c:pt idx="1">
                  <c:v>4550</c:v>
                </c:pt>
                <c:pt idx="2">
                  <c:v>3220</c:v>
                </c:pt>
                <c:pt idx="3">
                  <c:v>5660</c:v>
                </c:pt>
                <c:pt idx="4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1C-4DCA-81BA-34FE262F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03483263"/>
        <c:axId val="1203482783"/>
        <c:axId val="0"/>
      </c:bar3DChart>
      <c:catAx>
        <c:axId val="120348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82783"/>
        <c:crosses val="autoZero"/>
        <c:auto val="1"/>
        <c:lblAlgn val="ctr"/>
        <c:lblOffset val="100"/>
        <c:noMultiLvlLbl val="0"/>
      </c:catAx>
      <c:valAx>
        <c:axId val="120348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8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[Intro+to+data+Anaylsis+in+Excel+-+Practice+File.xlsx]Sheet1!PivotTest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Sheet1!$A$4:$A$8</c:f>
              <c:multiLvlStrCache>
                <c:ptCount val="2"/>
                <c:lvl>
                  <c:pt idx="0">
                    <c:v>IL</c:v>
                  </c:pt>
                  <c:pt idx="1">
                    <c:v>CO</c:v>
                  </c:pt>
                </c:lvl>
                <c:lvl>
                  <c:pt idx="0">
                    <c:v>East</c:v>
                  </c:pt>
                  <c:pt idx="1">
                    <c:v>West</c:v>
                  </c:pt>
                </c:lvl>
              </c:multiLvlStrCache>
            </c:multiLvlStrRef>
          </c:cat>
          <c:val>
            <c:numRef>
              <c:f>Sheet1!$B$4:$B$8</c:f>
              <c:numCache>
                <c:formatCode>General</c:formatCode>
                <c:ptCount val="2"/>
                <c:pt idx="0">
                  <c:v>8278.07</c:v>
                </c:pt>
                <c:pt idx="1">
                  <c:v>3041.45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B-47A8-B93F-D9D45002D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8822928"/>
        <c:axId val="1348829168"/>
        <c:axId val="0"/>
      </c:bar3DChart>
      <c:catAx>
        <c:axId val="13488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29168"/>
        <c:crosses val="autoZero"/>
        <c:auto val="1"/>
        <c:lblAlgn val="ctr"/>
        <c:lblOffset val="100"/>
        <c:noMultiLvlLbl val="0"/>
      </c:catAx>
      <c:valAx>
        <c:axId val="1348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82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363682</xdr:colOff>
      <xdr:row>0</xdr:row>
      <xdr:rowOff>196273</xdr:rowOff>
    </xdr:from>
    <xdr:to>
      <xdr:col>11</xdr:col>
      <xdr:colOff>353754</xdr:colOff>
      <xdr:row>20</xdr:row>
      <xdr:rowOff>60151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4AE29-6BAA-7F49-74D9-1023B2D95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3137" y="196273"/>
          <a:ext cx="2553162" cy="3829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9739</xdr:colOff>
      <xdr:row>15</xdr:row>
      <xdr:rowOff>0</xdr:rowOff>
    </xdr:from>
    <xdr:to>
      <xdr:col>11</xdr:col>
      <xdr:colOff>0</xdr:colOff>
      <xdr:row>16</xdr:row>
      <xdr:rowOff>164715</xdr:rowOff>
    </xdr:to>
    <xdr:sp macro="" textlink="">
      <xdr:nvSpPr>
        <xdr:cNvPr id="2" name="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618402" y="2806688"/>
          <a:ext cx="3162907" cy="354224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 Expenses by Division and Category</a:t>
          </a:r>
        </a:p>
      </xdr:txBody>
    </xdr:sp>
    <xdr:clientData/>
  </xdr:twoCellAnchor>
  <xdr:twoCellAnchor>
    <xdr:from>
      <xdr:col>7</xdr:col>
      <xdr:colOff>229616</xdr:colOff>
      <xdr:row>2</xdr:row>
      <xdr:rowOff>189867</xdr:rowOff>
    </xdr:from>
    <xdr:to>
      <xdr:col>9</xdr:col>
      <xdr:colOff>1054206</xdr:colOff>
      <xdr:row>4</xdr:row>
      <xdr:rowOff>164752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604288" y="850446"/>
          <a:ext cx="2078442" cy="358265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 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TOTAL Expenses by Category</a:t>
          </a:r>
        </a:p>
      </xdr:txBody>
    </xdr:sp>
    <xdr:clientData/>
  </xdr:twoCellAnchor>
  <xdr:twoCellAnchor>
    <xdr:from>
      <xdr:col>8</xdr:col>
      <xdr:colOff>8854</xdr:colOff>
      <xdr:row>9</xdr:row>
      <xdr:rowOff>12017</xdr:rowOff>
    </xdr:from>
    <xdr:to>
      <xdr:col>9</xdr:col>
      <xdr:colOff>1054206</xdr:colOff>
      <xdr:row>11</xdr:row>
      <xdr:rowOff>0</xdr:rowOff>
    </xdr:to>
    <xdr:sp macro="" textlink="">
      <xdr:nvSpPr>
        <xdr:cNvPr id="4" name=" 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618140" y="1721376"/>
          <a:ext cx="2068659" cy="344977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27432" tIns="22860" rIns="27432" bIns="0" anchor="t" upright="1"/>
        <a:lstStyle/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Look up </a:t>
          </a:r>
        </a:p>
        <a:p>
          <a:pPr algn="ctr"/>
          <a:r>
            <a:rPr lang="en-US" altLang="zh-CN" sz="1000" b="1">
              <a:solidFill>
                <a:srgbClr val="000000"/>
              </a:solidFill>
              <a:latin typeface="Arial" panose="00000000000000000000" charset="0"/>
              <a:ea typeface="Arial" panose="00000000000000000000" charset="0"/>
            </a:rPr>
            <a:t>AVG. Expenses by Category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554182</xdr:colOff>
      <xdr:row>0</xdr:row>
      <xdr:rowOff>277090</xdr:rowOff>
    </xdr:from>
    <xdr:to>
      <xdr:col>11</xdr:col>
      <xdr:colOff>617682</xdr:colOff>
      <xdr:row>12</xdr:row>
      <xdr:rowOff>121804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DBEF8E-541F-931E-6B3E-F0BE8C121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514084</xdr:colOff>
      <xdr:row>1</xdr:row>
      <xdr:rowOff>139265</xdr:rowOff>
    </xdr:from>
    <xdr:to>
      <xdr:col>10</xdr:col>
      <xdr:colOff>503838</xdr:colOff>
      <xdr:row>17</xdr:row>
      <xdr:rowOff>101091</xdr:rowOff>
    </xdr:to>
    <xdr:pic>
      <xdr:nvPicPr>
        <xdr:cNvPr id="2" name="Picture 1" descr=" 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14350" y="327025"/>
          <a:ext cx="6403214" cy="2917448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684633</xdr:colOff>
      <xdr:row>3</xdr:row>
      <xdr:rowOff>26131</xdr:rowOff>
    </xdr:from>
    <xdr:to>
      <xdr:col>10</xdr:col>
      <xdr:colOff>337208</xdr:colOff>
      <xdr:row>16</xdr:row>
      <xdr:rowOff>112549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229F3-6925-E575-57DA-C91F7F6AC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Volumes\LaCie\Excel%25202016%2520Outlines\Excel%2520Day%25203%25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lumes\LaCie\Excel%25202016%2520Outlines\Excel%2520Day%25203%2520Workfi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earnitanywhere-my.sharepoint.com/Users/Karim/Documents/Book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assroom.lan\Share\Users\04-02.CLASSROOM.000\Desktop\Excel%2520Power%2520User%2520Course\Retrieving%2520Data%2520-%2520Comple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 Function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In List"/>
      <sheetName val="LotteryTable"/>
      <sheetName val="LotteryList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Products"/>
      <sheetName val="Index Match"/>
      <sheetName val="Payroll"/>
      <sheetName val="Examine Functions"/>
    </sheetNames>
    <sheetDataSet>
      <sheetData sheetId="0"/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tun Htun" refreshedDate="45582.961718055558" createdVersion="8" refreshedVersion="8" minRefreshableVersion="3" recordCount="65" xr:uid="{38C0C236-8620-4946-8726-A8279C2309E2}">
  <cacheSource type="worksheet">
    <worksheetSource name="Table4"/>
  </cacheSource>
  <cacheFields count="22">
    <cacheField name="Order ID" numFmtId="0">
      <sharedItems containsSemiMixedTypes="0" containsString="0" containsNumber="1" containsInteger="1" minValue="1368" maxValue="1432"/>
    </cacheField>
    <cacheField name="Order Date" numFmtId="171">
      <sharedItems containsSemiMixedTypes="0" containsNonDate="0" containsDate="1" containsString="0" minDate="2023-12-01T00:00:00" maxDate="2023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 count="12"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 count="12"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Country/Region" numFmtId="0">
      <sharedItems count="1">
        <s v="USA"/>
      </sharedItems>
    </cacheField>
    <cacheField name="Salesperson" numFmtId="0">
      <sharedItems/>
    </cacheField>
    <cacheField name="Region" numFmtId="0">
      <sharedItems count="4">
        <s v="West"/>
        <s v="East"/>
        <s v="North"/>
        <s v="South"/>
      </sharedItems>
    </cacheField>
    <cacheField name="Shipped Date" numFmtId="171">
      <sharedItems containsSemiMixedTypes="0" containsNonDate="0" containsDate="1" containsString="0" minDate="2023-12-03T00:00:00" maxDate="2024-01-01T00:00:00"/>
    </cacheField>
    <cacheField name="Shipper Name" numFmtId="0">
      <sharedItems/>
    </cacheField>
    <cacheField name="Ship Name" numFmtId="0">
      <sharedItems/>
    </cacheField>
    <cacheField name="Ship City" numFmtId="0">
      <sharedItems/>
    </cacheField>
    <cacheField name="Ship State" numFmtId="0">
      <sharedItems/>
    </cacheField>
    <cacheField name="Ship Country/Region" numFmtId="0">
      <sharedItems/>
    </cacheField>
    <cacheField name="Product Name" numFmtId="0">
      <sharedItems/>
    </cacheField>
    <cacheField name="Category" numFmtId="0">
      <sharedItems/>
    </cacheField>
    <cacheField name="Unit Price" numFmtId="165">
      <sharedItems containsSemiMixedTypes="0" containsString="0" containsNumber="1" minValue="2.99" maxValue="81"/>
    </cacheField>
    <cacheField name="Quantity" numFmtId="0">
      <sharedItems containsSemiMixedTypes="0" containsString="0" containsNumber="1" containsInteger="1" minValue="10" maxValue="100"/>
    </cacheField>
    <cacheField name="Revenue" numFmtId="165">
      <sharedItems containsSemiMixedTypes="0" containsString="0" containsNumber="1" minValue="35.880000000000003" maxValue="5022"/>
    </cacheField>
    <cacheField name="Shipping Fee" numFmtId="165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n v="1368"/>
    <d v="2023-12-27T00:00:00"/>
    <n v="27"/>
    <s v="Company AA"/>
    <s v="789 27th Street"/>
    <x v="0"/>
    <x v="0"/>
    <x v="0"/>
    <s v="Mariya Sergienko"/>
    <x v="0"/>
    <d v="2023-12-29T00:00:00"/>
    <s v="Shipping Company B"/>
    <s v="Karen Toh"/>
    <s v="Las Vegas"/>
    <s v="NV"/>
    <s v="USA"/>
    <s v="Beer"/>
    <s v="Beverages"/>
    <n v="14"/>
    <n v="19"/>
    <n v="266"/>
    <n v="25.802"/>
  </r>
  <r>
    <n v="1369"/>
    <d v="2023-12-27T00:00:00"/>
    <n v="27"/>
    <s v="Company AA"/>
    <s v="789 27th Street"/>
    <x v="0"/>
    <x v="0"/>
    <x v="0"/>
    <s v="Mariya Sergienko"/>
    <x v="0"/>
    <d v="2023-12-29T00:00:00"/>
    <s v="Shipping Company B"/>
    <s v="Karen Toh"/>
    <s v="Las Vegas"/>
    <s v="NV"/>
    <s v="USA"/>
    <s v="Dried Plums"/>
    <s v="Dried Fruit &amp; Nuts"/>
    <n v="3.5"/>
    <n v="60"/>
    <n v="210"/>
    <n v="20.16"/>
  </r>
  <r>
    <n v="1370"/>
    <d v="2023-12-04T00:00:00"/>
    <n v="4"/>
    <s v="Company D"/>
    <s v="123 4th Street"/>
    <x v="1"/>
    <x v="1"/>
    <x v="0"/>
    <s v="Andrew Cencini"/>
    <x v="1"/>
    <d v="2023-12-06T00:00:00"/>
    <s v="Shipping Company A"/>
    <s v="Christina Lee"/>
    <s v="New York"/>
    <s v="NY"/>
    <s v="USA"/>
    <s v="Dried Pears"/>
    <s v="Dried Fruit &amp; Nuts"/>
    <n v="30"/>
    <n v="81"/>
    <n v="2430"/>
    <n v="255.15"/>
  </r>
  <r>
    <n v="1371"/>
    <d v="2023-12-04T00:00:00"/>
    <n v="4"/>
    <s v="Company D"/>
    <s v="123 4th Street"/>
    <x v="1"/>
    <x v="1"/>
    <x v="0"/>
    <s v="Andrew Cencini"/>
    <x v="1"/>
    <d v="2023-12-06T00:00:00"/>
    <s v="Shipping Company A"/>
    <s v="Christina Lee"/>
    <s v="New York"/>
    <s v="NY"/>
    <s v="USA"/>
    <s v="Dried Apples"/>
    <s v="Dried Fruit &amp; Nuts"/>
    <n v="53"/>
    <n v="83"/>
    <n v="4399"/>
    <n v="461.89500000000004"/>
  </r>
  <r>
    <n v="1372"/>
    <d v="2023-12-04T00:00:00"/>
    <n v="4"/>
    <s v="Company D"/>
    <s v="123 4th Street"/>
    <x v="1"/>
    <x v="1"/>
    <x v="0"/>
    <s v="Andrew Cencini"/>
    <x v="1"/>
    <d v="2023-12-06T00:00:00"/>
    <s v="Shipping Company A"/>
    <s v="Christina Lee"/>
    <s v="New York"/>
    <s v="NY"/>
    <s v="USA"/>
    <s v="Dried Plums"/>
    <s v="Dried Fruit &amp; Nuts"/>
    <n v="3.5"/>
    <n v="75"/>
    <n v="262.5"/>
    <n v="26.25"/>
  </r>
  <r>
    <n v="1373"/>
    <d v="2023-12-12T00:00:00"/>
    <n v="12"/>
    <s v="Company L"/>
    <s v="123 12th Street"/>
    <x v="0"/>
    <x v="0"/>
    <x v="0"/>
    <s v="Mariya Sergienko"/>
    <x v="0"/>
    <d v="2023-12-14T00:00:00"/>
    <s v="Shipping Company B"/>
    <s v="John Edwards"/>
    <s v="Las Vegas"/>
    <s v="NV"/>
    <s v="USA"/>
    <s v="Chai"/>
    <s v="Beverages"/>
    <n v="18"/>
    <n v="97"/>
    <n v="1746"/>
    <n v="183.33000000000004"/>
  </r>
  <r>
    <n v="1374"/>
    <d v="2023-12-12T00:00:00"/>
    <n v="12"/>
    <s v="Company L"/>
    <s v="123 12th Street"/>
    <x v="0"/>
    <x v="0"/>
    <x v="0"/>
    <s v="Mariya Sergienko"/>
    <x v="0"/>
    <d v="2023-12-14T00:00:00"/>
    <s v="Shipping Company B"/>
    <s v="John Edwards"/>
    <s v="Las Vegas"/>
    <s v="NV"/>
    <s v="USA"/>
    <s v="Coffee"/>
    <s v="Beverages"/>
    <n v="46"/>
    <n v="61"/>
    <n v="2806"/>
    <n v="291.82400000000001"/>
  </r>
  <r>
    <n v="1375"/>
    <d v="2023-12-08T00:00:00"/>
    <n v="8"/>
    <s v="Company H"/>
    <s v="123 8th Street"/>
    <x v="2"/>
    <x v="2"/>
    <x v="0"/>
    <s v="Nancy Freehafer"/>
    <x v="2"/>
    <d v="2023-12-10T00:00:00"/>
    <s v="Shipping Company C"/>
    <s v="Elizabeth Andersen"/>
    <s v="Portland"/>
    <s v="OR"/>
    <s v="USA"/>
    <s v="Chocolate Biscuits Mix"/>
    <s v="Baked Goods &amp; Mixes"/>
    <n v="9.1999999999999993"/>
    <n v="28"/>
    <n v="257.59999999999997"/>
    <n v="24.471999999999998"/>
  </r>
  <r>
    <n v="1376"/>
    <d v="2023-12-04T00:00:00"/>
    <n v="4"/>
    <s v="Company D"/>
    <s v="123 4th Street"/>
    <x v="1"/>
    <x v="1"/>
    <x v="0"/>
    <s v="Andrew Cencini"/>
    <x v="1"/>
    <d v="2023-12-06T00:00:00"/>
    <s v="Shipping Company C"/>
    <s v="Christina Lee"/>
    <s v="New York"/>
    <s v="NY"/>
    <s v="USA"/>
    <s v="Chocolate Biscuits Mix"/>
    <s v="Baked Goods &amp; Mixes"/>
    <n v="9.1999999999999993"/>
    <n v="97"/>
    <n v="892.4"/>
    <n v="93.702000000000012"/>
  </r>
  <r>
    <n v="1377"/>
    <d v="2023-12-29T00:00:00"/>
    <n v="29"/>
    <s v="Company CC"/>
    <s v="789 29th Street"/>
    <x v="3"/>
    <x v="3"/>
    <x v="0"/>
    <s v="Jan Kotas"/>
    <x v="0"/>
    <d v="2023-12-31T00:00:00"/>
    <s v="Shipping Company B"/>
    <s v="Soo Jung Lee"/>
    <s v="Denver"/>
    <s v="CO"/>
    <s v="USA"/>
    <s v="Chocolate"/>
    <s v="Candy"/>
    <n v="12.75"/>
    <n v="23"/>
    <n v="293.25"/>
    <n v="29.325000000000003"/>
  </r>
  <r>
    <n v="1378"/>
    <d v="2023-12-03T00:00:00"/>
    <n v="3"/>
    <s v="Company C"/>
    <s v="123 3rd Street"/>
    <x v="4"/>
    <x v="4"/>
    <x v="0"/>
    <s v="Mariya Sergienko"/>
    <x v="0"/>
    <d v="2023-12-05T00:00:00"/>
    <s v="Shipping Company B"/>
    <s v="Thomas Axerr"/>
    <s v="Los Angelas"/>
    <s v="CA"/>
    <s v="USA"/>
    <s v="Clam Chowder"/>
    <s v="Soups"/>
    <n v="9.65"/>
    <n v="89"/>
    <n v="858.85"/>
    <n v="81.59075"/>
  </r>
  <r>
    <n v="1379"/>
    <d v="2023-12-06T00:00:00"/>
    <n v="6"/>
    <s v="Company F"/>
    <s v="123 6th Street"/>
    <x v="5"/>
    <x v="5"/>
    <x v="0"/>
    <s v="Michael Neipper"/>
    <x v="2"/>
    <d v="2023-12-08T00:00:00"/>
    <s v="Shipping Company B"/>
    <s v="Francisco Pérez-Olaeta"/>
    <s v="Milwaukee"/>
    <s v="WI"/>
    <s v="USA"/>
    <s v="Curry Sauce"/>
    <s v="Sauces"/>
    <n v="40"/>
    <n v="25"/>
    <n v="1000"/>
    <n v="96"/>
  </r>
  <r>
    <n v="1380"/>
    <d v="2023-12-28T00:00:00"/>
    <n v="28"/>
    <s v="Company BB"/>
    <s v="789 28th Street"/>
    <x v="6"/>
    <x v="6"/>
    <x v="0"/>
    <s v="Anne Larsen"/>
    <x v="3"/>
    <d v="2023-12-30T00:00:00"/>
    <s v="Shipping Company C"/>
    <s v="Amritansh Raghav"/>
    <s v="Memphis"/>
    <s v="TN"/>
    <s v="USA"/>
    <s v="Coffee"/>
    <s v="Beverages"/>
    <n v="46"/>
    <n v="19"/>
    <n v="874"/>
    <n v="89.14800000000001"/>
  </r>
  <r>
    <n v="1381"/>
    <d v="2023-12-08T00:00:00"/>
    <n v="8"/>
    <s v="Company H"/>
    <s v="123 8th Street"/>
    <x v="2"/>
    <x v="2"/>
    <x v="0"/>
    <s v="Nancy Freehafer"/>
    <x v="2"/>
    <d v="2023-12-10T00:00:00"/>
    <s v="Shipping Company C"/>
    <s v="Elizabeth Andersen"/>
    <s v="Portland"/>
    <s v="OR"/>
    <s v="USA"/>
    <s v="Chocolate"/>
    <s v="Candy"/>
    <n v="12.75"/>
    <n v="36"/>
    <n v="459"/>
    <n v="45.441000000000003"/>
  </r>
  <r>
    <n v="1382"/>
    <d v="2023-12-10T00:00:00"/>
    <n v="10"/>
    <s v="Company J"/>
    <s v="123 10th Street"/>
    <x v="7"/>
    <x v="7"/>
    <x v="0"/>
    <s v="Laura Giussani"/>
    <x v="1"/>
    <d v="2023-12-12T00:00:00"/>
    <s v="Shipping Company B"/>
    <s v="Roland Wacker"/>
    <s v="Chicago"/>
    <s v="IL"/>
    <s v="USA"/>
    <s v="Green Tea"/>
    <s v="Beverages"/>
    <n v="2.99"/>
    <n v="93"/>
    <n v="278.07"/>
    <n v="26.416650000000001"/>
  </r>
  <r>
    <n v="1383"/>
    <d v="2023-12-07T00:00:00"/>
    <n v="7"/>
    <s v="Company G"/>
    <s v="123 7th Street"/>
    <x v="8"/>
    <x v="8"/>
    <x v="0"/>
    <s v="Nancy Freehafer"/>
    <x v="2"/>
    <d v="2023-12-09T00:00:00"/>
    <s v="Shipping Company B"/>
    <s v="Ming-Yang Xie"/>
    <s v="Boise"/>
    <s v="ID"/>
    <s v="USA"/>
    <s v="Coffee"/>
    <s v="Beverages"/>
    <n v="46"/>
    <n v="64"/>
    <n v="2944"/>
    <n v="279.68"/>
  </r>
  <r>
    <n v="1384"/>
    <d v="2023-12-10T00:00:00"/>
    <n v="10"/>
    <s v="Company J"/>
    <s v="123 10th Street"/>
    <x v="7"/>
    <x v="7"/>
    <x v="0"/>
    <s v="Laura Giussani"/>
    <x v="1"/>
    <d v="2023-12-12T00:00:00"/>
    <s v="Shipping Company A"/>
    <s v="Roland Wacker"/>
    <s v="Chicago"/>
    <s v="IL"/>
    <s v="USA"/>
    <s v="Boysenberry Spread"/>
    <s v="Jams, Preserves"/>
    <n v="25"/>
    <n v="84"/>
    <n v="2100"/>
    <n v="220.5"/>
  </r>
  <r>
    <n v="1385"/>
    <d v="2023-12-10T00:00:00"/>
    <n v="10"/>
    <s v="Company J"/>
    <s v="123 10th Street"/>
    <x v="7"/>
    <x v="7"/>
    <x v="0"/>
    <s v="Laura Giussani"/>
    <x v="1"/>
    <d v="2023-12-12T00:00:00"/>
    <s v="Shipping Company A"/>
    <s v="Roland Wacker"/>
    <s v="Chicago"/>
    <s v="IL"/>
    <s v="USA"/>
    <s v="Cajun Seasoning"/>
    <s v="Condiments"/>
    <n v="22"/>
    <n v="72"/>
    <n v="1584"/>
    <n v="150.47999999999999"/>
  </r>
  <r>
    <n v="1386"/>
    <d v="2023-12-10T00:00:00"/>
    <n v="10"/>
    <s v="Company J"/>
    <s v="123 10th Street"/>
    <x v="7"/>
    <x v="7"/>
    <x v="0"/>
    <s v="Laura Giussani"/>
    <x v="1"/>
    <d v="2023-12-12T00:00:00"/>
    <s v="Shipping Company A"/>
    <s v="Roland Wacker"/>
    <s v="Chicago"/>
    <s v="IL"/>
    <s v="USA"/>
    <s v="Chocolate Biscuits Mix"/>
    <s v="Baked Goods &amp; Mixes"/>
    <n v="9.1999999999999993"/>
    <n v="60"/>
    <n v="552"/>
    <n v="56.856000000000002"/>
  </r>
  <r>
    <n v="1387"/>
    <d v="2023-12-11T00:00:00"/>
    <n v="11"/>
    <s v="Company K"/>
    <s v="123 11th Street"/>
    <x v="9"/>
    <x v="9"/>
    <x v="0"/>
    <s v="Anne Larsen"/>
    <x v="3"/>
    <d v="2023-12-13T00:00:00"/>
    <s v="Shipping Company C"/>
    <s v="Peter Krschne"/>
    <s v="Miami"/>
    <s v="FL"/>
    <s v="USA"/>
    <s v="Dried Plums"/>
    <s v="Dried Fruit &amp; Nuts"/>
    <n v="3.5"/>
    <n v="67"/>
    <n v="234.5"/>
    <n v="22.746500000000001"/>
  </r>
  <r>
    <n v="1388"/>
    <d v="2023-12-11T00:00:00"/>
    <n v="11"/>
    <s v="Company K"/>
    <s v="123 11th Street"/>
    <x v="9"/>
    <x v="9"/>
    <x v="0"/>
    <s v="Anne Larsen"/>
    <x v="3"/>
    <d v="2023-12-13T00:00:00"/>
    <s v="Shipping Company C"/>
    <s v="Peter Krschne"/>
    <s v="Miami"/>
    <s v="FL"/>
    <s v="USA"/>
    <s v="Green Tea"/>
    <s v="Beverages"/>
    <n v="2.99"/>
    <n v="48"/>
    <n v="143.52000000000001"/>
    <n v="13.634400000000001"/>
  </r>
  <r>
    <n v="1389"/>
    <d v="2023-12-01T00:00:00"/>
    <n v="1"/>
    <s v="Company A"/>
    <s v="123 1st Street"/>
    <x v="10"/>
    <x v="10"/>
    <x v="0"/>
    <s v="Nancy Freehafer"/>
    <x v="2"/>
    <d v="2023-12-03T00:00:00"/>
    <s v="Shipping Company C"/>
    <s v="Anna Bedecs"/>
    <s v="Seattle"/>
    <s v="WA"/>
    <s v="USA"/>
    <s v="Chai"/>
    <s v="Beverages"/>
    <n v="18"/>
    <n v="64"/>
    <n v="1152"/>
    <n v="118.65600000000001"/>
  </r>
  <r>
    <n v="1390"/>
    <d v="2023-12-01T00:00:00"/>
    <n v="1"/>
    <s v="Company A"/>
    <s v="123 1st Street"/>
    <x v="10"/>
    <x v="10"/>
    <x v="0"/>
    <s v="Nancy Freehafer"/>
    <x v="2"/>
    <d v="2023-12-03T00:00:00"/>
    <s v="Shipping Company C"/>
    <s v="Anna Bedecs"/>
    <s v="Seattle"/>
    <s v="WA"/>
    <s v="USA"/>
    <s v="Coffee"/>
    <s v="Beverages"/>
    <n v="46"/>
    <n v="82"/>
    <n v="3772"/>
    <n v="392.28800000000007"/>
  </r>
  <r>
    <n v="1391"/>
    <d v="2023-12-01T00:00:00"/>
    <n v="1"/>
    <s v="Company A"/>
    <s v="123 1st Street"/>
    <x v="10"/>
    <x v="10"/>
    <x v="0"/>
    <s v="Nancy Freehafer"/>
    <x v="2"/>
    <d v="2023-12-03T00:00:00"/>
    <s v="Shipping Company C"/>
    <s v="Anna Bedecs"/>
    <s v="Seattle"/>
    <s v="WA"/>
    <s v="USA"/>
    <s v="Green Tea"/>
    <s v="Beverages"/>
    <n v="2.99"/>
    <n v="17"/>
    <n v="50.830000000000005"/>
    <n v="5.1338300000000014"/>
  </r>
  <r>
    <n v="1392"/>
    <d v="2023-12-28T00:00:00"/>
    <n v="28"/>
    <s v="Company BB"/>
    <s v="789 28th Street"/>
    <x v="6"/>
    <x v="6"/>
    <x v="0"/>
    <s v="Anne Larsen"/>
    <x v="3"/>
    <d v="2023-12-30T00:00:00"/>
    <s v="Shipping Company C"/>
    <s v="Amritansh Raghav"/>
    <s v="Memphis"/>
    <s v="TN"/>
    <s v="USA"/>
    <s v="Clam Chowder"/>
    <s v="Soups"/>
    <n v="9.65"/>
    <n v="38"/>
    <n v="366.7"/>
    <n v="36.67"/>
  </r>
  <r>
    <n v="1393"/>
    <d v="2023-12-28T00:00:00"/>
    <n v="28"/>
    <s v="Company BB"/>
    <s v="789 28th Street"/>
    <x v="6"/>
    <x v="6"/>
    <x v="0"/>
    <s v="Anne Larsen"/>
    <x v="3"/>
    <d v="2023-12-30T00:00:00"/>
    <s v="Shipping Company C"/>
    <s v="Amritansh Raghav"/>
    <s v="Memphis"/>
    <s v="TN"/>
    <s v="USA"/>
    <s v="Crab Meat"/>
    <s v="Canned Meat"/>
    <n v="18.399999999999999"/>
    <n v="25"/>
    <n v="459.99999999999994"/>
    <n v="45.54"/>
  </r>
  <r>
    <n v="1394"/>
    <d v="2023-12-09T00:00:00"/>
    <n v="9"/>
    <s v="Company I"/>
    <s v="123 9th Street"/>
    <x v="11"/>
    <x v="11"/>
    <x v="0"/>
    <s v="Robert Zare"/>
    <x v="0"/>
    <d v="2023-12-11T00:00:00"/>
    <s v="Shipping Company A"/>
    <s v="Sven Mortensen"/>
    <s v="Salt Lake City"/>
    <s v="UT"/>
    <s v="USA"/>
    <s v="Ravioli"/>
    <s v="Pasta"/>
    <n v="19.5"/>
    <n v="85"/>
    <n v="1657.5"/>
    <n v="165.75"/>
  </r>
  <r>
    <n v="1395"/>
    <d v="2023-12-09T00:00:00"/>
    <n v="9"/>
    <s v="Company I"/>
    <s v="123 9th Street"/>
    <x v="11"/>
    <x v="11"/>
    <x v="0"/>
    <s v="Robert Zare"/>
    <x v="0"/>
    <d v="2023-12-11T00:00:00"/>
    <s v="Shipping Company A"/>
    <s v="Sven Mortensen"/>
    <s v="Salt Lake City"/>
    <s v="UT"/>
    <s v="USA"/>
    <s v="Mozzarella"/>
    <s v="Dairy Products"/>
    <n v="34.799999999999997"/>
    <n v="18"/>
    <n v="626.4"/>
    <n v="61.3872"/>
  </r>
  <r>
    <n v="1396"/>
    <d v="2023-12-06T00:00:00"/>
    <n v="6"/>
    <s v="Company F"/>
    <s v="123 6th Street"/>
    <x v="5"/>
    <x v="5"/>
    <x v="0"/>
    <s v="Michael Neipper"/>
    <x v="2"/>
    <d v="2023-12-08T00:00:00"/>
    <s v="Shipping Company B"/>
    <s v="Francisco Pérez-Olaeta"/>
    <s v="Milwaukee"/>
    <s v="WI"/>
    <s v="USA"/>
    <s v="Beer"/>
    <s v="Beverages"/>
    <n v="14"/>
    <n v="85"/>
    <n v="1190"/>
    <n v="115.42999999999999"/>
  </r>
  <r>
    <n v="1397"/>
    <d v="2023-12-08T00:00:00"/>
    <n v="8"/>
    <s v="Company H"/>
    <s v="123 8th Street"/>
    <x v="2"/>
    <x v="2"/>
    <x v="0"/>
    <s v="Nancy Freehafer"/>
    <x v="2"/>
    <d v="2023-12-10T00:00:00"/>
    <s v="Shipping Company B"/>
    <s v="Elizabeth Andersen"/>
    <s v="Portland"/>
    <s v="OR"/>
    <s v="USA"/>
    <s v="Curry Sauce"/>
    <s v="Sauces"/>
    <n v="40"/>
    <n v="82"/>
    <n v="3280"/>
    <n v="318.15999999999997"/>
  </r>
  <r>
    <n v="1398"/>
    <d v="2023-12-08T00:00:00"/>
    <n v="8"/>
    <s v="Company H"/>
    <s v="123 8th Street"/>
    <x v="2"/>
    <x v="2"/>
    <x v="0"/>
    <s v="Nancy Freehafer"/>
    <x v="2"/>
    <d v="2023-12-10T00:00:00"/>
    <s v="Shipping Company B"/>
    <s v="Elizabeth Andersen"/>
    <s v="Portland"/>
    <s v="OR"/>
    <s v="USA"/>
    <s v="Chocolate Biscuits Mix"/>
    <s v="Baked Goods &amp; Mixes"/>
    <n v="9.1999999999999993"/>
    <n v="47"/>
    <n v="432.4"/>
    <n v="41.510399999999997"/>
  </r>
  <r>
    <n v="1399"/>
    <d v="2023-12-25T00:00:00"/>
    <n v="25"/>
    <s v="Company Y"/>
    <s v="789 25th Street"/>
    <x v="7"/>
    <x v="7"/>
    <x v="0"/>
    <s v="Laura Giussani"/>
    <x v="1"/>
    <d v="2023-12-27T00:00:00"/>
    <s v="Shipping Company A"/>
    <s v="John Rodman"/>
    <s v="Chicago"/>
    <s v="IL"/>
    <s v="USA"/>
    <s v="Scones"/>
    <s v="Baked Goods &amp; Mixes"/>
    <n v="10"/>
    <n v="99"/>
    <n v="990"/>
    <n v="99"/>
  </r>
  <r>
    <n v="1400"/>
    <d v="2023-12-26T00:00:00"/>
    <n v="26"/>
    <s v="Company Z"/>
    <s v="789 26th Street"/>
    <x v="9"/>
    <x v="9"/>
    <x v="0"/>
    <s v="Anne Larsen"/>
    <x v="3"/>
    <d v="2023-12-28T00:00:00"/>
    <s v="Shipping Company C"/>
    <s v="Run Liu"/>
    <s v="Miami"/>
    <s v="FL"/>
    <s v="USA"/>
    <s v="Olive Oil"/>
    <s v="Oil"/>
    <n v="21.35"/>
    <n v="49"/>
    <n v="1046.1500000000001"/>
    <n v="106.70730000000002"/>
  </r>
  <r>
    <n v="1401"/>
    <d v="2023-12-26T00:00:00"/>
    <n v="26"/>
    <s v="Company Z"/>
    <s v="789 26th Street"/>
    <x v="9"/>
    <x v="9"/>
    <x v="0"/>
    <s v="Anne Larsen"/>
    <x v="3"/>
    <d v="2023-12-28T00:00:00"/>
    <s v="Shipping Company C"/>
    <s v="Run Liu"/>
    <s v="Miami"/>
    <s v="FL"/>
    <s v="USA"/>
    <s v="Clam Chowder"/>
    <s v="Soups"/>
    <n v="9.65"/>
    <n v="72"/>
    <n v="694.80000000000007"/>
    <n v="72.954000000000008"/>
  </r>
  <r>
    <n v="1402"/>
    <d v="2023-12-26T00:00:00"/>
    <n v="26"/>
    <s v="Company Z"/>
    <s v="789 26th Street"/>
    <x v="9"/>
    <x v="9"/>
    <x v="0"/>
    <s v="Anne Larsen"/>
    <x v="3"/>
    <d v="2023-12-28T00:00:00"/>
    <s v="Shipping Company C"/>
    <s v="Run Liu"/>
    <s v="Miami"/>
    <s v="FL"/>
    <s v="USA"/>
    <s v="Crab Meat"/>
    <s v="Canned Meat"/>
    <n v="18.399999999999999"/>
    <n v="99"/>
    <n v="1821.6"/>
    <n v="191.268"/>
  </r>
  <r>
    <n v="1403"/>
    <d v="2023-12-29T00:00:00"/>
    <n v="29"/>
    <s v="Company CC"/>
    <s v="789 29th Street"/>
    <x v="3"/>
    <x v="3"/>
    <x v="0"/>
    <s v="Jan Kotas"/>
    <x v="0"/>
    <d v="2023-12-31T00:00:00"/>
    <s v="Shipping Company B"/>
    <s v="Soo Jung Lee"/>
    <s v="Denver"/>
    <s v="CO"/>
    <s v="USA"/>
    <s v="Beer"/>
    <s v="Beverages"/>
    <n v="14"/>
    <n v="10"/>
    <n v="140"/>
    <n v="13.86"/>
  </r>
  <r>
    <n v="1404"/>
    <d v="2023-12-06T00:00:00"/>
    <n v="6"/>
    <s v="Company F"/>
    <s v="123 6th Street"/>
    <x v="5"/>
    <x v="5"/>
    <x v="0"/>
    <s v="Michael Neipper"/>
    <x v="2"/>
    <d v="2023-12-08T00:00:00"/>
    <s v="Shipping Company C"/>
    <s v="Francisco Pérez-Olaeta"/>
    <s v="Milwaukee"/>
    <s v="WI"/>
    <s v="USA"/>
    <s v="Chocolate"/>
    <s v="Candy"/>
    <n v="12.75"/>
    <n v="100"/>
    <n v="1275"/>
    <n v="122.39999999999999"/>
  </r>
  <r>
    <n v="1405"/>
    <d v="2023-12-27T00:00:00"/>
    <n v="27"/>
    <s v="Company AA"/>
    <s v="789 27th Street"/>
    <x v="0"/>
    <x v="0"/>
    <x v="0"/>
    <s v="Mariya Sergienko"/>
    <x v="0"/>
    <d v="2023-12-29T00:00:00"/>
    <s v="Shipping Company B"/>
    <s v="Karen Toh"/>
    <s v="Las Vegas"/>
    <s v="NV"/>
    <s v="USA"/>
    <s v="Chocolate"/>
    <s v="Candy"/>
    <n v="12.75"/>
    <n v="100"/>
    <n v="1275"/>
    <n v="27"/>
  </r>
  <r>
    <n v="1406"/>
    <d v="2023-12-04T00:00:00"/>
    <n v="4"/>
    <s v="Company D"/>
    <s v="123 4th Street"/>
    <x v="1"/>
    <x v="1"/>
    <x v="0"/>
    <s v="Andrew Cencini"/>
    <x v="1"/>
    <d v="2023-12-06T00:00:00"/>
    <s v="Shipping Company A"/>
    <s v="Christina Lee"/>
    <s v="New York"/>
    <s v="NY"/>
    <s v="USA"/>
    <s v="Marmalade"/>
    <s v="Jams, Preserves"/>
    <n v="81"/>
    <n v="62"/>
    <n v="5022"/>
    <n v="117.93600000000001"/>
  </r>
  <r>
    <n v="1407"/>
    <d v="2023-12-04T00:00:00"/>
    <n v="4"/>
    <s v="Company D"/>
    <s v="123 4th Street"/>
    <x v="1"/>
    <x v="1"/>
    <x v="0"/>
    <s v="Andrew Cencini"/>
    <x v="1"/>
    <d v="2023-12-06T00:00:00"/>
    <s v="Shipping Company A"/>
    <s v="Christina Lee"/>
    <s v="New York"/>
    <s v="NY"/>
    <s v="USA"/>
    <s v="Long Grain Rice"/>
    <s v="Grains"/>
    <n v="7"/>
    <n v="91"/>
    <n v="637"/>
    <n v="13.719999999999999"/>
  </r>
  <r>
    <n v="1408"/>
    <d v="2023-12-12T00:00:00"/>
    <n v="12"/>
    <s v="Company L"/>
    <s v="123 12th Street"/>
    <x v="0"/>
    <x v="0"/>
    <x v="0"/>
    <s v="Mariya Sergienko"/>
    <x v="0"/>
    <d v="2023-12-14T00:00:00"/>
    <s v="Shipping Company B"/>
    <s v="John Edwards"/>
    <s v="Las Vegas"/>
    <s v="NV"/>
    <s v="USA"/>
    <s v="Long Grain Rice"/>
    <s v="Grains"/>
    <n v="7"/>
    <n v="91"/>
    <n v="637"/>
    <n v="8"/>
  </r>
  <r>
    <n v="1409"/>
    <d v="2023-12-08T00:00:00"/>
    <n v="8"/>
    <s v="Company H"/>
    <s v="123 8th Street"/>
    <x v="2"/>
    <x v="2"/>
    <x v="0"/>
    <s v="Nancy Freehafer"/>
    <x v="2"/>
    <d v="2023-12-10T00:00:00"/>
    <s v="Shipping Company C"/>
    <s v="Elizabeth Andersen"/>
    <s v="Portland"/>
    <s v="OR"/>
    <s v="USA"/>
    <s v="Mozzarella"/>
    <s v="Dairy Products"/>
    <n v="34.799999999999997"/>
    <n v="29"/>
    <n v="1009.1999999999999"/>
    <n v="300.846"/>
  </r>
  <r>
    <n v="1410"/>
    <d v="2023-12-04T00:00:00"/>
    <n v="4"/>
    <s v="Company D"/>
    <s v="123 4th Street"/>
    <x v="1"/>
    <x v="1"/>
    <x v="0"/>
    <s v="Andrew Cencini"/>
    <x v="1"/>
    <d v="2023-12-06T00:00:00"/>
    <s v="Shipping Company C"/>
    <s v="Christina Lee"/>
    <s v="New York"/>
    <s v="NY"/>
    <s v="USA"/>
    <s v="Mozzarella"/>
    <s v="Dairy Products"/>
    <n v="34.799999999999997"/>
    <n v="29"/>
    <n v="1009.1999999999999"/>
    <n v="9"/>
  </r>
  <r>
    <n v="1411"/>
    <d v="2023-12-29T00:00:00"/>
    <n v="29"/>
    <s v="Company CC"/>
    <s v="789 29th Street"/>
    <x v="3"/>
    <x v="3"/>
    <x v="0"/>
    <s v="Jan Kotas"/>
    <x v="0"/>
    <d v="2023-12-31T00:00:00"/>
    <s v="Shipping Company B"/>
    <s v="Soo Jung Lee"/>
    <s v="Denver"/>
    <s v="CO"/>
    <s v="USA"/>
    <s v="Mozzarella"/>
    <s v="Dairy Products"/>
    <n v="34.799999999999997"/>
    <n v="29"/>
    <n v="1009.1999999999999"/>
    <n v="23"/>
  </r>
  <r>
    <n v="1412"/>
    <d v="2023-12-03T00:00:00"/>
    <n v="3"/>
    <s v="Company C"/>
    <s v="123 3rd Street"/>
    <x v="4"/>
    <x v="4"/>
    <x v="0"/>
    <s v="Mariya Sergienko"/>
    <x v="0"/>
    <d v="2023-12-05T00:00:00"/>
    <s v="Shipping Company B"/>
    <s v="Thomas Axerr"/>
    <s v="Los Angelas"/>
    <s v="CA"/>
    <s v="USA"/>
    <s v="Syrup"/>
    <s v="Condiments"/>
    <n v="10"/>
    <n v="49"/>
    <n v="490"/>
    <n v="90.25"/>
  </r>
  <r>
    <n v="1413"/>
    <d v="2023-12-03T00:00:00"/>
    <n v="3"/>
    <s v="Company C"/>
    <s v="123 3rd Street"/>
    <x v="4"/>
    <x v="4"/>
    <x v="0"/>
    <s v="Mariya Sergienko"/>
    <x v="0"/>
    <d v="2023-12-05T00:00:00"/>
    <s v="Shipping Company B"/>
    <s v="Thomas Axerr"/>
    <s v="Los Angelas"/>
    <s v="CA"/>
    <s v="USA"/>
    <s v="Curry Sauce"/>
    <s v="Sauces"/>
    <n v="40"/>
    <n v="29"/>
    <n v="1160"/>
    <n v="239.12"/>
  </r>
  <r>
    <n v="1414"/>
    <d v="2023-12-06T00:00:00"/>
    <n v="6"/>
    <s v="Company F"/>
    <s v="123 6th Street"/>
    <x v="5"/>
    <x v="5"/>
    <x v="0"/>
    <s v="Michael Neipper"/>
    <x v="2"/>
    <d v="2023-12-08T00:00:00"/>
    <s v="Shipping Company B"/>
    <s v="Francisco Pérez-Olaeta"/>
    <s v="Milwaukee"/>
    <s v="WI"/>
    <s v="USA"/>
    <s v="Curry Sauce"/>
    <s v="Sauces"/>
    <n v="40"/>
    <n v="29"/>
    <n v="1160"/>
    <n v="31"/>
  </r>
  <r>
    <n v="1415"/>
    <d v="2023-12-28T00:00:00"/>
    <n v="28"/>
    <s v="Company BB"/>
    <s v="789 28th Street"/>
    <x v="6"/>
    <x v="6"/>
    <x v="0"/>
    <s v="Anne Larsen"/>
    <x v="3"/>
    <d v="2023-12-30T00:00:00"/>
    <s v="Shipping Company C"/>
    <s v="Amritansh Raghav"/>
    <s v="Memphis"/>
    <s v="TN"/>
    <s v="USA"/>
    <s v="Curry Sauce"/>
    <s v="Sauces"/>
    <n v="40"/>
    <n v="29"/>
    <n v="1160"/>
    <n v="20"/>
  </r>
  <r>
    <n v="1416"/>
    <d v="2023-12-08T00:00:00"/>
    <n v="8"/>
    <s v="Company H"/>
    <s v="123 8th Street"/>
    <x v="2"/>
    <x v="2"/>
    <x v="0"/>
    <s v="Nancy Freehafer"/>
    <x v="2"/>
    <d v="2023-12-10T00:00:00"/>
    <s v="Shipping Company C"/>
    <s v="Elizabeth Andersen"/>
    <s v="Portland"/>
    <s v="OR"/>
    <s v="USA"/>
    <s v="Curry Sauce"/>
    <s v="Sauces"/>
    <n v="40"/>
    <n v="29"/>
    <n v="1160"/>
    <n v="34"/>
  </r>
  <r>
    <n v="1417"/>
    <d v="2023-12-10T00:00:00"/>
    <n v="10"/>
    <s v="Company J"/>
    <s v="123 10th Street"/>
    <x v="7"/>
    <x v="7"/>
    <x v="0"/>
    <s v="Laura Giussani"/>
    <x v="1"/>
    <d v="2023-12-12T00:00:00"/>
    <s v="Shipping Company B"/>
    <s v="Roland Wacker"/>
    <s v="Chicago"/>
    <s v="IL"/>
    <s v="USA"/>
    <s v="Almonds"/>
    <s v="Dried Fruit &amp; Nuts"/>
    <n v="10"/>
    <n v="81"/>
    <n v="810"/>
    <n v="62.83"/>
  </r>
  <r>
    <n v="1418"/>
    <d v="2023-12-07T00:00:00"/>
    <n v="7"/>
    <s v="Company G"/>
    <s v="123 7th Street"/>
    <x v="8"/>
    <x v="8"/>
    <x v="0"/>
    <s v="Nancy Freehafer"/>
    <x v="2"/>
    <d v="2023-12-09T00:00:00"/>
    <s v="Shipping Company B"/>
    <s v="Ming-Yang Xie"/>
    <s v="Boise"/>
    <s v="ID"/>
    <s v="USA"/>
    <s v="Almonds"/>
    <s v="Dried Fruit &amp; Nuts"/>
    <n v="10"/>
    <n v="81"/>
    <n v="810"/>
    <n v="33"/>
  </r>
  <r>
    <n v="1419"/>
    <d v="2023-12-10T00:00:00"/>
    <n v="10"/>
    <s v="Company J"/>
    <s v="123 10th Street"/>
    <x v="7"/>
    <x v="7"/>
    <x v="0"/>
    <s v="Laura Giussani"/>
    <x v="1"/>
    <d v="2023-12-12T00:00:00"/>
    <s v="Shipping Company A"/>
    <s v="Roland Wacker"/>
    <s v="Chicago"/>
    <s v="IL"/>
    <s v="USA"/>
    <s v="Dried Plums"/>
    <s v="Dried Fruit &amp; Nuts"/>
    <n v="3.5"/>
    <n v="96"/>
    <n v="336"/>
    <n v="21.315000000000001"/>
  </r>
  <r>
    <n v="1420"/>
    <d v="2023-12-11T00:00:00"/>
    <n v="11"/>
    <s v="Company K"/>
    <s v="123 11th Street"/>
    <x v="9"/>
    <x v="9"/>
    <x v="0"/>
    <s v="Anne Larsen"/>
    <x v="3"/>
    <d v="2023-12-13T00:00:00"/>
    <s v="Shipping Company C"/>
    <s v="Peter Krschne"/>
    <s v="Miami"/>
    <s v="FL"/>
    <s v="USA"/>
    <s v="Curry Sauce"/>
    <s v="Sauces"/>
    <n v="40"/>
    <n v="81"/>
    <n v="3240"/>
    <n v="378"/>
  </r>
  <r>
    <n v="1421"/>
    <d v="2023-12-01T00:00:00"/>
    <n v="1"/>
    <s v="Company A"/>
    <s v="123 1st Street"/>
    <x v="10"/>
    <x v="10"/>
    <x v="0"/>
    <s v="Nancy Freehafer"/>
    <x v="2"/>
    <d v="2023-12-03T00:00:00"/>
    <s v="Shipping Company C"/>
    <s v="Anna Bedecs"/>
    <s v="Seattle"/>
    <s v="WA"/>
    <s v="USA"/>
    <s v="Crab Meat"/>
    <s v="Canned Meat"/>
    <n v="18.399999999999999"/>
    <n v="88"/>
    <n v="1619.1999999999998"/>
    <n v="148.13839999999999"/>
  </r>
  <r>
    <n v="1422"/>
    <d v="2023-12-28T00:00:00"/>
    <n v="28"/>
    <s v="Company BB"/>
    <s v="789 28th Street"/>
    <x v="6"/>
    <x v="6"/>
    <x v="0"/>
    <s v="Anne Larsen"/>
    <x v="3"/>
    <d v="2023-12-30T00:00:00"/>
    <s v="Shipping Company C"/>
    <s v="Amritansh Raghav"/>
    <s v="Memphis"/>
    <s v="TN"/>
    <s v="USA"/>
    <s v="Coffee"/>
    <s v="Beverages"/>
    <n v="46"/>
    <n v="92"/>
    <n v="4232"/>
    <n v="365.14800000000002"/>
  </r>
  <r>
    <n v="1423"/>
    <d v="2023-12-09T00:00:00"/>
    <n v="9"/>
    <s v="Company I"/>
    <s v="123 9th Street"/>
    <x v="11"/>
    <x v="11"/>
    <x v="0"/>
    <s v="Robert Zare"/>
    <x v="0"/>
    <d v="2023-12-11T00:00:00"/>
    <s v="Shipping Company A"/>
    <s v="Sven Mortensen"/>
    <s v="Salt Lake City"/>
    <s v="UT"/>
    <s v="USA"/>
    <s v="Clam Chowder"/>
    <s v="Soups"/>
    <n v="9.65"/>
    <n v="34"/>
    <n v="328.1"/>
    <n v="68.582550000000012"/>
  </r>
  <r>
    <n v="1424"/>
    <d v="2023-12-06T00:00:00"/>
    <n v="6"/>
    <s v="Company F"/>
    <s v="123 6th Street"/>
    <x v="5"/>
    <x v="5"/>
    <x v="0"/>
    <s v="Michael Neipper"/>
    <x v="2"/>
    <d v="2023-12-08T00:00:00"/>
    <s v="Shipping Company B"/>
    <s v="Francisco Pérez-Olaeta"/>
    <s v="Milwaukee"/>
    <s v="WI"/>
    <s v="USA"/>
    <s v="Chocolate"/>
    <s v="Candy"/>
    <n v="12.75"/>
    <n v="41"/>
    <n v="522.75"/>
    <n v="43.783500000000004"/>
  </r>
  <r>
    <n v="1425"/>
    <d v="2023-12-08T00:00:00"/>
    <n v="8"/>
    <s v="Company H"/>
    <s v="123 8th Street"/>
    <x v="2"/>
    <x v="2"/>
    <x v="0"/>
    <s v="Nancy Freehafer"/>
    <x v="2"/>
    <d v="2023-12-10T00:00:00"/>
    <s v="Shipping Company B"/>
    <s v="Elizabeth Andersen"/>
    <s v="Portland"/>
    <s v="OR"/>
    <s v="USA"/>
    <s v="Chocolate"/>
    <s v="Candy"/>
    <n v="12.75"/>
    <n v="67"/>
    <n v="854.25"/>
    <n v="82.875"/>
  </r>
  <r>
    <n v="1426"/>
    <d v="2023-12-25T00:00:00"/>
    <n v="25"/>
    <s v="Company Y"/>
    <s v="789 25th Street"/>
    <x v="7"/>
    <x v="7"/>
    <x v="0"/>
    <s v="Laura Giussani"/>
    <x v="1"/>
    <d v="2023-12-27T00:00:00"/>
    <s v="Shipping Company A"/>
    <s v="John Rodman"/>
    <s v="Chicago"/>
    <s v="IL"/>
    <s v="USA"/>
    <s v="Cajun Seasoning"/>
    <s v="Condiments"/>
    <n v="22"/>
    <n v="74"/>
    <n v="1628"/>
    <n v="84.47999999999999"/>
  </r>
  <r>
    <n v="1427"/>
    <d v="2023-12-26T00:00:00"/>
    <n v="26"/>
    <s v="Company Z"/>
    <s v="789 26th Street"/>
    <x v="9"/>
    <x v="9"/>
    <x v="0"/>
    <s v="Anne Larsen"/>
    <x v="3"/>
    <d v="2023-12-28T00:00:00"/>
    <s v="Shipping Company C"/>
    <s v="Run Liu"/>
    <s v="Miami"/>
    <s v="FL"/>
    <s v="USA"/>
    <s v="Boysenberry Spread"/>
    <s v="Jams, Preserves"/>
    <n v="25"/>
    <n v="24"/>
    <n v="600"/>
    <n v="164.15"/>
  </r>
  <r>
    <n v="1428"/>
    <d v="2023-12-29T00:00:00"/>
    <n v="29"/>
    <s v="Company CC"/>
    <s v="789 29th Street"/>
    <x v="3"/>
    <x v="3"/>
    <x v="0"/>
    <s v="Jan Kotas"/>
    <x v="0"/>
    <d v="2023-12-31T00:00:00"/>
    <s v="Shipping Company B"/>
    <s v="Soo Jung Lee"/>
    <s v="Denver"/>
    <s v="CO"/>
    <s v="USA"/>
    <s v="Fruit Cocktail"/>
    <s v="Fruit &amp; Veg"/>
    <n v="39"/>
    <n v="41"/>
    <n v="1599"/>
    <n v="193.01100000000002"/>
  </r>
  <r>
    <n v="1429"/>
    <d v="2023-12-06T00:00:00"/>
    <n v="6"/>
    <s v="Company F"/>
    <s v="123 6th Street"/>
    <x v="5"/>
    <x v="5"/>
    <x v="0"/>
    <s v="Michael Neipper"/>
    <x v="2"/>
    <d v="2023-12-08T00:00:00"/>
    <s v="Shipping Company C"/>
    <s v="Francisco Pérez-Olaeta"/>
    <s v="Milwaukee"/>
    <s v="WI"/>
    <s v="USA"/>
    <s v="Dried Pears"/>
    <s v="Dried Fruit &amp; Nuts"/>
    <n v="30"/>
    <n v="12"/>
    <n v="360"/>
    <n v="200.85"/>
  </r>
  <r>
    <n v="1430"/>
    <d v="2023-12-06T00:00:00"/>
    <n v="6"/>
    <s v="Company F"/>
    <s v="123 6th Street"/>
    <x v="5"/>
    <x v="5"/>
    <x v="0"/>
    <s v="Michael Neipper"/>
    <x v="2"/>
    <d v="2023-12-08T00:00:00"/>
    <s v="Shipping Company C"/>
    <s v="Francisco Pérez-Olaeta"/>
    <s v="Milwaukee"/>
    <s v="WI"/>
    <s v="USA"/>
    <s v="Dried Apples"/>
    <s v="Dried Fruit &amp; Nuts"/>
    <n v="53"/>
    <n v="68"/>
    <n v="3604"/>
    <n v="225.62100000000001"/>
  </r>
  <r>
    <n v="1431"/>
    <d v="2023-12-04T00:00:00"/>
    <n v="4"/>
    <s v="Company D"/>
    <s v="123 4th Street"/>
    <x v="1"/>
    <x v="1"/>
    <x v="0"/>
    <s v="Andrew Cencini"/>
    <x v="1"/>
    <d v="2023-12-06T00:00:00"/>
    <s v="Shipping Company C"/>
    <s v="Christina Lee"/>
    <s v="New York"/>
    <s v="NY"/>
    <s v="USA"/>
    <s v="Gnocchi"/>
    <s v="Pasta"/>
    <n v="38"/>
    <n v="33"/>
    <n v="1254"/>
    <n v="175.02800000000002"/>
  </r>
  <r>
    <n v="1432"/>
    <d v="2023-12-03T00:00:00"/>
    <n v="3"/>
    <s v="Company C"/>
    <s v="123 3rd Street"/>
    <x v="4"/>
    <x v="4"/>
    <x v="0"/>
    <s v="Mariya Sergienko"/>
    <x v="0"/>
    <d v="2023-12-05T00:00:00"/>
    <s v="Shipping Company C"/>
    <s v="Thomas Axerr"/>
    <s v="Los Angelas"/>
    <s v="CA"/>
    <s v="USA"/>
    <s v="Green Tea"/>
    <s v="Beverages"/>
    <n v="2.99"/>
    <n v="12"/>
    <n v="35.880000000000003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C5816-22FE-4422-8B0D-E85E462FBAF3}" name="PivotTest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 rowPageCount="1" colPageCount="1"/>
  <pivotFields count="22">
    <pivotField showAll="0"/>
    <pivotField numFmtId="171" showAll="0"/>
    <pivotField showAll="0"/>
    <pivotField showAll="0"/>
    <pivotField showAll="0"/>
    <pivotField axis="axisPage" multipleItemSelectionAllowed="1" showAll="0">
      <items count="13">
        <item h="1" x="8"/>
        <item x="7"/>
        <item x="3"/>
        <item h="1" x="0"/>
        <item h="1" x="4"/>
        <item h="1" x="6"/>
        <item h="1" x="9"/>
        <item h="1" x="5"/>
        <item h="1" x="1"/>
        <item h="1" x="2"/>
        <item h="1" x="11"/>
        <item h="1" x="10"/>
        <item t="default"/>
      </items>
    </pivotField>
    <pivotField axis="axisRow" showAll="0">
      <items count="13">
        <item x="4"/>
        <item x="3"/>
        <item x="9"/>
        <item x="8"/>
        <item x="7"/>
        <item x="0"/>
        <item x="1"/>
        <item x="2"/>
        <item x="6"/>
        <item x="11"/>
        <item x="10"/>
        <item x="5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numFmtId="171"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dataField="1" numFmtId="165" showAll="0"/>
    <pivotField numFmtId="165" showAll="0"/>
  </pivotFields>
  <rowFields count="2">
    <field x="9"/>
    <field x="6"/>
  </rowFields>
  <rowItems count="5">
    <i>
      <x/>
    </i>
    <i r="1">
      <x v="4"/>
    </i>
    <i>
      <x v="3"/>
    </i>
    <i r="1">
      <x v="1"/>
    </i>
    <i t="grand">
      <x/>
    </i>
  </rowItems>
  <colItems count="1">
    <i/>
  </colItems>
  <pageFields count="1">
    <pageField fld="5" hier="-1"/>
  </pageFields>
  <dataFields count="1">
    <dataField name="Sum of Revenue" fld="2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0" displayName="Table10" ref="A1:C12">
  <autoFilter ref="A1:C12" xr:uid="{00000000-0009-0000-0100-000003000000}"/>
  <tableColumns count="3">
    <tableColumn id="1" xr3:uid="{00000000-0010-0000-0000-000001000000}" name="Customer Name"/>
    <tableColumn id="2" xr3:uid="{00000000-0010-0000-0000-000002000000}" name="Service Type"/>
    <tableColumn id="3" xr3:uid="{00000000-0010-0000-0000-000003000000}" name="Date" dataDxf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3:D8">
  <autoFilter ref="A3:D8" xr:uid="{00000000-0009-0000-0100-000002000000}"/>
  <tableColumns count="4">
    <tableColumn id="1" xr3:uid="{00000000-0010-0000-0100-000001000000}" name="Region"/>
    <tableColumn id="2" xr3:uid="{00000000-0010-0000-0100-000002000000}" name="Sales Rep"/>
    <tableColumn id="3" xr3:uid="{00000000-0010-0000-0100-000003000000}" name="Product"/>
    <tableColumn id="4" xr3:uid="{00000000-0010-0000-0100-000004000000}" name="Units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G31" headerRowDxfId="33" dataDxfId="32">
  <sortState xmlns:xlrd2="http://schemas.microsoft.com/office/spreadsheetml/2017/richdata2" ref="A2:H31">
    <sortCondition ref="A2"/>
  </sortState>
  <tableColumns count="7">
    <tableColumn id="1" xr3:uid="{00000000-0010-0000-0200-000001000000}" name="Salesperson" dataDxfId="31"/>
    <tableColumn id="4" xr3:uid="{00000000-0010-0000-0200-000004000000}" name="May" dataDxfId="30"/>
    <tableColumn id="5" xr3:uid="{00000000-0010-0000-0200-000005000000}" name="June" dataDxfId="29"/>
    <tableColumn id="3" xr3:uid="{00000000-0010-0000-0200-000003000000}" name="July" dataDxfId="28"/>
    <tableColumn id="6" xr3:uid="{00000000-0010-0000-0200-000006000000}" name="Aug." dataDxfId="27"/>
    <tableColumn id="7" xr3:uid="{00000000-0010-0000-0200-000007000000}" name="Sept." dataDxfId="26"/>
    <tableColumn id="8" xr3:uid="{00000000-0010-0000-0200-000008000000}" name="Oct.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569833-C179-4707-9F28-1610C8C04E00}" name="Table4" displayName="Table4" ref="A3:V68" totalsRowShown="0" headerRowDxfId="24" headerRowCellStyle="Normal 3">
  <autoFilter ref="A3:V68" xr:uid="{00000000-0001-0000-0A00-000000000000}"/>
  <tableColumns count="22">
    <tableColumn id="1" xr3:uid="{6BC58224-4871-412D-8640-BFAE83B7CE93}" name="Order ID" dataDxfId="23" dataCellStyle="Normal 3"/>
    <tableColumn id="2" xr3:uid="{E3B695EE-F53C-4059-9CF6-77E6FD408016}" name="Order Date" dataDxfId="22" dataCellStyle="Normal 3"/>
    <tableColumn id="3" xr3:uid="{B1340E58-DD81-4D75-BFD6-09E1E140162A}" name="Customer ID" dataDxfId="21" dataCellStyle="Normal 3"/>
    <tableColumn id="4" xr3:uid="{FA8618AB-A191-435D-B004-B580603A7CBF}" name="Customer Name" dataDxfId="20" dataCellStyle="Normal 3"/>
    <tableColumn id="5" xr3:uid="{C461BBD0-5801-4D7F-9DE1-BF33155F9AEE}" name="Address" dataDxfId="19" dataCellStyle="Normal 3"/>
    <tableColumn id="6" xr3:uid="{AF812B45-4297-4DAA-8416-54C4B49736E7}" name="City" dataDxfId="18" dataCellStyle="Normal 3"/>
    <tableColumn id="7" xr3:uid="{C134B002-5212-4800-8AC7-9F47FC06F700}" name="State" dataDxfId="17" dataCellStyle="Normal 3"/>
    <tableColumn id="8" xr3:uid="{4C1342EF-3D40-46AD-A8D2-59EC787E02A0}" name="Country/Region" dataDxfId="16" dataCellStyle="Normal 3"/>
    <tableColumn id="9" xr3:uid="{2DEE47AD-31D2-463C-BF7E-F0CF93D58C63}" name="Salesperson" dataDxfId="15" dataCellStyle="Normal 3"/>
    <tableColumn id="10" xr3:uid="{2B72E227-D1A3-49D7-BFA8-F2B1CC24E275}" name="Region" dataDxfId="14" dataCellStyle="Normal 3"/>
    <tableColumn id="11" xr3:uid="{816F4B15-9BCC-48DC-A8DB-A8786D716538}" name="Shipped Date" dataDxfId="13" dataCellStyle="Normal 3">
      <calculatedColumnFormula>B4+2</calculatedColumnFormula>
    </tableColumn>
    <tableColumn id="12" xr3:uid="{F609233F-2549-40EC-9732-56FEA04F54F4}" name="Shipper Name" dataDxfId="12" dataCellStyle="Normal 3"/>
    <tableColumn id="13" xr3:uid="{9E136DBB-FE7F-4686-9FD2-5CA749A48051}" name="Ship Name" dataDxfId="11" dataCellStyle="Normal 3"/>
    <tableColumn id="14" xr3:uid="{98B0BB92-6251-4660-840B-62A456D95C1F}" name="Ship City" dataDxfId="10" dataCellStyle="Normal 3"/>
    <tableColumn id="15" xr3:uid="{58B968F4-5AF6-46C7-B152-C04EAE29BDAE}" name="Ship State" dataDxfId="9" dataCellStyle="Normal 3"/>
    <tableColumn id="16" xr3:uid="{31B504EE-75A1-4E8C-87BD-9F376CA2C5F1}" name="Ship Country/Region" dataDxfId="8" dataCellStyle="Normal 3"/>
    <tableColumn id="17" xr3:uid="{026F617B-2762-49DE-BF54-D8DEAABD80D0}" name="Product Name" dataDxfId="7" dataCellStyle="Normal 3"/>
    <tableColumn id="18" xr3:uid="{B57C3332-9B26-4096-B141-98923552B236}" name="Category" dataDxfId="6" dataCellStyle="Normal 3"/>
    <tableColumn id="19" xr3:uid="{7EA35493-EDD7-4194-80F1-E633C92C17CD}" name="Unit Price" dataDxfId="5" dataCellStyle="Currency 2 2 2"/>
    <tableColumn id="20" xr3:uid="{CD103FB5-6830-4209-9C89-5E5DDECF9844}" name="Quantity" dataDxfId="4" dataCellStyle="Normal 3"/>
    <tableColumn id="21" xr3:uid="{A633A6B6-3636-4A35-92C0-D7C522641571}" name="Revenue" dataDxfId="3" dataCellStyle="Currency 2 2 2">
      <calculatedColumnFormula>S4*T4</calculatedColumnFormula>
    </tableColumn>
    <tableColumn id="22" xr3:uid="{8AC24437-2F7A-49F1-AD52-58536558FC08}" name="Shipping Fee" dataDxfId="2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5623"/>
  </sheetPr>
  <dimension ref="A1:K40"/>
  <sheetViews>
    <sheetView zoomScale="93" workbookViewId="0">
      <selection activeCell="K6" sqref="K6"/>
    </sheetView>
  </sheetViews>
  <sheetFormatPr defaultColWidth="6.85546875" defaultRowHeight="12.5" x14ac:dyDescent="0.25"/>
  <cols>
    <col min="1" max="1" width="6.78515625" style="1" bestFit="1" customWidth="1"/>
    <col min="2" max="2" width="9.7109375" style="1" bestFit="1" customWidth="1"/>
    <col min="3" max="3" width="10.7109375" style="1" bestFit="1" customWidth="1"/>
    <col min="4" max="4" width="4.78515625" style="1" bestFit="1" customWidth="1"/>
    <col min="5" max="5" width="8.0703125" style="1" bestFit="1" customWidth="1"/>
    <col min="6" max="6" width="9.7109375" style="1" bestFit="1" customWidth="1"/>
    <col min="7" max="7" width="8.78515625" style="1" bestFit="1" customWidth="1"/>
    <col min="8" max="8" width="9.7109375" style="1" bestFit="1" customWidth="1"/>
    <col min="9" max="9" width="8.78515625" style="1" bestFit="1" customWidth="1"/>
    <col min="10" max="16384" width="6.85546875" style="1"/>
  </cols>
  <sheetData>
    <row r="1" spans="1:11" ht="29.25" customHeight="1" x14ac:dyDescent="0.55000000000000004">
      <c r="A1" s="80" t="s">
        <v>0</v>
      </c>
      <c r="B1" s="80"/>
      <c r="C1" s="80"/>
      <c r="D1" s="80"/>
      <c r="E1" s="80"/>
      <c r="F1" s="80"/>
      <c r="G1" s="80"/>
      <c r="H1" s="80"/>
      <c r="I1" s="80"/>
    </row>
    <row r="3" spans="1:11" ht="16" x14ac:dyDescent="0.4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1" ht="15.5" x14ac:dyDescent="0.35">
      <c r="A4" s="3">
        <v>1054</v>
      </c>
      <c r="B4" s="3" t="s">
        <v>10</v>
      </c>
      <c r="C4" s="3" t="s">
        <v>11</v>
      </c>
      <c r="D4" s="3" t="s">
        <v>12</v>
      </c>
      <c r="E4" s="3" t="s">
        <v>13</v>
      </c>
      <c r="F4" s="3">
        <v>148</v>
      </c>
      <c r="G4" s="3" t="s">
        <v>14</v>
      </c>
      <c r="H4" s="4">
        <v>41742</v>
      </c>
      <c r="I4" s="5">
        <v>23.112682518640405</v>
      </c>
    </row>
    <row r="5" spans="1:11" ht="15.5" x14ac:dyDescent="0.35">
      <c r="A5" s="3">
        <v>1056</v>
      </c>
      <c r="B5" s="3" t="s">
        <v>15</v>
      </c>
      <c r="C5" s="3" t="s">
        <v>16</v>
      </c>
      <c r="D5" s="3" t="s">
        <v>12</v>
      </c>
      <c r="E5" s="3" t="s">
        <v>17</v>
      </c>
      <c r="F5" s="3">
        <v>121</v>
      </c>
      <c r="G5" s="3" t="s">
        <v>14</v>
      </c>
      <c r="H5" s="4">
        <v>37551</v>
      </c>
      <c r="I5" s="5">
        <v>34.525388617350792</v>
      </c>
    </row>
    <row r="6" spans="1:11" ht="15.5" x14ac:dyDescent="0.35">
      <c r="A6" s="3">
        <v>1067</v>
      </c>
      <c r="B6" s="3" t="s">
        <v>18</v>
      </c>
      <c r="C6" s="3" t="s">
        <v>19</v>
      </c>
      <c r="D6" s="3" t="s">
        <v>12</v>
      </c>
      <c r="E6" s="3" t="s">
        <v>20</v>
      </c>
      <c r="F6" s="3">
        <v>123</v>
      </c>
      <c r="G6" s="3" t="s">
        <v>14</v>
      </c>
      <c r="H6" s="4">
        <v>40438</v>
      </c>
      <c r="I6" s="5">
        <v>22.187984645409315</v>
      </c>
      <c r="K6" s="1">
        <f>COUNTBLANK(A4:I40)</f>
        <v>0</v>
      </c>
    </row>
    <row r="7" spans="1:11" ht="15.5" x14ac:dyDescent="0.35">
      <c r="A7" s="3">
        <v>1075</v>
      </c>
      <c r="B7" s="3" t="s">
        <v>21</v>
      </c>
      <c r="C7" s="3" t="s">
        <v>22</v>
      </c>
      <c r="D7" s="3" t="s">
        <v>23</v>
      </c>
      <c r="E7" s="3" t="s">
        <v>24</v>
      </c>
      <c r="F7" s="3">
        <v>126</v>
      </c>
      <c r="G7" s="3" t="s">
        <v>25</v>
      </c>
      <c r="H7" s="4">
        <v>42221</v>
      </c>
      <c r="I7" s="5">
        <v>22.650786708090671</v>
      </c>
    </row>
    <row r="8" spans="1:11" ht="15.5" x14ac:dyDescent="0.35">
      <c r="A8" s="3">
        <v>1078</v>
      </c>
      <c r="B8" s="3" t="s">
        <v>26</v>
      </c>
      <c r="C8" s="3" t="s">
        <v>27</v>
      </c>
      <c r="D8" s="3" t="s">
        <v>28</v>
      </c>
      <c r="E8" s="3" t="s">
        <v>29</v>
      </c>
      <c r="F8" s="3">
        <v>101</v>
      </c>
      <c r="G8" s="3" t="s">
        <v>25</v>
      </c>
      <c r="H8" s="4">
        <v>39901</v>
      </c>
      <c r="I8" s="5">
        <v>35.093078297663361</v>
      </c>
    </row>
    <row r="9" spans="1:11" ht="15.5" x14ac:dyDescent="0.35">
      <c r="A9" s="3">
        <v>1152</v>
      </c>
      <c r="B9" s="3" t="s">
        <v>30</v>
      </c>
      <c r="C9" s="3" t="s">
        <v>31</v>
      </c>
      <c r="D9" s="3" t="s">
        <v>23</v>
      </c>
      <c r="E9" s="3" t="s">
        <v>32</v>
      </c>
      <c r="F9" s="3">
        <v>118</v>
      </c>
      <c r="G9" s="3" t="s">
        <v>25</v>
      </c>
      <c r="H9" s="4">
        <v>41292</v>
      </c>
      <c r="I9" s="5">
        <v>20.450480626241173</v>
      </c>
    </row>
    <row r="10" spans="1:11" ht="15.5" x14ac:dyDescent="0.35">
      <c r="A10" s="3">
        <v>1196</v>
      </c>
      <c r="B10" s="3" t="s">
        <v>33</v>
      </c>
      <c r="C10" s="3" t="s">
        <v>34</v>
      </c>
      <c r="D10" s="3" t="s">
        <v>35</v>
      </c>
      <c r="E10" s="3" t="s">
        <v>36</v>
      </c>
      <c r="F10" s="3">
        <v>289</v>
      </c>
      <c r="G10" s="3" t="s">
        <v>37</v>
      </c>
      <c r="H10" s="4">
        <v>44284</v>
      </c>
      <c r="I10" s="5">
        <v>21.116426350677912</v>
      </c>
    </row>
    <row r="11" spans="1:11" ht="15.5" x14ac:dyDescent="0.35">
      <c r="A11" s="3">
        <v>1284</v>
      </c>
      <c r="B11" s="3" t="s">
        <v>38</v>
      </c>
      <c r="C11" s="3" t="s">
        <v>39</v>
      </c>
      <c r="D11" s="3" t="s">
        <v>40</v>
      </c>
      <c r="E11" s="3" t="s">
        <v>41</v>
      </c>
      <c r="F11" s="3">
        <v>124</v>
      </c>
      <c r="G11" s="3" t="s">
        <v>14</v>
      </c>
      <c r="H11" s="4">
        <v>39449</v>
      </c>
      <c r="I11" s="5">
        <v>31.521433991091691</v>
      </c>
    </row>
    <row r="12" spans="1:11" ht="15.5" x14ac:dyDescent="0.35">
      <c r="A12" s="3">
        <v>1290</v>
      </c>
      <c r="B12" s="3" t="s">
        <v>42</v>
      </c>
      <c r="C12" s="3" t="s">
        <v>43</v>
      </c>
      <c r="D12" s="3" t="s">
        <v>23</v>
      </c>
      <c r="E12" s="3" t="s">
        <v>44</v>
      </c>
      <c r="F12" s="3">
        <v>113</v>
      </c>
      <c r="G12" s="3" t="s">
        <v>25</v>
      </c>
      <c r="H12" s="4">
        <v>39448</v>
      </c>
      <c r="I12" s="5">
        <v>26.263290691845491</v>
      </c>
    </row>
    <row r="13" spans="1:11" ht="15.5" x14ac:dyDescent="0.35">
      <c r="A13" s="3">
        <v>1293</v>
      </c>
      <c r="B13" s="3" t="s">
        <v>45</v>
      </c>
      <c r="C13" s="3" t="s">
        <v>46</v>
      </c>
      <c r="D13" s="3" t="s">
        <v>35</v>
      </c>
      <c r="E13" s="3" t="s">
        <v>47</v>
      </c>
      <c r="F13" s="3">
        <v>205</v>
      </c>
      <c r="G13" s="3" t="s">
        <v>37</v>
      </c>
      <c r="H13" s="4">
        <v>39337</v>
      </c>
      <c r="I13" s="5">
        <v>34.790615088923452</v>
      </c>
    </row>
    <row r="14" spans="1:11" ht="15.5" x14ac:dyDescent="0.35">
      <c r="A14" s="3">
        <v>1299</v>
      </c>
      <c r="B14" s="3" t="s">
        <v>48</v>
      </c>
      <c r="C14" s="3" t="s">
        <v>49</v>
      </c>
      <c r="D14" s="3" t="s">
        <v>50</v>
      </c>
      <c r="E14" s="3" t="s">
        <v>51</v>
      </c>
      <c r="F14" s="3">
        <v>127</v>
      </c>
      <c r="G14" s="3" t="s">
        <v>14</v>
      </c>
      <c r="H14" s="4">
        <v>41261</v>
      </c>
      <c r="I14" s="5">
        <v>36.358152121831047</v>
      </c>
    </row>
    <row r="15" spans="1:11" ht="15.5" x14ac:dyDescent="0.35">
      <c r="A15" s="3">
        <v>1302</v>
      </c>
      <c r="B15" s="3" t="s">
        <v>52</v>
      </c>
      <c r="C15" s="3" t="s">
        <v>53</v>
      </c>
      <c r="D15" s="3" t="s">
        <v>40</v>
      </c>
      <c r="E15" s="3" t="s">
        <v>54</v>
      </c>
      <c r="F15" s="3">
        <v>139</v>
      </c>
      <c r="G15" s="3" t="s">
        <v>14</v>
      </c>
      <c r="H15" s="4">
        <v>39298</v>
      </c>
      <c r="I15" s="5">
        <v>31.941259411760427</v>
      </c>
    </row>
    <row r="16" spans="1:11" ht="15.5" x14ac:dyDescent="0.35">
      <c r="A16" s="3">
        <v>1310</v>
      </c>
      <c r="B16" s="3" t="s">
        <v>10</v>
      </c>
      <c r="C16" s="3" t="s">
        <v>55</v>
      </c>
      <c r="D16" s="3" t="s">
        <v>50</v>
      </c>
      <c r="E16" s="3" t="s">
        <v>56</v>
      </c>
      <c r="F16" s="3">
        <v>137</v>
      </c>
      <c r="G16" s="3" t="s">
        <v>14</v>
      </c>
      <c r="H16" s="4">
        <v>40087</v>
      </c>
      <c r="I16" s="5">
        <v>27.748133280634171</v>
      </c>
    </row>
    <row r="17" spans="1:9" ht="15.5" x14ac:dyDescent="0.35">
      <c r="A17" s="3">
        <v>1329</v>
      </c>
      <c r="B17" s="3" t="s">
        <v>57</v>
      </c>
      <c r="C17" s="3" t="s">
        <v>58</v>
      </c>
      <c r="D17" s="3" t="s">
        <v>28</v>
      </c>
      <c r="E17" s="3" t="s">
        <v>59</v>
      </c>
      <c r="F17" s="3">
        <v>151</v>
      </c>
      <c r="G17" s="3" t="s">
        <v>25</v>
      </c>
      <c r="H17" s="4">
        <v>40959</v>
      </c>
      <c r="I17" s="5">
        <v>30.059453552217725</v>
      </c>
    </row>
    <row r="18" spans="1:9" ht="15.5" x14ac:dyDescent="0.35">
      <c r="A18" s="3">
        <v>1333</v>
      </c>
      <c r="B18" s="3" t="s">
        <v>60</v>
      </c>
      <c r="C18" s="3" t="s">
        <v>61</v>
      </c>
      <c r="D18" s="3" t="s">
        <v>35</v>
      </c>
      <c r="E18" s="3" t="s">
        <v>62</v>
      </c>
      <c r="F18" s="3">
        <v>122</v>
      </c>
      <c r="G18" s="3" t="s">
        <v>37</v>
      </c>
      <c r="H18" s="4">
        <v>41377</v>
      </c>
      <c r="I18" s="5">
        <v>28.040146247387376</v>
      </c>
    </row>
    <row r="19" spans="1:9" ht="15.5" x14ac:dyDescent="0.35">
      <c r="A19" s="3">
        <v>1368</v>
      </c>
      <c r="B19" s="3" t="s">
        <v>63</v>
      </c>
      <c r="C19" s="3" t="s">
        <v>64</v>
      </c>
      <c r="D19" s="3" t="s">
        <v>23</v>
      </c>
      <c r="E19" s="3" t="s">
        <v>65</v>
      </c>
      <c r="F19" s="3">
        <v>132</v>
      </c>
      <c r="G19" s="3" t="s">
        <v>25</v>
      </c>
      <c r="H19" s="4">
        <v>38784</v>
      </c>
      <c r="I19" s="5">
        <v>21.582316808537904</v>
      </c>
    </row>
    <row r="20" spans="1:9" ht="15.5" x14ac:dyDescent="0.35">
      <c r="A20" s="3">
        <v>1509</v>
      </c>
      <c r="B20" s="3" t="s">
        <v>66</v>
      </c>
      <c r="C20" s="3" t="s">
        <v>67</v>
      </c>
      <c r="D20" s="3" t="s">
        <v>12</v>
      </c>
      <c r="E20" s="3" t="s">
        <v>68</v>
      </c>
      <c r="F20" s="3">
        <v>135</v>
      </c>
      <c r="G20" s="3" t="s">
        <v>14</v>
      </c>
      <c r="H20" s="4">
        <v>39615</v>
      </c>
      <c r="I20" s="5">
        <v>28.504920646844454</v>
      </c>
    </row>
    <row r="21" spans="1:9" ht="15.5" x14ac:dyDescent="0.35">
      <c r="A21" s="3">
        <v>1516</v>
      </c>
      <c r="B21" s="3" t="s">
        <v>69</v>
      </c>
      <c r="C21" s="3" t="s">
        <v>70</v>
      </c>
      <c r="D21" s="3" t="s">
        <v>28</v>
      </c>
      <c r="E21" s="3" t="s">
        <v>71</v>
      </c>
      <c r="F21" s="3">
        <v>105</v>
      </c>
      <c r="G21" s="3" t="s">
        <v>25</v>
      </c>
      <c r="H21" s="4">
        <v>39510</v>
      </c>
      <c r="I21" s="5">
        <v>25.041609972404515</v>
      </c>
    </row>
    <row r="22" spans="1:9" ht="15.5" x14ac:dyDescent="0.35">
      <c r="A22" s="3">
        <v>1529</v>
      </c>
      <c r="B22" s="3" t="s">
        <v>72</v>
      </c>
      <c r="C22" s="3" t="s">
        <v>73</v>
      </c>
      <c r="D22" s="3" t="s">
        <v>40</v>
      </c>
      <c r="E22" s="3" t="s">
        <v>74</v>
      </c>
      <c r="F22" s="3">
        <v>129</v>
      </c>
      <c r="G22" s="3" t="s">
        <v>14</v>
      </c>
      <c r="H22" s="4">
        <v>40203</v>
      </c>
      <c r="I22" s="5">
        <v>36.76047319596379</v>
      </c>
    </row>
    <row r="23" spans="1:9" ht="15.5" x14ac:dyDescent="0.35">
      <c r="A23" s="3">
        <v>1656</v>
      </c>
      <c r="B23" s="3" t="s">
        <v>75</v>
      </c>
      <c r="C23" s="3" t="s">
        <v>76</v>
      </c>
      <c r="D23" s="3" t="s">
        <v>50</v>
      </c>
      <c r="E23" s="3" t="s">
        <v>77</v>
      </c>
      <c r="F23" s="3">
        <v>149</v>
      </c>
      <c r="G23" s="3" t="s">
        <v>14</v>
      </c>
      <c r="H23" s="4">
        <v>40523</v>
      </c>
      <c r="I23" s="5">
        <v>34.594860632050001</v>
      </c>
    </row>
    <row r="24" spans="1:9" ht="15.5" x14ac:dyDescent="0.35">
      <c r="A24" s="3">
        <v>1672</v>
      </c>
      <c r="B24" s="3" t="s">
        <v>78</v>
      </c>
      <c r="C24" s="3" t="s">
        <v>79</v>
      </c>
      <c r="D24" s="3" t="s">
        <v>50</v>
      </c>
      <c r="E24" s="3" t="s">
        <v>80</v>
      </c>
      <c r="F24" s="3">
        <v>114</v>
      </c>
      <c r="G24" s="3" t="s">
        <v>14</v>
      </c>
      <c r="H24" s="4">
        <v>41377</v>
      </c>
      <c r="I24" s="5">
        <v>21.821067915080782</v>
      </c>
    </row>
    <row r="25" spans="1:9" ht="15.5" x14ac:dyDescent="0.35">
      <c r="A25" s="3">
        <v>1673</v>
      </c>
      <c r="B25" s="3" t="s">
        <v>81</v>
      </c>
      <c r="C25" s="3" t="s">
        <v>39</v>
      </c>
      <c r="D25" s="3" t="s">
        <v>23</v>
      </c>
      <c r="E25" s="3" t="s">
        <v>82</v>
      </c>
      <c r="F25" s="3">
        <v>112</v>
      </c>
      <c r="G25" s="3" t="s">
        <v>25</v>
      </c>
      <c r="H25" s="4">
        <v>42086</v>
      </c>
      <c r="I25" s="5">
        <v>34.737713847797657</v>
      </c>
    </row>
    <row r="26" spans="1:9" ht="15.5" x14ac:dyDescent="0.35">
      <c r="A26" s="3">
        <v>1676</v>
      </c>
      <c r="B26" s="3" t="s">
        <v>83</v>
      </c>
      <c r="C26" s="3" t="s">
        <v>84</v>
      </c>
      <c r="D26" s="3" t="s">
        <v>40</v>
      </c>
      <c r="E26" s="3" t="s">
        <v>85</v>
      </c>
      <c r="F26" s="3">
        <v>115</v>
      </c>
      <c r="G26" s="3" t="s">
        <v>14</v>
      </c>
      <c r="H26" s="4">
        <v>38283</v>
      </c>
      <c r="I26" s="5">
        <v>23.923732649470132</v>
      </c>
    </row>
    <row r="27" spans="1:9" ht="15.5" x14ac:dyDescent="0.35">
      <c r="A27" s="3">
        <v>1721</v>
      </c>
      <c r="B27" s="3" t="s">
        <v>86</v>
      </c>
      <c r="C27" s="3" t="s">
        <v>87</v>
      </c>
      <c r="D27" s="3" t="s">
        <v>35</v>
      </c>
      <c r="E27" s="3" t="s">
        <v>88</v>
      </c>
      <c r="F27" s="3">
        <v>102</v>
      </c>
      <c r="G27" s="3" t="s">
        <v>37</v>
      </c>
      <c r="H27" s="4">
        <v>41489</v>
      </c>
      <c r="I27" s="5">
        <v>30.530481883132325</v>
      </c>
    </row>
    <row r="28" spans="1:9" ht="15.5" x14ac:dyDescent="0.35">
      <c r="A28" s="3">
        <v>1723</v>
      </c>
      <c r="B28" s="3" t="s">
        <v>89</v>
      </c>
      <c r="C28" s="3" t="s">
        <v>31</v>
      </c>
      <c r="D28" s="3" t="s">
        <v>40</v>
      </c>
      <c r="E28" s="3" t="s">
        <v>90</v>
      </c>
      <c r="F28" s="3">
        <v>145</v>
      </c>
      <c r="G28" s="3" t="s">
        <v>14</v>
      </c>
      <c r="H28" s="4">
        <v>36929</v>
      </c>
      <c r="I28" s="5">
        <v>30.633823369091417</v>
      </c>
    </row>
    <row r="29" spans="1:9" ht="15.5" x14ac:dyDescent="0.35">
      <c r="A29" s="3">
        <v>1758</v>
      </c>
      <c r="B29" s="3" t="s">
        <v>91</v>
      </c>
      <c r="C29" s="3" t="s">
        <v>92</v>
      </c>
      <c r="D29" s="3" t="s">
        <v>28</v>
      </c>
      <c r="E29" s="3" t="s">
        <v>93</v>
      </c>
      <c r="F29" s="3">
        <v>107</v>
      </c>
      <c r="G29" s="3" t="s">
        <v>25</v>
      </c>
      <c r="H29" s="4">
        <v>38426</v>
      </c>
      <c r="I29" s="5">
        <v>23.323201962374185</v>
      </c>
    </row>
    <row r="30" spans="1:9" ht="15.5" x14ac:dyDescent="0.35">
      <c r="A30" s="3">
        <v>1792</v>
      </c>
      <c r="B30" s="3" t="s">
        <v>94</v>
      </c>
      <c r="C30" s="3" t="s">
        <v>95</v>
      </c>
      <c r="D30" s="3" t="s">
        <v>12</v>
      </c>
      <c r="E30" s="3" t="s">
        <v>96</v>
      </c>
      <c r="F30" s="3">
        <v>111</v>
      </c>
      <c r="G30" s="3" t="s">
        <v>14</v>
      </c>
      <c r="H30" s="4">
        <v>41629</v>
      </c>
      <c r="I30" s="5">
        <v>22.865282515192384</v>
      </c>
    </row>
    <row r="31" spans="1:9" ht="15.5" x14ac:dyDescent="0.35">
      <c r="A31" s="3">
        <v>1814</v>
      </c>
      <c r="B31" s="3" t="s">
        <v>97</v>
      </c>
      <c r="C31" s="3" t="s">
        <v>553</v>
      </c>
      <c r="D31" s="3" t="s">
        <v>35</v>
      </c>
      <c r="E31" s="3" t="s">
        <v>98</v>
      </c>
      <c r="F31" s="3">
        <v>103</v>
      </c>
      <c r="G31" s="3" t="s">
        <v>37</v>
      </c>
      <c r="H31" s="4">
        <v>40969</v>
      </c>
      <c r="I31" s="5">
        <v>28.314886343881007</v>
      </c>
    </row>
    <row r="32" spans="1:9" ht="15.5" x14ac:dyDescent="0.35">
      <c r="A32" s="3">
        <v>1908</v>
      </c>
      <c r="B32" s="3" t="s">
        <v>99</v>
      </c>
      <c r="C32" s="3" t="s">
        <v>100</v>
      </c>
      <c r="D32" s="3" t="s">
        <v>12</v>
      </c>
      <c r="E32" s="3" t="s">
        <v>101</v>
      </c>
      <c r="F32" s="3">
        <v>152</v>
      </c>
      <c r="G32" s="3" t="s">
        <v>14</v>
      </c>
      <c r="H32" s="4">
        <v>39215</v>
      </c>
      <c r="I32" s="5">
        <v>21.583297549698294</v>
      </c>
    </row>
    <row r="33" spans="1:9" ht="15.5" x14ac:dyDescent="0.35">
      <c r="A33" s="3">
        <v>1931</v>
      </c>
      <c r="B33" s="3" t="s">
        <v>102</v>
      </c>
      <c r="C33" s="3" t="s">
        <v>103</v>
      </c>
      <c r="D33" s="3" t="s">
        <v>28</v>
      </c>
      <c r="E33" s="3" t="s">
        <v>104</v>
      </c>
      <c r="F33" s="3">
        <v>110</v>
      </c>
      <c r="G33" s="3" t="s">
        <v>25</v>
      </c>
      <c r="H33" s="4">
        <v>41077</v>
      </c>
      <c r="I33" s="5">
        <v>22.096372011411539</v>
      </c>
    </row>
    <row r="34" spans="1:9" ht="15.5" x14ac:dyDescent="0.35">
      <c r="A34" s="3">
        <v>1960</v>
      </c>
      <c r="B34" s="3" t="s">
        <v>105</v>
      </c>
      <c r="C34" s="3" t="s">
        <v>106</v>
      </c>
      <c r="D34" s="3" t="s">
        <v>50</v>
      </c>
      <c r="E34" s="3" t="s">
        <v>107</v>
      </c>
      <c r="F34" s="3">
        <v>150</v>
      </c>
      <c r="G34" s="3" t="s">
        <v>14</v>
      </c>
      <c r="H34" s="4">
        <v>40127</v>
      </c>
      <c r="I34" s="5">
        <v>24.110587484316248</v>
      </c>
    </row>
    <row r="35" spans="1:9" ht="15.5" x14ac:dyDescent="0.35">
      <c r="A35" s="3">
        <v>1964</v>
      </c>
      <c r="B35" s="3" t="s">
        <v>108</v>
      </c>
      <c r="C35" s="3" t="s">
        <v>109</v>
      </c>
      <c r="D35" s="3" t="s">
        <v>28</v>
      </c>
      <c r="E35" s="3" t="s">
        <v>110</v>
      </c>
      <c r="F35" s="3">
        <v>108</v>
      </c>
      <c r="G35" s="3" t="s">
        <v>25</v>
      </c>
      <c r="H35" s="4">
        <v>41957</v>
      </c>
      <c r="I35" s="5">
        <v>32.746626443985036</v>
      </c>
    </row>
    <row r="36" spans="1:9" ht="15.5" x14ac:dyDescent="0.35">
      <c r="A36" s="3">
        <v>1975</v>
      </c>
      <c r="B36" s="3" t="s">
        <v>111</v>
      </c>
      <c r="C36" s="3" t="s">
        <v>112</v>
      </c>
      <c r="D36" s="3" t="s">
        <v>28</v>
      </c>
      <c r="E36" s="3" t="s">
        <v>113</v>
      </c>
      <c r="F36" s="3">
        <v>125</v>
      </c>
      <c r="G36" s="3" t="s">
        <v>25</v>
      </c>
      <c r="H36" s="4">
        <v>43523</v>
      </c>
      <c r="I36" s="5">
        <v>20.224401476642818</v>
      </c>
    </row>
    <row r="37" spans="1:9" ht="15.5" x14ac:dyDescent="0.35">
      <c r="A37" s="3">
        <v>1983</v>
      </c>
      <c r="B37" s="3" t="s">
        <v>108</v>
      </c>
      <c r="C37" s="3" t="s">
        <v>114</v>
      </c>
      <c r="D37" s="3" t="s">
        <v>12</v>
      </c>
      <c r="E37" s="3" t="s">
        <v>115</v>
      </c>
      <c r="F37" s="3">
        <v>154</v>
      </c>
      <c r="G37" s="3" t="s">
        <v>14</v>
      </c>
      <c r="H37" s="4">
        <v>44007</v>
      </c>
      <c r="I37" s="5">
        <v>26.320559271906468</v>
      </c>
    </row>
    <row r="38" spans="1:9" ht="15.5" x14ac:dyDescent="0.35">
      <c r="A38" s="3">
        <v>1990</v>
      </c>
      <c r="B38" s="3" t="s">
        <v>116</v>
      </c>
      <c r="C38" s="3" t="s">
        <v>117</v>
      </c>
      <c r="D38" s="3" t="s">
        <v>50</v>
      </c>
      <c r="E38" s="3" t="s">
        <v>118</v>
      </c>
      <c r="F38" s="3">
        <v>198</v>
      </c>
      <c r="G38" s="3" t="s">
        <v>14</v>
      </c>
      <c r="H38" s="4">
        <v>44238</v>
      </c>
      <c r="I38" s="5">
        <v>27.176260395039776</v>
      </c>
    </row>
    <row r="39" spans="1:9" ht="15.5" x14ac:dyDescent="0.35">
      <c r="A39" s="3">
        <v>1995</v>
      </c>
      <c r="B39" s="3" t="s">
        <v>119</v>
      </c>
      <c r="C39" s="3" t="s">
        <v>120</v>
      </c>
      <c r="D39" s="3" t="s">
        <v>12</v>
      </c>
      <c r="E39" s="3" t="s">
        <v>121</v>
      </c>
      <c r="F39" s="3">
        <v>198</v>
      </c>
      <c r="G39" s="3" t="s">
        <v>14</v>
      </c>
      <c r="H39" s="4">
        <v>44253</v>
      </c>
      <c r="I39" s="5">
        <v>27.273205533671039</v>
      </c>
    </row>
    <row r="40" spans="1:9" ht="15.5" x14ac:dyDescent="0.35">
      <c r="A40" s="3">
        <v>1999</v>
      </c>
      <c r="B40" s="3" t="s">
        <v>122</v>
      </c>
      <c r="C40" s="3" t="s">
        <v>123</v>
      </c>
      <c r="D40" s="3" t="s">
        <v>35</v>
      </c>
      <c r="E40" s="3" t="s">
        <v>124</v>
      </c>
      <c r="F40" s="3">
        <v>428</v>
      </c>
      <c r="G40" s="3" t="s">
        <v>37</v>
      </c>
      <c r="H40" s="4">
        <v>44379</v>
      </c>
      <c r="I40" s="5">
        <v>20.275620323911021</v>
      </c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FF"/>
  </sheetPr>
  <dimension ref="B19:C20"/>
  <sheetViews>
    <sheetView showGridLines="0" workbookViewId="0">
      <selection activeCell="I26" sqref="I26"/>
    </sheetView>
  </sheetViews>
  <sheetFormatPr defaultColWidth="7.2109375" defaultRowHeight="14.5" x14ac:dyDescent="0.35"/>
  <cols>
    <col min="1" max="16384" width="7.2109375" style="6"/>
  </cols>
  <sheetData>
    <row r="19" spans="2:3" x14ac:dyDescent="0.35">
      <c r="B19" s="62"/>
    </row>
    <row r="20" spans="2:3" x14ac:dyDescent="0.35">
      <c r="B20" s="62"/>
      <c r="C20" s="6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EA8D-53B7-40EE-A5EA-F7D632AF213D}">
  <dimension ref="A1:B8"/>
  <sheetViews>
    <sheetView tabSelected="1" topLeftCell="A2" zoomScale="87" workbookViewId="0">
      <selection activeCell="B14" sqref="B14"/>
    </sheetView>
  </sheetViews>
  <sheetFormatPr defaultRowHeight="16" x14ac:dyDescent="0.4"/>
  <cols>
    <col min="1" max="1" width="13.640625" bestFit="1" customWidth="1"/>
    <col min="2" max="2" width="20.2109375" bestFit="1" customWidth="1"/>
    <col min="3" max="4" width="7.78515625" bestFit="1" customWidth="1"/>
    <col min="5" max="5" width="4.78515625" bestFit="1" customWidth="1"/>
    <col min="6" max="6" width="7.78515625" bestFit="1" customWidth="1"/>
    <col min="7" max="7" width="4.78515625" bestFit="1" customWidth="1"/>
    <col min="8" max="9" width="7.78515625" bestFit="1" customWidth="1"/>
    <col min="10" max="10" width="6.78515625" bestFit="1" customWidth="1"/>
    <col min="11" max="11" width="4.78515625" bestFit="1" customWidth="1"/>
    <col min="12" max="13" width="7.78515625" bestFit="1" customWidth="1"/>
    <col min="14" max="14" width="11.78515625" bestFit="1" customWidth="1"/>
  </cols>
  <sheetData>
    <row r="1" spans="1:2" x14ac:dyDescent="0.4">
      <c r="A1" s="95" t="s">
        <v>399</v>
      </c>
      <c r="B1" t="s">
        <v>558</v>
      </c>
    </row>
    <row r="3" spans="1:2" x14ac:dyDescent="0.4">
      <c r="A3" s="95" t="s">
        <v>555</v>
      </c>
      <c r="B3" t="s">
        <v>557</v>
      </c>
    </row>
    <row r="4" spans="1:2" x14ac:dyDescent="0.4">
      <c r="A4" s="96" t="s">
        <v>297</v>
      </c>
      <c r="B4" s="97">
        <v>8278.07</v>
      </c>
    </row>
    <row r="5" spans="1:2" x14ac:dyDescent="0.4">
      <c r="A5" s="98" t="s">
        <v>480</v>
      </c>
      <c r="B5" s="97">
        <v>8278.07</v>
      </c>
    </row>
    <row r="6" spans="1:2" x14ac:dyDescent="0.4">
      <c r="A6" s="96" t="s">
        <v>317</v>
      </c>
      <c r="B6" s="97">
        <v>3041.45</v>
      </c>
    </row>
    <row r="7" spans="1:2" x14ac:dyDescent="0.4">
      <c r="A7" s="98" t="s">
        <v>451</v>
      </c>
      <c r="B7" s="97">
        <v>3041.45</v>
      </c>
    </row>
    <row r="8" spans="1:2" x14ac:dyDescent="0.4">
      <c r="A8" s="96" t="s">
        <v>556</v>
      </c>
      <c r="B8" s="97">
        <v>11319.52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V68"/>
  <sheetViews>
    <sheetView topLeftCell="N54" zoomScale="110" workbookViewId="0">
      <selection activeCell="H7" sqref="H7"/>
    </sheetView>
  </sheetViews>
  <sheetFormatPr defaultColWidth="7.2109375" defaultRowHeight="14.5" x14ac:dyDescent="0.35"/>
  <cols>
    <col min="1" max="1" width="9.5" style="6" bestFit="1" customWidth="1"/>
    <col min="2" max="2" width="11.140625" style="6" bestFit="1" customWidth="1"/>
    <col min="3" max="3" width="12" style="6" bestFit="1" customWidth="1"/>
    <col min="4" max="4" width="14.42578125" style="6" bestFit="1" customWidth="1"/>
    <col min="5" max="5" width="10.5" style="6" bestFit="1" customWidth="1"/>
    <col min="6" max="6" width="9.0703125" style="6" bestFit="1" customWidth="1"/>
    <col min="7" max="7" width="7.35546875" style="6" bestFit="1" customWidth="1"/>
    <col min="8" max="8" width="14.2109375" style="6" bestFit="1" customWidth="1"/>
    <col min="9" max="9" width="11.78515625" style="6" bestFit="1" customWidth="1"/>
    <col min="10" max="10" width="8.5" style="6" bestFit="1" customWidth="1"/>
    <col min="11" max="11" width="12.7109375" style="6" bestFit="1" customWidth="1"/>
    <col min="12" max="12" width="13.92578125" style="6" bestFit="1" customWidth="1"/>
    <col min="13" max="13" width="15.0703125" style="6" bestFit="1" customWidth="1"/>
    <col min="14" max="14" width="9.640625" style="6" bestFit="1" customWidth="1"/>
    <col min="15" max="15" width="10.5" style="6" bestFit="1" customWidth="1"/>
    <col min="16" max="16" width="17.42578125" style="6" bestFit="1" customWidth="1"/>
    <col min="17" max="17" width="15.0703125" style="6" bestFit="1" customWidth="1"/>
    <col min="18" max="18" width="14.78515625" style="6" bestFit="1" customWidth="1"/>
    <col min="19" max="19" width="10.28515625" style="6" bestFit="1" customWidth="1"/>
    <col min="20" max="21" width="9.7109375" style="6" bestFit="1" customWidth="1"/>
    <col min="22" max="22" width="12.28515625" style="6" bestFit="1" customWidth="1"/>
    <col min="23" max="23" width="9.85546875" style="6" bestFit="1" customWidth="1"/>
    <col min="24" max="16384" width="7.2109375" style="6"/>
  </cols>
  <sheetData>
    <row r="1" spans="1:22" ht="18.5" x14ac:dyDescent="0.45">
      <c r="A1" s="89" t="s">
        <v>394</v>
      </c>
      <c r="B1" s="89"/>
      <c r="C1" s="89"/>
      <c r="D1" s="89"/>
    </row>
    <row r="3" spans="1:22" x14ac:dyDescent="0.35">
      <c r="A3" s="64" t="s">
        <v>395</v>
      </c>
      <c r="B3" s="64" t="s">
        <v>396</v>
      </c>
      <c r="C3" s="64" t="s">
        <v>397</v>
      </c>
      <c r="D3" s="64" t="s">
        <v>318</v>
      </c>
      <c r="E3" s="64" t="s">
        <v>398</v>
      </c>
      <c r="F3" s="64" t="s">
        <v>399</v>
      </c>
      <c r="G3" s="64" t="s">
        <v>400</v>
      </c>
      <c r="H3" s="64" t="s">
        <v>401</v>
      </c>
      <c r="I3" s="64" t="s">
        <v>352</v>
      </c>
      <c r="J3" s="64" t="s">
        <v>334</v>
      </c>
      <c r="K3" s="64" t="s">
        <v>402</v>
      </c>
      <c r="L3" s="64" t="s">
        <v>403</v>
      </c>
      <c r="M3" s="64" t="s">
        <v>404</v>
      </c>
      <c r="N3" s="64" t="s">
        <v>405</v>
      </c>
      <c r="O3" s="64" t="s">
        <v>406</v>
      </c>
      <c r="P3" s="64" t="s">
        <v>407</v>
      </c>
      <c r="Q3" s="64" t="s">
        <v>408</v>
      </c>
      <c r="R3" s="64" t="s">
        <v>292</v>
      </c>
      <c r="S3" s="64" t="s">
        <v>409</v>
      </c>
      <c r="T3" s="64" t="s">
        <v>410</v>
      </c>
      <c r="U3" s="64" t="s">
        <v>411</v>
      </c>
      <c r="V3" s="64" t="s">
        <v>412</v>
      </c>
    </row>
    <row r="4" spans="1:22" ht="15.5" x14ac:dyDescent="0.35">
      <c r="A4" s="65">
        <v>1368</v>
      </c>
      <c r="B4" s="66">
        <v>45287</v>
      </c>
      <c r="C4" s="65">
        <v>27</v>
      </c>
      <c r="D4" s="65" t="s">
        <v>413</v>
      </c>
      <c r="E4" s="65" t="s">
        <v>414</v>
      </c>
      <c r="F4" s="65" t="s">
        <v>415</v>
      </c>
      <c r="G4" s="65" t="s">
        <v>416</v>
      </c>
      <c r="H4" s="65" t="s">
        <v>417</v>
      </c>
      <c r="I4" s="65" t="s">
        <v>418</v>
      </c>
      <c r="J4" s="65" t="s">
        <v>317</v>
      </c>
      <c r="K4" s="66">
        <f t="shared" ref="K4:K35" si="0">B4+2</f>
        <v>45289</v>
      </c>
      <c r="L4" s="65" t="s">
        <v>419</v>
      </c>
      <c r="M4" s="65" t="s">
        <v>420</v>
      </c>
      <c r="N4" s="65" t="s">
        <v>415</v>
      </c>
      <c r="O4" s="65" t="s">
        <v>416</v>
      </c>
      <c r="P4" s="65" t="s">
        <v>417</v>
      </c>
      <c r="Q4" s="65" t="s">
        <v>421</v>
      </c>
      <c r="R4" s="65" t="s">
        <v>422</v>
      </c>
      <c r="S4" s="67">
        <v>14</v>
      </c>
      <c r="T4" s="65">
        <v>19</v>
      </c>
      <c r="U4" s="67">
        <f t="shared" ref="U4:U35" si="1">S4*T4</f>
        <v>266</v>
      </c>
      <c r="V4" s="68">
        <v>25.802</v>
      </c>
    </row>
    <row r="5" spans="1:22" ht="15.5" x14ac:dyDescent="0.35">
      <c r="A5" s="65">
        <v>1369</v>
      </c>
      <c r="B5" s="66">
        <v>45287</v>
      </c>
      <c r="C5" s="65">
        <v>27</v>
      </c>
      <c r="D5" s="65" t="s">
        <v>413</v>
      </c>
      <c r="E5" s="65" t="s">
        <v>414</v>
      </c>
      <c r="F5" s="65" t="s">
        <v>415</v>
      </c>
      <c r="G5" s="65" t="s">
        <v>416</v>
      </c>
      <c r="H5" s="65" t="s">
        <v>417</v>
      </c>
      <c r="I5" s="65" t="s">
        <v>418</v>
      </c>
      <c r="J5" s="65" t="s">
        <v>317</v>
      </c>
      <c r="K5" s="66">
        <f t="shared" si="0"/>
        <v>45289</v>
      </c>
      <c r="L5" s="65" t="s">
        <v>419</v>
      </c>
      <c r="M5" s="65" t="s">
        <v>420</v>
      </c>
      <c r="N5" s="65" t="s">
        <v>415</v>
      </c>
      <c r="O5" s="65" t="s">
        <v>416</v>
      </c>
      <c r="P5" s="65" t="s">
        <v>417</v>
      </c>
      <c r="Q5" s="65" t="s">
        <v>423</v>
      </c>
      <c r="R5" s="65" t="s">
        <v>424</v>
      </c>
      <c r="S5" s="67">
        <v>3.5</v>
      </c>
      <c r="T5" s="65">
        <v>60</v>
      </c>
      <c r="U5" s="67">
        <f t="shared" si="1"/>
        <v>210</v>
      </c>
      <c r="V5" s="68">
        <v>20.16</v>
      </c>
    </row>
    <row r="6" spans="1:22" ht="15.5" x14ac:dyDescent="0.35">
      <c r="A6" s="65">
        <v>1370</v>
      </c>
      <c r="B6" s="66">
        <v>45264</v>
      </c>
      <c r="C6" s="65">
        <v>4</v>
      </c>
      <c r="D6" s="65" t="s">
        <v>425</v>
      </c>
      <c r="E6" s="65" t="s">
        <v>426</v>
      </c>
      <c r="F6" s="65" t="s">
        <v>427</v>
      </c>
      <c r="G6" s="65" t="s">
        <v>428</v>
      </c>
      <c r="H6" s="65" t="s">
        <v>417</v>
      </c>
      <c r="I6" s="65" t="s">
        <v>429</v>
      </c>
      <c r="J6" s="65" t="s">
        <v>297</v>
      </c>
      <c r="K6" s="66">
        <f t="shared" si="0"/>
        <v>45266</v>
      </c>
      <c r="L6" s="65" t="s">
        <v>430</v>
      </c>
      <c r="M6" s="65" t="s">
        <v>431</v>
      </c>
      <c r="N6" s="65" t="s">
        <v>427</v>
      </c>
      <c r="O6" s="65" t="s">
        <v>428</v>
      </c>
      <c r="P6" s="65" t="s">
        <v>417</v>
      </c>
      <c r="Q6" s="65" t="s">
        <v>432</v>
      </c>
      <c r="R6" s="65" t="s">
        <v>424</v>
      </c>
      <c r="S6" s="67">
        <v>30</v>
      </c>
      <c r="T6" s="65">
        <v>81</v>
      </c>
      <c r="U6" s="67">
        <f t="shared" si="1"/>
        <v>2430</v>
      </c>
      <c r="V6" s="68">
        <v>255.15</v>
      </c>
    </row>
    <row r="7" spans="1:22" ht="15.5" x14ac:dyDescent="0.35">
      <c r="A7" s="65">
        <v>1371</v>
      </c>
      <c r="B7" s="66">
        <v>45264</v>
      </c>
      <c r="C7" s="65">
        <v>4</v>
      </c>
      <c r="D7" s="65" t="s">
        <v>425</v>
      </c>
      <c r="E7" s="65" t="s">
        <v>426</v>
      </c>
      <c r="F7" s="65" t="s">
        <v>427</v>
      </c>
      <c r="G7" s="65" t="s">
        <v>428</v>
      </c>
      <c r="H7" s="65" t="s">
        <v>417</v>
      </c>
      <c r="I7" s="65" t="s">
        <v>429</v>
      </c>
      <c r="J7" s="65" t="s">
        <v>297</v>
      </c>
      <c r="K7" s="66">
        <f t="shared" si="0"/>
        <v>45266</v>
      </c>
      <c r="L7" s="65" t="s">
        <v>430</v>
      </c>
      <c r="M7" s="65" t="s">
        <v>431</v>
      </c>
      <c r="N7" s="65" t="s">
        <v>427</v>
      </c>
      <c r="O7" s="65" t="s">
        <v>428</v>
      </c>
      <c r="P7" s="65" t="s">
        <v>417</v>
      </c>
      <c r="Q7" s="65" t="s">
        <v>433</v>
      </c>
      <c r="R7" s="65" t="s">
        <v>424</v>
      </c>
      <c r="S7" s="67">
        <v>53</v>
      </c>
      <c r="T7" s="65">
        <v>83</v>
      </c>
      <c r="U7" s="67">
        <f t="shared" si="1"/>
        <v>4399</v>
      </c>
      <c r="V7" s="68">
        <v>461.89500000000004</v>
      </c>
    </row>
    <row r="8" spans="1:22" ht="15.5" x14ac:dyDescent="0.35">
      <c r="A8" s="65">
        <v>1372</v>
      </c>
      <c r="B8" s="66">
        <v>45264</v>
      </c>
      <c r="C8" s="65">
        <v>4</v>
      </c>
      <c r="D8" s="65" t="s">
        <v>425</v>
      </c>
      <c r="E8" s="65" t="s">
        <v>426</v>
      </c>
      <c r="F8" s="65" t="s">
        <v>427</v>
      </c>
      <c r="G8" s="65" t="s">
        <v>428</v>
      </c>
      <c r="H8" s="65" t="s">
        <v>417</v>
      </c>
      <c r="I8" s="65" t="s">
        <v>429</v>
      </c>
      <c r="J8" s="65" t="s">
        <v>297</v>
      </c>
      <c r="K8" s="66">
        <f t="shared" si="0"/>
        <v>45266</v>
      </c>
      <c r="L8" s="65" t="s">
        <v>430</v>
      </c>
      <c r="M8" s="65" t="s">
        <v>431</v>
      </c>
      <c r="N8" s="65" t="s">
        <v>427</v>
      </c>
      <c r="O8" s="65" t="s">
        <v>428</v>
      </c>
      <c r="P8" s="65" t="s">
        <v>417</v>
      </c>
      <c r="Q8" s="65" t="s">
        <v>423</v>
      </c>
      <c r="R8" s="65" t="s">
        <v>424</v>
      </c>
      <c r="S8" s="67">
        <v>3.5</v>
      </c>
      <c r="T8" s="65">
        <v>75</v>
      </c>
      <c r="U8" s="67">
        <f t="shared" si="1"/>
        <v>262.5</v>
      </c>
      <c r="V8" s="68">
        <v>26.25</v>
      </c>
    </row>
    <row r="9" spans="1:22" ht="15.5" x14ac:dyDescent="0.35">
      <c r="A9" s="65">
        <v>1373</v>
      </c>
      <c r="B9" s="66">
        <v>45272</v>
      </c>
      <c r="C9" s="65">
        <v>12</v>
      </c>
      <c r="D9" s="65" t="s">
        <v>434</v>
      </c>
      <c r="E9" s="65" t="s">
        <v>435</v>
      </c>
      <c r="F9" s="65" t="s">
        <v>415</v>
      </c>
      <c r="G9" s="65" t="s">
        <v>416</v>
      </c>
      <c r="H9" s="65" t="s">
        <v>417</v>
      </c>
      <c r="I9" s="65" t="s">
        <v>418</v>
      </c>
      <c r="J9" s="65" t="s">
        <v>317</v>
      </c>
      <c r="K9" s="66">
        <f t="shared" si="0"/>
        <v>45274</v>
      </c>
      <c r="L9" s="65" t="s">
        <v>419</v>
      </c>
      <c r="M9" s="65" t="s">
        <v>436</v>
      </c>
      <c r="N9" s="65" t="s">
        <v>415</v>
      </c>
      <c r="O9" s="65" t="s">
        <v>416</v>
      </c>
      <c r="P9" s="65" t="s">
        <v>417</v>
      </c>
      <c r="Q9" s="65" t="s">
        <v>437</v>
      </c>
      <c r="R9" s="65" t="s">
        <v>422</v>
      </c>
      <c r="S9" s="67">
        <v>18</v>
      </c>
      <c r="T9" s="65">
        <v>97</v>
      </c>
      <c r="U9" s="67">
        <f t="shared" si="1"/>
        <v>1746</v>
      </c>
      <c r="V9" s="68">
        <v>183.33000000000004</v>
      </c>
    </row>
    <row r="10" spans="1:22" ht="15.5" x14ac:dyDescent="0.35">
      <c r="A10" s="65">
        <v>1374</v>
      </c>
      <c r="B10" s="66">
        <v>45272</v>
      </c>
      <c r="C10" s="65">
        <v>12</v>
      </c>
      <c r="D10" s="65" t="s">
        <v>434</v>
      </c>
      <c r="E10" s="65" t="s">
        <v>435</v>
      </c>
      <c r="F10" s="65" t="s">
        <v>415</v>
      </c>
      <c r="G10" s="65" t="s">
        <v>416</v>
      </c>
      <c r="H10" s="65" t="s">
        <v>417</v>
      </c>
      <c r="I10" s="65" t="s">
        <v>418</v>
      </c>
      <c r="J10" s="65" t="s">
        <v>317</v>
      </c>
      <c r="K10" s="66">
        <f t="shared" si="0"/>
        <v>45274</v>
      </c>
      <c r="L10" s="65" t="s">
        <v>419</v>
      </c>
      <c r="M10" s="65" t="s">
        <v>436</v>
      </c>
      <c r="N10" s="65" t="s">
        <v>415</v>
      </c>
      <c r="O10" s="65" t="s">
        <v>416</v>
      </c>
      <c r="P10" s="65" t="s">
        <v>417</v>
      </c>
      <c r="Q10" s="65" t="s">
        <v>438</v>
      </c>
      <c r="R10" s="65" t="s">
        <v>422</v>
      </c>
      <c r="S10" s="67">
        <v>46</v>
      </c>
      <c r="T10" s="65">
        <v>61</v>
      </c>
      <c r="U10" s="67">
        <f t="shared" si="1"/>
        <v>2806</v>
      </c>
      <c r="V10" s="68">
        <v>291.82400000000001</v>
      </c>
    </row>
    <row r="11" spans="1:22" ht="15.5" x14ac:dyDescent="0.35">
      <c r="A11" s="65">
        <v>1375</v>
      </c>
      <c r="B11" s="66">
        <v>45268</v>
      </c>
      <c r="C11" s="65">
        <v>8</v>
      </c>
      <c r="D11" s="65" t="s">
        <v>439</v>
      </c>
      <c r="E11" s="65" t="s">
        <v>440</v>
      </c>
      <c r="F11" s="65" t="s">
        <v>441</v>
      </c>
      <c r="G11" s="65" t="s">
        <v>442</v>
      </c>
      <c r="H11" s="65" t="s">
        <v>417</v>
      </c>
      <c r="I11" s="65" t="s">
        <v>443</v>
      </c>
      <c r="J11" s="65" t="s">
        <v>313</v>
      </c>
      <c r="K11" s="66">
        <f t="shared" si="0"/>
        <v>45270</v>
      </c>
      <c r="L11" s="65" t="s">
        <v>444</v>
      </c>
      <c r="M11" s="65" t="s">
        <v>445</v>
      </c>
      <c r="N11" s="65" t="s">
        <v>441</v>
      </c>
      <c r="O11" s="65" t="s">
        <v>442</v>
      </c>
      <c r="P11" s="65" t="s">
        <v>417</v>
      </c>
      <c r="Q11" s="65" t="s">
        <v>446</v>
      </c>
      <c r="R11" s="65" t="s">
        <v>447</v>
      </c>
      <c r="S11" s="67">
        <v>9.1999999999999993</v>
      </c>
      <c r="T11" s="65">
        <v>28</v>
      </c>
      <c r="U11" s="67">
        <f t="shared" si="1"/>
        <v>257.59999999999997</v>
      </c>
      <c r="V11" s="68">
        <v>24.471999999999998</v>
      </c>
    </row>
    <row r="12" spans="1:22" ht="15.5" x14ac:dyDescent="0.35">
      <c r="A12" s="65">
        <v>1376</v>
      </c>
      <c r="B12" s="66">
        <v>45264</v>
      </c>
      <c r="C12" s="65">
        <v>4</v>
      </c>
      <c r="D12" s="65" t="s">
        <v>425</v>
      </c>
      <c r="E12" s="65" t="s">
        <v>426</v>
      </c>
      <c r="F12" s="65" t="s">
        <v>427</v>
      </c>
      <c r="G12" s="65" t="s">
        <v>428</v>
      </c>
      <c r="H12" s="65" t="s">
        <v>417</v>
      </c>
      <c r="I12" s="65" t="s">
        <v>429</v>
      </c>
      <c r="J12" s="65" t="s">
        <v>297</v>
      </c>
      <c r="K12" s="66">
        <f t="shared" si="0"/>
        <v>45266</v>
      </c>
      <c r="L12" s="65" t="s">
        <v>444</v>
      </c>
      <c r="M12" s="65" t="s">
        <v>431</v>
      </c>
      <c r="N12" s="65" t="s">
        <v>427</v>
      </c>
      <c r="O12" s="65" t="s">
        <v>428</v>
      </c>
      <c r="P12" s="65" t="s">
        <v>417</v>
      </c>
      <c r="Q12" s="65" t="s">
        <v>446</v>
      </c>
      <c r="R12" s="65" t="s">
        <v>447</v>
      </c>
      <c r="S12" s="67">
        <v>9.1999999999999993</v>
      </c>
      <c r="T12" s="65">
        <v>97</v>
      </c>
      <c r="U12" s="67">
        <f t="shared" si="1"/>
        <v>892.4</v>
      </c>
      <c r="V12" s="68">
        <v>93.702000000000012</v>
      </c>
    </row>
    <row r="13" spans="1:22" ht="15.5" x14ac:dyDescent="0.35">
      <c r="A13" s="65">
        <v>1377</v>
      </c>
      <c r="B13" s="66">
        <v>45289</v>
      </c>
      <c r="C13" s="65">
        <v>29</v>
      </c>
      <c r="D13" s="65" t="s">
        <v>448</v>
      </c>
      <c r="E13" s="65" t="s">
        <v>449</v>
      </c>
      <c r="F13" s="65" t="s">
        <v>450</v>
      </c>
      <c r="G13" s="65" t="s">
        <v>451</v>
      </c>
      <c r="H13" s="65" t="s">
        <v>417</v>
      </c>
      <c r="I13" s="65" t="s">
        <v>452</v>
      </c>
      <c r="J13" s="65" t="s">
        <v>317</v>
      </c>
      <c r="K13" s="66">
        <f t="shared" si="0"/>
        <v>45291</v>
      </c>
      <c r="L13" s="65" t="s">
        <v>419</v>
      </c>
      <c r="M13" s="65" t="s">
        <v>453</v>
      </c>
      <c r="N13" s="65" t="s">
        <v>450</v>
      </c>
      <c r="O13" s="65" t="s">
        <v>451</v>
      </c>
      <c r="P13" s="65" t="s">
        <v>417</v>
      </c>
      <c r="Q13" s="65" t="s">
        <v>454</v>
      </c>
      <c r="R13" s="65" t="s">
        <v>455</v>
      </c>
      <c r="S13" s="67">
        <v>12.75</v>
      </c>
      <c r="T13" s="65">
        <v>23</v>
      </c>
      <c r="U13" s="67">
        <f t="shared" si="1"/>
        <v>293.25</v>
      </c>
      <c r="V13" s="68">
        <v>29.325000000000003</v>
      </c>
    </row>
    <row r="14" spans="1:22" ht="15.5" x14ac:dyDescent="0.35">
      <c r="A14" s="65">
        <v>1378</v>
      </c>
      <c r="B14" s="66">
        <v>45263</v>
      </c>
      <c r="C14" s="65">
        <v>3</v>
      </c>
      <c r="D14" s="65" t="s">
        <v>456</v>
      </c>
      <c r="E14" s="65" t="s">
        <v>457</v>
      </c>
      <c r="F14" s="65" t="s">
        <v>458</v>
      </c>
      <c r="G14" s="65" t="s">
        <v>459</v>
      </c>
      <c r="H14" s="65" t="s">
        <v>417</v>
      </c>
      <c r="I14" s="65" t="s">
        <v>418</v>
      </c>
      <c r="J14" s="65" t="s">
        <v>317</v>
      </c>
      <c r="K14" s="66">
        <f t="shared" si="0"/>
        <v>45265</v>
      </c>
      <c r="L14" s="65" t="s">
        <v>419</v>
      </c>
      <c r="M14" s="65" t="s">
        <v>460</v>
      </c>
      <c r="N14" s="65" t="s">
        <v>458</v>
      </c>
      <c r="O14" s="65" t="s">
        <v>459</v>
      </c>
      <c r="P14" s="65" t="s">
        <v>417</v>
      </c>
      <c r="Q14" s="65" t="s">
        <v>461</v>
      </c>
      <c r="R14" s="65" t="s">
        <v>462</v>
      </c>
      <c r="S14" s="67">
        <v>9.65</v>
      </c>
      <c r="T14" s="65">
        <v>89</v>
      </c>
      <c r="U14" s="67">
        <f t="shared" si="1"/>
        <v>858.85</v>
      </c>
      <c r="V14" s="68">
        <v>81.59075</v>
      </c>
    </row>
    <row r="15" spans="1:22" ht="15.5" x14ac:dyDescent="0.35">
      <c r="A15" s="65">
        <v>1379</v>
      </c>
      <c r="B15" s="66">
        <v>45266</v>
      </c>
      <c r="C15" s="65">
        <v>6</v>
      </c>
      <c r="D15" s="65" t="s">
        <v>463</v>
      </c>
      <c r="E15" s="65" t="s">
        <v>464</v>
      </c>
      <c r="F15" s="65" t="s">
        <v>465</v>
      </c>
      <c r="G15" s="65" t="s">
        <v>466</v>
      </c>
      <c r="H15" s="65" t="s">
        <v>417</v>
      </c>
      <c r="I15" s="65" t="s">
        <v>467</v>
      </c>
      <c r="J15" s="65" t="s">
        <v>313</v>
      </c>
      <c r="K15" s="66">
        <f t="shared" si="0"/>
        <v>45268</v>
      </c>
      <c r="L15" s="65" t="s">
        <v>419</v>
      </c>
      <c r="M15" s="65" t="s">
        <v>468</v>
      </c>
      <c r="N15" s="65" t="s">
        <v>465</v>
      </c>
      <c r="O15" s="65" t="s">
        <v>466</v>
      </c>
      <c r="P15" s="65" t="s">
        <v>417</v>
      </c>
      <c r="Q15" s="65" t="s">
        <v>469</v>
      </c>
      <c r="R15" s="65" t="s">
        <v>470</v>
      </c>
      <c r="S15" s="67">
        <v>40</v>
      </c>
      <c r="T15" s="65">
        <v>25</v>
      </c>
      <c r="U15" s="67">
        <f t="shared" si="1"/>
        <v>1000</v>
      </c>
      <c r="V15" s="68">
        <v>96</v>
      </c>
    </row>
    <row r="16" spans="1:22" ht="15.5" x14ac:dyDescent="0.35">
      <c r="A16" s="65">
        <v>1380</v>
      </c>
      <c r="B16" s="66">
        <v>45288</v>
      </c>
      <c r="C16" s="65">
        <v>28</v>
      </c>
      <c r="D16" s="65" t="s">
        <v>471</v>
      </c>
      <c r="E16" s="65" t="s">
        <v>472</v>
      </c>
      <c r="F16" s="65" t="s">
        <v>473</v>
      </c>
      <c r="G16" s="65" t="s">
        <v>474</v>
      </c>
      <c r="H16" s="65" t="s">
        <v>417</v>
      </c>
      <c r="I16" s="65" t="s">
        <v>475</v>
      </c>
      <c r="J16" s="65" t="s">
        <v>315</v>
      </c>
      <c r="K16" s="66">
        <f t="shared" si="0"/>
        <v>45290</v>
      </c>
      <c r="L16" s="65" t="s">
        <v>444</v>
      </c>
      <c r="M16" s="65" t="s">
        <v>476</v>
      </c>
      <c r="N16" s="65" t="s">
        <v>473</v>
      </c>
      <c r="O16" s="65" t="s">
        <v>474</v>
      </c>
      <c r="P16" s="65" t="s">
        <v>417</v>
      </c>
      <c r="Q16" s="65" t="s">
        <v>438</v>
      </c>
      <c r="R16" s="65" t="s">
        <v>422</v>
      </c>
      <c r="S16" s="67">
        <v>46</v>
      </c>
      <c r="T16" s="65">
        <v>19</v>
      </c>
      <c r="U16" s="67">
        <f t="shared" si="1"/>
        <v>874</v>
      </c>
      <c r="V16" s="68">
        <v>89.14800000000001</v>
      </c>
    </row>
    <row r="17" spans="1:22" ht="15.5" x14ac:dyDescent="0.35">
      <c r="A17" s="65">
        <v>1381</v>
      </c>
      <c r="B17" s="66">
        <v>45268</v>
      </c>
      <c r="C17" s="65">
        <v>8</v>
      </c>
      <c r="D17" s="65" t="s">
        <v>439</v>
      </c>
      <c r="E17" s="65" t="s">
        <v>440</v>
      </c>
      <c r="F17" s="65" t="s">
        <v>441</v>
      </c>
      <c r="G17" s="65" t="s">
        <v>442</v>
      </c>
      <c r="H17" s="65" t="s">
        <v>417</v>
      </c>
      <c r="I17" s="65" t="s">
        <v>443</v>
      </c>
      <c r="J17" s="65" t="s">
        <v>313</v>
      </c>
      <c r="K17" s="66">
        <f t="shared" si="0"/>
        <v>45270</v>
      </c>
      <c r="L17" s="65" t="s">
        <v>444</v>
      </c>
      <c r="M17" s="65" t="s">
        <v>445</v>
      </c>
      <c r="N17" s="65" t="s">
        <v>441</v>
      </c>
      <c r="O17" s="65" t="s">
        <v>442</v>
      </c>
      <c r="P17" s="65" t="s">
        <v>417</v>
      </c>
      <c r="Q17" s="65" t="s">
        <v>454</v>
      </c>
      <c r="R17" s="65" t="s">
        <v>455</v>
      </c>
      <c r="S17" s="67">
        <v>12.75</v>
      </c>
      <c r="T17" s="65">
        <v>36</v>
      </c>
      <c r="U17" s="67">
        <f t="shared" si="1"/>
        <v>459</v>
      </c>
      <c r="V17" s="68">
        <v>45.441000000000003</v>
      </c>
    </row>
    <row r="18" spans="1:22" ht="15.5" x14ac:dyDescent="0.35">
      <c r="A18" s="65">
        <v>1382</v>
      </c>
      <c r="B18" s="66">
        <v>45270</v>
      </c>
      <c r="C18" s="65">
        <v>10</v>
      </c>
      <c r="D18" s="65" t="s">
        <v>477</v>
      </c>
      <c r="E18" s="65" t="s">
        <v>478</v>
      </c>
      <c r="F18" s="65" t="s">
        <v>479</v>
      </c>
      <c r="G18" s="65" t="s">
        <v>480</v>
      </c>
      <c r="H18" s="65" t="s">
        <v>417</v>
      </c>
      <c r="I18" s="65" t="s">
        <v>481</v>
      </c>
      <c r="J18" s="65" t="s">
        <v>297</v>
      </c>
      <c r="K18" s="66">
        <f t="shared" si="0"/>
        <v>45272</v>
      </c>
      <c r="L18" s="65" t="s">
        <v>419</v>
      </c>
      <c r="M18" s="65" t="s">
        <v>482</v>
      </c>
      <c r="N18" s="65" t="s">
        <v>479</v>
      </c>
      <c r="O18" s="65" t="s">
        <v>480</v>
      </c>
      <c r="P18" s="65" t="s">
        <v>417</v>
      </c>
      <c r="Q18" s="65" t="s">
        <v>483</v>
      </c>
      <c r="R18" s="65" t="s">
        <v>422</v>
      </c>
      <c r="S18" s="67">
        <v>2.99</v>
      </c>
      <c r="T18" s="65">
        <v>93</v>
      </c>
      <c r="U18" s="67">
        <f t="shared" si="1"/>
        <v>278.07</v>
      </c>
      <c r="V18" s="68">
        <v>26.416650000000001</v>
      </c>
    </row>
    <row r="19" spans="1:22" ht="15.5" x14ac:dyDescent="0.35">
      <c r="A19" s="65">
        <v>1383</v>
      </c>
      <c r="B19" s="66">
        <v>45267</v>
      </c>
      <c r="C19" s="65">
        <v>7</v>
      </c>
      <c r="D19" s="65" t="s">
        <v>484</v>
      </c>
      <c r="E19" s="65" t="s">
        <v>485</v>
      </c>
      <c r="F19" s="65" t="s">
        <v>486</v>
      </c>
      <c r="G19" s="65" t="s">
        <v>487</v>
      </c>
      <c r="H19" s="65" t="s">
        <v>417</v>
      </c>
      <c r="I19" s="65" t="s">
        <v>443</v>
      </c>
      <c r="J19" s="65" t="s">
        <v>313</v>
      </c>
      <c r="K19" s="66">
        <f t="shared" si="0"/>
        <v>45269</v>
      </c>
      <c r="L19" s="65" t="s">
        <v>419</v>
      </c>
      <c r="M19" s="65" t="s">
        <v>488</v>
      </c>
      <c r="N19" s="65" t="s">
        <v>486</v>
      </c>
      <c r="O19" s="65" t="s">
        <v>487</v>
      </c>
      <c r="P19" s="65" t="s">
        <v>417</v>
      </c>
      <c r="Q19" s="65" t="s">
        <v>438</v>
      </c>
      <c r="R19" s="65" t="s">
        <v>422</v>
      </c>
      <c r="S19" s="67">
        <v>46</v>
      </c>
      <c r="T19" s="65">
        <v>64</v>
      </c>
      <c r="U19" s="67">
        <f t="shared" si="1"/>
        <v>2944</v>
      </c>
      <c r="V19" s="68">
        <v>279.68</v>
      </c>
    </row>
    <row r="20" spans="1:22" ht="15.5" x14ac:dyDescent="0.35">
      <c r="A20" s="65">
        <v>1384</v>
      </c>
      <c r="B20" s="66">
        <v>45270</v>
      </c>
      <c r="C20" s="65">
        <v>10</v>
      </c>
      <c r="D20" s="65" t="s">
        <v>477</v>
      </c>
      <c r="E20" s="65" t="s">
        <v>478</v>
      </c>
      <c r="F20" s="65" t="s">
        <v>479</v>
      </c>
      <c r="G20" s="65" t="s">
        <v>480</v>
      </c>
      <c r="H20" s="65" t="s">
        <v>417</v>
      </c>
      <c r="I20" s="65" t="s">
        <v>481</v>
      </c>
      <c r="J20" s="65" t="s">
        <v>297</v>
      </c>
      <c r="K20" s="66">
        <f t="shared" si="0"/>
        <v>45272</v>
      </c>
      <c r="L20" s="65" t="s">
        <v>430</v>
      </c>
      <c r="M20" s="65" t="s">
        <v>482</v>
      </c>
      <c r="N20" s="65" t="s">
        <v>479</v>
      </c>
      <c r="O20" s="65" t="s">
        <v>480</v>
      </c>
      <c r="P20" s="65" t="s">
        <v>417</v>
      </c>
      <c r="Q20" s="65" t="s">
        <v>489</v>
      </c>
      <c r="R20" s="65" t="s">
        <v>490</v>
      </c>
      <c r="S20" s="67">
        <v>25</v>
      </c>
      <c r="T20" s="65">
        <v>84</v>
      </c>
      <c r="U20" s="67">
        <f t="shared" si="1"/>
        <v>2100</v>
      </c>
      <c r="V20" s="68">
        <v>220.5</v>
      </c>
    </row>
    <row r="21" spans="1:22" ht="15.5" x14ac:dyDescent="0.35">
      <c r="A21" s="65">
        <v>1385</v>
      </c>
      <c r="B21" s="66">
        <v>45270</v>
      </c>
      <c r="C21" s="65">
        <v>10</v>
      </c>
      <c r="D21" s="65" t="s">
        <v>477</v>
      </c>
      <c r="E21" s="65" t="s">
        <v>478</v>
      </c>
      <c r="F21" s="65" t="s">
        <v>479</v>
      </c>
      <c r="G21" s="65" t="s">
        <v>480</v>
      </c>
      <c r="H21" s="65" t="s">
        <v>417</v>
      </c>
      <c r="I21" s="65" t="s">
        <v>481</v>
      </c>
      <c r="J21" s="65" t="s">
        <v>297</v>
      </c>
      <c r="K21" s="66">
        <f t="shared" si="0"/>
        <v>45272</v>
      </c>
      <c r="L21" s="65" t="s">
        <v>430</v>
      </c>
      <c r="M21" s="65" t="s">
        <v>482</v>
      </c>
      <c r="N21" s="65" t="s">
        <v>479</v>
      </c>
      <c r="O21" s="65" t="s">
        <v>480</v>
      </c>
      <c r="P21" s="65" t="s">
        <v>417</v>
      </c>
      <c r="Q21" s="65" t="s">
        <v>491</v>
      </c>
      <c r="R21" s="65" t="s">
        <v>492</v>
      </c>
      <c r="S21" s="67">
        <v>22</v>
      </c>
      <c r="T21" s="65">
        <v>72</v>
      </c>
      <c r="U21" s="67">
        <f t="shared" si="1"/>
        <v>1584</v>
      </c>
      <c r="V21" s="68">
        <v>150.47999999999999</v>
      </c>
    </row>
    <row r="22" spans="1:22" ht="15.5" x14ac:dyDescent="0.35">
      <c r="A22" s="65">
        <v>1386</v>
      </c>
      <c r="B22" s="66">
        <v>45270</v>
      </c>
      <c r="C22" s="65">
        <v>10</v>
      </c>
      <c r="D22" s="65" t="s">
        <v>477</v>
      </c>
      <c r="E22" s="65" t="s">
        <v>478</v>
      </c>
      <c r="F22" s="65" t="s">
        <v>479</v>
      </c>
      <c r="G22" s="65" t="s">
        <v>480</v>
      </c>
      <c r="H22" s="65" t="s">
        <v>417</v>
      </c>
      <c r="I22" s="65" t="s">
        <v>481</v>
      </c>
      <c r="J22" s="65" t="s">
        <v>297</v>
      </c>
      <c r="K22" s="66">
        <f t="shared" si="0"/>
        <v>45272</v>
      </c>
      <c r="L22" s="65" t="s">
        <v>430</v>
      </c>
      <c r="M22" s="65" t="s">
        <v>482</v>
      </c>
      <c r="N22" s="65" t="s">
        <v>479</v>
      </c>
      <c r="O22" s="65" t="s">
        <v>480</v>
      </c>
      <c r="P22" s="65" t="s">
        <v>417</v>
      </c>
      <c r="Q22" s="65" t="s">
        <v>446</v>
      </c>
      <c r="R22" s="65" t="s">
        <v>447</v>
      </c>
      <c r="S22" s="67">
        <v>9.1999999999999993</v>
      </c>
      <c r="T22" s="65">
        <v>60</v>
      </c>
      <c r="U22" s="67">
        <f t="shared" si="1"/>
        <v>552</v>
      </c>
      <c r="V22" s="68">
        <v>56.856000000000002</v>
      </c>
    </row>
    <row r="23" spans="1:22" ht="15.5" x14ac:dyDescent="0.35">
      <c r="A23" s="65">
        <v>1387</v>
      </c>
      <c r="B23" s="66">
        <v>45271</v>
      </c>
      <c r="C23" s="65">
        <v>11</v>
      </c>
      <c r="D23" s="65" t="s">
        <v>493</v>
      </c>
      <c r="E23" s="65" t="s">
        <v>494</v>
      </c>
      <c r="F23" s="65" t="s">
        <v>495</v>
      </c>
      <c r="G23" s="65" t="s">
        <v>496</v>
      </c>
      <c r="H23" s="65" t="s">
        <v>417</v>
      </c>
      <c r="I23" s="65" t="s">
        <v>475</v>
      </c>
      <c r="J23" s="65" t="s">
        <v>315</v>
      </c>
      <c r="K23" s="66">
        <f t="shared" si="0"/>
        <v>45273</v>
      </c>
      <c r="L23" s="65" t="s">
        <v>444</v>
      </c>
      <c r="M23" s="65" t="s">
        <v>497</v>
      </c>
      <c r="N23" s="65" t="s">
        <v>495</v>
      </c>
      <c r="O23" s="65" t="s">
        <v>496</v>
      </c>
      <c r="P23" s="65" t="s">
        <v>417</v>
      </c>
      <c r="Q23" s="65" t="s">
        <v>423</v>
      </c>
      <c r="R23" s="65" t="s">
        <v>424</v>
      </c>
      <c r="S23" s="67">
        <v>3.5</v>
      </c>
      <c r="T23" s="65">
        <v>67</v>
      </c>
      <c r="U23" s="67">
        <f t="shared" si="1"/>
        <v>234.5</v>
      </c>
      <c r="V23" s="68">
        <v>22.746500000000001</v>
      </c>
    </row>
    <row r="24" spans="1:22" ht="15.5" x14ac:dyDescent="0.35">
      <c r="A24" s="65">
        <v>1388</v>
      </c>
      <c r="B24" s="66">
        <v>45271</v>
      </c>
      <c r="C24" s="65">
        <v>11</v>
      </c>
      <c r="D24" s="65" t="s">
        <v>493</v>
      </c>
      <c r="E24" s="65" t="s">
        <v>494</v>
      </c>
      <c r="F24" s="65" t="s">
        <v>495</v>
      </c>
      <c r="G24" s="65" t="s">
        <v>496</v>
      </c>
      <c r="H24" s="65" t="s">
        <v>417</v>
      </c>
      <c r="I24" s="65" t="s">
        <v>475</v>
      </c>
      <c r="J24" s="65" t="s">
        <v>315</v>
      </c>
      <c r="K24" s="66">
        <f t="shared" si="0"/>
        <v>45273</v>
      </c>
      <c r="L24" s="65" t="s">
        <v>444</v>
      </c>
      <c r="M24" s="65" t="s">
        <v>497</v>
      </c>
      <c r="N24" s="65" t="s">
        <v>495</v>
      </c>
      <c r="O24" s="65" t="s">
        <v>496</v>
      </c>
      <c r="P24" s="65" t="s">
        <v>417</v>
      </c>
      <c r="Q24" s="65" t="s">
        <v>483</v>
      </c>
      <c r="R24" s="65" t="s">
        <v>422</v>
      </c>
      <c r="S24" s="67">
        <v>2.99</v>
      </c>
      <c r="T24" s="65">
        <v>48</v>
      </c>
      <c r="U24" s="67">
        <f t="shared" si="1"/>
        <v>143.52000000000001</v>
      </c>
      <c r="V24" s="68">
        <v>13.634400000000001</v>
      </c>
    </row>
    <row r="25" spans="1:22" ht="15.5" x14ac:dyDescent="0.35">
      <c r="A25" s="65">
        <v>1389</v>
      </c>
      <c r="B25" s="66">
        <v>45261</v>
      </c>
      <c r="C25" s="65">
        <v>1</v>
      </c>
      <c r="D25" s="65" t="s">
        <v>498</v>
      </c>
      <c r="E25" s="65" t="s">
        <v>499</v>
      </c>
      <c r="F25" s="65" t="s">
        <v>500</v>
      </c>
      <c r="G25" s="65" t="s">
        <v>501</v>
      </c>
      <c r="H25" s="65" t="s">
        <v>417</v>
      </c>
      <c r="I25" s="65" t="s">
        <v>443</v>
      </c>
      <c r="J25" s="65" t="s">
        <v>313</v>
      </c>
      <c r="K25" s="66">
        <f t="shared" si="0"/>
        <v>45263</v>
      </c>
      <c r="L25" s="65" t="s">
        <v>444</v>
      </c>
      <c r="M25" s="65" t="s">
        <v>502</v>
      </c>
      <c r="N25" s="65" t="s">
        <v>500</v>
      </c>
      <c r="O25" s="65" t="s">
        <v>501</v>
      </c>
      <c r="P25" s="65" t="s">
        <v>417</v>
      </c>
      <c r="Q25" s="65" t="s">
        <v>437</v>
      </c>
      <c r="R25" s="65" t="s">
        <v>422</v>
      </c>
      <c r="S25" s="67">
        <v>18</v>
      </c>
      <c r="T25" s="65">
        <v>64</v>
      </c>
      <c r="U25" s="67">
        <f t="shared" si="1"/>
        <v>1152</v>
      </c>
      <c r="V25" s="68">
        <v>118.65600000000001</v>
      </c>
    </row>
    <row r="26" spans="1:22" ht="15.5" x14ac:dyDescent="0.35">
      <c r="A26" s="65">
        <v>1390</v>
      </c>
      <c r="B26" s="66">
        <v>45261</v>
      </c>
      <c r="C26" s="65">
        <v>1</v>
      </c>
      <c r="D26" s="65" t="s">
        <v>498</v>
      </c>
      <c r="E26" s="65" t="s">
        <v>499</v>
      </c>
      <c r="F26" s="65" t="s">
        <v>500</v>
      </c>
      <c r="G26" s="65" t="s">
        <v>501</v>
      </c>
      <c r="H26" s="65" t="s">
        <v>417</v>
      </c>
      <c r="I26" s="65" t="s">
        <v>443</v>
      </c>
      <c r="J26" s="65" t="s">
        <v>313</v>
      </c>
      <c r="K26" s="66">
        <f t="shared" si="0"/>
        <v>45263</v>
      </c>
      <c r="L26" s="65" t="s">
        <v>444</v>
      </c>
      <c r="M26" s="65" t="s">
        <v>502</v>
      </c>
      <c r="N26" s="65" t="s">
        <v>500</v>
      </c>
      <c r="O26" s="65" t="s">
        <v>501</v>
      </c>
      <c r="P26" s="65" t="s">
        <v>417</v>
      </c>
      <c r="Q26" s="65" t="s">
        <v>438</v>
      </c>
      <c r="R26" s="65" t="s">
        <v>422</v>
      </c>
      <c r="S26" s="67">
        <v>46</v>
      </c>
      <c r="T26" s="65">
        <v>82</v>
      </c>
      <c r="U26" s="67">
        <f t="shared" si="1"/>
        <v>3772</v>
      </c>
      <c r="V26" s="68">
        <v>392.28800000000007</v>
      </c>
    </row>
    <row r="27" spans="1:22" ht="15.5" x14ac:dyDescent="0.35">
      <c r="A27" s="65">
        <v>1391</v>
      </c>
      <c r="B27" s="66">
        <v>45261</v>
      </c>
      <c r="C27" s="65">
        <v>1</v>
      </c>
      <c r="D27" s="65" t="s">
        <v>498</v>
      </c>
      <c r="E27" s="65" t="s">
        <v>499</v>
      </c>
      <c r="F27" s="65" t="s">
        <v>500</v>
      </c>
      <c r="G27" s="65" t="s">
        <v>501</v>
      </c>
      <c r="H27" s="65" t="s">
        <v>417</v>
      </c>
      <c r="I27" s="65" t="s">
        <v>443</v>
      </c>
      <c r="J27" s="65" t="s">
        <v>313</v>
      </c>
      <c r="K27" s="66">
        <f t="shared" si="0"/>
        <v>45263</v>
      </c>
      <c r="L27" s="65" t="s">
        <v>444</v>
      </c>
      <c r="M27" s="65" t="s">
        <v>502</v>
      </c>
      <c r="N27" s="65" t="s">
        <v>500</v>
      </c>
      <c r="O27" s="65" t="s">
        <v>501</v>
      </c>
      <c r="P27" s="65" t="s">
        <v>417</v>
      </c>
      <c r="Q27" s="65" t="s">
        <v>483</v>
      </c>
      <c r="R27" s="65" t="s">
        <v>422</v>
      </c>
      <c r="S27" s="67">
        <v>2.99</v>
      </c>
      <c r="T27" s="65">
        <v>17</v>
      </c>
      <c r="U27" s="67">
        <f t="shared" si="1"/>
        <v>50.830000000000005</v>
      </c>
      <c r="V27" s="68">
        <v>5.1338300000000014</v>
      </c>
    </row>
    <row r="28" spans="1:22" ht="15.5" x14ac:dyDescent="0.35">
      <c r="A28" s="65">
        <v>1392</v>
      </c>
      <c r="B28" s="66">
        <v>45288</v>
      </c>
      <c r="C28" s="65">
        <v>28</v>
      </c>
      <c r="D28" s="65" t="s">
        <v>471</v>
      </c>
      <c r="E28" s="65" t="s">
        <v>472</v>
      </c>
      <c r="F28" s="65" t="s">
        <v>473</v>
      </c>
      <c r="G28" s="65" t="s">
        <v>474</v>
      </c>
      <c r="H28" s="65" t="s">
        <v>417</v>
      </c>
      <c r="I28" s="65" t="s">
        <v>475</v>
      </c>
      <c r="J28" s="65" t="s">
        <v>315</v>
      </c>
      <c r="K28" s="66">
        <f t="shared" si="0"/>
        <v>45290</v>
      </c>
      <c r="L28" s="65" t="s">
        <v>444</v>
      </c>
      <c r="M28" s="65" t="s">
        <v>476</v>
      </c>
      <c r="N28" s="65" t="s">
        <v>473</v>
      </c>
      <c r="O28" s="65" t="s">
        <v>474</v>
      </c>
      <c r="P28" s="65" t="s">
        <v>417</v>
      </c>
      <c r="Q28" s="65" t="s">
        <v>461</v>
      </c>
      <c r="R28" s="65" t="s">
        <v>462</v>
      </c>
      <c r="S28" s="67">
        <v>9.65</v>
      </c>
      <c r="T28" s="65">
        <v>38</v>
      </c>
      <c r="U28" s="67">
        <f t="shared" si="1"/>
        <v>366.7</v>
      </c>
      <c r="V28" s="68">
        <v>36.67</v>
      </c>
    </row>
    <row r="29" spans="1:22" ht="15.5" x14ac:dyDescent="0.35">
      <c r="A29" s="65">
        <v>1393</v>
      </c>
      <c r="B29" s="66">
        <v>45288</v>
      </c>
      <c r="C29" s="65">
        <v>28</v>
      </c>
      <c r="D29" s="65" t="s">
        <v>471</v>
      </c>
      <c r="E29" s="65" t="s">
        <v>472</v>
      </c>
      <c r="F29" s="65" t="s">
        <v>473</v>
      </c>
      <c r="G29" s="65" t="s">
        <v>474</v>
      </c>
      <c r="H29" s="65" t="s">
        <v>417</v>
      </c>
      <c r="I29" s="65" t="s">
        <v>475</v>
      </c>
      <c r="J29" s="65" t="s">
        <v>315</v>
      </c>
      <c r="K29" s="66">
        <f t="shared" si="0"/>
        <v>45290</v>
      </c>
      <c r="L29" s="65" t="s">
        <v>444</v>
      </c>
      <c r="M29" s="65" t="s">
        <v>476</v>
      </c>
      <c r="N29" s="65" t="s">
        <v>473</v>
      </c>
      <c r="O29" s="65" t="s">
        <v>474</v>
      </c>
      <c r="P29" s="65" t="s">
        <v>417</v>
      </c>
      <c r="Q29" s="65" t="s">
        <v>503</v>
      </c>
      <c r="R29" s="65" t="s">
        <v>504</v>
      </c>
      <c r="S29" s="67">
        <v>18.399999999999999</v>
      </c>
      <c r="T29" s="65">
        <v>25</v>
      </c>
      <c r="U29" s="67">
        <f t="shared" si="1"/>
        <v>459.99999999999994</v>
      </c>
      <c r="V29" s="68">
        <v>45.54</v>
      </c>
    </row>
    <row r="30" spans="1:22" ht="15.5" x14ac:dyDescent="0.35">
      <c r="A30" s="65">
        <v>1394</v>
      </c>
      <c r="B30" s="66">
        <v>45269</v>
      </c>
      <c r="C30" s="65">
        <v>9</v>
      </c>
      <c r="D30" s="65" t="s">
        <v>505</v>
      </c>
      <c r="E30" s="65" t="s">
        <v>506</v>
      </c>
      <c r="F30" s="65" t="s">
        <v>507</v>
      </c>
      <c r="G30" s="65" t="s">
        <v>508</v>
      </c>
      <c r="H30" s="65" t="s">
        <v>417</v>
      </c>
      <c r="I30" s="65" t="s">
        <v>509</v>
      </c>
      <c r="J30" s="65" t="s">
        <v>317</v>
      </c>
      <c r="K30" s="66">
        <f t="shared" si="0"/>
        <v>45271</v>
      </c>
      <c r="L30" s="65" t="s">
        <v>430</v>
      </c>
      <c r="M30" s="65" t="s">
        <v>510</v>
      </c>
      <c r="N30" s="65" t="s">
        <v>507</v>
      </c>
      <c r="O30" s="65" t="s">
        <v>508</v>
      </c>
      <c r="P30" s="65" t="s">
        <v>417</v>
      </c>
      <c r="Q30" s="65" t="s">
        <v>511</v>
      </c>
      <c r="R30" s="65" t="s">
        <v>512</v>
      </c>
      <c r="S30" s="67">
        <v>19.5</v>
      </c>
      <c r="T30" s="65">
        <v>85</v>
      </c>
      <c r="U30" s="67">
        <f t="shared" si="1"/>
        <v>1657.5</v>
      </c>
      <c r="V30" s="68">
        <v>165.75</v>
      </c>
    </row>
    <row r="31" spans="1:22" ht="15.5" x14ac:dyDescent="0.35">
      <c r="A31" s="65">
        <v>1395</v>
      </c>
      <c r="B31" s="66">
        <v>45269</v>
      </c>
      <c r="C31" s="65">
        <v>9</v>
      </c>
      <c r="D31" s="65" t="s">
        <v>505</v>
      </c>
      <c r="E31" s="65" t="s">
        <v>506</v>
      </c>
      <c r="F31" s="65" t="s">
        <v>507</v>
      </c>
      <c r="G31" s="65" t="s">
        <v>508</v>
      </c>
      <c r="H31" s="65" t="s">
        <v>417</v>
      </c>
      <c r="I31" s="65" t="s">
        <v>509</v>
      </c>
      <c r="J31" s="65" t="s">
        <v>317</v>
      </c>
      <c r="K31" s="66">
        <f t="shared" si="0"/>
        <v>45271</v>
      </c>
      <c r="L31" s="65" t="s">
        <v>430</v>
      </c>
      <c r="M31" s="65" t="s">
        <v>510</v>
      </c>
      <c r="N31" s="65" t="s">
        <v>507</v>
      </c>
      <c r="O31" s="65" t="s">
        <v>508</v>
      </c>
      <c r="P31" s="65" t="s">
        <v>417</v>
      </c>
      <c r="Q31" s="65" t="s">
        <v>513</v>
      </c>
      <c r="R31" s="65" t="s">
        <v>514</v>
      </c>
      <c r="S31" s="67">
        <v>34.799999999999997</v>
      </c>
      <c r="T31" s="65">
        <v>18</v>
      </c>
      <c r="U31" s="67">
        <f t="shared" si="1"/>
        <v>626.4</v>
      </c>
      <c r="V31" s="68">
        <v>61.3872</v>
      </c>
    </row>
    <row r="32" spans="1:22" ht="15.5" x14ac:dyDescent="0.35">
      <c r="A32" s="65">
        <v>1396</v>
      </c>
      <c r="B32" s="66">
        <v>45266</v>
      </c>
      <c r="C32" s="65">
        <v>6</v>
      </c>
      <c r="D32" s="65" t="s">
        <v>463</v>
      </c>
      <c r="E32" s="65" t="s">
        <v>464</v>
      </c>
      <c r="F32" s="65" t="s">
        <v>465</v>
      </c>
      <c r="G32" s="65" t="s">
        <v>466</v>
      </c>
      <c r="H32" s="65" t="s">
        <v>417</v>
      </c>
      <c r="I32" s="65" t="s">
        <v>467</v>
      </c>
      <c r="J32" s="65" t="s">
        <v>313</v>
      </c>
      <c r="K32" s="66">
        <f t="shared" si="0"/>
        <v>45268</v>
      </c>
      <c r="L32" s="65" t="s">
        <v>419</v>
      </c>
      <c r="M32" s="65" t="s">
        <v>468</v>
      </c>
      <c r="N32" s="65" t="s">
        <v>465</v>
      </c>
      <c r="O32" s="65" t="s">
        <v>466</v>
      </c>
      <c r="P32" s="65" t="s">
        <v>417</v>
      </c>
      <c r="Q32" s="65" t="s">
        <v>421</v>
      </c>
      <c r="R32" s="65" t="s">
        <v>422</v>
      </c>
      <c r="S32" s="67">
        <v>14</v>
      </c>
      <c r="T32" s="65">
        <v>85</v>
      </c>
      <c r="U32" s="67">
        <f t="shared" si="1"/>
        <v>1190</v>
      </c>
      <c r="V32" s="68">
        <v>115.42999999999999</v>
      </c>
    </row>
    <row r="33" spans="1:22" ht="15.5" x14ac:dyDescent="0.35">
      <c r="A33" s="65">
        <v>1397</v>
      </c>
      <c r="B33" s="66">
        <v>45268</v>
      </c>
      <c r="C33" s="65">
        <v>8</v>
      </c>
      <c r="D33" s="65" t="s">
        <v>439</v>
      </c>
      <c r="E33" s="65" t="s">
        <v>440</v>
      </c>
      <c r="F33" s="65" t="s">
        <v>441</v>
      </c>
      <c r="G33" s="65" t="s">
        <v>442</v>
      </c>
      <c r="H33" s="65" t="s">
        <v>417</v>
      </c>
      <c r="I33" s="65" t="s">
        <v>443</v>
      </c>
      <c r="J33" s="65" t="s">
        <v>313</v>
      </c>
      <c r="K33" s="66">
        <f t="shared" si="0"/>
        <v>45270</v>
      </c>
      <c r="L33" s="65" t="s">
        <v>419</v>
      </c>
      <c r="M33" s="65" t="s">
        <v>445</v>
      </c>
      <c r="N33" s="65" t="s">
        <v>441</v>
      </c>
      <c r="O33" s="65" t="s">
        <v>442</v>
      </c>
      <c r="P33" s="65" t="s">
        <v>417</v>
      </c>
      <c r="Q33" s="65" t="s">
        <v>469</v>
      </c>
      <c r="R33" s="65" t="s">
        <v>470</v>
      </c>
      <c r="S33" s="67">
        <v>40</v>
      </c>
      <c r="T33" s="65">
        <v>82</v>
      </c>
      <c r="U33" s="67">
        <f t="shared" si="1"/>
        <v>3280</v>
      </c>
      <c r="V33" s="68">
        <v>318.15999999999997</v>
      </c>
    </row>
    <row r="34" spans="1:22" ht="15.5" x14ac:dyDescent="0.35">
      <c r="A34" s="65">
        <v>1398</v>
      </c>
      <c r="B34" s="66">
        <v>45268</v>
      </c>
      <c r="C34" s="65">
        <v>8</v>
      </c>
      <c r="D34" s="65" t="s">
        <v>439</v>
      </c>
      <c r="E34" s="65" t="s">
        <v>440</v>
      </c>
      <c r="F34" s="65" t="s">
        <v>441</v>
      </c>
      <c r="G34" s="65" t="s">
        <v>442</v>
      </c>
      <c r="H34" s="65" t="s">
        <v>417</v>
      </c>
      <c r="I34" s="65" t="s">
        <v>443</v>
      </c>
      <c r="J34" s="65" t="s">
        <v>313</v>
      </c>
      <c r="K34" s="66">
        <f t="shared" si="0"/>
        <v>45270</v>
      </c>
      <c r="L34" s="65" t="s">
        <v>419</v>
      </c>
      <c r="M34" s="65" t="s">
        <v>445</v>
      </c>
      <c r="N34" s="65" t="s">
        <v>441</v>
      </c>
      <c r="O34" s="65" t="s">
        <v>442</v>
      </c>
      <c r="P34" s="65" t="s">
        <v>417</v>
      </c>
      <c r="Q34" s="65" t="s">
        <v>446</v>
      </c>
      <c r="R34" s="65" t="s">
        <v>447</v>
      </c>
      <c r="S34" s="67">
        <v>9.1999999999999993</v>
      </c>
      <c r="T34" s="65">
        <v>47</v>
      </c>
      <c r="U34" s="67">
        <f t="shared" si="1"/>
        <v>432.4</v>
      </c>
      <c r="V34" s="68">
        <v>41.510399999999997</v>
      </c>
    </row>
    <row r="35" spans="1:22" ht="15.5" x14ac:dyDescent="0.35">
      <c r="A35" s="65">
        <v>1399</v>
      </c>
      <c r="B35" s="66">
        <v>45285</v>
      </c>
      <c r="C35" s="65">
        <v>25</v>
      </c>
      <c r="D35" s="65" t="s">
        <v>515</v>
      </c>
      <c r="E35" s="65" t="s">
        <v>516</v>
      </c>
      <c r="F35" s="65" t="s">
        <v>479</v>
      </c>
      <c r="G35" s="65" t="s">
        <v>480</v>
      </c>
      <c r="H35" s="65" t="s">
        <v>417</v>
      </c>
      <c r="I35" s="65" t="s">
        <v>481</v>
      </c>
      <c r="J35" s="65" t="s">
        <v>297</v>
      </c>
      <c r="K35" s="66">
        <f t="shared" si="0"/>
        <v>45287</v>
      </c>
      <c r="L35" s="65" t="s">
        <v>430</v>
      </c>
      <c r="M35" s="65" t="s">
        <v>517</v>
      </c>
      <c r="N35" s="65" t="s">
        <v>479</v>
      </c>
      <c r="O35" s="65" t="s">
        <v>480</v>
      </c>
      <c r="P35" s="65" t="s">
        <v>417</v>
      </c>
      <c r="Q35" s="65" t="s">
        <v>518</v>
      </c>
      <c r="R35" s="65" t="s">
        <v>447</v>
      </c>
      <c r="S35" s="67">
        <v>10</v>
      </c>
      <c r="T35" s="65">
        <v>99</v>
      </c>
      <c r="U35" s="67">
        <f t="shared" si="1"/>
        <v>990</v>
      </c>
      <c r="V35" s="68">
        <v>99</v>
      </c>
    </row>
    <row r="36" spans="1:22" ht="15.5" x14ac:dyDescent="0.35">
      <c r="A36" s="65">
        <v>1400</v>
      </c>
      <c r="B36" s="66">
        <v>45286</v>
      </c>
      <c r="C36" s="65">
        <v>26</v>
      </c>
      <c r="D36" s="65" t="s">
        <v>519</v>
      </c>
      <c r="E36" s="65" t="s">
        <v>520</v>
      </c>
      <c r="F36" s="65" t="s">
        <v>495</v>
      </c>
      <c r="G36" s="65" t="s">
        <v>496</v>
      </c>
      <c r="H36" s="65" t="s">
        <v>417</v>
      </c>
      <c r="I36" s="65" t="s">
        <v>475</v>
      </c>
      <c r="J36" s="65" t="s">
        <v>315</v>
      </c>
      <c r="K36" s="66">
        <f t="shared" ref="K36:K68" si="2">B36+2</f>
        <v>45288</v>
      </c>
      <c r="L36" s="65" t="s">
        <v>444</v>
      </c>
      <c r="M36" s="65" t="s">
        <v>521</v>
      </c>
      <c r="N36" s="65" t="s">
        <v>495</v>
      </c>
      <c r="O36" s="65" t="s">
        <v>496</v>
      </c>
      <c r="P36" s="65" t="s">
        <v>417</v>
      </c>
      <c r="Q36" s="65" t="s">
        <v>522</v>
      </c>
      <c r="R36" s="65" t="s">
        <v>523</v>
      </c>
      <c r="S36" s="67">
        <v>21.35</v>
      </c>
      <c r="T36" s="65">
        <v>49</v>
      </c>
      <c r="U36" s="67">
        <f t="shared" ref="U36:U67" si="3">S36*T36</f>
        <v>1046.1500000000001</v>
      </c>
      <c r="V36" s="68">
        <v>106.70730000000002</v>
      </c>
    </row>
    <row r="37" spans="1:22" ht="15.5" x14ac:dyDescent="0.35">
      <c r="A37" s="65">
        <v>1401</v>
      </c>
      <c r="B37" s="66">
        <v>45286</v>
      </c>
      <c r="C37" s="65">
        <v>26</v>
      </c>
      <c r="D37" s="65" t="s">
        <v>519</v>
      </c>
      <c r="E37" s="65" t="s">
        <v>520</v>
      </c>
      <c r="F37" s="65" t="s">
        <v>495</v>
      </c>
      <c r="G37" s="65" t="s">
        <v>496</v>
      </c>
      <c r="H37" s="65" t="s">
        <v>417</v>
      </c>
      <c r="I37" s="65" t="s">
        <v>475</v>
      </c>
      <c r="J37" s="65" t="s">
        <v>315</v>
      </c>
      <c r="K37" s="66">
        <f t="shared" si="2"/>
        <v>45288</v>
      </c>
      <c r="L37" s="65" t="s">
        <v>444</v>
      </c>
      <c r="M37" s="65" t="s">
        <v>521</v>
      </c>
      <c r="N37" s="65" t="s">
        <v>495</v>
      </c>
      <c r="O37" s="65" t="s">
        <v>496</v>
      </c>
      <c r="P37" s="65" t="s">
        <v>417</v>
      </c>
      <c r="Q37" s="65" t="s">
        <v>461</v>
      </c>
      <c r="R37" s="65" t="s">
        <v>462</v>
      </c>
      <c r="S37" s="67">
        <v>9.65</v>
      </c>
      <c r="T37" s="65">
        <v>72</v>
      </c>
      <c r="U37" s="67">
        <f t="shared" si="3"/>
        <v>694.80000000000007</v>
      </c>
      <c r="V37" s="68">
        <v>72.954000000000008</v>
      </c>
    </row>
    <row r="38" spans="1:22" ht="15.5" x14ac:dyDescent="0.35">
      <c r="A38" s="65">
        <v>1402</v>
      </c>
      <c r="B38" s="66">
        <v>45286</v>
      </c>
      <c r="C38" s="65">
        <v>26</v>
      </c>
      <c r="D38" s="65" t="s">
        <v>519</v>
      </c>
      <c r="E38" s="65" t="s">
        <v>520</v>
      </c>
      <c r="F38" s="65" t="s">
        <v>495</v>
      </c>
      <c r="G38" s="65" t="s">
        <v>496</v>
      </c>
      <c r="H38" s="65" t="s">
        <v>417</v>
      </c>
      <c r="I38" s="65" t="s">
        <v>475</v>
      </c>
      <c r="J38" s="65" t="s">
        <v>315</v>
      </c>
      <c r="K38" s="66">
        <f t="shared" si="2"/>
        <v>45288</v>
      </c>
      <c r="L38" s="65" t="s">
        <v>444</v>
      </c>
      <c r="M38" s="65" t="s">
        <v>521</v>
      </c>
      <c r="N38" s="65" t="s">
        <v>495</v>
      </c>
      <c r="O38" s="65" t="s">
        <v>496</v>
      </c>
      <c r="P38" s="65" t="s">
        <v>417</v>
      </c>
      <c r="Q38" s="65" t="s">
        <v>503</v>
      </c>
      <c r="R38" s="65" t="s">
        <v>504</v>
      </c>
      <c r="S38" s="67">
        <v>18.399999999999999</v>
      </c>
      <c r="T38" s="65">
        <v>99</v>
      </c>
      <c r="U38" s="67">
        <f t="shared" si="3"/>
        <v>1821.6</v>
      </c>
      <c r="V38" s="68">
        <v>191.268</v>
      </c>
    </row>
    <row r="39" spans="1:22" ht="15.5" x14ac:dyDescent="0.35">
      <c r="A39" s="65">
        <v>1403</v>
      </c>
      <c r="B39" s="66">
        <v>45289</v>
      </c>
      <c r="C39" s="65">
        <v>29</v>
      </c>
      <c r="D39" s="65" t="s">
        <v>448</v>
      </c>
      <c r="E39" s="65" t="s">
        <v>449</v>
      </c>
      <c r="F39" s="65" t="s">
        <v>450</v>
      </c>
      <c r="G39" s="65" t="s">
        <v>451</v>
      </c>
      <c r="H39" s="65" t="s">
        <v>417</v>
      </c>
      <c r="I39" s="65" t="s">
        <v>452</v>
      </c>
      <c r="J39" s="65" t="s">
        <v>317</v>
      </c>
      <c r="K39" s="66">
        <f t="shared" si="2"/>
        <v>45291</v>
      </c>
      <c r="L39" s="65" t="s">
        <v>419</v>
      </c>
      <c r="M39" s="65" t="s">
        <v>453</v>
      </c>
      <c r="N39" s="65" t="s">
        <v>450</v>
      </c>
      <c r="O39" s="65" t="s">
        <v>451</v>
      </c>
      <c r="P39" s="65" t="s">
        <v>417</v>
      </c>
      <c r="Q39" s="65" t="s">
        <v>421</v>
      </c>
      <c r="R39" s="65" t="s">
        <v>422</v>
      </c>
      <c r="S39" s="67">
        <v>14</v>
      </c>
      <c r="T39" s="65">
        <v>10</v>
      </c>
      <c r="U39" s="67">
        <f t="shared" si="3"/>
        <v>140</v>
      </c>
      <c r="V39" s="68">
        <v>13.86</v>
      </c>
    </row>
    <row r="40" spans="1:22" ht="15.5" x14ac:dyDescent="0.35">
      <c r="A40" s="65">
        <v>1404</v>
      </c>
      <c r="B40" s="66">
        <v>45266</v>
      </c>
      <c r="C40" s="65">
        <v>6</v>
      </c>
      <c r="D40" s="65" t="s">
        <v>463</v>
      </c>
      <c r="E40" s="65" t="s">
        <v>464</v>
      </c>
      <c r="F40" s="65" t="s">
        <v>465</v>
      </c>
      <c r="G40" s="65" t="s">
        <v>466</v>
      </c>
      <c r="H40" s="65" t="s">
        <v>417</v>
      </c>
      <c r="I40" s="65" t="s">
        <v>467</v>
      </c>
      <c r="J40" s="65" t="s">
        <v>313</v>
      </c>
      <c r="K40" s="66">
        <f t="shared" si="2"/>
        <v>45268</v>
      </c>
      <c r="L40" s="65" t="s">
        <v>444</v>
      </c>
      <c r="M40" s="65" t="s">
        <v>468</v>
      </c>
      <c r="N40" s="65" t="s">
        <v>465</v>
      </c>
      <c r="O40" s="65" t="s">
        <v>466</v>
      </c>
      <c r="P40" s="65" t="s">
        <v>417</v>
      </c>
      <c r="Q40" s="65" t="s">
        <v>454</v>
      </c>
      <c r="R40" s="65" t="s">
        <v>455</v>
      </c>
      <c r="S40" s="67">
        <v>12.75</v>
      </c>
      <c r="T40" s="65">
        <v>100</v>
      </c>
      <c r="U40" s="67">
        <f t="shared" si="3"/>
        <v>1275</v>
      </c>
      <c r="V40" s="68">
        <v>122.39999999999999</v>
      </c>
    </row>
    <row r="41" spans="1:22" ht="15.5" x14ac:dyDescent="0.35">
      <c r="A41" s="65">
        <v>1405</v>
      </c>
      <c r="B41" s="66">
        <v>45287</v>
      </c>
      <c r="C41" s="65">
        <v>27</v>
      </c>
      <c r="D41" s="65" t="s">
        <v>413</v>
      </c>
      <c r="E41" s="65" t="s">
        <v>414</v>
      </c>
      <c r="F41" s="65" t="s">
        <v>415</v>
      </c>
      <c r="G41" s="65" t="s">
        <v>416</v>
      </c>
      <c r="H41" s="65" t="s">
        <v>417</v>
      </c>
      <c r="I41" s="65" t="s">
        <v>418</v>
      </c>
      <c r="J41" s="65" t="s">
        <v>317</v>
      </c>
      <c r="K41" s="66">
        <f t="shared" si="2"/>
        <v>45289</v>
      </c>
      <c r="L41" s="65" t="s">
        <v>419</v>
      </c>
      <c r="M41" s="65" t="s">
        <v>420</v>
      </c>
      <c r="N41" s="65" t="s">
        <v>415</v>
      </c>
      <c r="O41" s="65" t="s">
        <v>416</v>
      </c>
      <c r="P41" s="65" t="s">
        <v>417</v>
      </c>
      <c r="Q41" s="65" t="s">
        <v>454</v>
      </c>
      <c r="R41" s="65" t="s">
        <v>455</v>
      </c>
      <c r="S41" s="67">
        <v>12.75</v>
      </c>
      <c r="T41" s="65">
        <v>100</v>
      </c>
      <c r="U41" s="67">
        <f t="shared" si="3"/>
        <v>1275</v>
      </c>
      <c r="V41" s="68">
        <v>27</v>
      </c>
    </row>
    <row r="42" spans="1:22" ht="15.5" x14ac:dyDescent="0.35">
      <c r="A42" s="65">
        <v>1406</v>
      </c>
      <c r="B42" s="66">
        <v>45264</v>
      </c>
      <c r="C42" s="65">
        <v>4</v>
      </c>
      <c r="D42" s="65" t="s">
        <v>425</v>
      </c>
      <c r="E42" s="65" t="s">
        <v>426</v>
      </c>
      <c r="F42" s="65" t="s">
        <v>427</v>
      </c>
      <c r="G42" s="65" t="s">
        <v>428</v>
      </c>
      <c r="H42" s="65" t="s">
        <v>417</v>
      </c>
      <c r="I42" s="65" t="s">
        <v>429</v>
      </c>
      <c r="J42" s="65" t="s">
        <v>297</v>
      </c>
      <c r="K42" s="66">
        <f t="shared" si="2"/>
        <v>45266</v>
      </c>
      <c r="L42" s="65" t="s">
        <v>430</v>
      </c>
      <c r="M42" s="65" t="s">
        <v>431</v>
      </c>
      <c r="N42" s="65" t="s">
        <v>427</v>
      </c>
      <c r="O42" s="65" t="s">
        <v>428</v>
      </c>
      <c r="P42" s="65" t="s">
        <v>417</v>
      </c>
      <c r="Q42" s="65" t="s">
        <v>524</v>
      </c>
      <c r="R42" s="65" t="s">
        <v>490</v>
      </c>
      <c r="S42" s="67">
        <v>81</v>
      </c>
      <c r="T42" s="65">
        <v>62</v>
      </c>
      <c r="U42" s="67">
        <f t="shared" si="3"/>
        <v>5022</v>
      </c>
      <c r="V42" s="68">
        <v>117.93600000000001</v>
      </c>
    </row>
    <row r="43" spans="1:22" ht="15.5" x14ac:dyDescent="0.35">
      <c r="A43" s="65">
        <v>1407</v>
      </c>
      <c r="B43" s="66">
        <v>45264</v>
      </c>
      <c r="C43" s="65">
        <v>4</v>
      </c>
      <c r="D43" s="65" t="s">
        <v>425</v>
      </c>
      <c r="E43" s="65" t="s">
        <v>426</v>
      </c>
      <c r="F43" s="65" t="s">
        <v>427</v>
      </c>
      <c r="G43" s="65" t="s">
        <v>428</v>
      </c>
      <c r="H43" s="65" t="s">
        <v>417</v>
      </c>
      <c r="I43" s="65" t="s">
        <v>429</v>
      </c>
      <c r="J43" s="65" t="s">
        <v>297</v>
      </c>
      <c r="K43" s="66">
        <f t="shared" si="2"/>
        <v>45266</v>
      </c>
      <c r="L43" s="65" t="s">
        <v>430</v>
      </c>
      <c r="M43" s="65" t="s">
        <v>431</v>
      </c>
      <c r="N43" s="65" t="s">
        <v>427</v>
      </c>
      <c r="O43" s="65" t="s">
        <v>428</v>
      </c>
      <c r="P43" s="65" t="s">
        <v>417</v>
      </c>
      <c r="Q43" s="65" t="s">
        <v>525</v>
      </c>
      <c r="R43" s="65" t="s">
        <v>526</v>
      </c>
      <c r="S43" s="67">
        <v>7</v>
      </c>
      <c r="T43" s="65">
        <v>91</v>
      </c>
      <c r="U43" s="67">
        <f t="shared" si="3"/>
        <v>637</v>
      </c>
      <c r="V43" s="68">
        <v>13.719999999999999</v>
      </c>
    </row>
    <row r="44" spans="1:22" ht="15.5" x14ac:dyDescent="0.35">
      <c r="A44" s="65">
        <v>1408</v>
      </c>
      <c r="B44" s="66">
        <v>45272</v>
      </c>
      <c r="C44" s="65">
        <v>12</v>
      </c>
      <c r="D44" s="65" t="s">
        <v>434</v>
      </c>
      <c r="E44" s="65" t="s">
        <v>435</v>
      </c>
      <c r="F44" s="65" t="s">
        <v>415</v>
      </c>
      <c r="G44" s="65" t="s">
        <v>416</v>
      </c>
      <c r="H44" s="65" t="s">
        <v>417</v>
      </c>
      <c r="I44" s="65" t="s">
        <v>418</v>
      </c>
      <c r="J44" s="65" t="s">
        <v>317</v>
      </c>
      <c r="K44" s="66">
        <f t="shared" si="2"/>
        <v>45274</v>
      </c>
      <c r="L44" s="65" t="s">
        <v>419</v>
      </c>
      <c r="M44" s="65" t="s">
        <v>436</v>
      </c>
      <c r="N44" s="65" t="s">
        <v>415</v>
      </c>
      <c r="O44" s="65" t="s">
        <v>416</v>
      </c>
      <c r="P44" s="65" t="s">
        <v>417</v>
      </c>
      <c r="Q44" s="65" t="s">
        <v>525</v>
      </c>
      <c r="R44" s="65" t="s">
        <v>526</v>
      </c>
      <c r="S44" s="67">
        <v>7</v>
      </c>
      <c r="T44" s="65">
        <v>91</v>
      </c>
      <c r="U44" s="67">
        <f t="shared" si="3"/>
        <v>637</v>
      </c>
      <c r="V44" s="68">
        <v>8</v>
      </c>
    </row>
    <row r="45" spans="1:22" ht="15.5" x14ac:dyDescent="0.35">
      <c r="A45" s="65">
        <v>1409</v>
      </c>
      <c r="B45" s="66">
        <v>45268</v>
      </c>
      <c r="C45" s="65">
        <v>8</v>
      </c>
      <c r="D45" s="65" t="s">
        <v>439</v>
      </c>
      <c r="E45" s="65" t="s">
        <v>440</v>
      </c>
      <c r="F45" s="65" t="s">
        <v>441</v>
      </c>
      <c r="G45" s="65" t="s">
        <v>442</v>
      </c>
      <c r="H45" s="65" t="s">
        <v>417</v>
      </c>
      <c r="I45" s="65" t="s">
        <v>443</v>
      </c>
      <c r="J45" s="65" t="s">
        <v>313</v>
      </c>
      <c r="K45" s="66">
        <f t="shared" si="2"/>
        <v>45270</v>
      </c>
      <c r="L45" s="65" t="s">
        <v>444</v>
      </c>
      <c r="M45" s="65" t="s">
        <v>445</v>
      </c>
      <c r="N45" s="65" t="s">
        <v>441</v>
      </c>
      <c r="O45" s="65" t="s">
        <v>442</v>
      </c>
      <c r="P45" s="65" t="s">
        <v>417</v>
      </c>
      <c r="Q45" s="65" t="s">
        <v>513</v>
      </c>
      <c r="R45" s="65" t="s">
        <v>514</v>
      </c>
      <c r="S45" s="67">
        <v>34.799999999999997</v>
      </c>
      <c r="T45" s="65">
        <v>29</v>
      </c>
      <c r="U45" s="67">
        <f t="shared" si="3"/>
        <v>1009.1999999999999</v>
      </c>
      <c r="V45" s="68">
        <v>300.846</v>
      </c>
    </row>
    <row r="46" spans="1:22" ht="15.5" x14ac:dyDescent="0.35">
      <c r="A46" s="65">
        <v>1410</v>
      </c>
      <c r="B46" s="66">
        <v>45264</v>
      </c>
      <c r="C46" s="65">
        <v>4</v>
      </c>
      <c r="D46" s="65" t="s">
        <v>425</v>
      </c>
      <c r="E46" s="65" t="s">
        <v>426</v>
      </c>
      <c r="F46" s="65" t="s">
        <v>427</v>
      </c>
      <c r="G46" s="65" t="s">
        <v>428</v>
      </c>
      <c r="H46" s="65" t="s">
        <v>417</v>
      </c>
      <c r="I46" s="65" t="s">
        <v>429</v>
      </c>
      <c r="J46" s="65" t="s">
        <v>297</v>
      </c>
      <c r="K46" s="66">
        <f t="shared" si="2"/>
        <v>45266</v>
      </c>
      <c r="L46" s="65" t="s">
        <v>444</v>
      </c>
      <c r="M46" s="65" t="s">
        <v>431</v>
      </c>
      <c r="N46" s="65" t="s">
        <v>427</v>
      </c>
      <c r="O46" s="65" t="s">
        <v>428</v>
      </c>
      <c r="P46" s="65" t="s">
        <v>417</v>
      </c>
      <c r="Q46" s="65" t="s">
        <v>513</v>
      </c>
      <c r="R46" s="65" t="s">
        <v>514</v>
      </c>
      <c r="S46" s="67">
        <v>34.799999999999997</v>
      </c>
      <c r="T46" s="65">
        <v>29</v>
      </c>
      <c r="U46" s="67">
        <f t="shared" si="3"/>
        <v>1009.1999999999999</v>
      </c>
      <c r="V46" s="68">
        <v>9</v>
      </c>
    </row>
    <row r="47" spans="1:22" ht="15.5" x14ac:dyDescent="0.35">
      <c r="A47" s="65">
        <v>1411</v>
      </c>
      <c r="B47" s="66">
        <v>45289</v>
      </c>
      <c r="C47" s="65">
        <v>29</v>
      </c>
      <c r="D47" s="65" t="s">
        <v>448</v>
      </c>
      <c r="E47" s="65" t="s">
        <v>449</v>
      </c>
      <c r="F47" s="65" t="s">
        <v>450</v>
      </c>
      <c r="G47" s="65" t="s">
        <v>451</v>
      </c>
      <c r="H47" s="65" t="s">
        <v>417</v>
      </c>
      <c r="I47" s="65" t="s">
        <v>452</v>
      </c>
      <c r="J47" s="65" t="s">
        <v>317</v>
      </c>
      <c r="K47" s="66">
        <f t="shared" si="2"/>
        <v>45291</v>
      </c>
      <c r="L47" s="65" t="s">
        <v>419</v>
      </c>
      <c r="M47" s="65" t="s">
        <v>453</v>
      </c>
      <c r="N47" s="65" t="s">
        <v>450</v>
      </c>
      <c r="O47" s="65" t="s">
        <v>451</v>
      </c>
      <c r="P47" s="65" t="s">
        <v>417</v>
      </c>
      <c r="Q47" s="65" t="s">
        <v>513</v>
      </c>
      <c r="R47" s="65" t="s">
        <v>514</v>
      </c>
      <c r="S47" s="67">
        <v>34.799999999999997</v>
      </c>
      <c r="T47" s="65">
        <v>29</v>
      </c>
      <c r="U47" s="67">
        <f t="shared" si="3"/>
        <v>1009.1999999999999</v>
      </c>
      <c r="V47" s="68">
        <v>23</v>
      </c>
    </row>
    <row r="48" spans="1:22" ht="15.5" x14ac:dyDescent="0.35">
      <c r="A48" s="65">
        <v>1412</v>
      </c>
      <c r="B48" s="66">
        <v>45263</v>
      </c>
      <c r="C48" s="65">
        <v>3</v>
      </c>
      <c r="D48" s="65" t="s">
        <v>456</v>
      </c>
      <c r="E48" s="65" t="s">
        <v>457</v>
      </c>
      <c r="F48" s="65" t="s">
        <v>458</v>
      </c>
      <c r="G48" s="65" t="s">
        <v>459</v>
      </c>
      <c r="H48" s="65" t="s">
        <v>417</v>
      </c>
      <c r="I48" s="65" t="s">
        <v>418</v>
      </c>
      <c r="J48" s="65" t="s">
        <v>317</v>
      </c>
      <c r="K48" s="66">
        <f t="shared" si="2"/>
        <v>45265</v>
      </c>
      <c r="L48" s="65" t="s">
        <v>419</v>
      </c>
      <c r="M48" s="65" t="s">
        <v>460</v>
      </c>
      <c r="N48" s="65" t="s">
        <v>458</v>
      </c>
      <c r="O48" s="65" t="s">
        <v>459</v>
      </c>
      <c r="P48" s="65" t="s">
        <v>417</v>
      </c>
      <c r="Q48" s="65" t="s">
        <v>527</v>
      </c>
      <c r="R48" s="65" t="s">
        <v>492</v>
      </c>
      <c r="S48" s="67">
        <v>10</v>
      </c>
      <c r="T48" s="65">
        <v>49</v>
      </c>
      <c r="U48" s="67">
        <f t="shared" si="3"/>
        <v>490</v>
      </c>
      <c r="V48" s="68">
        <v>90.25</v>
      </c>
    </row>
    <row r="49" spans="1:22" ht="15.5" x14ac:dyDescent="0.35">
      <c r="A49" s="65">
        <v>1413</v>
      </c>
      <c r="B49" s="66">
        <v>45263</v>
      </c>
      <c r="C49" s="65">
        <v>3</v>
      </c>
      <c r="D49" s="65" t="s">
        <v>456</v>
      </c>
      <c r="E49" s="65" t="s">
        <v>457</v>
      </c>
      <c r="F49" s="65" t="s">
        <v>458</v>
      </c>
      <c r="G49" s="65" t="s">
        <v>459</v>
      </c>
      <c r="H49" s="65" t="s">
        <v>417</v>
      </c>
      <c r="I49" s="65" t="s">
        <v>418</v>
      </c>
      <c r="J49" s="65" t="s">
        <v>317</v>
      </c>
      <c r="K49" s="66">
        <f t="shared" si="2"/>
        <v>45265</v>
      </c>
      <c r="L49" s="65" t="s">
        <v>419</v>
      </c>
      <c r="M49" s="65" t="s">
        <v>460</v>
      </c>
      <c r="N49" s="65" t="s">
        <v>458</v>
      </c>
      <c r="O49" s="65" t="s">
        <v>459</v>
      </c>
      <c r="P49" s="65" t="s">
        <v>417</v>
      </c>
      <c r="Q49" s="65" t="s">
        <v>469</v>
      </c>
      <c r="R49" s="65" t="s">
        <v>470</v>
      </c>
      <c r="S49" s="67">
        <v>40</v>
      </c>
      <c r="T49" s="65">
        <v>29</v>
      </c>
      <c r="U49" s="67">
        <f t="shared" si="3"/>
        <v>1160</v>
      </c>
      <c r="V49" s="68">
        <v>239.12</v>
      </c>
    </row>
    <row r="50" spans="1:22" ht="15.5" x14ac:dyDescent="0.35">
      <c r="A50" s="65">
        <v>1414</v>
      </c>
      <c r="B50" s="66">
        <v>45266</v>
      </c>
      <c r="C50" s="65">
        <v>6</v>
      </c>
      <c r="D50" s="65" t="s">
        <v>463</v>
      </c>
      <c r="E50" s="65" t="s">
        <v>464</v>
      </c>
      <c r="F50" s="65" t="s">
        <v>465</v>
      </c>
      <c r="G50" s="65" t="s">
        <v>466</v>
      </c>
      <c r="H50" s="65" t="s">
        <v>417</v>
      </c>
      <c r="I50" s="65" t="s">
        <v>467</v>
      </c>
      <c r="J50" s="65" t="s">
        <v>313</v>
      </c>
      <c r="K50" s="66">
        <f t="shared" si="2"/>
        <v>45268</v>
      </c>
      <c r="L50" s="65" t="s">
        <v>419</v>
      </c>
      <c r="M50" s="65" t="s">
        <v>468</v>
      </c>
      <c r="N50" s="65" t="s">
        <v>465</v>
      </c>
      <c r="O50" s="65" t="s">
        <v>466</v>
      </c>
      <c r="P50" s="65" t="s">
        <v>417</v>
      </c>
      <c r="Q50" s="65" t="s">
        <v>469</v>
      </c>
      <c r="R50" s="65" t="s">
        <v>470</v>
      </c>
      <c r="S50" s="67">
        <v>40</v>
      </c>
      <c r="T50" s="65">
        <v>29</v>
      </c>
      <c r="U50" s="67">
        <f t="shared" si="3"/>
        <v>1160</v>
      </c>
      <c r="V50" s="68">
        <v>31</v>
      </c>
    </row>
    <row r="51" spans="1:22" ht="15.5" x14ac:dyDescent="0.35">
      <c r="A51" s="65">
        <v>1415</v>
      </c>
      <c r="B51" s="66">
        <v>45288</v>
      </c>
      <c r="C51" s="65">
        <v>28</v>
      </c>
      <c r="D51" s="65" t="s">
        <v>471</v>
      </c>
      <c r="E51" s="65" t="s">
        <v>472</v>
      </c>
      <c r="F51" s="65" t="s">
        <v>473</v>
      </c>
      <c r="G51" s="65" t="s">
        <v>474</v>
      </c>
      <c r="H51" s="65" t="s">
        <v>417</v>
      </c>
      <c r="I51" s="65" t="s">
        <v>475</v>
      </c>
      <c r="J51" s="65" t="s">
        <v>315</v>
      </c>
      <c r="K51" s="66">
        <f t="shared" si="2"/>
        <v>45290</v>
      </c>
      <c r="L51" s="65" t="s">
        <v>444</v>
      </c>
      <c r="M51" s="65" t="s">
        <v>476</v>
      </c>
      <c r="N51" s="65" t="s">
        <v>473</v>
      </c>
      <c r="O51" s="65" t="s">
        <v>474</v>
      </c>
      <c r="P51" s="65" t="s">
        <v>417</v>
      </c>
      <c r="Q51" s="65" t="s">
        <v>469</v>
      </c>
      <c r="R51" s="65" t="s">
        <v>470</v>
      </c>
      <c r="S51" s="67">
        <v>40</v>
      </c>
      <c r="T51" s="65">
        <v>29</v>
      </c>
      <c r="U51" s="67">
        <f t="shared" si="3"/>
        <v>1160</v>
      </c>
      <c r="V51" s="68">
        <v>20</v>
      </c>
    </row>
    <row r="52" spans="1:22" ht="15.5" x14ac:dyDescent="0.35">
      <c r="A52" s="65">
        <v>1416</v>
      </c>
      <c r="B52" s="66">
        <v>45268</v>
      </c>
      <c r="C52" s="65">
        <v>8</v>
      </c>
      <c r="D52" s="65" t="s">
        <v>439</v>
      </c>
      <c r="E52" s="65" t="s">
        <v>440</v>
      </c>
      <c r="F52" s="65" t="s">
        <v>441</v>
      </c>
      <c r="G52" s="65" t="s">
        <v>442</v>
      </c>
      <c r="H52" s="65" t="s">
        <v>417</v>
      </c>
      <c r="I52" s="65" t="s">
        <v>443</v>
      </c>
      <c r="J52" s="65" t="s">
        <v>313</v>
      </c>
      <c r="K52" s="66">
        <f t="shared" si="2"/>
        <v>45270</v>
      </c>
      <c r="L52" s="65" t="s">
        <v>444</v>
      </c>
      <c r="M52" s="65" t="s">
        <v>445</v>
      </c>
      <c r="N52" s="65" t="s">
        <v>441</v>
      </c>
      <c r="O52" s="65" t="s">
        <v>442</v>
      </c>
      <c r="P52" s="65" t="s">
        <v>417</v>
      </c>
      <c r="Q52" s="65" t="s">
        <v>469</v>
      </c>
      <c r="R52" s="65" t="s">
        <v>470</v>
      </c>
      <c r="S52" s="67">
        <v>40</v>
      </c>
      <c r="T52" s="65">
        <v>29</v>
      </c>
      <c r="U52" s="67">
        <f t="shared" si="3"/>
        <v>1160</v>
      </c>
      <c r="V52" s="68">
        <v>34</v>
      </c>
    </row>
    <row r="53" spans="1:22" ht="15.5" x14ac:dyDescent="0.35">
      <c r="A53" s="65">
        <v>1417</v>
      </c>
      <c r="B53" s="66">
        <v>45270</v>
      </c>
      <c r="C53" s="65">
        <v>10</v>
      </c>
      <c r="D53" s="65" t="s">
        <v>477</v>
      </c>
      <c r="E53" s="65" t="s">
        <v>478</v>
      </c>
      <c r="F53" s="65" t="s">
        <v>479</v>
      </c>
      <c r="G53" s="65" t="s">
        <v>480</v>
      </c>
      <c r="H53" s="65" t="s">
        <v>417</v>
      </c>
      <c r="I53" s="65" t="s">
        <v>481</v>
      </c>
      <c r="J53" s="65" t="s">
        <v>297</v>
      </c>
      <c r="K53" s="66">
        <f t="shared" si="2"/>
        <v>45272</v>
      </c>
      <c r="L53" s="65" t="s">
        <v>419</v>
      </c>
      <c r="M53" s="65" t="s">
        <v>482</v>
      </c>
      <c r="N53" s="65" t="s">
        <v>479</v>
      </c>
      <c r="O53" s="65" t="s">
        <v>480</v>
      </c>
      <c r="P53" s="65" t="s">
        <v>417</v>
      </c>
      <c r="Q53" s="65" t="s">
        <v>528</v>
      </c>
      <c r="R53" s="65" t="s">
        <v>424</v>
      </c>
      <c r="S53" s="67">
        <v>10</v>
      </c>
      <c r="T53" s="65">
        <v>81</v>
      </c>
      <c r="U53" s="67">
        <f t="shared" si="3"/>
        <v>810</v>
      </c>
      <c r="V53" s="68">
        <v>62.83</v>
      </c>
    </row>
    <row r="54" spans="1:22" ht="15.5" x14ac:dyDescent="0.35">
      <c r="A54" s="65">
        <v>1418</v>
      </c>
      <c r="B54" s="66">
        <v>45267</v>
      </c>
      <c r="C54" s="65">
        <v>7</v>
      </c>
      <c r="D54" s="65" t="s">
        <v>484</v>
      </c>
      <c r="E54" s="65" t="s">
        <v>485</v>
      </c>
      <c r="F54" s="65" t="s">
        <v>486</v>
      </c>
      <c r="G54" s="65" t="s">
        <v>487</v>
      </c>
      <c r="H54" s="65" t="s">
        <v>417</v>
      </c>
      <c r="I54" s="65" t="s">
        <v>443</v>
      </c>
      <c r="J54" s="65" t="s">
        <v>313</v>
      </c>
      <c r="K54" s="66">
        <f t="shared" si="2"/>
        <v>45269</v>
      </c>
      <c r="L54" s="65" t="s">
        <v>419</v>
      </c>
      <c r="M54" s="65" t="s">
        <v>488</v>
      </c>
      <c r="N54" s="65" t="s">
        <v>486</v>
      </c>
      <c r="O54" s="65" t="s">
        <v>487</v>
      </c>
      <c r="P54" s="65" t="s">
        <v>417</v>
      </c>
      <c r="Q54" s="65" t="s">
        <v>528</v>
      </c>
      <c r="R54" s="65" t="s">
        <v>424</v>
      </c>
      <c r="S54" s="67">
        <v>10</v>
      </c>
      <c r="T54" s="65">
        <v>81</v>
      </c>
      <c r="U54" s="67">
        <f t="shared" si="3"/>
        <v>810</v>
      </c>
      <c r="V54" s="68">
        <v>33</v>
      </c>
    </row>
    <row r="55" spans="1:22" ht="15.5" x14ac:dyDescent="0.35">
      <c r="A55" s="65">
        <v>1419</v>
      </c>
      <c r="B55" s="66">
        <v>45270</v>
      </c>
      <c r="C55" s="65">
        <v>10</v>
      </c>
      <c r="D55" s="65" t="s">
        <v>477</v>
      </c>
      <c r="E55" s="65" t="s">
        <v>478</v>
      </c>
      <c r="F55" s="65" t="s">
        <v>479</v>
      </c>
      <c r="G55" s="65" t="s">
        <v>480</v>
      </c>
      <c r="H55" s="65" t="s">
        <v>417</v>
      </c>
      <c r="I55" s="65" t="s">
        <v>481</v>
      </c>
      <c r="J55" s="65" t="s">
        <v>297</v>
      </c>
      <c r="K55" s="66">
        <f t="shared" si="2"/>
        <v>45272</v>
      </c>
      <c r="L55" s="65" t="s">
        <v>430</v>
      </c>
      <c r="M55" s="65" t="s">
        <v>482</v>
      </c>
      <c r="N55" s="65" t="s">
        <v>479</v>
      </c>
      <c r="O55" s="65" t="s">
        <v>480</v>
      </c>
      <c r="P55" s="65" t="s">
        <v>417</v>
      </c>
      <c r="Q55" s="65" t="s">
        <v>423</v>
      </c>
      <c r="R55" s="65" t="s">
        <v>424</v>
      </c>
      <c r="S55" s="67">
        <v>3.5</v>
      </c>
      <c r="T55" s="65">
        <v>96</v>
      </c>
      <c r="U55" s="67">
        <f t="shared" si="3"/>
        <v>336</v>
      </c>
      <c r="V55" s="68">
        <v>21.315000000000001</v>
      </c>
    </row>
    <row r="56" spans="1:22" ht="15.5" x14ac:dyDescent="0.35">
      <c r="A56" s="65">
        <v>1420</v>
      </c>
      <c r="B56" s="66">
        <v>45271</v>
      </c>
      <c r="C56" s="65">
        <v>11</v>
      </c>
      <c r="D56" s="65" t="s">
        <v>493</v>
      </c>
      <c r="E56" s="65" t="s">
        <v>494</v>
      </c>
      <c r="F56" s="65" t="s">
        <v>495</v>
      </c>
      <c r="G56" s="65" t="s">
        <v>496</v>
      </c>
      <c r="H56" s="65" t="s">
        <v>417</v>
      </c>
      <c r="I56" s="65" t="s">
        <v>475</v>
      </c>
      <c r="J56" s="65" t="s">
        <v>315</v>
      </c>
      <c r="K56" s="66">
        <f t="shared" si="2"/>
        <v>45273</v>
      </c>
      <c r="L56" s="65" t="s">
        <v>444</v>
      </c>
      <c r="M56" s="65" t="s">
        <v>497</v>
      </c>
      <c r="N56" s="65" t="s">
        <v>495</v>
      </c>
      <c r="O56" s="65" t="s">
        <v>496</v>
      </c>
      <c r="P56" s="65" t="s">
        <v>417</v>
      </c>
      <c r="Q56" s="65" t="s">
        <v>469</v>
      </c>
      <c r="R56" s="65" t="s">
        <v>470</v>
      </c>
      <c r="S56" s="67">
        <v>40</v>
      </c>
      <c r="T56" s="65">
        <v>81</v>
      </c>
      <c r="U56" s="67">
        <f t="shared" si="3"/>
        <v>3240</v>
      </c>
      <c r="V56" s="68">
        <v>378</v>
      </c>
    </row>
    <row r="57" spans="1:22" ht="15.5" x14ac:dyDescent="0.35">
      <c r="A57" s="65">
        <v>1421</v>
      </c>
      <c r="B57" s="66">
        <v>45261</v>
      </c>
      <c r="C57" s="65">
        <v>1</v>
      </c>
      <c r="D57" s="65" t="s">
        <v>498</v>
      </c>
      <c r="E57" s="65" t="s">
        <v>499</v>
      </c>
      <c r="F57" s="65" t="s">
        <v>500</v>
      </c>
      <c r="G57" s="65" t="s">
        <v>501</v>
      </c>
      <c r="H57" s="65" t="s">
        <v>417</v>
      </c>
      <c r="I57" s="65" t="s">
        <v>443</v>
      </c>
      <c r="J57" s="65" t="s">
        <v>313</v>
      </c>
      <c r="K57" s="66">
        <f t="shared" si="2"/>
        <v>45263</v>
      </c>
      <c r="L57" s="65" t="s">
        <v>444</v>
      </c>
      <c r="M57" s="65" t="s">
        <v>502</v>
      </c>
      <c r="N57" s="65" t="s">
        <v>500</v>
      </c>
      <c r="O57" s="65" t="s">
        <v>501</v>
      </c>
      <c r="P57" s="65" t="s">
        <v>417</v>
      </c>
      <c r="Q57" s="65" t="s">
        <v>503</v>
      </c>
      <c r="R57" s="65" t="s">
        <v>504</v>
      </c>
      <c r="S57" s="67">
        <v>18.399999999999999</v>
      </c>
      <c r="T57" s="65">
        <v>88</v>
      </c>
      <c r="U57" s="67">
        <f t="shared" si="3"/>
        <v>1619.1999999999998</v>
      </c>
      <c r="V57" s="68">
        <v>148.13839999999999</v>
      </c>
    </row>
    <row r="58" spans="1:22" ht="15.5" x14ac:dyDescent="0.35">
      <c r="A58" s="65">
        <v>1422</v>
      </c>
      <c r="B58" s="66">
        <v>45288</v>
      </c>
      <c r="C58" s="65">
        <v>28</v>
      </c>
      <c r="D58" s="65" t="s">
        <v>471</v>
      </c>
      <c r="E58" s="65" t="s">
        <v>472</v>
      </c>
      <c r="F58" s="65" t="s">
        <v>473</v>
      </c>
      <c r="G58" s="65" t="s">
        <v>474</v>
      </c>
      <c r="H58" s="65" t="s">
        <v>417</v>
      </c>
      <c r="I58" s="65" t="s">
        <v>475</v>
      </c>
      <c r="J58" s="65" t="s">
        <v>315</v>
      </c>
      <c r="K58" s="66">
        <f t="shared" si="2"/>
        <v>45290</v>
      </c>
      <c r="L58" s="65" t="s">
        <v>444</v>
      </c>
      <c r="M58" s="65" t="s">
        <v>476</v>
      </c>
      <c r="N58" s="65" t="s">
        <v>473</v>
      </c>
      <c r="O58" s="65" t="s">
        <v>474</v>
      </c>
      <c r="P58" s="65" t="s">
        <v>417</v>
      </c>
      <c r="Q58" s="65" t="s">
        <v>438</v>
      </c>
      <c r="R58" s="65" t="s">
        <v>422</v>
      </c>
      <c r="S58" s="67">
        <v>46</v>
      </c>
      <c r="T58" s="65">
        <v>92</v>
      </c>
      <c r="U58" s="67">
        <f t="shared" si="3"/>
        <v>4232</v>
      </c>
      <c r="V58" s="68">
        <v>365.14800000000002</v>
      </c>
    </row>
    <row r="59" spans="1:22" ht="15.5" x14ac:dyDescent="0.35">
      <c r="A59" s="65">
        <v>1423</v>
      </c>
      <c r="B59" s="66">
        <v>45269</v>
      </c>
      <c r="C59" s="65">
        <v>9</v>
      </c>
      <c r="D59" s="65" t="s">
        <v>505</v>
      </c>
      <c r="E59" s="65" t="s">
        <v>506</v>
      </c>
      <c r="F59" s="65" t="s">
        <v>507</v>
      </c>
      <c r="G59" s="65" t="s">
        <v>508</v>
      </c>
      <c r="H59" s="65" t="s">
        <v>417</v>
      </c>
      <c r="I59" s="65" t="s">
        <v>509</v>
      </c>
      <c r="J59" s="65" t="s">
        <v>317</v>
      </c>
      <c r="K59" s="66">
        <f t="shared" si="2"/>
        <v>45271</v>
      </c>
      <c r="L59" s="65" t="s">
        <v>430</v>
      </c>
      <c r="M59" s="65" t="s">
        <v>510</v>
      </c>
      <c r="N59" s="65" t="s">
        <v>507</v>
      </c>
      <c r="O59" s="65" t="s">
        <v>508</v>
      </c>
      <c r="P59" s="65" t="s">
        <v>417</v>
      </c>
      <c r="Q59" s="65" t="s">
        <v>461</v>
      </c>
      <c r="R59" s="65" t="s">
        <v>462</v>
      </c>
      <c r="S59" s="67">
        <v>9.65</v>
      </c>
      <c r="T59" s="65">
        <v>34</v>
      </c>
      <c r="U59" s="67">
        <f t="shared" si="3"/>
        <v>328.1</v>
      </c>
      <c r="V59" s="68">
        <v>68.582550000000012</v>
      </c>
    </row>
    <row r="60" spans="1:22" ht="15.5" x14ac:dyDescent="0.35">
      <c r="A60" s="65">
        <v>1424</v>
      </c>
      <c r="B60" s="66">
        <v>45266</v>
      </c>
      <c r="C60" s="65">
        <v>6</v>
      </c>
      <c r="D60" s="65" t="s">
        <v>463</v>
      </c>
      <c r="E60" s="65" t="s">
        <v>464</v>
      </c>
      <c r="F60" s="65" t="s">
        <v>465</v>
      </c>
      <c r="G60" s="65" t="s">
        <v>466</v>
      </c>
      <c r="H60" s="65" t="s">
        <v>417</v>
      </c>
      <c r="I60" s="65" t="s">
        <v>467</v>
      </c>
      <c r="J60" s="65" t="s">
        <v>313</v>
      </c>
      <c r="K60" s="66">
        <f t="shared" si="2"/>
        <v>45268</v>
      </c>
      <c r="L60" s="65" t="s">
        <v>419</v>
      </c>
      <c r="M60" s="65" t="s">
        <v>468</v>
      </c>
      <c r="N60" s="65" t="s">
        <v>465</v>
      </c>
      <c r="O60" s="65" t="s">
        <v>466</v>
      </c>
      <c r="P60" s="65" t="s">
        <v>417</v>
      </c>
      <c r="Q60" s="65" t="s">
        <v>454</v>
      </c>
      <c r="R60" s="65" t="s">
        <v>455</v>
      </c>
      <c r="S60" s="67">
        <v>12.75</v>
      </c>
      <c r="T60" s="65">
        <v>41</v>
      </c>
      <c r="U60" s="67">
        <f t="shared" si="3"/>
        <v>522.75</v>
      </c>
      <c r="V60" s="68">
        <v>43.783500000000004</v>
      </c>
    </row>
    <row r="61" spans="1:22" ht="15.5" x14ac:dyDescent="0.35">
      <c r="A61" s="65">
        <v>1425</v>
      </c>
      <c r="B61" s="66">
        <v>45268</v>
      </c>
      <c r="C61" s="65">
        <v>8</v>
      </c>
      <c r="D61" s="65" t="s">
        <v>439</v>
      </c>
      <c r="E61" s="65" t="s">
        <v>440</v>
      </c>
      <c r="F61" s="65" t="s">
        <v>441</v>
      </c>
      <c r="G61" s="65" t="s">
        <v>442</v>
      </c>
      <c r="H61" s="65" t="s">
        <v>417</v>
      </c>
      <c r="I61" s="65" t="s">
        <v>443</v>
      </c>
      <c r="J61" s="65" t="s">
        <v>313</v>
      </c>
      <c r="K61" s="66">
        <f t="shared" si="2"/>
        <v>45270</v>
      </c>
      <c r="L61" s="65" t="s">
        <v>419</v>
      </c>
      <c r="M61" s="65" t="s">
        <v>445</v>
      </c>
      <c r="N61" s="65" t="s">
        <v>441</v>
      </c>
      <c r="O61" s="65" t="s">
        <v>442</v>
      </c>
      <c r="P61" s="65" t="s">
        <v>417</v>
      </c>
      <c r="Q61" s="65" t="s">
        <v>454</v>
      </c>
      <c r="R61" s="65" t="s">
        <v>455</v>
      </c>
      <c r="S61" s="67">
        <v>12.75</v>
      </c>
      <c r="T61" s="65">
        <v>67</v>
      </c>
      <c r="U61" s="67">
        <f t="shared" si="3"/>
        <v>854.25</v>
      </c>
      <c r="V61" s="68">
        <v>82.875</v>
      </c>
    </row>
    <row r="62" spans="1:22" ht="15.5" x14ac:dyDescent="0.35">
      <c r="A62" s="65">
        <v>1426</v>
      </c>
      <c r="B62" s="66">
        <v>45285</v>
      </c>
      <c r="C62" s="65">
        <v>25</v>
      </c>
      <c r="D62" s="65" t="s">
        <v>515</v>
      </c>
      <c r="E62" s="65" t="s">
        <v>516</v>
      </c>
      <c r="F62" s="65" t="s">
        <v>479</v>
      </c>
      <c r="G62" s="65" t="s">
        <v>480</v>
      </c>
      <c r="H62" s="65" t="s">
        <v>417</v>
      </c>
      <c r="I62" s="65" t="s">
        <v>481</v>
      </c>
      <c r="J62" s="65" t="s">
        <v>297</v>
      </c>
      <c r="K62" s="66">
        <f t="shared" si="2"/>
        <v>45287</v>
      </c>
      <c r="L62" s="65" t="s">
        <v>430</v>
      </c>
      <c r="M62" s="65" t="s">
        <v>517</v>
      </c>
      <c r="N62" s="65" t="s">
        <v>479</v>
      </c>
      <c r="O62" s="65" t="s">
        <v>480</v>
      </c>
      <c r="P62" s="65" t="s">
        <v>417</v>
      </c>
      <c r="Q62" s="65" t="s">
        <v>491</v>
      </c>
      <c r="R62" s="65" t="s">
        <v>492</v>
      </c>
      <c r="S62" s="67">
        <v>22</v>
      </c>
      <c r="T62" s="65">
        <v>74</v>
      </c>
      <c r="U62" s="67">
        <f t="shared" si="3"/>
        <v>1628</v>
      </c>
      <c r="V62" s="68">
        <v>84.47999999999999</v>
      </c>
    </row>
    <row r="63" spans="1:22" ht="15.5" x14ac:dyDescent="0.35">
      <c r="A63" s="65">
        <v>1427</v>
      </c>
      <c r="B63" s="66">
        <v>45286</v>
      </c>
      <c r="C63" s="65">
        <v>26</v>
      </c>
      <c r="D63" s="65" t="s">
        <v>519</v>
      </c>
      <c r="E63" s="65" t="s">
        <v>520</v>
      </c>
      <c r="F63" s="65" t="s">
        <v>495</v>
      </c>
      <c r="G63" s="65" t="s">
        <v>496</v>
      </c>
      <c r="H63" s="65" t="s">
        <v>417</v>
      </c>
      <c r="I63" s="65" t="s">
        <v>475</v>
      </c>
      <c r="J63" s="65" t="s">
        <v>315</v>
      </c>
      <c r="K63" s="66">
        <f t="shared" si="2"/>
        <v>45288</v>
      </c>
      <c r="L63" s="65" t="s">
        <v>444</v>
      </c>
      <c r="M63" s="65" t="s">
        <v>521</v>
      </c>
      <c r="N63" s="65" t="s">
        <v>495</v>
      </c>
      <c r="O63" s="65" t="s">
        <v>496</v>
      </c>
      <c r="P63" s="65" t="s">
        <v>417</v>
      </c>
      <c r="Q63" s="65" t="s">
        <v>489</v>
      </c>
      <c r="R63" s="65" t="s">
        <v>490</v>
      </c>
      <c r="S63" s="67">
        <v>25</v>
      </c>
      <c r="T63" s="65">
        <v>24</v>
      </c>
      <c r="U63" s="67">
        <f t="shared" si="3"/>
        <v>600</v>
      </c>
      <c r="V63" s="68">
        <v>164.15</v>
      </c>
    </row>
    <row r="64" spans="1:22" ht="15.5" x14ac:dyDescent="0.35">
      <c r="A64" s="65">
        <v>1428</v>
      </c>
      <c r="B64" s="66">
        <v>45289</v>
      </c>
      <c r="C64" s="65">
        <v>29</v>
      </c>
      <c r="D64" s="65" t="s">
        <v>448</v>
      </c>
      <c r="E64" s="65" t="s">
        <v>449</v>
      </c>
      <c r="F64" s="65" t="s">
        <v>450</v>
      </c>
      <c r="G64" s="65" t="s">
        <v>451</v>
      </c>
      <c r="H64" s="65" t="s">
        <v>417</v>
      </c>
      <c r="I64" s="65" t="s">
        <v>452</v>
      </c>
      <c r="J64" s="65" t="s">
        <v>317</v>
      </c>
      <c r="K64" s="66">
        <f t="shared" si="2"/>
        <v>45291</v>
      </c>
      <c r="L64" s="65" t="s">
        <v>419</v>
      </c>
      <c r="M64" s="65" t="s">
        <v>453</v>
      </c>
      <c r="N64" s="65" t="s">
        <v>450</v>
      </c>
      <c r="O64" s="65" t="s">
        <v>451</v>
      </c>
      <c r="P64" s="65" t="s">
        <v>417</v>
      </c>
      <c r="Q64" s="65" t="s">
        <v>529</v>
      </c>
      <c r="R64" s="65" t="s">
        <v>530</v>
      </c>
      <c r="S64" s="67">
        <v>39</v>
      </c>
      <c r="T64" s="65">
        <v>41</v>
      </c>
      <c r="U64" s="67">
        <f t="shared" si="3"/>
        <v>1599</v>
      </c>
      <c r="V64" s="68">
        <v>193.01100000000002</v>
      </c>
    </row>
    <row r="65" spans="1:22" ht="15.5" x14ac:dyDescent="0.35">
      <c r="A65" s="65">
        <v>1429</v>
      </c>
      <c r="B65" s="66">
        <v>45266</v>
      </c>
      <c r="C65" s="65">
        <v>6</v>
      </c>
      <c r="D65" s="65" t="s">
        <v>463</v>
      </c>
      <c r="E65" s="65" t="s">
        <v>464</v>
      </c>
      <c r="F65" s="65" t="s">
        <v>465</v>
      </c>
      <c r="G65" s="65" t="s">
        <v>466</v>
      </c>
      <c r="H65" s="65" t="s">
        <v>417</v>
      </c>
      <c r="I65" s="65" t="s">
        <v>467</v>
      </c>
      <c r="J65" s="65" t="s">
        <v>313</v>
      </c>
      <c r="K65" s="66">
        <f t="shared" si="2"/>
        <v>45268</v>
      </c>
      <c r="L65" s="65" t="s">
        <v>444</v>
      </c>
      <c r="M65" s="65" t="s">
        <v>468</v>
      </c>
      <c r="N65" s="65" t="s">
        <v>465</v>
      </c>
      <c r="O65" s="65" t="s">
        <v>466</v>
      </c>
      <c r="P65" s="65" t="s">
        <v>417</v>
      </c>
      <c r="Q65" s="65" t="s">
        <v>432</v>
      </c>
      <c r="R65" s="65" t="s">
        <v>424</v>
      </c>
      <c r="S65" s="67">
        <v>30</v>
      </c>
      <c r="T65" s="65">
        <v>12</v>
      </c>
      <c r="U65" s="67">
        <f t="shared" si="3"/>
        <v>360</v>
      </c>
      <c r="V65" s="68">
        <v>200.85</v>
      </c>
    </row>
    <row r="66" spans="1:22" ht="15.5" x14ac:dyDescent="0.35">
      <c r="A66" s="65">
        <v>1430</v>
      </c>
      <c r="B66" s="66">
        <v>45266</v>
      </c>
      <c r="C66" s="65">
        <v>6</v>
      </c>
      <c r="D66" s="65" t="s">
        <v>463</v>
      </c>
      <c r="E66" s="65" t="s">
        <v>464</v>
      </c>
      <c r="F66" s="65" t="s">
        <v>465</v>
      </c>
      <c r="G66" s="65" t="s">
        <v>466</v>
      </c>
      <c r="H66" s="65" t="s">
        <v>417</v>
      </c>
      <c r="I66" s="65" t="s">
        <v>467</v>
      </c>
      <c r="J66" s="65" t="s">
        <v>313</v>
      </c>
      <c r="K66" s="66">
        <f t="shared" si="2"/>
        <v>45268</v>
      </c>
      <c r="L66" s="65" t="s">
        <v>444</v>
      </c>
      <c r="M66" s="65" t="s">
        <v>468</v>
      </c>
      <c r="N66" s="65" t="s">
        <v>465</v>
      </c>
      <c r="O66" s="65" t="s">
        <v>466</v>
      </c>
      <c r="P66" s="65" t="s">
        <v>417</v>
      </c>
      <c r="Q66" s="65" t="s">
        <v>433</v>
      </c>
      <c r="R66" s="65" t="s">
        <v>424</v>
      </c>
      <c r="S66" s="67">
        <v>53</v>
      </c>
      <c r="T66" s="65">
        <v>68</v>
      </c>
      <c r="U66" s="67">
        <f t="shared" si="3"/>
        <v>3604</v>
      </c>
      <c r="V66" s="68">
        <v>225.62100000000001</v>
      </c>
    </row>
    <row r="67" spans="1:22" ht="15.5" x14ac:dyDescent="0.35">
      <c r="A67" s="65">
        <v>1431</v>
      </c>
      <c r="B67" s="66">
        <v>45264</v>
      </c>
      <c r="C67" s="65">
        <v>4</v>
      </c>
      <c r="D67" s="65" t="s">
        <v>425</v>
      </c>
      <c r="E67" s="65" t="s">
        <v>426</v>
      </c>
      <c r="F67" s="65" t="s">
        <v>427</v>
      </c>
      <c r="G67" s="65" t="s">
        <v>428</v>
      </c>
      <c r="H67" s="65" t="s">
        <v>417</v>
      </c>
      <c r="I67" s="65" t="s">
        <v>429</v>
      </c>
      <c r="J67" s="65" t="s">
        <v>297</v>
      </c>
      <c r="K67" s="66">
        <f t="shared" si="2"/>
        <v>45266</v>
      </c>
      <c r="L67" s="65" t="s">
        <v>444</v>
      </c>
      <c r="M67" s="65" t="s">
        <v>431</v>
      </c>
      <c r="N67" s="65" t="s">
        <v>427</v>
      </c>
      <c r="O67" s="65" t="s">
        <v>428</v>
      </c>
      <c r="P67" s="65" t="s">
        <v>417</v>
      </c>
      <c r="Q67" s="65" t="s">
        <v>531</v>
      </c>
      <c r="R67" s="65" t="s">
        <v>512</v>
      </c>
      <c r="S67" s="67">
        <v>38</v>
      </c>
      <c r="T67" s="65">
        <v>33</v>
      </c>
      <c r="U67" s="67">
        <f t="shared" si="3"/>
        <v>1254</v>
      </c>
      <c r="V67" s="68">
        <v>175.02800000000002</v>
      </c>
    </row>
    <row r="68" spans="1:22" ht="15.5" x14ac:dyDescent="0.35">
      <c r="A68" s="65">
        <v>1432</v>
      </c>
      <c r="B68" s="66">
        <v>45263</v>
      </c>
      <c r="C68" s="65">
        <v>3</v>
      </c>
      <c r="D68" s="65" t="s">
        <v>456</v>
      </c>
      <c r="E68" s="65" t="s">
        <v>457</v>
      </c>
      <c r="F68" s="65" t="s">
        <v>458</v>
      </c>
      <c r="G68" s="65" t="s">
        <v>459</v>
      </c>
      <c r="H68" s="65" t="s">
        <v>417</v>
      </c>
      <c r="I68" s="65" t="s">
        <v>418</v>
      </c>
      <c r="J68" s="65" t="s">
        <v>317</v>
      </c>
      <c r="K68" s="66">
        <f t="shared" si="2"/>
        <v>45265</v>
      </c>
      <c r="L68" s="65" t="s">
        <v>444</v>
      </c>
      <c r="M68" s="65" t="s">
        <v>460</v>
      </c>
      <c r="N68" s="65" t="s">
        <v>458</v>
      </c>
      <c r="O68" s="65" t="s">
        <v>459</v>
      </c>
      <c r="P68" s="65" t="s">
        <v>417</v>
      </c>
      <c r="Q68" s="65" t="s">
        <v>483</v>
      </c>
      <c r="R68" s="65" t="s">
        <v>422</v>
      </c>
      <c r="S68" s="67">
        <v>2.99</v>
      </c>
      <c r="T68" s="65">
        <v>12</v>
      </c>
      <c r="U68" s="67">
        <f t="shared" ref="U68" si="4">S68*T68</f>
        <v>35.880000000000003</v>
      </c>
      <c r="V68" s="68">
        <v>17.042999999999999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1"/>
  <sheetViews>
    <sheetView workbookViewId="0">
      <selection activeCell="F4" sqref="F4"/>
    </sheetView>
  </sheetViews>
  <sheetFormatPr defaultColWidth="10" defaultRowHeight="16" x14ac:dyDescent="0.4"/>
  <cols>
    <col min="1" max="1" width="10.2109375" customWidth="1"/>
    <col min="2" max="2" width="6.7109375" bestFit="1" customWidth="1"/>
    <col min="3" max="3" width="8.42578125" bestFit="1" customWidth="1"/>
    <col min="4" max="4" width="10" bestFit="1" customWidth="1"/>
    <col min="13" max="13" width="9.2109375" customWidth="1"/>
  </cols>
  <sheetData>
    <row r="1" spans="1:13" ht="23.5" x14ac:dyDescent="0.55000000000000004">
      <c r="A1" s="50" t="s">
        <v>532</v>
      </c>
    </row>
    <row r="3" spans="1:13" ht="18.5" x14ac:dyDescent="0.45">
      <c r="A3" s="69" t="s">
        <v>533</v>
      </c>
      <c r="B3" s="69" t="s">
        <v>334</v>
      </c>
      <c r="C3" s="69" t="s">
        <v>534</v>
      </c>
      <c r="D3" s="69" t="s">
        <v>535</v>
      </c>
      <c r="I3" s="70"/>
      <c r="J3" s="93" t="s">
        <v>536</v>
      </c>
      <c r="K3" s="93"/>
      <c r="L3" s="93"/>
      <c r="M3" s="93"/>
    </row>
    <row r="4" spans="1:13" ht="18.5" x14ac:dyDescent="0.45">
      <c r="A4" s="71" t="s">
        <v>537</v>
      </c>
      <c r="B4" s="71" t="s">
        <v>538</v>
      </c>
      <c r="C4" s="72">
        <v>44286</v>
      </c>
      <c r="D4" s="73">
        <v>1242677</v>
      </c>
      <c r="I4" s="74">
        <v>1</v>
      </c>
      <c r="J4" s="94" t="s">
        <v>539</v>
      </c>
      <c r="K4" s="94"/>
      <c r="L4" s="94"/>
      <c r="M4" s="94"/>
    </row>
    <row r="5" spans="1:13" ht="18.5" x14ac:dyDescent="0.45">
      <c r="A5" s="71" t="s">
        <v>537</v>
      </c>
      <c r="B5" s="71" t="s">
        <v>540</v>
      </c>
      <c r="C5" s="72">
        <v>44286</v>
      </c>
      <c r="D5" s="73">
        <v>921439</v>
      </c>
      <c r="I5" s="74">
        <v>2</v>
      </c>
      <c r="J5" s="75" t="s">
        <v>541</v>
      </c>
      <c r="K5" s="75"/>
      <c r="L5" s="75"/>
      <c r="M5" s="75"/>
    </row>
    <row r="6" spans="1:13" ht="18.5" x14ac:dyDescent="0.45">
      <c r="A6" s="71" t="s">
        <v>537</v>
      </c>
      <c r="B6" s="71" t="s">
        <v>542</v>
      </c>
      <c r="C6" s="72">
        <v>44286</v>
      </c>
      <c r="D6" s="73">
        <v>1349854</v>
      </c>
      <c r="I6" s="74">
        <v>3</v>
      </c>
      <c r="J6" s="94" t="s">
        <v>543</v>
      </c>
      <c r="K6" s="94"/>
      <c r="L6" s="94"/>
      <c r="M6" s="94"/>
    </row>
    <row r="7" spans="1:13" ht="18.5" x14ac:dyDescent="0.45">
      <c r="A7" s="71" t="s">
        <v>537</v>
      </c>
      <c r="B7" s="71" t="s">
        <v>544</v>
      </c>
      <c r="C7" s="72">
        <v>44286</v>
      </c>
      <c r="D7" s="73">
        <v>1104078</v>
      </c>
      <c r="I7" s="74">
        <v>4</v>
      </c>
      <c r="J7" s="94" t="s">
        <v>545</v>
      </c>
      <c r="K7" s="94"/>
      <c r="L7" s="94"/>
      <c r="M7" s="94"/>
    </row>
    <row r="8" spans="1:13" ht="18.5" x14ac:dyDescent="0.45">
      <c r="A8" s="71" t="s">
        <v>537</v>
      </c>
      <c r="B8" s="71" t="s">
        <v>538</v>
      </c>
      <c r="C8" s="72">
        <v>44377</v>
      </c>
      <c r="D8" s="73">
        <v>856808</v>
      </c>
      <c r="I8" s="74">
        <v>5</v>
      </c>
      <c r="J8" s="94" t="s">
        <v>546</v>
      </c>
      <c r="K8" s="94"/>
      <c r="L8" s="94"/>
      <c r="M8" s="94"/>
    </row>
    <row r="9" spans="1:13" ht="18.5" x14ac:dyDescent="0.45">
      <c r="A9" s="71" t="s">
        <v>537</v>
      </c>
      <c r="B9" s="71" t="s">
        <v>540</v>
      </c>
      <c r="C9" s="72">
        <v>44377</v>
      </c>
      <c r="D9" s="73">
        <v>1449931</v>
      </c>
      <c r="I9" s="70"/>
      <c r="J9" s="76"/>
      <c r="K9" s="76"/>
      <c r="L9" s="76"/>
      <c r="M9" s="76"/>
    </row>
    <row r="10" spans="1:13" ht="18.5" x14ac:dyDescent="0.45">
      <c r="A10" s="71" t="s">
        <v>537</v>
      </c>
      <c r="B10" s="71" t="s">
        <v>542</v>
      </c>
      <c r="C10" s="72">
        <v>44377</v>
      </c>
      <c r="D10" s="73">
        <v>906792</v>
      </c>
      <c r="I10" s="70"/>
      <c r="J10" s="90" t="s">
        <v>284</v>
      </c>
      <c r="K10" s="90"/>
      <c r="L10" s="90"/>
      <c r="M10" s="77"/>
    </row>
    <row r="11" spans="1:13" ht="18.5" x14ac:dyDescent="0.45">
      <c r="A11" s="71" t="s">
        <v>537</v>
      </c>
      <c r="B11" s="71" t="s">
        <v>544</v>
      </c>
      <c r="C11" s="72">
        <v>44377</v>
      </c>
      <c r="D11" s="73">
        <v>945886</v>
      </c>
      <c r="I11" s="70"/>
      <c r="J11" s="90" t="s">
        <v>547</v>
      </c>
      <c r="K11" s="90"/>
      <c r="L11" s="90"/>
      <c r="M11" s="77"/>
    </row>
    <row r="12" spans="1:13" ht="18.5" x14ac:dyDescent="0.45">
      <c r="A12" s="71" t="s">
        <v>537</v>
      </c>
      <c r="B12" s="71" t="s">
        <v>538</v>
      </c>
      <c r="C12" s="72">
        <v>44469</v>
      </c>
      <c r="D12" s="73">
        <v>1309137</v>
      </c>
      <c r="I12" s="70"/>
      <c r="J12" s="90" t="s">
        <v>548</v>
      </c>
      <c r="K12" s="90"/>
      <c r="L12" s="90"/>
      <c r="M12" s="77"/>
    </row>
    <row r="13" spans="1:13" ht="18.75" customHeight="1" x14ac:dyDescent="0.45">
      <c r="A13" s="71" t="s">
        <v>537</v>
      </c>
      <c r="B13" s="71" t="s">
        <v>540</v>
      </c>
      <c r="C13" s="72">
        <v>44469</v>
      </c>
      <c r="D13" s="73">
        <v>1216894</v>
      </c>
      <c r="I13" s="70"/>
      <c r="J13" s="91" t="s">
        <v>549</v>
      </c>
      <c r="K13" s="91"/>
      <c r="L13" s="91"/>
      <c r="M13" s="92"/>
    </row>
    <row r="14" spans="1:13" ht="18.75" customHeight="1" x14ac:dyDescent="0.45">
      <c r="A14" s="71" t="s">
        <v>537</v>
      </c>
      <c r="B14" s="71" t="s">
        <v>542</v>
      </c>
      <c r="C14" s="72">
        <v>44469</v>
      </c>
      <c r="D14" s="73">
        <v>1331072</v>
      </c>
      <c r="I14" s="70"/>
      <c r="J14" s="91"/>
      <c r="K14" s="91"/>
      <c r="L14" s="91"/>
      <c r="M14" s="92"/>
    </row>
    <row r="15" spans="1:13" ht="18.5" x14ac:dyDescent="0.45">
      <c r="A15" s="71" t="s">
        <v>537</v>
      </c>
      <c r="B15" s="71" t="s">
        <v>544</v>
      </c>
      <c r="C15" s="72">
        <v>44469</v>
      </c>
      <c r="D15" s="73">
        <v>1431195</v>
      </c>
      <c r="I15" s="70"/>
      <c r="J15" s="91"/>
      <c r="K15" s="91"/>
      <c r="L15" s="91"/>
      <c r="M15" s="92"/>
    </row>
    <row r="16" spans="1:13" x14ac:dyDescent="0.35">
      <c r="A16" s="71" t="s">
        <v>550</v>
      </c>
      <c r="B16" s="71" t="s">
        <v>538</v>
      </c>
      <c r="C16" s="72">
        <v>44286</v>
      </c>
      <c r="D16" s="73">
        <v>907526</v>
      </c>
      <c r="J16" s="91"/>
      <c r="K16" s="91"/>
      <c r="L16" s="91"/>
      <c r="M16" s="92"/>
    </row>
    <row r="17" spans="1:13" x14ac:dyDescent="0.35">
      <c r="A17" s="71" t="s">
        <v>550</v>
      </c>
      <c r="B17" s="71" t="s">
        <v>540</v>
      </c>
      <c r="C17" s="72">
        <v>44286</v>
      </c>
      <c r="D17" s="73">
        <v>1191364</v>
      </c>
      <c r="J17" s="91"/>
      <c r="K17" s="91"/>
      <c r="L17" s="91"/>
      <c r="M17" s="92"/>
    </row>
    <row r="18" spans="1:13" x14ac:dyDescent="0.35">
      <c r="A18" s="71" t="s">
        <v>550</v>
      </c>
      <c r="B18" s="71" t="s">
        <v>542</v>
      </c>
      <c r="C18" s="72">
        <v>44286</v>
      </c>
      <c r="D18" s="73">
        <v>1227391</v>
      </c>
    </row>
    <row r="19" spans="1:13" x14ac:dyDescent="0.35">
      <c r="A19" s="71" t="s">
        <v>550</v>
      </c>
      <c r="B19" s="71" t="s">
        <v>544</v>
      </c>
      <c r="C19" s="72">
        <v>44286</v>
      </c>
      <c r="D19" s="73">
        <v>1332342</v>
      </c>
    </row>
    <row r="20" spans="1:13" x14ac:dyDescent="0.35">
      <c r="A20" s="71" t="s">
        <v>550</v>
      </c>
      <c r="B20" s="71" t="s">
        <v>538</v>
      </c>
      <c r="C20" s="72">
        <v>44377</v>
      </c>
      <c r="D20" s="73">
        <v>1269010</v>
      </c>
    </row>
    <row r="21" spans="1:13" x14ac:dyDescent="0.35">
      <c r="A21" s="71" t="s">
        <v>550</v>
      </c>
      <c r="B21" s="71" t="s">
        <v>540</v>
      </c>
      <c r="C21" s="72">
        <v>44377</v>
      </c>
      <c r="D21" s="73">
        <v>994590</v>
      </c>
    </row>
    <row r="22" spans="1:13" x14ac:dyDescent="0.35">
      <c r="A22" s="71" t="s">
        <v>550</v>
      </c>
      <c r="B22" s="71" t="s">
        <v>542</v>
      </c>
      <c r="C22" s="72">
        <v>44377</v>
      </c>
      <c r="D22" s="73">
        <v>894997</v>
      </c>
    </row>
    <row r="23" spans="1:13" x14ac:dyDescent="0.35">
      <c r="A23" s="71" t="s">
        <v>550</v>
      </c>
      <c r="B23" s="71" t="s">
        <v>544</v>
      </c>
      <c r="C23" s="72">
        <v>44377</v>
      </c>
      <c r="D23" s="73">
        <v>904338</v>
      </c>
    </row>
    <row r="24" spans="1:13" x14ac:dyDescent="0.35">
      <c r="A24" s="71" t="s">
        <v>550</v>
      </c>
      <c r="B24" s="71" t="s">
        <v>538</v>
      </c>
      <c r="C24" s="72">
        <v>44469</v>
      </c>
      <c r="D24" s="73">
        <v>962731</v>
      </c>
    </row>
    <row r="25" spans="1:13" x14ac:dyDescent="0.35">
      <c r="A25" s="71" t="s">
        <v>550</v>
      </c>
      <c r="B25" s="71" t="s">
        <v>540</v>
      </c>
      <c r="C25" s="72">
        <v>44469</v>
      </c>
      <c r="D25" s="73">
        <v>953786</v>
      </c>
    </row>
    <row r="26" spans="1:13" x14ac:dyDescent="0.35">
      <c r="A26" s="71" t="s">
        <v>550</v>
      </c>
      <c r="B26" s="71" t="s">
        <v>542</v>
      </c>
      <c r="C26" s="72">
        <v>44469</v>
      </c>
      <c r="D26" s="73">
        <v>1419314</v>
      </c>
    </row>
    <row r="27" spans="1:13" x14ac:dyDescent="0.35">
      <c r="A27" s="71" t="s">
        <v>550</v>
      </c>
      <c r="B27" s="71" t="s">
        <v>544</v>
      </c>
      <c r="C27" s="72">
        <v>44469</v>
      </c>
      <c r="D27" s="73">
        <v>1436093</v>
      </c>
    </row>
    <row r="28" spans="1:13" x14ac:dyDescent="0.35">
      <c r="A28" s="71" t="s">
        <v>551</v>
      </c>
      <c r="B28" s="71" t="s">
        <v>538</v>
      </c>
      <c r="C28" s="72">
        <v>44286</v>
      </c>
      <c r="D28" s="73">
        <v>1068137</v>
      </c>
    </row>
    <row r="29" spans="1:13" x14ac:dyDescent="0.35">
      <c r="A29" s="71" t="s">
        <v>551</v>
      </c>
      <c r="B29" s="71" t="s">
        <v>540</v>
      </c>
      <c r="C29" s="72">
        <v>44286</v>
      </c>
      <c r="D29" s="73">
        <v>1250695</v>
      </c>
    </row>
    <row r="30" spans="1:13" x14ac:dyDescent="0.35">
      <c r="A30" s="71" t="s">
        <v>551</v>
      </c>
      <c r="B30" s="71" t="s">
        <v>542</v>
      </c>
      <c r="C30" s="72">
        <v>44286</v>
      </c>
      <c r="D30" s="73">
        <v>898949</v>
      </c>
    </row>
    <row r="31" spans="1:13" x14ac:dyDescent="0.35">
      <c r="A31" s="71" t="s">
        <v>551</v>
      </c>
      <c r="B31" s="71" t="s">
        <v>544</v>
      </c>
      <c r="C31" s="72">
        <v>44286</v>
      </c>
      <c r="D31" s="73">
        <v>1213455</v>
      </c>
    </row>
    <row r="32" spans="1:13" x14ac:dyDescent="0.35">
      <c r="A32" s="71" t="s">
        <v>551</v>
      </c>
      <c r="B32" s="71" t="s">
        <v>538</v>
      </c>
      <c r="C32" s="72">
        <v>44377</v>
      </c>
      <c r="D32" s="73">
        <v>1164510</v>
      </c>
    </row>
    <row r="33" spans="1:4" x14ac:dyDescent="0.35">
      <c r="A33" s="71" t="s">
        <v>551</v>
      </c>
      <c r="B33" s="71" t="s">
        <v>540</v>
      </c>
      <c r="C33" s="72">
        <v>44377</v>
      </c>
      <c r="D33" s="73">
        <v>1163870</v>
      </c>
    </row>
    <row r="34" spans="1:4" x14ac:dyDescent="0.35">
      <c r="A34" s="71" t="s">
        <v>551</v>
      </c>
      <c r="B34" s="71" t="s">
        <v>542</v>
      </c>
      <c r="C34" s="72">
        <v>44377</v>
      </c>
      <c r="D34" s="73">
        <v>906880</v>
      </c>
    </row>
    <row r="35" spans="1:4" x14ac:dyDescent="0.35">
      <c r="A35" s="71" t="s">
        <v>551</v>
      </c>
      <c r="B35" s="71" t="s">
        <v>544</v>
      </c>
      <c r="C35" s="72">
        <v>44377</v>
      </c>
      <c r="D35" s="73">
        <v>894539</v>
      </c>
    </row>
    <row r="36" spans="1:4" x14ac:dyDescent="0.35">
      <c r="A36" s="71" t="s">
        <v>551</v>
      </c>
      <c r="B36" s="71" t="s">
        <v>538</v>
      </c>
      <c r="C36" s="72">
        <v>44469</v>
      </c>
      <c r="D36" s="73">
        <v>913945</v>
      </c>
    </row>
    <row r="37" spans="1:4" x14ac:dyDescent="0.35">
      <c r="A37" s="71" t="s">
        <v>551</v>
      </c>
      <c r="B37" s="71" t="s">
        <v>540</v>
      </c>
      <c r="C37" s="72">
        <v>44469</v>
      </c>
      <c r="D37" s="73">
        <v>1440870</v>
      </c>
    </row>
    <row r="38" spans="1:4" x14ac:dyDescent="0.35">
      <c r="A38" s="71" t="s">
        <v>551</v>
      </c>
      <c r="B38" s="71" t="s">
        <v>542</v>
      </c>
      <c r="C38" s="72">
        <v>44469</v>
      </c>
      <c r="D38" s="73">
        <v>1280710</v>
      </c>
    </row>
    <row r="39" spans="1:4" x14ac:dyDescent="0.35">
      <c r="A39" s="71" t="s">
        <v>551</v>
      </c>
      <c r="B39" s="71" t="s">
        <v>544</v>
      </c>
      <c r="C39" s="72">
        <v>44469</v>
      </c>
      <c r="D39" s="73">
        <v>1023357</v>
      </c>
    </row>
    <row r="40" spans="1:4" x14ac:dyDescent="0.35">
      <c r="A40" s="71" t="s">
        <v>552</v>
      </c>
      <c r="B40" s="71" t="s">
        <v>538</v>
      </c>
      <c r="C40" s="72">
        <v>44286</v>
      </c>
      <c r="D40" s="73">
        <v>1499269</v>
      </c>
    </row>
    <row r="41" spans="1:4" x14ac:dyDescent="0.35">
      <c r="A41" s="71" t="s">
        <v>552</v>
      </c>
      <c r="B41" s="71" t="s">
        <v>540</v>
      </c>
      <c r="C41" s="72">
        <v>44286</v>
      </c>
      <c r="D41" s="73">
        <v>970517</v>
      </c>
    </row>
    <row r="42" spans="1:4" x14ac:dyDescent="0.35">
      <c r="A42" s="71" t="s">
        <v>552</v>
      </c>
      <c r="B42" s="71" t="s">
        <v>542</v>
      </c>
      <c r="C42" s="72">
        <v>44286</v>
      </c>
      <c r="D42" s="73">
        <v>1141777</v>
      </c>
    </row>
    <row r="43" spans="1:4" x14ac:dyDescent="0.35">
      <c r="A43" s="71" t="s">
        <v>552</v>
      </c>
      <c r="B43" s="71" t="s">
        <v>544</v>
      </c>
      <c r="C43" s="72">
        <v>44286</v>
      </c>
      <c r="D43" s="73">
        <v>856208</v>
      </c>
    </row>
    <row r="44" spans="1:4" x14ac:dyDescent="0.35">
      <c r="A44" s="71" t="s">
        <v>552</v>
      </c>
      <c r="B44" s="71" t="s">
        <v>538</v>
      </c>
      <c r="C44" s="72">
        <v>44377</v>
      </c>
      <c r="D44" s="73">
        <v>1064145</v>
      </c>
    </row>
    <row r="45" spans="1:4" x14ac:dyDescent="0.35">
      <c r="A45" s="71" t="s">
        <v>552</v>
      </c>
      <c r="B45" s="71" t="s">
        <v>540</v>
      </c>
      <c r="C45" s="72">
        <v>44377</v>
      </c>
      <c r="D45" s="73">
        <v>955424</v>
      </c>
    </row>
    <row r="46" spans="1:4" x14ac:dyDescent="0.35">
      <c r="A46" s="71" t="s">
        <v>552</v>
      </c>
      <c r="B46" s="71" t="s">
        <v>542</v>
      </c>
      <c r="C46" s="72">
        <v>44377</v>
      </c>
      <c r="D46" s="73">
        <v>903006</v>
      </c>
    </row>
    <row r="47" spans="1:4" x14ac:dyDescent="0.35">
      <c r="A47" s="71" t="s">
        <v>552</v>
      </c>
      <c r="B47" s="71" t="s">
        <v>544</v>
      </c>
      <c r="C47" s="72">
        <v>44377</v>
      </c>
      <c r="D47" s="73">
        <v>1420494</v>
      </c>
    </row>
    <row r="48" spans="1:4" x14ac:dyDescent="0.35">
      <c r="A48" s="71" t="s">
        <v>552</v>
      </c>
      <c r="B48" s="71" t="s">
        <v>538</v>
      </c>
      <c r="C48" s="72">
        <v>44469</v>
      </c>
      <c r="D48" s="73">
        <v>1267870</v>
      </c>
    </row>
    <row r="49" spans="1:4" x14ac:dyDescent="0.35">
      <c r="A49" s="71" t="s">
        <v>552</v>
      </c>
      <c r="B49" s="71" t="s">
        <v>540</v>
      </c>
      <c r="C49" s="72">
        <v>44469</v>
      </c>
      <c r="D49" s="73">
        <v>1013266</v>
      </c>
    </row>
    <row r="50" spans="1:4" x14ac:dyDescent="0.35">
      <c r="A50" s="71" t="s">
        <v>552</v>
      </c>
      <c r="B50" s="71" t="s">
        <v>542</v>
      </c>
      <c r="C50" s="72">
        <v>44469</v>
      </c>
      <c r="D50" s="73">
        <v>1416121</v>
      </c>
    </row>
    <row r="51" spans="1:4" x14ac:dyDescent="0.35">
      <c r="A51" s="71" t="s">
        <v>552</v>
      </c>
      <c r="B51" s="71" t="s">
        <v>544</v>
      </c>
      <c r="C51" s="72">
        <v>44469</v>
      </c>
      <c r="D51" s="73">
        <v>1261584</v>
      </c>
    </row>
  </sheetData>
  <mergeCells count="10">
    <mergeCell ref="J3:M3"/>
    <mergeCell ref="J4:M4"/>
    <mergeCell ref="J6:M6"/>
    <mergeCell ref="J7:M7"/>
    <mergeCell ref="J8:M8"/>
    <mergeCell ref="J11:L11"/>
    <mergeCell ref="J12:L12"/>
    <mergeCell ref="J13:L17"/>
    <mergeCell ref="M13:M17"/>
    <mergeCell ref="J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85623"/>
  </sheetPr>
  <dimension ref="A1:F133"/>
  <sheetViews>
    <sheetView topLeftCell="A6" zoomScale="110" workbookViewId="0">
      <selection activeCell="N10" sqref="N10"/>
    </sheetView>
  </sheetViews>
  <sheetFormatPr defaultColWidth="7.2109375" defaultRowHeight="16" x14ac:dyDescent="0.4"/>
  <cols>
    <col min="1" max="1" width="12.140625" style="6" customWidth="1"/>
    <col min="2" max="2" width="13.0703125" style="7" customWidth="1"/>
    <col min="3" max="3" width="8.85546875" style="6" bestFit="1" customWidth="1"/>
    <col min="4" max="4" width="10.5" style="6" bestFit="1" customWidth="1"/>
    <col min="5" max="5" width="4.640625" style="6" bestFit="1" customWidth="1"/>
    <col min="6" max="6" width="4.85546875" style="6" bestFit="1" customWidth="1"/>
    <col min="7" max="16384" width="7.2109375" style="6"/>
  </cols>
  <sheetData>
    <row r="1" spans="1:6" ht="18.5" x14ac:dyDescent="0.45">
      <c r="A1" s="8" t="s">
        <v>125</v>
      </c>
      <c r="B1" s="9" t="s">
        <v>126</v>
      </c>
      <c r="C1" s="8" t="s">
        <v>127</v>
      </c>
      <c r="D1" s="8" t="s">
        <v>128</v>
      </c>
      <c r="E1" s="8" t="s">
        <v>129</v>
      </c>
      <c r="F1" s="8" t="s">
        <v>130</v>
      </c>
    </row>
    <row r="2" spans="1:6" ht="15.5" x14ac:dyDescent="0.35">
      <c r="A2" s="10" t="s">
        <v>131</v>
      </c>
      <c r="B2" s="78">
        <v>129000</v>
      </c>
      <c r="C2" s="10" t="s">
        <v>132</v>
      </c>
      <c r="D2" s="11">
        <v>2580</v>
      </c>
      <c r="E2" s="10">
        <v>4</v>
      </c>
      <c r="F2" s="10">
        <v>2</v>
      </c>
    </row>
    <row r="3" spans="1:6" ht="15.5" x14ac:dyDescent="0.35">
      <c r="A3" s="10" t="s">
        <v>133</v>
      </c>
      <c r="B3" s="78">
        <v>79000</v>
      </c>
      <c r="C3" s="10" t="s">
        <v>134</v>
      </c>
      <c r="D3" s="11">
        <v>1580</v>
      </c>
      <c r="E3" s="10">
        <v>4</v>
      </c>
      <c r="F3" s="10">
        <v>3</v>
      </c>
    </row>
    <row r="4" spans="1:6" ht="15.5" x14ac:dyDescent="0.35">
      <c r="A4" s="10" t="s">
        <v>135</v>
      </c>
      <c r="B4" s="78">
        <v>117250</v>
      </c>
      <c r="C4" s="10" t="s">
        <v>134</v>
      </c>
      <c r="D4" s="11">
        <v>2345</v>
      </c>
      <c r="E4" s="10">
        <v>3</v>
      </c>
      <c r="F4" s="10">
        <v>2</v>
      </c>
    </row>
    <row r="5" spans="1:6" ht="15.5" x14ac:dyDescent="0.35">
      <c r="A5" s="10" t="s">
        <v>136</v>
      </c>
      <c r="B5" s="78">
        <v>121250</v>
      </c>
      <c r="C5" s="10" t="s">
        <v>137</v>
      </c>
      <c r="D5" s="11">
        <v>2425</v>
      </c>
      <c r="E5" s="10">
        <v>4</v>
      </c>
      <c r="F5" s="10">
        <v>2</v>
      </c>
    </row>
    <row r="6" spans="1:6" ht="15.5" x14ac:dyDescent="0.35">
      <c r="A6" s="10" t="s">
        <v>138</v>
      </c>
      <c r="B6" s="78">
        <v>125250</v>
      </c>
      <c r="C6" s="10" t="s">
        <v>139</v>
      </c>
      <c r="D6" s="11">
        <v>2505</v>
      </c>
      <c r="E6" s="10">
        <v>3</v>
      </c>
      <c r="F6" s="10">
        <v>1</v>
      </c>
    </row>
    <row r="7" spans="1:6" ht="15.5" x14ac:dyDescent="0.35">
      <c r="A7" s="10" t="s">
        <v>140</v>
      </c>
      <c r="B7" s="78">
        <v>129250</v>
      </c>
      <c r="C7" s="10" t="s">
        <v>132</v>
      </c>
      <c r="D7" s="11">
        <v>2585</v>
      </c>
      <c r="E7" s="10">
        <v>2</v>
      </c>
      <c r="F7" s="10">
        <v>3</v>
      </c>
    </row>
    <row r="8" spans="1:6" ht="15.5" x14ac:dyDescent="0.35">
      <c r="A8" s="10" t="s">
        <v>141</v>
      </c>
      <c r="B8" s="78">
        <v>133250</v>
      </c>
      <c r="C8" s="10" t="s">
        <v>142</v>
      </c>
      <c r="D8" s="11">
        <v>2665</v>
      </c>
      <c r="E8" s="10">
        <v>3</v>
      </c>
      <c r="F8" s="10">
        <v>2</v>
      </c>
    </row>
    <row r="9" spans="1:6" ht="15.5" x14ac:dyDescent="0.35">
      <c r="A9" s="10" t="s">
        <v>143</v>
      </c>
      <c r="B9" s="78">
        <v>137250</v>
      </c>
      <c r="C9" s="10" t="s">
        <v>144</v>
      </c>
      <c r="D9" s="11">
        <v>2745</v>
      </c>
      <c r="E9" s="10">
        <v>4</v>
      </c>
      <c r="F9" s="10">
        <v>2</v>
      </c>
    </row>
    <row r="10" spans="1:6" ht="15.5" x14ac:dyDescent="0.35">
      <c r="A10" s="10" t="s">
        <v>145</v>
      </c>
      <c r="B10" s="78">
        <v>141250</v>
      </c>
      <c r="C10" s="10" t="s">
        <v>134</v>
      </c>
      <c r="D10" s="11">
        <v>2825</v>
      </c>
      <c r="E10" s="10">
        <v>3</v>
      </c>
      <c r="F10" s="10">
        <v>2</v>
      </c>
    </row>
    <row r="11" spans="1:6" ht="15.5" x14ac:dyDescent="0.35">
      <c r="A11" s="10" t="s">
        <v>146</v>
      </c>
      <c r="B11" s="78">
        <v>145250</v>
      </c>
      <c r="C11" s="10" t="s">
        <v>137</v>
      </c>
      <c r="D11" s="11">
        <v>2905</v>
      </c>
      <c r="E11" s="10">
        <v>4</v>
      </c>
      <c r="F11" s="10">
        <v>3</v>
      </c>
    </row>
    <row r="12" spans="1:6" ht="15.5" x14ac:dyDescent="0.35">
      <c r="A12" s="10" t="s">
        <v>147</v>
      </c>
      <c r="B12" s="78">
        <v>149250</v>
      </c>
      <c r="C12" s="10" t="s">
        <v>139</v>
      </c>
      <c r="D12" s="11">
        <v>2985</v>
      </c>
      <c r="E12" s="10">
        <v>3</v>
      </c>
      <c r="F12" s="10">
        <v>3</v>
      </c>
    </row>
    <row r="13" spans="1:6" ht="15.5" x14ac:dyDescent="0.35">
      <c r="A13" s="10" t="s">
        <v>148</v>
      </c>
      <c r="B13" s="78">
        <v>134250</v>
      </c>
      <c r="C13" s="10" t="s">
        <v>132</v>
      </c>
      <c r="D13" s="11">
        <v>2685</v>
      </c>
      <c r="E13" s="10">
        <v>4</v>
      </c>
      <c r="F13" s="10">
        <v>2</v>
      </c>
    </row>
    <row r="14" spans="1:6" ht="15.5" x14ac:dyDescent="0.35">
      <c r="A14" s="10" t="s">
        <v>149</v>
      </c>
      <c r="B14" s="78">
        <v>83000</v>
      </c>
      <c r="C14" s="10" t="s">
        <v>137</v>
      </c>
      <c r="D14" s="11">
        <v>1660</v>
      </c>
      <c r="E14" s="10">
        <v>4</v>
      </c>
      <c r="F14" s="10">
        <v>4</v>
      </c>
    </row>
    <row r="15" spans="1:6" ht="15.5" x14ac:dyDescent="0.35">
      <c r="A15" s="10" t="s">
        <v>150</v>
      </c>
      <c r="B15" s="78">
        <v>137250</v>
      </c>
      <c r="C15" s="10" t="s">
        <v>142</v>
      </c>
      <c r="D15" s="11">
        <v>2745</v>
      </c>
      <c r="E15" s="10">
        <v>4</v>
      </c>
      <c r="F15" s="10">
        <v>3</v>
      </c>
    </row>
    <row r="16" spans="1:6" ht="15.5" x14ac:dyDescent="0.35">
      <c r="A16" s="10" t="s">
        <v>151</v>
      </c>
      <c r="B16" s="78">
        <v>140250</v>
      </c>
      <c r="C16" s="10" t="s">
        <v>144</v>
      </c>
      <c r="D16" s="11">
        <v>2805</v>
      </c>
      <c r="E16" s="10">
        <v>4</v>
      </c>
      <c r="F16" s="10">
        <v>4</v>
      </c>
    </row>
    <row r="17" spans="1:6" ht="15.5" x14ac:dyDescent="0.35">
      <c r="A17" s="10" t="s">
        <v>152</v>
      </c>
      <c r="B17" s="78">
        <v>143250</v>
      </c>
      <c r="C17" s="10" t="s">
        <v>134</v>
      </c>
      <c r="D17" s="11">
        <v>2865</v>
      </c>
      <c r="E17" s="10">
        <v>3</v>
      </c>
      <c r="F17" s="10">
        <v>2</v>
      </c>
    </row>
    <row r="18" spans="1:6" ht="15.5" x14ac:dyDescent="0.35">
      <c r="A18" s="10" t="s">
        <v>153</v>
      </c>
      <c r="B18" s="78">
        <v>146250</v>
      </c>
      <c r="C18" s="10" t="s">
        <v>137</v>
      </c>
      <c r="D18" s="11">
        <v>2925</v>
      </c>
      <c r="E18" s="10">
        <v>3</v>
      </c>
      <c r="F18" s="10">
        <v>2</v>
      </c>
    </row>
    <row r="19" spans="1:6" ht="15.5" x14ac:dyDescent="0.35">
      <c r="A19" s="10" t="s">
        <v>154</v>
      </c>
      <c r="B19" s="78">
        <v>149250</v>
      </c>
      <c r="C19" s="10" t="s">
        <v>139</v>
      </c>
      <c r="D19" s="11">
        <v>2985</v>
      </c>
      <c r="E19" s="10">
        <v>2</v>
      </c>
      <c r="F19" s="10">
        <v>2</v>
      </c>
    </row>
    <row r="20" spans="1:6" ht="15.5" x14ac:dyDescent="0.35">
      <c r="A20" s="10" t="s">
        <v>155</v>
      </c>
      <c r="B20" s="78">
        <v>152250</v>
      </c>
      <c r="C20" s="10" t="s">
        <v>132</v>
      </c>
      <c r="D20" s="11">
        <v>3045</v>
      </c>
      <c r="E20" s="10">
        <v>3</v>
      </c>
      <c r="F20" s="10">
        <v>1</v>
      </c>
    </row>
    <row r="21" spans="1:6" ht="15.5" x14ac:dyDescent="0.35">
      <c r="A21" s="10" t="s">
        <v>156</v>
      </c>
      <c r="B21" s="78">
        <v>155250</v>
      </c>
      <c r="C21" s="10" t="s">
        <v>142</v>
      </c>
      <c r="D21" s="11">
        <v>3105</v>
      </c>
      <c r="E21" s="10">
        <v>4</v>
      </c>
      <c r="F21" s="10">
        <v>2</v>
      </c>
    </row>
    <row r="22" spans="1:6" ht="15.5" x14ac:dyDescent="0.35">
      <c r="A22" s="10" t="s">
        <v>157</v>
      </c>
      <c r="B22" s="78">
        <v>158250</v>
      </c>
      <c r="C22" s="10" t="s">
        <v>144</v>
      </c>
      <c r="D22" s="11">
        <v>3165</v>
      </c>
      <c r="E22" s="10">
        <v>4</v>
      </c>
      <c r="F22" s="10">
        <v>2</v>
      </c>
    </row>
    <row r="23" spans="1:6" ht="15.5" x14ac:dyDescent="0.35">
      <c r="A23" s="10" t="s">
        <v>158</v>
      </c>
      <c r="B23" s="78">
        <v>84250</v>
      </c>
      <c r="C23" s="10" t="s">
        <v>134</v>
      </c>
      <c r="D23" s="11">
        <v>1685</v>
      </c>
      <c r="E23" s="10">
        <v>4</v>
      </c>
      <c r="F23" s="10">
        <v>3</v>
      </c>
    </row>
    <row r="24" spans="1:6" ht="15.5" x14ac:dyDescent="0.35">
      <c r="A24" s="10" t="s">
        <v>159</v>
      </c>
      <c r="B24" s="78">
        <v>88250</v>
      </c>
      <c r="C24" s="10" t="s">
        <v>137</v>
      </c>
      <c r="D24" s="11">
        <v>1765</v>
      </c>
      <c r="E24" s="10">
        <v>3</v>
      </c>
      <c r="F24" s="10">
        <v>2</v>
      </c>
    </row>
    <row r="25" spans="1:6" ht="15.5" x14ac:dyDescent="0.35">
      <c r="A25" s="10" t="s">
        <v>160</v>
      </c>
      <c r="B25" s="78">
        <v>87000</v>
      </c>
      <c r="C25" s="10" t="s">
        <v>139</v>
      </c>
      <c r="D25" s="11">
        <v>1740</v>
      </c>
      <c r="E25" s="10">
        <v>3</v>
      </c>
      <c r="F25" s="10">
        <v>2</v>
      </c>
    </row>
    <row r="26" spans="1:6" ht="15.5" x14ac:dyDescent="0.35">
      <c r="A26" s="10" t="s">
        <v>161</v>
      </c>
      <c r="B26" s="78">
        <v>92250</v>
      </c>
      <c r="C26" s="10" t="s">
        <v>139</v>
      </c>
      <c r="D26" s="11">
        <v>1845</v>
      </c>
      <c r="E26" s="10">
        <v>3</v>
      </c>
      <c r="F26" s="10">
        <v>3</v>
      </c>
    </row>
    <row r="27" spans="1:6" ht="15.5" x14ac:dyDescent="0.35">
      <c r="A27" s="10" t="s">
        <v>162</v>
      </c>
      <c r="B27" s="78">
        <v>96250</v>
      </c>
      <c r="C27" s="10" t="s">
        <v>132</v>
      </c>
      <c r="D27" s="11">
        <v>1925</v>
      </c>
      <c r="E27" s="10">
        <v>4</v>
      </c>
      <c r="F27" s="10">
        <v>2</v>
      </c>
    </row>
    <row r="28" spans="1:6" ht="15.5" x14ac:dyDescent="0.35">
      <c r="A28" s="10" t="s">
        <v>163</v>
      </c>
      <c r="B28" s="78">
        <v>100250</v>
      </c>
      <c r="C28" s="10" t="s">
        <v>142</v>
      </c>
      <c r="D28" s="11">
        <v>2005</v>
      </c>
      <c r="E28" s="10">
        <v>3</v>
      </c>
      <c r="F28" s="10">
        <v>1</v>
      </c>
    </row>
    <row r="29" spans="1:6" ht="15.5" x14ac:dyDescent="0.35">
      <c r="A29" s="10" t="s">
        <v>164</v>
      </c>
      <c r="B29" s="78">
        <v>104250</v>
      </c>
      <c r="C29" s="10" t="s">
        <v>144</v>
      </c>
      <c r="D29" s="11">
        <v>2085</v>
      </c>
      <c r="E29" s="10">
        <v>2</v>
      </c>
      <c r="F29" s="10">
        <v>3</v>
      </c>
    </row>
    <row r="30" spans="1:6" ht="15.5" x14ac:dyDescent="0.35">
      <c r="A30" s="10" t="s">
        <v>165</v>
      </c>
      <c r="B30" s="78">
        <v>108250</v>
      </c>
      <c r="C30" s="10" t="s">
        <v>134</v>
      </c>
      <c r="D30" s="11">
        <v>2165</v>
      </c>
      <c r="E30" s="10">
        <v>3</v>
      </c>
      <c r="F30" s="10">
        <v>2</v>
      </c>
    </row>
    <row r="31" spans="1:6" ht="15.5" x14ac:dyDescent="0.35">
      <c r="A31" s="10" t="s">
        <v>166</v>
      </c>
      <c r="B31" s="78">
        <v>112250</v>
      </c>
      <c r="C31" s="10" t="s">
        <v>137</v>
      </c>
      <c r="D31" s="11">
        <v>2245</v>
      </c>
      <c r="E31" s="10">
        <v>4</v>
      </c>
      <c r="F31" s="10">
        <v>2</v>
      </c>
    </row>
    <row r="32" spans="1:6" ht="15.5" x14ac:dyDescent="0.35">
      <c r="A32" s="10" t="s">
        <v>167</v>
      </c>
      <c r="B32" s="78">
        <v>116250</v>
      </c>
      <c r="C32" s="10" t="s">
        <v>139</v>
      </c>
      <c r="D32" s="11">
        <v>2325</v>
      </c>
      <c r="E32" s="10">
        <v>3</v>
      </c>
      <c r="F32" s="10">
        <v>2</v>
      </c>
    </row>
    <row r="33" spans="1:6" ht="15.5" x14ac:dyDescent="0.35">
      <c r="A33" s="10" t="s">
        <v>168</v>
      </c>
      <c r="B33" s="78">
        <v>120250</v>
      </c>
      <c r="C33" s="10" t="s">
        <v>132</v>
      </c>
      <c r="D33" s="11">
        <v>2405</v>
      </c>
      <c r="E33" s="10">
        <v>4</v>
      </c>
      <c r="F33" s="10">
        <v>3</v>
      </c>
    </row>
    <row r="34" spans="1:6" ht="15.5" x14ac:dyDescent="0.35">
      <c r="A34" s="10" t="s">
        <v>169</v>
      </c>
      <c r="B34" s="78">
        <v>124250</v>
      </c>
      <c r="C34" s="10" t="s">
        <v>142</v>
      </c>
      <c r="D34" s="11">
        <v>2485</v>
      </c>
      <c r="E34" s="10">
        <v>3</v>
      </c>
      <c r="F34" s="10">
        <v>3</v>
      </c>
    </row>
    <row r="35" spans="1:6" ht="15.5" x14ac:dyDescent="0.35">
      <c r="A35" s="10" t="s">
        <v>170</v>
      </c>
      <c r="B35" s="78">
        <v>128250</v>
      </c>
      <c r="C35" s="10" t="s">
        <v>144</v>
      </c>
      <c r="D35" s="11">
        <v>2565</v>
      </c>
      <c r="E35" s="10">
        <v>4</v>
      </c>
      <c r="F35" s="10">
        <v>2</v>
      </c>
    </row>
    <row r="36" spans="1:6" ht="15.5" x14ac:dyDescent="0.35">
      <c r="A36" s="10" t="s">
        <v>171</v>
      </c>
      <c r="B36" s="78">
        <v>91000</v>
      </c>
      <c r="C36" s="10" t="s">
        <v>132</v>
      </c>
      <c r="D36" s="11">
        <v>1820</v>
      </c>
      <c r="E36" s="10">
        <v>3</v>
      </c>
      <c r="F36" s="10">
        <v>2</v>
      </c>
    </row>
    <row r="37" spans="1:6" ht="15.5" x14ac:dyDescent="0.35">
      <c r="A37" s="10" t="s">
        <v>172</v>
      </c>
      <c r="B37" s="78">
        <v>132250</v>
      </c>
      <c r="C37" s="10" t="s">
        <v>134</v>
      </c>
      <c r="D37" s="11">
        <v>2645</v>
      </c>
      <c r="E37" s="10">
        <v>4</v>
      </c>
      <c r="F37" s="10">
        <v>3</v>
      </c>
    </row>
    <row r="38" spans="1:6" ht="15.5" x14ac:dyDescent="0.35">
      <c r="A38" s="10" t="s">
        <v>173</v>
      </c>
      <c r="B38" s="78">
        <v>136250</v>
      </c>
      <c r="C38" s="10" t="s">
        <v>137</v>
      </c>
      <c r="D38" s="11">
        <v>2725</v>
      </c>
      <c r="E38" s="10">
        <v>4</v>
      </c>
      <c r="F38" s="10">
        <v>4</v>
      </c>
    </row>
    <row r="39" spans="1:6" ht="15.5" x14ac:dyDescent="0.35">
      <c r="A39" s="10" t="s">
        <v>174</v>
      </c>
      <c r="B39" s="78">
        <v>140250</v>
      </c>
      <c r="C39" s="10" t="s">
        <v>139</v>
      </c>
      <c r="D39" s="11">
        <v>2805</v>
      </c>
      <c r="E39" s="10">
        <v>3</v>
      </c>
      <c r="F39" s="10">
        <v>2</v>
      </c>
    </row>
    <row r="40" spans="1:6" ht="15.5" x14ac:dyDescent="0.35">
      <c r="A40" s="10" t="s">
        <v>175</v>
      </c>
      <c r="B40" s="78">
        <v>95000</v>
      </c>
      <c r="C40" s="10" t="s">
        <v>142</v>
      </c>
      <c r="D40" s="11">
        <v>1900</v>
      </c>
      <c r="E40" s="10">
        <v>2</v>
      </c>
      <c r="F40" s="10">
        <v>2</v>
      </c>
    </row>
    <row r="41" spans="1:6" ht="15.5" x14ac:dyDescent="0.35">
      <c r="A41" s="10" t="s">
        <v>176</v>
      </c>
      <c r="B41" s="78">
        <v>99000</v>
      </c>
      <c r="C41" s="10" t="s">
        <v>144</v>
      </c>
      <c r="D41" s="11">
        <v>1980</v>
      </c>
      <c r="E41" s="10">
        <v>3</v>
      </c>
      <c r="F41" s="10">
        <v>1</v>
      </c>
    </row>
    <row r="42" spans="1:6" ht="15.5" x14ac:dyDescent="0.35">
      <c r="A42" s="10" t="s">
        <v>177</v>
      </c>
      <c r="B42" s="78">
        <v>103000</v>
      </c>
      <c r="C42" s="10" t="s">
        <v>134</v>
      </c>
      <c r="D42" s="11">
        <v>2060</v>
      </c>
      <c r="E42" s="10">
        <v>4</v>
      </c>
      <c r="F42" s="10">
        <v>2</v>
      </c>
    </row>
    <row r="43" spans="1:6" ht="15.5" x14ac:dyDescent="0.35">
      <c r="A43" s="10" t="s">
        <v>178</v>
      </c>
      <c r="B43" s="78">
        <v>107000</v>
      </c>
      <c r="C43" s="10" t="s">
        <v>137</v>
      </c>
      <c r="D43" s="11">
        <v>2140</v>
      </c>
      <c r="E43" s="10">
        <v>4</v>
      </c>
      <c r="F43" s="10">
        <v>2</v>
      </c>
    </row>
    <row r="44" spans="1:6" ht="15.5" x14ac:dyDescent="0.35">
      <c r="A44" s="10" t="s">
        <v>179</v>
      </c>
      <c r="B44" s="78">
        <v>111000</v>
      </c>
      <c r="C44" s="10" t="s">
        <v>139</v>
      </c>
      <c r="D44" s="11">
        <v>2220</v>
      </c>
      <c r="E44" s="10">
        <v>4</v>
      </c>
      <c r="F44" s="10">
        <v>3</v>
      </c>
    </row>
    <row r="45" spans="1:6" ht="15.5" x14ac:dyDescent="0.35">
      <c r="A45" s="10" t="s">
        <v>180</v>
      </c>
      <c r="B45" s="78">
        <v>115000</v>
      </c>
      <c r="C45" s="10" t="s">
        <v>132</v>
      </c>
      <c r="D45" s="11">
        <v>2300</v>
      </c>
      <c r="E45" s="10">
        <v>3</v>
      </c>
      <c r="F45" s="10">
        <v>3</v>
      </c>
    </row>
    <row r="46" spans="1:6" ht="15.5" x14ac:dyDescent="0.35">
      <c r="A46" s="10" t="s">
        <v>181</v>
      </c>
      <c r="B46" s="78">
        <v>132000</v>
      </c>
      <c r="C46" s="10" t="s">
        <v>142</v>
      </c>
      <c r="D46" s="11">
        <v>2640</v>
      </c>
      <c r="E46" s="10">
        <v>3</v>
      </c>
      <c r="F46" s="10">
        <v>1</v>
      </c>
    </row>
    <row r="47" spans="1:6" ht="15.5" x14ac:dyDescent="0.35">
      <c r="A47" s="10" t="s">
        <v>182</v>
      </c>
      <c r="B47" s="78">
        <v>119000</v>
      </c>
      <c r="C47" s="10" t="s">
        <v>142</v>
      </c>
      <c r="D47" s="11">
        <v>2380</v>
      </c>
      <c r="E47" s="10">
        <v>3</v>
      </c>
      <c r="F47" s="10">
        <v>2</v>
      </c>
    </row>
    <row r="48" spans="1:6" ht="15.5" x14ac:dyDescent="0.35">
      <c r="A48" s="10" t="s">
        <v>183</v>
      </c>
      <c r="B48" s="78">
        <v>123000</v>
      </c>
      <c r="C48" s="10" t="s">
        <v>144</v>
      </c>
      <c r="D48" s="11">
        <v>2460</v>
      </c>
      <c r="E48" s="10">
        <v>4</v>
      </c>
      <c r="F48" s="10">
        <v>2</v>
      </c>
    </row>
    <row r="49" spans="1:6" ht="15.5" x14ac:dyDescent="0.35">
      <c r="A49" s="10" t="s">
        <v>184</v>
      </c>
      <c r="B49" s="78">
        <v>127000</v>
      </c>
      <c r="C49" s="10" t="s">
        <v>134</v>
      </c>
      <c r="D49" s="11">
        <v>2540</v>
      </c>
      <c r="E49" s="10">
        <v>3</v>
      </c>
      <c r="F49" s="10">
        <v>1</v>
      </c>
    </row>
    <row r="50" spans="1:6" ht="15.5" x14ac:dyDescent="0.35">
      <c r="A50" s="10" t="s">
        <v>185</v>
      </c>
      <c r="B50" s="78">
        <v>131000</v>
      </c>
      <c r="C50" s="10" t="s">
        <v>137</v>
      </c>
      <c r="D50" s="11">
        <v>2620</v>
      </c>
      <c r="E50" s="10">
        <v>2</v>
      </c>
      <c r="F50" s="10">
        <v>3</v>
      </c>
    </row>
    <row r="51" spans="1:6" ht="15.5" x14ac:dyDescent="0.35">
      <c r="A51" s="10" t="s">
        <v>186</v>
      </c>
      <c r="B51" s="78">
        <v>135000</v>
      </c>
      <c r="C51" s="10" t="s">
        <v>139</v>
      </c>
      <c r="D51" s="11">
        <v>2700</v>
      </c>
      <c r="E51" s="10">
        <v>3</v>
      </c>
      <c r="F51" s="10">
        <v>2</v>
      </c>
    </row>
    <row r="52" spans="1:6" ht="15.5" x14ac:dyDescent="0.35">
      <c r="A52" s="10" t="s">
        <v>187</v>
      </c>
      <c r="B52" s="78">
        <v>139000</v>
      </c>
      <c r="C52" s="10" t="s">
        <v>132</v>
      </c>
      <c r="D52" s="11">
        <v>2780</v>
      </c>
      <c r="E52" s="10">
        <v>4</v>
      </c>
      <c r="F52" s="10">
        <v>2</v>
      </c>
    </row>
    <row r="53" spans="1:6" ht="15.5" x14ac:dyDescent="0.35">
      <c r="A53" s="10" t="s">
        <v>188</v>
      </c>
      <c r="B53" s="78">
        <v>143000</v>
      </c>
      <c r="C53" s="10" t="s">
        <v>142</v>
      </c>
      <c r="D53" s="11">
        <v>2860</v>
      </c>
      <c r="E53" s="10">
        <v>3</v>
      </c>
      <c r="F53" s="10">
        <v>2</v>
      </c>
    </row>
    <row r="54" spans="1:6" ht="15.5" x14ac:dyDescent="0.35">
      <c r="A54" s="10" t="s">
        <v>189</v>
      </c>
      <c r="B54" s="78">
        <v>147000</v>
      </c>
      <c r="C54" s="10" t="s">
        <v>144</v>
      </c>
      <c r="D54" s="11">
        <v>2940</v>
      </c>
      <c r="E54" s="10">
        <v>4</v>
      </c>
      <c r="F54" s="10">
        <v>3</v>
      </c>
    </row>
    <row r="55" spans="1:6" ht="15.5" x14ac:dyDescent="0.35">
      <c r="A55" s="10" t="s">
        <v>190</v>
      </c>
      <c r="B55" s="78">
        <v>130500</v>
      </c>
      <c r="C55" s="10" t="s">
        <v>134</v>
      </c>
      <c r="D55" s="11">
        <v>2610</v>
      </c>
      <c r="E55" s="10">
        <v>3</v>
      </c>
      <c r="F55" s="10">
        <v>3</v>
      </c>
    </row>
    <row r="56" spans="1:6" ht="15.5" x14ac:dyDescent="0.35">
      <c r="A56" s="10" t="s">
        <v>191</v>
      </c>
      <c r="B56" s="78">
        <v>133500</v>
      </c>
      <c r="C56" s="10" t="s">
        <v>137</v>
      </c>
      <c r="D56" s="11">
        <v>2670</v>
      </c>
      <c r="E56" s="10">
        <v>4</v>
      </c>
      <c r="F56" s="10">
        <v>2</v>
      </c>
    </row>
    <row r="57" spans="1:6" ht="15.5" x14ac:dyDescent="0.35">
      <c r="A57" s="10" t="s">
        <v>192</v>
      </c>
      <c r="B57" s="78">
        <v>135000</v>
      </c>
      <c r="C57" s="10" t="s">
        <v>144</v>
      </c>
      <c r="D57" s="11">
        <v>2700</v>
      </c>
      <c r="E57" s="10">
        <v>2</v>
      </c>
      <c r="F57" s="10">
        <v>3</v>
      </c>
    </row>
    <row r="58" spans="1:6" ht="15.5" x14ac:dyDescent="0.35">
      <c r="A58" s="10" t="s">
        <v>193</v>
      </c>
      <c r="B58" s="78">
        <v>136500</v>
      </c>
      <c r="C58" s="10" t="s">
        <v>139</v>
      </c>
      <c r="D58" s="11">
        <v>2730</v>
      </c>
      <c r="E58" s="10">
        <v>4</v>
      </c>
      <c r="F58" s="10">
        <v>3</v>
      </c>
    </row>
    <row r="59" spans="1:6" ht="15.5" x14ac:dyDescent="0.35">
      <c r="A59" s="10" t="s">
        <v>194</v>
      </c>
      <c r="B59" s="78">
        <v>139500</v>
      </c>
      <c r="C59" s="10" t="s">
        <v>132</v>
      </c>
      <c r="D59" s="11">
        <v>2790</v>
      </c>
      <c r="E59" s="10">
        <v>4</v>
      </c>
      <c r="F59" s="10">
        <v>4</v>
      </c>
    </row>
    <row r="60" spans="1:6" ht="15.5" x14ac:dyDescent="0.35">
      <c r="A60" s="10" t="s">
        <v>195</v>
      </c>
      <c r="B60" s="78">
        <v>142500</v>
      </c>
      <c r="C60" s="10" t="s">
        <v>142</v>
      </c>
      <c r="D60" s="11">
        <v>2850</v>
      </c>
      <c r="E60" s="10">
        <v>3</v>
      </c>
      <c r="F60" s="10">
        <v>2</v>
      </c>
    </row>
    <row r="61" spans="1:6" ht="15.5" x14ac:dyDescent="0.35">
      <c r="A61" s="10" t="s">
        <v>196</v>
      </c>
      <c r="B61" s="78">
        <v>145500</v>
      </c>
      <c r="C61" s="10" t="s">
        <v>144</v>
      </c>
      <c r="D61" s="11">
        <v>2910</v>
      </c>
      <c r="E61" s="10">
        <v>3</v>
      </c>
      <c r="F61" s="10">
        <v>2</v>
      </c>
    </row>
    <row r="62" spans="1:6" ht="15.5" x14ac:dyDescent="0.35">
      <c r="A62" s="10" t="s">
        <v>197</v>
      </c>
      <c r="B62" s="78">
        <v>148500</v>
      </c>
      <c r="C62" s="10" t="s">
        <v>134</v>
      </c>
      <c r="D62" s="11">
        <v>2970</v>
      </c>
      <c r="E62" s="10">
        <v>2</v>
      </c>
      <c r="F62" s="10">
        <v>2</v>
      </c>
    </row>
    <row r="63" spans="1:6" ht="15.5" x14ac:dyDescent="0.35">
      <c r="A63" s="10" t="s">
        <v>198</v>
      </c>
      <c r="B63" s="78">
        <v>151500</v>
      </c>
      <c r="C63" s="10" t="s">
        <v>137</v>
      </c>
      <c r="D63" s="11">
        <v>3030</v>
      </c>
      <c r="E63" s="10">
        <v>3</v>
      </c>
      <c r="F63" s="10">
        <v>1</v>
      </c>
    </row>
    <row r="64" spans="1:6" ht="15.5" x14ac:dyDescent="0.35">
      <c r="A64" s="10" t="s">
        <v>199</v>
      </c>
      <c r="B64" s="78">
        <v>154500</v>
      </c>
      <c r="C64" s="10" t="s">
        <v>139</v>
      </c>
      <c r="D64" s="11">
        <v>3090</v>
      </c>
      <c r="E64" s="10">
        <v>4</v>
      </c>
      <c r="F64" s="10">
        <v>2</v>
      </c>
    </row>
    <row r="65" spans="1:6" ht="15.5" x14ac:dyDescent="0.35">
      <c r="A65" s="10" t="s">
        <v>200</v>
      </c>
      <c r="B65" s="78">
        <v>80500</v>
      </c>
      <c r="C65" s="10" t="s">
        <v>132</v>
      </c>
      <c r="D65" s="11">
        <v>1610</v>
      </c>
      <c r="E65" s="10">
        <v>4</v>
      </c>
      <c r="F65" s="10">
        <v>2</v>
      </c>
    </row>
    <row r="66" spans="1:6" ht="15.5" x14ac:dyDescent="0.35">
      <c r="A66" s="10" t="s">
        <v>201</v>
      </c>
      <c r="B66" s="78">
        <v>84500</v>
      </c>
      <c r="C66" s="10" t="s">
        <v>142</v>
      </c>
      <c r="D66" s="11">
        <v>1690</v>
      </c>
      <c r="E66" s="10">
        <v>4</v>
      </c>
      <c r="F66" s="10">
        <v>3</v>
      </c>
    </row>
    <row r="67" spans="1:6" ht="15.5" x14ac:dyDescent="0.35">
      <c r="A67" s="10" t="s">
        <v>202</v>
      </c>
      <c r="B67" s="78">
        <v>88500</v>
      </c>
      <c r="C67" s="10" t="s">
        <v>144</v>
      </c>
      <c r="D67" s="11">
        <v>1770</v>
      </c>
      <c r="E67" s="10">
        <v>3</v>
      </c>
      <c r="F67" s="10">
        <v>2</v>
      </c>
    </row>
    <row r="68" spans="1:6" ht="15.5" x14ac:dyDescent="0.35">
      <c r="A68" s="10" t="s">
        <v>203</v>
      </c>
      <c r="B68" s="78">
        <v>138000</v>
      </c>
      <c r="C68" s="10" t="s">
        <v>134</v>
      </c>
      <c r="D68" s="11">
        <v>2760</v>
      </c>
      <c r="E68" s="10">
        <v>3</v>
      </c>
      <c r="F68" s="10">
        <v>2</v>
      </c>
    </row>
    <row r="69" spans="1:6" ht="15.5" x14ac:dyDescent="0.35">
      <c r="A69" s="10" t="s">
        <v>204</v>
      </c>
      <c r="B69" s="78">
        <v>92500</v>
      </c>
      <c r="C69" s="10" t="s">
        <v>134</v>
      </c>
      <c r="D69" s="11">
        <v>1850</v>
      </c>
      <c r="E69" s="10">
        <v>3</v>
      </c>
      <c r="F69" s="10">
        <v>3</v>
      </c>
    </row>
    <row r="70" spans="1:6" ht="15.5" x14ac:dyDescent="0.35">
      <c r="A70" s="10" t="s">
        <v>205</v>
      </c>
      <c r="B70" s="78">
        <v>96500</v>
      </c>
      <c r="C70" s="10" t="s">
        <v>137</v>
      </c>
      <c r="D70" s="11">
        <v>1930</v>
      </c>
      <c r="E70" s="10">
        <v>4</v>
      </c>
      <c r="F70" s="10">
        <v>2</v>
      </c>
    </row>
    <row r="71" spans="1:6" ht="15.5" x14ac:dyDescent="0.35">
      <c r="A71" s="10" t="s">
        <v>206</v>
      </c>
      <c r="B71" s="78">
        <v>100500</v>
      </c>
      <c r="C71" s="10" t="s">
        <v>139</v>
      </c>
      <c r="D71" s="11">
        <v>2010</v>
      </c>
      <c r="E71" s="10">
        <v>3</v>
      </c>
      <c r="F71" s="10">
        <v>1</v>
      </c>
    </row>
    <row r="72" spans="1:6" ht="15.5" x14ac:dyDescent="0.35">
      <c r="A72" s="10" t="s">
        <v>207</v>
      </c>
      <c r="B72" s="78">
        <v>104500</v>
      </c>
      <c r="C72" s="10" t="s">
        <v>132</v>
      </c>
      <c r="D72" s="11">
        <v>2090</v>
      </c>
      <c r="E72" s="10">
        <v>2</v>
      </c>
      <c r="F72" s="10">
        <v>3</v>
      </c>
    </row>
    <row r="73" spans="1:6" ht="15.5" x14ac:dyDescent="0.35">
      <c r="A73" s="10" t="s">
        <v>208</v>
      </c>
      <c r="B73" s="78">
        <v>108500</v>
      </c>
      <c r="C73" s="10" t="s">
        <v>142</v>
      </c>
      <c r="D73" s="11">
        <v>2170</v>
      </c>
      <c r="E73" s="10">
        <v>3</v>
      </c>
      <c r="F73" s="10">
        <v>2</v>
      </c>
    </row>
    <row r="74" spans="1:6" ht="15.5" x14ac:dyDescent="0.35">
      <c r="A74" s="10" t="s">
        <v>209</v>
      </c>
      <c r="B74" s="78">
        <v>112500</v>
      </c>
      <c r="C74" s="10" t="s">
        <v>144</v>
      </c>
      <c r="D74" s="11">
        <v>2250</v>
      </c>
      <c r="E74" s="10">
        <v>4</v>
      </c>
      <c r="F74" s="10">
        <v>2</v>
      </c>
    </row>
    <row r="75" spans="1:6" ht="15.5" x14ac:dyDescent="0.35">
      <c r="A75" s="10" t="s">
        <v>210</v>
      </c>
      <c r="B75" s="78">
        <v>116500</v>
      </c>
      <c r="C75" s="10" t="s">
        <v>134</v>
      </c>
      <c r="D75" s="11">
        <v>2330</v>
      </c>
      <c r="E75" s="10">
        <v>3</v>
      </c>
      <c r="F75" s="10">
        <v>2</v>
      </c>
    </row>
    <row r="76" spans="1:6" ht="15.5" x14ac:dyDescent="0.35">
      <c r="A76" s="10" t="s">
        <v>211</v>
      </c>
      <c r="B76" s="78">
        <v>120500</v>
      </c>
      <c r="C76" s="10" t="s">
        <v>137</v>
      </c>
      <c r="D76" s="11">
        <v>2410</v>
      </c>
      <c r="E76" s="10">
        <v>4</v>
      </c>
      <c r="F76" s="10">
        <v>3</v>
      </c>
    </row>
    <row r="77" spans="1:6" ht="15.5" x14ac:dyDescent="0.35">
      <c r="A77" s="10" t="s">
        <v>212</v>
      </c>
      <c r="B77" s="78">
        <v>124500</v>
      </c>
      <c r="C77" s="10" t="s">
        <v>139</v>
      </c>
      <c r="D77" s="11">
        <v>2490</v>
      </c>
      <c r="E77" s="10">
        <v>3</v>
      </c>
      <c r="F77" s="10">
        <v>3</v>
      </c>
    </row>
    <row r="78" spans="1:6" ht="15.5" x14ac:dyDescent="0.35">
      <c r="A78" s="10" t="s">
        <v>213</v>
      </c>
      <c r="B78" s="78">
        <v>128500</v>
      </c>
      <c r="C78" s="10" t="s">
        <v>132</v>
      </c>
      <c r="D78" s="11">
        <v>2570</v>
      </c>
      <c r="E78" s="10">
        <v>4</v>
      </c>
      <c r="F78" s="10">
        <v>2</v>
      </c>
    </row>
    <row r="79" spans="1:6" ht="15.5" x14ac:dyDescent="0.35">
      <c r="A79" s="10" t="s">
        <v>214</v>
      </c>
      <c r="B79" s="78">
        <v>141000</v>
      </c>
      <c r="C79" s="10" t="s">
        <v>137</v>
      </c>
      <c r="D79" s="11">
        <v>2820</v>
      </c>
      <c r="E79" s="10">
        <v>4</v>
      </c>
      <c r="F79" s="10">
        <v>2</v>
      </c>
    </row>
    <row r="80" spans="1:6" ht="15.5" x14ac:dyDescent="0.35">
      <c r="A80" s="10" t="s">
        <v>215</v>
      </c>
      <c r="B80" s="78">
        <v>132500</v>
      </c>
      <c r="C80" s="10" t="s">
        <v>142</v>
      </c>
      <c r="D80" s="11">
        <v>2650</v>
      </c>
      <c r="E80" s="10">
        <v>4</v>
      </c>
      <c r="F80" s="10">
        <v>3</v>
      </c>
    </row>
    <row r="81" spans="1:6" ht="15.5" x14ac:dyDescent="0.35">
      <c r="A81" s="10" t="s">
        <v>216</v>
      </c>
      <c r="B81" s="78">
        <v>136500</v>
      </c>
      <c r="C81" s="10" t="s">
        <v>144</v>
      </c>
      <c r="D81" s="11">
        <v>2730</v>
      </c>
      <c r="E81" s="10">
        <v>4</v>
      </c>
      <c r="F81" s="10">
        <v>4</v>
      </c>
    </row>
    <row r="82" spans="1:6" ht="15.5" x14ac:dyDescent="0.35">
      <c r="A82" s="10" t="s">
        <v>217</v>
      </c>
      <c r="B82" s="78">
        <v>140500</v>
      </c>
      <c r="C82" s="10" t="s">
        <v>134</v>
      </c>
      <c r="D82" s="11">
        <v>2810</v>
      </c>
      <c r="E82" s="10">
        <v>3</v>
      </c>
      <c r="F82" s="10">
        <v>2</v>
      </c>
    </row>
    <row r="83" spans="1:6" ht="15.5" x14ac:dyDescent="0.35">
      <c r="A83" s="10" t="s">
        <v>218</v>
      </c>
      <c r="B83" s="78">
        <v>144500</v>
      </c>
      <c r="C83" s="10" t="s">
        <v>137</v>
      </c>
      <c r="D83" s="11">
        <v>2890</v>
      </c>
      <c r="E83" s="10">
        <v>3</v>
      </c>
      <c r="F83" s="10">
        <v>2</v>
      </c>
    </row>
    <row r="84" spans="1:6" ht="15.5" x14ac:dyDescent="0.35">
      <c r="A84" s="10" t="s">
        <v>219</v>
      </c>
      <c r="B84" s="78">
        <v>148500</v>
      </c>
      <c r="C84" s="10" t="s">
        <v>139</v>
      </c>
      <c r="D84" s="11">
        <v>2970</v>
      </c>
      <c r="E84" s="10">
        <v>2</v>
      </c>
      <c r="F84" s="10">
        <v>2</v>
      </c>
    </row>
    <row r="85" spans="1:6" ht="15.5" x14ac:dyDescent="0.35">
      <c r="A85" s="10" t="s">
        <v>220</v>
      </c>
      <c r="B85" s="78">
        <v>129750</v>
      </c>
      <c r="C85" s="10" t="s">
        <v>132</v>
      </c>
      <c r="D85" s="11">
        <v>2595</v>
      </c>
      <c r="E85" s="10">
        <v>3</v>
      </c>
      <c r="F85" s="10">
        <v>1</v>
      </c>
    </row>
    <row r="86" spans="1:6" ht="15.5" x14ac:dyDescent="0.35">
      <c r="A86" s="10" t="s">
        <v>221</v>
      </c>
      <c r="B86" s="78">
        <v>132750</v>
      </c>
      <c r="C86" s="10" t="s">
        <v>142</v>
      </c>
      <c r="D86" s="11">
        <v>2655</v>
      </c>
      <c r="E86" s="10">
        <v>4</v>
      </c>
      <c r="F86" s="10">
        <v>2</v>
      </c>
    </row>
    <row r="87" spans="1:6" ht="15.5" x14ac:dyDescent="0.35">
      <c r="A87" s="10" t="s">
        <v>222</v>
      </c>
      <c r="B87" s="78">
        <v>135750</v>
      </c>
      <c r="C87" s="10" t="s">
        <v>144</v>
      </c>
      <c r="D87" s="11">
        <v>2715</v>
      </c>
      <c r="E87" s="10">
        <v>4</v>
      </c>
      <c r="F87" s="10">
        <v>2</v>
      </c>
    </row>
    <row r="88" spans="1:6" ht="15.5" x14ac:dyDescent="0.35">
      <c r="A88" s="10" t="s">
        <v>223</v>
      </c>
      <c r="B88" s="78">
        <v>138750</v>
      </c>
      <c r="C88" s="10" t="s">
        <v>134</v>
      </c>
      <c r="D88" s="11">
        <v>2775</v>
      </c>
      <c r="E88" s="10">
        <v>4</v>
      </c>
      <c r="F88" s="10">
        <v>3</v>
      </c>
    </row>
    <row r="89" spans="1:6" ht="15.5" x14ac:dyDescent="0.35">
      <c r="A89" s="10" t="s">
        <v>224</v>
      </c>
      <c r="B89" s="78">
        <v>141750</v>
      </c>
      <c r="C89" s="10" t="s">
        <v>137</v>
      </c>
      <c r="D89" s="11">
        <v>2835</v>
      </c>
      <c r="E89" s="10">
        <v>3</v>
      </c>
      <c r="F89" s="10">
        <v>3</v>
      </c>
    </row>
    <row r="90" spans="1:6" ht="15.5" x14ac:dyDescent="0.35">
      <c r="A90" s="10" t="s">
        <v>225</v>
      </c>
      <c r="B90" s="78">
        <v>144000</v>
      </c>
      <c r="C90" s="10" t="s">
        <v>139</v>
      </c>
      <c r="D90" s="11">
        <v>2880</v>
      </c>
      <c r="E90" s="10">
        <v>3</v>
      </c>
      <c r="F90" s="10">
        <v>2</v>
      </c>
    </row>
    <row r="91" spans="1:6" ht="15.5" x14ac:dyDescent="0.35">
      <c r="A91" s="10" t="s">
        <v>226</v>
      </c>
      <c r="B91" s="78">
        <v>144750</v>
      </c>
      <c r="C91" s="10" t="s">
        <v>139</v>
      </c>
      <c r="D91" s="11">
        <v>2895</v>
      </c>
      <c r="E91" s="10">
        <v>3</v>
      </c>
      <c r="F91" s="10">
        <v>2</v>
      </c>
    </row>
    <row r="92" spans="1:6" ht="15.5" x14ac:dyDescent="0.35">
      <c r="A92" s="10" t="s">
        <v>227</v>
      </c>
      <c r="B92" s="78">
        <v>147750</v>
      </c>
      <c r="C92" s="10" t="s">
        <v>132</v>
      </c>
      <c r="D92" s="11">
        <v>2955</v>
      </c>
      <c r="E92" s="10">
        <v>4</v>
      </c>
      <c r="F92" s="10">
        <v>2</v>
      </c>
    </row>
    <row r="93" spans="1:6" ht="15.5" x14ac:dyDescent="0.35">
      <c r="A93" s="10" t="s">
        <v>228</v>
      </c>
      <c r="B93" s="78">
        <v>150750</v>
      </c>
      <c r="C93" s="10" t="s">
        <v>142</v>
      </c>
      <c r="D93" s="11">
        <v>3015</v>
      </c>
      <c r="E93" s="10">
        <v>3</v>
      </c>
      <c r="F93" s="10">
        <v>1</v>
      </c>
    </row>
    <row r="94" spans="1:6" ht="15.5" x14ac:dyDescent="0.35">
      <c r="A94" s="10" t="s">
        <v>229</v>
      </c>
      <c r="B94" s="78">
        <v>153750</v>
      </c>
      <c r="C94" s="10" t="s">
        <v>144</v>
      </c>
      <c r="D94" s="11">
        <v>3075</v>
      </c>
      <c r="E94" s="10">
        <v>2</v>
      </c>
      <c r="F94" s="10">
        <v>3</v>
      </c>
    </row>
    <row r="95" spans="1:6" ht="15.5" x14ac:dyDescent="0.35">
      <c r="A95" s="10" t="s">
        <v>230</v>
      </c>
      <c r="B95" s="78">
        <v>79750</v>
      </c>
      <c r="C95" s="10" t="s">
        <v>134</v>
      </c>
      <c r="D95" s="11">
        <v>1595</v>
      </c>
      <c r="E95" s="10">
        <v>3</v>
      </c>
      <c r="F95" s="10">
        <v>2</v>
      </c>
    </row>
    <row r="96" spans="1:6" ht="15.5" x14ac:dyDescent="0.35">
      <c r="A96" s="10" t="s">
        <v>231</v>
      </c>
      <c r="B96" s="78">
        <v>83750</v>
      </c>
      <c r="C96" s="10" t="s">
        <v>137</v>
      </c>
      <c r="D96" s="11">
        <v>1675</v>
      </c>
      <c r="E96" s="10">
        <v>4</v>
      </c>
      <c r="F96" s="10">
        <v>2</v>
      </c>
    </row>
    <row r="97" spans="1:6" ht="15.5" x14ac:dyDescent="0.35">
      <c r="A97" s="10" t="s">
        <v>232</v>
      </c>
      <c r="B97" s="78">
        <v>87750</v>
      </c>
      <c r="C97" s="10" t="s">
        <v>139</v>
      </c>
      <c r="D97" s="11">
        <v>1755</v>
      </c>
      <c r="E97" s="10">
        <v>3</v>
      </c>
      <c r="F97" s="10">
        <v>2</v>
      </c>
    </row>
    <row r="98" spans="1:6" ht="15.5" x14ac:dyDescent="0.35">
      <c r="A98" s="10" t="s">
        <v>233</v>
      </c>
      <c r="B98" s="78">
        <v>91750</v>
      </c>
      <c r="C98" s="10" t="s">
        <v>132</v>
      </c>
      <c r="D98" s="11">
        <v>1835</v>
      </c>
      <c r="E98" s="10">
        <v>4</v>
      </c>
      <c r="F98" s="10">
        <v>3</v>
      </c>
    </row>
    <row r="99" spans="1:6" ht="15.5" x14ac:dyDescent="0.35">
      <c r="A99" s="10" t="s">
        <v>234</v>
      </c>
      <c r="B99" s="78">
        <v>95750</v>
      </c>
      <c r="C99" s="10" t="s">
        <v>142</v>
      </c>
      <c r="D99" s="11">
        <v>1915</v>
      </c>
      <c r="E99" s="10">
        <v>3</v>
      </c>
      <c r="F99" s="10">
        <v>3</v>
      </c>
    </row>
    <row r="100" spans="1:6" ht="15.5" x14ac:dyDescent="0.35">
      <c r="A100" s="10" t="s">
        <v>235</v>
      </c>
      <c r="B100" s="78">
        <v>99750</v>
      </c>
      <c r="C100" s="10" t="s">
        <v>144</v>
      </c>
      <c r="D100" s="11">
        <v>1995</v>
      </c>
      <c r="E100" s="10">
        <v>4</v>
      </c>
      <c r="F100" s="10">
        <v>2</v>
      </c>
    </row>
    <row r="101" spans="1:6" ht="15.5" x14ac:dyDescent="0.35">
      <c r="A101" s="10" t="s">
        <v>236</v>
      </c>
      <c r="B101" s="78">
        <v>147000</v>
      </c>
      <c r="C101" s="10" t="s">
        <v>132</v>
      </c>
      <c r="D101" s="11">
        <v>2940</v>
      </c>
      <c r="E101" s="10">
        <v>4</v>
      </c>
      <c r="F101" s="10">
        <v>3</v>
      </c>
    </row>
    <row r="102" spans="1:6" ht="15.5" x14ac:dyDescent="0.35">
      <c r="A102" s="10" t="s">
        <v>237</v>
      </c>
      <c r="B102" s="78">
        <v>103750</v>
      </c>
      <c r="C102" s="10" t="s">
        <v>134</v>
      </c>
      <c r="D102" s="11">
        <v>2075</v>
      </c>
      <c r="E102" s="10">
        <v>4</v>
      </c>
      <c r="F102" s="10">
        <v>3</v>
      </c>
    </row>
    <row r="103" spans="1:6" ht="15.5" x14ac:dyDescent="0.35">
      <c r="A103" s="10" t="s">
        <v>238</v>
      </c>
      <c r="B103" s="78">
        <v>107750</v>
      </c>
      <c r="C103" s="10" t="s">
        <v>137</v>
      </c>
      <c r="D103" s="11">
        <v>2155</v>
      </c>
      <c r="E103" s="10">
        <v>4</v>
      </c>
      <c r="F103" s="10">
        <v>4</v>
      </c>
    </row>
    <row r="104" spans="1:6" ht="15.5" x14ac:dyDescent="0.35">
      <c r="A104" s="10" t="s">
        <v>239</v>
      </c>
      <c r="B104" s="78">
        <v>111750</v>
      </c>
      <c r="C104" s="10" t="s">
        <v>139</v>
      </c>
      <c r="D104" s="11">
        <v>2235</v>
      </c>
      <c r="E104" s="10">
        <v>3</v>
      </c>
      <c r="F104" s="10">
        <v>2</v>
      </c>
    </row>
    <row r="105" spans="1:6" ht="15.5" x14ac:dyDescent="0.35">
      <c r="A105" s="10" t="s">
        <v>240</v>
      </c>
      <c r="B105" s="78">
        <v>115750</v>
      </c>
      <c r="C105" s="10" t="s">
        <v>132</v>
      </c>
      <c r="D105" s="11">
        <v>2315</v>
      </c>
      <c r="E105" s="10">
        <v>3</v>
      </c>
      <c r="F105" s="10">
        <v>2</v>
      </c>
    </row>
    <row r="106" spans="1:6" ht="15.5" x14ac:dyDescent="0.35">
      <c r="A106" s="10" t="s">
        <v>241</v>
      </c>
      <c r="B106" s="78">
        <v>119750</v>
      </c>
      <c r="C106" s="10" t="s">
        <v>142</v>
      </c>
      <c r="D106" s="11">
        <v>2395</v>
      </c>
      <c r="E106" s="10">
        <v>2</v>
      </c>
      <c r="F106" s="10">
        <v>2</v>
      </c>
    </row>
    <row r="107" spans="1:6" ht="15.5" x14ac:dyDescent="0.35">
      <c r="A107" s="10" t="s">
        <v>242</v>
      </c>
      <c r="B107" s="78">
        <v>123750</v>
      </c>
      <c r="C107" s="10" t="s">
        <v>144</v>
      </c>
      <c r="D107" s="11">
        <v>2475</v>
      </c>
      <c r="E107" s="10">
        <v>3</v>
      </c>
      <c r="F107" s="10">
        <v>1</v>
      </c>
    </row>
    <row r="108" spans="1:6" ht="15.5" x14ac:dyDescent="0.35">
      <c r="A108" s="10" t="s">
        <v>243</v>
      </c>
      <c r="B108" s="78">
        <v>127750</v>
      </c>
      <c r="C108" s="10" t="s">
        <v>134</v>
      </c>
      <c r="D108" s="11">
        <v>2555</v>
      </c>
      <c r="E108" s="10">
        <v>4</v>
      </c>
      <c r="F108" s="10">
        <v>2</v>
      </c>
    </row>
    <row r="109" spans="1:6" ht="15.5" x14ac:dyDescent="0.35">
      <c r="A109" s="10" t="s">
        <v>244</v>
      </c>
      <c r="B109" s="78">
        <v>131750</v>
      </c>
      <c r="C109" s="10" t="s">
        <v>137</v>
      </c>
      <c r="D109" s="11">
        <v>2635</v>
      </c>
      <c r="E109" s="10">
        <v>4</v>
      </c>
      <c r="F109" s="10">
        <v>2</v>
      </c>
    </row>
    <row r="110" spans="1:6" ht="15.5" x14ac:dyDescent="0.35">
      <c r="A110" s="10" t="s">
        <v>245</v>
      </c>
      <c r="B110" s="78">
        <v>135750</v>
      </c>
      <c r="C110" s="10" t="s">
        <v>139</v>
      </c>
      <c r="D110" s="11">
        <v>2715</v>
      </c>
      <c r="E110" s="10">
        <v>4</v>
      </c>
      <c r="F110" s="10">
        <v>3</v>
      </c>
    </row>
    <row r="111" spans="1:6" ht="15.5" x14ac:dyDescent="0.35">
      <c r="A111" s="10" t="s">
        <v>246</v>
      </c>
      <c r="B111" s="78">
        <v>139750</v>
      </c>
      <c r="C111" s="10" t="s">
        <v>132</v>
      </c>
      <c r="D111" s="11">
        <v>2795</v>
      </c>
      <c r="E111" s="10">
        <v>3</v>
      </c>
      <c r="F111" s="10">
        <v>2</v>
      </c>
    </row>
    <row r="112" spans="1:6" ht="15.5" x14ac:dyDescent="0.35">
      <c r="A112" s="10" t="s">
        <v>247</v>
      </c>
      <c r="B112" s="78">
        <v>150000</v>
      </c>
      <c r="C112" s="10" t="s">
        <v>142</v>
      </c>
      <c r="D112" s="11">
        <v>3000</v>
      </c>
      <c r="E112" s="10">
        <v>3</v>
      </c>
      <c r="F112" s="10">
        <v>3</v>
      </c>
    </row>
    <row r="113" spans="1:6" ht="15.5" x14ac:dyDescent="0.35">
      <c r="A113" s="10" t="s">
        <v>248</v>
      </c>
      <c r="B113" s="78">
        <v>143750</v>
      </c>
      <c r="C113" s="10" t="s">
        <v>142</v>
      </c>
      <c r="D113" s="11">
        <v>2875</v>
      </c>
      <c r="E113" s="10">
        <v>3</v>
      </c>
      <c r="F113" s="10">
        <v>3</v>
      </c>
    </row>
    <row r="114" spans="1:6" ht="15.5" x14ac:dyDescent="0.35">
      <c r="A114" s="10" t="s">
        <v>249</v>
      </c>
      <c r="B114" s="78">
        <v>147750</v>
      </c>
      <c r="C114" s="10" t="s">
        <v>144</v>
      </c>
      <c r="D114" s="11">
        <v>2955</v>
      </c>
      <c r="E114" s="10">
        <v>4</v>
      </c>
      <c r="F114" s="10">
        <v>2</v>
      </c>
    </row>
    <row r="115" spans="1:6" ht="15.5" x14ac:dyDescent="0.35">
      <c r="A115" s="10" t="s">
        <v>250</v>
      </c>
      <c r="B115" s="78">
        <v>131250</v>
      </c>
      <c r="C115" s="10" t="s">
        <v>134</v>
      </c>
      <c r="D115" s="11">
        <v>2625</v>
      </c>
      <c r="E115" s="10">
        <v>3</v>
      </c>
      <c r="F115" s="10">
        <v>1</v>
      </c>
    </row>
    <row r="116" spans="1:6" ht="15.5" x14ac:dyDescent="0.35">
      <c r="A116" s="10" t="s">
        <v>251</v>
      </c>
      <c r="B116" s="78">
        <v>134250</v>
      </c>
      <c r="C116" s="10" t="s">
        <v>137</v>
      </c>
      <c r="D116" s="11">
        <v>2685</v>
      </c>
      <c r="E116" s="10">
        <v>2</v>
      </c>
      <c r="F116" s="10">
        <v>3</v>
      </c>
    </row>
    <row r="117" spans="1:6" ht="15.5" x14ac:dyDescent="0.35">
      <c r="A117" s="10" t="s">
        <v>252</v>
      </c>
      <c r="B117" s="78">
        <v>137250</v>
      </c>
      <c r="C117" s="10" t="s">
        <v>139</v>
      </c>
      <c r="D117" s="11">
        <v>2745</v>
      </c>
      <c r="E117" s="10">
        <v>3</v>
      </c>
      <c r="F117" s="10">
        <v>2</v>
      </c>
    </row>
    <row r="118" spans="1:6" ht="15.5" x14ac:dyDescent="0.35">
      <c r="A118" s="10" t="s">
        <v>253</v>
      </c>
      <c r="B118" s="78">
        <v>140250</v>
      </c>
      <c r="C118" s="10" t="s">
        <v>132</v>
      </c>
      <c r="D118" s="11">
        <v>2805</v>
      </c>
      <c r="E118" s="10">
        <v>4</v>
      </c>
      <c r="F118" s="10">
        <v>2</v>
      </c>
    </row>
    <row r="119" spans="1:6" ht="15.5" x14ac:dyDescent="0.35">
      <c r="A119" s="10" t="s">
        <v>254</v>
      </c>
      <c r="B119" s="78">
        <v>143250</v>
      </c>
      <c r="C119" s="10" t="s">
        <v>142</v>
      </c>
      <c r="D119" s="11">
        <v>2865</v>
      </c>
      <c r="E119" s="10">
        <v>3</v>
      </c>
      <c r="F119" s="10">
        <v>2</v>
      </c>
    </row>
    <row r="120" spans="1:6" ht="15.5" x14ac:dyDescent="0.35">
      <c r="A120" s="10" t="s">
        <v>255</v>
      </c>
      <c r="B120" s="78">
        <v>146250</v>
      </c>
      <c r="C120" s="10" t="s">
        <v>144</v>
      </c>
      <c r="D120" s="11">
        <v>2925</v>
      </c>
      <c r="E120" s="10">
        <v>4</v>
      </c>
      <c r="F120" s="10">
        <v>3</v>
      </c>
    </row>
    <row r="121" spans="1:6" ht="15.5" x14ac:dyDescent="0.35">
      <c r="A121" s="10" t="s">
        <v>256</v>
      </c>
      <c r="B121" s="78">
        <v>149250</v>
      </c>
      <c r="C121" s="10" t="s">
        <v>134</v>
      </c>
      <c r="D121" s="11">
        <v>2985</v>
      </c>
      <c r="E121" s="10">
        <v>3</v>
      </c>
      <c r="F121" s="10">
        <v>3</v>
      </c>
    </row>
    <row r="122" spans="1:6" ht="15.5" x14ac:dyDescent="0.35">
      <c r="A122" s="10" t="s">
        <v>257</v>
      </c>
      <c r="B122" s="78">
        <v>152250</v>
      </c>
      <c r="C122" s="10" t="s">
        <v>137</v>
      </c>
      <c r="D122" s="11">
        <v>3045</v>
      </c>
      <c r="E122" s="10">
        <v>4</v>
      </c>
      <c r="F122" s="10">
        <v>2</v>
      </c>
    </row>
    <row r="123" spans="1:6" ht="15.5" x14ac:dyDescent="0.35">
      <c r="A123" s="10" t="s">
        <v>258</v>
      </c>
      <c r="B123" s="78">
        <v>153000</v>
      </c>
      <c r="C123" s="10" t="s">
        <v>144</v>
      </c>
      <c r="D123" s="11">
        <v>3060</v>
      </c>
      <c r="E123" s="10">
        <v>4</v>
      </c>
      <c r="F123" s="10">
        <v>2</v>
      </c>
    </row>
    <row r="124" spans="1:6" ht="15.5" x14ac:dyDescent="0.35">
      <c r="A124" s="10" t="s">
        <v>259</v>
      </c>
      <c r="B124" s="78">
        <v>155250</v>
      </c>
      <c r="C124" s="10" t="s">
        <v>139</v>
      </c>
      <c r="D124" s="11">
        <v>3105</v>
      </c>
      <c r="E124" s="10">
        <v>4</v>
      </c>
      <c r="F124" s="10">
        <v>3</v>
      </c>
    </row>
    <row r="125" spans="1:6" ht="15.5" x14ac:dyDescent="0.35">
      <c r="A125" s="10" t="s">
        <v>260</v>
      </c>
      <c r="B125" s="78">
        <v>81250</v>
      </c>
      <c r="C125" s="10" t="s">
        <v>132</v>
      </c>
      <c r="D125" s="11">
        <v>1625</v>
      </c>
      <c r="E125" s="10">
        <v>4</v>
      </c>
      <c r="F125" s="10">
        <v>4</v>
      </c>
    </row>
    <row r="126" spans="1:6" ht="15.5" x14ac:dyDescent="0.35">
      <c r="A126" s="10" t="s">
        <v>261</v>
      </c>
      <c r="B126" s="78">
        <v>85250</v>
      </c>
      <c r="C126" s="10" t="s">
        <v>142</v>
      </c>
      <c r="D126" s="11">
        <v>1705</v>
      </c>
      <c r="E126" s="10">
        <v>3</v>
      </c>
      <c r="F126" s="10">
        <v>2</v>
      </c>
    </row>
    <row r="127" spans="1:6" ht="15.5" x14ac:dyDescent="0.35">
      <c r="A127" s="10" t="s">
        <v>262</v>
      </c>
      <c r="B127" s="78">
        <v>89250</v>
      </c>
      <c r="C127" s="10" t="s">
        <v>144</v>
      </c>
      <c r="D127" s="11">
        <v>1785</v>
      </c>
      <c r="E127" s="10">
        <v>3</v>
      </c>
      <c r="F127" s="10">
        <v>2</v>
      </c>
    </row>
    <row r="128" spans="1:6" ht="15.5" x14ac:dyDescent="0.35">
      <c r="A128" s="10" t="s">
        <v>263</v>
      </c>
      <c r="B128" s="78">
        <v>93250</v>
      </c>
      <c r="C128" s="10" t="s">
        <v>134</v>
      </c>
      <c r="D128" s="11">
        <v>1865</v>
      </c>
      <c r="E128" s="10">
        <v>2</v>
      </c>
      <c r="F128" s="10">
        <v>2</v>
      </c>
    </row>
    <row r="129" spans="1:6" ht="15.5" x14ac:dyDescent="0.35">
      <c r="A129" s="10" t="s">
        <v>264</v>
      </c>
      <c r="B129" s="78">
        <v>97250</v>
      </c>
      <c r="C129" s="10" t="s">
        <v>137</v>
      </c>
      <c r="D129" s="11">
        <v>1945</v>
      </c>
      <c r="E129" s="10">
        <v>3</v>
      </c>
      <c r="F129" s="10">
        <v>1</v>
      </c>
    </row>
    <row r="130" spans="1:6" ht="15.5" x14ac:dyDescent="0.35">
      <c r="A130" s="10" t="s">
        <v>265</v>
      </c>
      <c r="B130" s="78">
        <v>101250</v>
      </c>
      <c r="C130" s="10" t="s">
        <v>139</v>
      </c>
      <c r="D130" s="11">
        <v>2025</v>
      </c>
      <c r="E130" s="10">
        <v>4</v>
      </c>
      <c r="F130" s="10">
        <v>2</v>
      </c>
    </row>
    <row r="131" spans="1:6" ht="15.5" x14ac:dyDescent="0.35">
      <c r="A131" s="10" t="s">
        <v>266</v>
      </c>
      <c r="B131" s="78">
        <v>105250</v>
      </c>
      <c r="C131" s="10" t="s">
        <v>132</v>
      </c>
      <c r="D131" s="11">
        <v>2105</v>
      </c>
      <c r="E131" s="10">
        <v>4</v>
      </c>
      <c r="F131" s="10">
        <v>2</v>
      </c>
    </row>
    <row r="132" spans="1:6" ht="15.5" x14ac:dyDescent="0.35">
      <c r="A132" s="10" t="s">
        <v>267</v>
      </c>
      <c r="B132" s="78">
        <v>109250</v>
      </c>
      <c r="C132" s="10" t="s">
        <v>142</v>
      </c>
      <c r="D132" s="11">
        <v>2185</v>
      </c>
      <c r="E132" s="10">
        <v>4</v>
      </c>
      <c r="F132" s="10">
        <v>3</v>
      </c>
    </row>
    <row r="133" spans="1:6" ht="15.5" x14ac:dyDescent="0.35">
      <c r="A133" s="10" t="s">
        <v>268</v>
      </c>
      <c r="B133" s="78">
        <v>113250</v>
      </c>
      <c r="C133" s="10" t="s">
        <v>144</v>
      </c>
      <c r="D133" s="11">
        <v>2265</v>
      </c>
      <c r="E133" s="10">
        <v>3</v>
      </c>
      <c r="F133" s="10">
        <v>3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3">
    <cfRule type="cellIs" dxfId="1" priority="4" operator="greaterThan">
      <formula>2500</formula>
    </cfRule>
  </conditionalFormatting>
  <conditionalFormatting sqref="E2:F133">
    <cfRule type="cellIs" dxfId="0" priority="2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48235"/>
  </sheetPr>
  <dimension ref="A2:I18"/>
  <sheetViews>
    <sheetView zoomScale="110" workbookViewId="0">
      <selection activeCell="E20" sqref="E20"/>
    </sheetView>
  </sheetViews>
  <sheetFormatPr defaultColWidth="7.42578125" defaultRowHeight="14.5" x14ac:dyDescent="0.35"/>
  <cols>
    <col min="1" max="1" width="12.7109375" style="12" bestFit="1" customWidth="1"/>
    <col min="2" max="2" width="9.85546875" style="12" bestFit="1" customWidth="1"/>
    <col min="3" max="4" width="7.42578125" style="12" bestFit="1" customWidth="1"/>
    <col min="5" max="5" width="7.42578125" style="12" customWidth="1"/>
    <col min="6" max="6" width="9.0703125" style="12" customWidth="1"/>
    <col min="7" max="7" width="0.78515625" style="12" customWidth="1"/>
    <col min="8" max="8" width="15.7109375" style="12" customWidth="1"/>
    <col min="9" max="9" width="11.5" style="12" bestFit="1" customWidth="1"/>
    <col min="10" max="16384" width="7.42578125" style="12"/>
  </cols>
  <sheetData>
    <row r="2" spans="1:9" ht="18.5" x14ac:dyDescent="0.45">
      <c r="A2" s="81" t="s">
        <v>269</v>
      </c>
      <c r="B2" s="81"/>
      <c r="C2" s="81"/>
      <c r="D2" s="81"/>
      <c r="E2" s="81"/>
      <c r="F2" s="81"/>
      <c r="H2"/>
      <c r="I2"/>
    </row>
    <row r="3" spans="1:9" ht="23.5" x14ac:dyDescent="0.55000000000000004">
      <c r="A3" s="13"/>
      <c r="B3" s="13"/>
      <c r="C3" s="13"/>
      <c r="D3" s="13"/>
      <c r="E3" s="13"/>
      <c r="F3" s="13"/>
      <c r="H3"/>
      <c r="I3"/>
    </row>
    <row r="4" spans="1:9" ht="23.5" x14ac:dyDescent="0.55000000000000004">
      <c r="A4" s="14" t="s">
        <v>270</v>
      </c>
      <c r="B4" s="15">
        <v>34000</v>
      </c>
      <c r="C4" s="13"/>
      <c r="D4" s="13"/>
      <c r="E4" s="13"/>
      <c r="F4" s="13"/>
      <c r="H4"/>
      <c r="I4"/>
    </row>
    <row r="6" spans="1:9" ht="15.5" x14ac:dyDescent="0.35">
      <c r="A6" s="16" t="s">
        <v>271</v>
      </c>
      <c r="B6" s="16" t="s">
        <v>272</v>
      </c>
      <c r="C6" s="16" t="s">
        <v>273</v>
      </c>
      <c r="D6" s="16" t="s">
        <v>274</v>
      </c>
      <c r="E6" s="16" t="s">
        <v>275</v>
      </c>
      <c r="F6" s="16" t="s">
        <v>276</v>
      </c>
      <c r="G6" s="17"/>
      <c r="H6" s="18" t="s">
        <v>277</v>
      </c>
      <c r="I6" s="19"/>
    </row>
    <row r="7" spans="1:9" ht="15.5" x14ac:dyDescent="0.35">
      <c r="A7" s="20" t="s">
        <v>278</v>
      </c>
      <c r="B7" s="21">
        <v>9550</v>
      </c>
      <c r="C7" s="21">
        <v>9230</v>
      </c>
      <c r="D7" s="21">
        <v>8500</v>
      </c>
      <c r="E7" s="21">
        <v>8965</v>
      </c>
      <c r="F7" s="22">
        <f>SUM(B7:E7)</f>
        <v>36245</v>
      </c>
      <c r="G7" s="17"/>
      <c r="H7" s="23"/>
      <c r="I7" s="19"/>
    </row>
    <row r="8" spans="1:9" ht="15.5" x14ac:dyDescent="0.35">
      <c r="A8" s="20" t="s">
        <v>279</v>
      </c>
      <c r="B8" s="21">
        <v>5975</v>
      </c>
      <c r="C8" s="21">
        <v>6900</v>
      </c>
      <c r="D8" s="21">
        <v>8500</v>
      </c>
      <c r="E8" s="21">
        <v>10100</v>
      </c>
      <c r="F8" s="22">
        <f t="shared" ref="F8:F12" si="0">SUM(B8:E8)</f>
        <v>31475</v>
      </c>
      <c r="G8" s="17"/>
      <c r="H8" s="23"/>
      <c r="I8" s="19"/>
    </row>
    <row r="9" spans="1:9" ht="15.5" x14ac:dyDescent="0.35">
      <c r="A9" s="20" t="s">
        <v>280</v>
      </c>
      <c r="B9" s="21">
        <v>7825</v>
      </c>
      <c r="C9" s="21">
        <v>8580</v>
      </c>
      <c r="D9" s="21">
        <v>9910</v>
      </c>
      <c r="E9" s="21">
        <v>7512</v>
      </c>
      <c r="F9" s="22">
        <f t="shared" si="0"/>
        <v>33827</v>
      </c>
      <c r="G9" s="17"/>
      <c r="H9" s="23"/>
      <c r="I9" s="19"/>
    </row>
    <row r="10" spans="1:9" ht="15.5" x14ac:dyDescent="0.35">
      <c r="A10" s="20" t="s">
        <v>281</v>
      </c>
      <c r="B10" s="21">
        <v>9560</v>
      </c>
      <c r="C10" s="21">
        <v>10150</v>
      </c>
      <c r="D10" s="21">
        <v>11200</v>
      </c>
      <c r="E10" s="21">
        <v>9795</v>
      </c>
      <c r="F10" s="22">
        <f t="shared" si="0"/>
        <v>40705</v>
      </c>
      <c r="G10" s="17"/>
      <c r="H10" s="23"/>
      <c r="I10" s="19"/>
    </row>
    <row r="11" spans="1:9" ht="15.5" x14ac:dyDescent="0.35">
      <c r="A11" s="24" t="s">
        <v>282</v>
      </c>
      <c r="B11" s="25">
        <v>8800</v>
      </c>
      <c r="C11" s="25">
        <v>7645</v>
      </c>
      <c r="D11" s="25">
        <v>9250</v>
      </c>
      <c r="E11" s="25">
        <v>8304</v>
      </c>
      <c r="F11" s="22">
        <f t="shared" si="0"/>
        <v>33999</v>
      </c>
      <c r="G11" s="17"/>
      <c r="H11" s="23"/>
      <c r="I11" s="19"/>
    </row>
    <row r="12" spans="1:9" ht="15.5" x14ac:dyDescent="0.35">
      <c r="A12" s="26" t="s">
        <v>283</v>
      </c>
      <c r="B12" s="27">
        <v>7892</v>
      </c>
      <c r="C12" s="27">
        <v>9695</v>
      </c>
      <c r="D12" s="27">
        <v>9520</v>
      </c>
      <c r="E12" s="27">
        <v>10252</v>
      </c>
      <c r="F12" s="22">
        <f t="shared" si="0"/>
        <v>37359</v>
      </c>
      <c r="G12" s="17"/>
      <c r="H12" s="23"/>
      <c r="I12" s="19"/>
    </row>
    <row r="14" spans="1:9" ht="28.5" hidden="1" customHeight="1" x14ac:dyDescent="0.35">
      <c r="D14" s="82" t="s">
        <v>284</v>
      </c>
      <c r="E14" s="83"/>
      <c r="F14" s="28"/>
      <c r="H14" s="29" t="s">
        <v>285</v>
      </c>
      <c r="I14" s="30"/>
    </row>
    <row r="15" spans="1:9" ht="29.25" hidden="1" customHeight="1" x14ac:dyDescent="0.35">
      <c r="D15" s="82" t="s">
        <v>286</v>
      </c>
      <c r="E15" s="83"/>
      <c r="F15" s="28"/>
    </row>
    <row r="16" spans="1:9" ht="24" hidden="1" customHeight="1" x14ac:dyDescent="0.35">
      <c r="D16" s="82" t="s">
        <v>287</v>
      </c>
      <c r="E16" s="83"/>
      <c r="F16" s="28"/>
    </row>
    <row r="17" spans="4:6" ht="26.25" hidden="1" customHeight="1" x14ac:dyDescent="0.35">
      <c r="D17" s="82" t="s">
        <v>288</v>
      </c>
      <c r="E17" s="83"/>
      <c r="F17" s="28"/>
    </row>
    <row r="18" spans="4:6" ht="25.5" hidden="1" customHeight="1" x14ac:dyDescent="0.35">
      <c r="D18" s="82" t="s">
        <v>289</v>
      </c>
      <c r="E18" s="83"/>
      <c r="F18" s="28"/>
    </row>
  </sheetData>
  <mergeCells count="6">
    <mergeCell ref="A2:F2"/>
    <mergeCell ref="D18:E18"/>
    <mergeCell ref="D17:E17"/>
    <mergeCell ref="D16:E16"/>
    <mergeCell ref="D15:E15"/>
    <mergeCell ref="D14:E14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48235"/>
  </sheetPr>
  <dimension ref="A1:L61"/>
  <sheetViews>
    <sheetView topLeftCell="A7" zoomScale="110" workbookViewId="0">
      <selection activeCell="K19" sqref="K19"/>
    </sheetView>
  </sheetViews>
  <sheetFormatPr defaultColWidth="7.42578125" defaultRowHeight="14.5" x14ac:dyDescent="0.35"/>
  <cols>
    <col min="1" max="1" width="1.0703125" style="31" customWidth="1"/>
    <col min="2" max="2" width="7.42578125" style="31" customWidth="1"/>
    <col min="3" max="3" width="14.5703125" style="32" customWidth="1"/>
    <col min="4" max="4" width="11.42578125" style="32" customWidth="1"/>
    <col min="5" max="6" width="11.42578125" style="31" customWidth="1"/>
    <col min="7" max="7" width="12.85546875" style="31" customWidth="1"/>
    <col min="8" max="8" width="2.7109375" style="31" customWidth="1"/>
    <col min="9" max="9" width="10.5703125" style="31" customWidth="1"/>
    <col min="10" max="10" width="12.28515625" style="31" bestFit="1" customWidth="1"/>
    <col min="11" max="11" width="12.0703125" style="31" customWidth="1"/>
    <col min="12" max="12" width="11.42578125" style="31" bestFit="1" customWidth="1"/>
    <col min="13" max="16384" width="7.42578125" style="31"/>
  </cols>
  <sheetData>
    <row r="1" spans="1:12" ht="21" x14ac:dyDescent="0.35">
      <c r="B1" s="84" t="s">
        <v>290</v>
      </c>
      <c r="C1" s="85"/>
      <c r="D1" s="85"/>
      <c r="E1" s="85"/>
      <c r="F1" s="85"/>
      <c r="G1" s="86"/>
    </row>
    <row r="3" spans="1:12" ht="15.5" x14ac:dyDescent="0.35">
      <c r="B3" s="33" t="s">
        <v>291</v>
      </c>
      <c r="C3" s="33" t="s">
        <v>292</v>
      </c>
      <c r="D3" s="33" t="s">
        <v>293</v>
      </c>
      <c r="E3" s="33" t="s">
        <v>294</v>
      </c>
      <c r="F3" s="33" t="s">
        <v>295</v>
      </c>
      <c r="G3" s="34" t="s">
        <v>296</v>
      </c>
    </row>
    <row r="4" spans="1:12" x14ac:dyDescent="0.35">
      <c r="A4" s="35"/>
      <c r="B4" s="36" t="s">
        <v>297</v>
      </c>
      <c r="C4" s="37" t="s">
        <v>298</v>
      </c>
      <c r="D4" s="38">
        <v>800</v>
      </c>
      <c r="E4" s="38">
        <v>650</v>
      </c>
      <c r="F4" s="38">
        <v>700</v>
      </c>
      <c r="G4" s="39">
        <f t="shared" ref="G4:G35" si="0">SUM(D4:F4)</f>
        <v>2150</v>
      </c>
    </row>
    <row r="5" spans="1:12" ht="13.5" customHeight="1" x14ac:dyDescent="0.35">
      <c r="A5" s="35"/>
      <c r="B5" s="36" t="s">
        <v>297</v>
      </c>
      <c r="C5" s="37" t="s">
        <v>299</v>
      </c>
      <c r="D5" s="38">
        <v>900</v>
      </c>
      <c r="E5" s="38">
        <v>850</v>
      </c>
      <c r="F5" s="38">
        <v>850</v>
      </c>
      <c r="G5" s="39">
        <f t="shared" si="0"/>
        <v>2600</v>
      </c>
      <c r="J5" s="40"/>
      <c r="K5" s="40"/>
      <c r="L5" s="41"/>
    </row>
    <row r="6" spans="1:12" ht="13.5" customHeight="1" x14ac:dyDescent="0.35">
      <c r="A6" s="35"/>
      <c r="B6" s="36" t="s">
        <v>297</v>
      </c>
      <c r="C6" s="37" t="s">
        <v>300</v>
      </c>
      <c r="D6" s="38">
        <v>4850</v>
      </c>
      <c r="E6" s="38">
        <v>3200</v>
      </c>
      <c r="F6" s="38">
        <v>1155</v>
      </c>
      <c r="G6" s="39">
        <f t="shared" si="0"/>
        <v>9205</v>
      </c>
      <c r="I6" s="42" t="s">
        <v>292</v>
      </c>
      <c r="J6" s="42" t="s">
        <v>307</v>
      </c>
      <c r="L6" s="41"/>
    </row>
    <row r="7" spans="1:12" ht="13.5" customHeight="1" x14ac:dyDescent="0.35">
      <c r="A7" s="35"/>
      <c r="B7" s="36" t="s">
        <v>297</v>
      </c>
      <c r="C7" s="37" t="s">
        <v>301</v>
      </c>
      <c r="D7" s="38">
        <v>1250</v>
      </c>
      <c r="E7" s="38">
        <v>1250</v>
      </c>
      <c r="F7" s="38">
        <v>1250</v>
      </c>
      <c r="G7" s="39">
        <f t="shared" si="0"/>
        <v>3750</v>
      </c>
      <c r="I7" s="43" t="s">
        <v>302</v>
      </c>
      <c r="J7" s="79">
        <f>SUMIF(C4:C61,I7,G4:G61)</f>
        <v>17215</v>
      </c>
      <c r="L7" s="41"/>
    </row>
    <row r="8" spans="1:12" ht="13.5" customHeight="1" x14ac:dyDescent="0.35">
      <c r="A8" s="35"/>
      <c r="B8" s="36" t="s">
        <v>297</v>
      </c>
      <c r="C8" s="37" t="s">
        <v>302</v>
      </c>
      <c r="D8" s="38">
        <v>2025</v>
      </c>
      <c r="E8" s="38">
        <v>2200</v>
      </c>
      <c r="F8" s="38">
        <v>1650</v>
      </c>
      <c r="G8" s="39">
        <f t="shared" si="0"/>
        <v>5875</v>
      </c>
      <c r="L8" s="41"/>
    </row>
    <row r="9" spans="1:12" ht="13.5" customHeight="1" x14ac:dyDescent="0.35">
      <c r="A9" s="35"/>
      <c r="B9" s="36" t="s">
        <v>297</v>
      </c>
      <c r="C9" s="37" t="s">
        <v>303</v>
      </c>
      <c r="D9" s="38">
        <v>1350</v>
      </c>
      <c r="E9" s="38">
        <v>1500</v>
      </c>
      <c r="F9" s="38">
        <v>1700</v>
      </c>
      <c r="G9" s="39">
        <f t="shared" si="0"/>
        <v>4550</v>
      </c>
    </row>
    <row r="10" spans="1:12" x14ac:dyDescent="0.35">
      <c r="A10" s="35"/>
      <c r="B10" s="36" t="s">
        <v>297</v>
      </c>
      <c r="C10" s="37" t="s">
        <v>304</v>
      </c>
      <c r="D10" s="38">
        <v>3300</v>
      </c>
      <c r="E10" s="38">
        <v>3500</v>
      </c>
      <c r="F10" s="38">
        <v>3700</v>
      </c>
      <c r="G10" s="39">
        <f t="shared" si="0"/>
        <v>10500</v>
      </c>
    </row>
    <row r="11" spans="1:12" x14ac:dyDescent="0.35">
      <c r="A11" s="35"/>
      <c r="B11" s="36" t="s">
        <v>297</v>
      </c>
      <c r="C11" s="37" t="s">
        <v>305</v>
      </c>
      <c r="D11" s="38">
        <v>3825</v>
      </c>
      <c r="E11" s="38">
        <v>3725</v>
      </c>
      <c r="F11" s="38">
        <v>3750</v>
      </c>
      <c r="G11" s="39">
        <f t="shared" si="0"/>
        <v>11300</v>
      </c>
    </row>
    <row r="12" spans="1:12" ht="15.5" x14ac:dyDescent="0.35">
      <c r="A12" s="35"/>
      <c r="B12" s="36" t="s">
        <v>297</v>
      </c>
      <c r="C12" s="37" t="s">
        <v>306</v>
      </c>
      <c r="D12" s="38">
        <v>8900</v>
      </c>
      <c r="E12" s="38">
        <v>10315</v>
      </c>
      <c r="F12" s="38">
        <v>5250</v>
      </c>
      <c r="G12" s="39">
        <f t="shared" si="0"/>
        <v>24465</v>
      </c>
      <c r="I12" s="42" t="s">
        <v>292</v>
      </c>
      <c r="J12" s="42" t="s">
        <v>314</v>
      </c>
    </row>
    <row r="13" spans="1:12" x14ac:dyDescent="0.35">
      <c r="A13" s="35"/>
      <c r="B13" s="36" t="s">
        <v>297</v>
      </c>
      <c r="C13" s="37" t="s">
        <v>308</v>
      </c>
      <c r="D13" s="38">
        <v>6250</v>
      </c>
      <c r="E13" s="38">
        <v>6000</v>
      </c>
      <c r="F13" s="38">
        <v>6500</v>
      </c>
      <c r="G13" s="39">
        <f t="shared" si="0"/>
        <v>18750</v>
      </c>
      <c r="I13" s="43" t="s">
        <v>309</v>
      </c>
      <c r="J13" s="79">
        <f>AVERAGEIF(C4:C61,I13,G4:G61)</f>
        <v>17790</v>
      </c>
    </row>
    <row r="14" spans="1:12" x14ac:dyDescent="0.35">
      <c r="A14" s="35"/>
      <c r="B14" s="36" t="s">
        <v>297</v>
      </c>
      <c r="C14" s="37" t="s">
        <v>309</v>
      </c>
      <c r="D14" s="38">
        <v>8000</v>
      </c>
      <c r="E14" s="38">
        <v>8000</v>
      </c>
      <c r="F14" s="38">
        <v>8000</v>
      </c>
      <c r="G14" s="39">
        <f t="shared" si="0"/>
        <v>24000</v>
      </c>
    </row>
    <row r="15" spans="1:12" x14ac:dyDescent="0.35">
      <c r="A15" s="35"/>
      <c r="B15" s="36" t="s">
        <v>297</v>
      </c>
      <c r="C15" s="37" t="s">
        <v>310</v>
      </c>
      <c r="D15" s="38">
        <v>11500</v>
      </c>
      <c r="E15" s="38">
        <v>12500</v>
      </c>
      <c r="F15" s="38">
        <v>12500</v>
      </c>
      <c r="G15" s="39">
        <f t="shared" si="0"/>
        <v>36500</v>
      </c>
    </row>
    <row r="16" spans="1:12" x14ac:dyDescent="0.35">
      <c r="A16" s="35"/>
      <c r="B16" s="36" t="s">
        <v>297</v>
      </c>
      <c r="C16" s="37" t="s">
        <v>311</v>
      </c>
      <c r="D16" s="38">
        <v>12250</v>
      </c>
      <c r="E16" s="38">
        <v>12250</v>
      </c>
      <c r="F16" s="38">
        <v>12750</v>
      </c>
      <c r="G16" s="39">
        <f t="shared" si="0"/>
        <v>37250</v>
      </c>
    </row>
    <row r="17" spans="1:11" x14ac:dyDescent="0.35">
      <c r="A17" s="35"/>
      <c r="B17" s="36" t="s">
        <v>297</v>
      </c>
      <c r="C17" s="37" t="s">
        <v>312</v>
      </c>
      <c r="D17" s="38">
        <v>25000</v>
      </c>
      <c r="E17" s="38">
        <v>24000</v>
      </c>
      <c r="F17" s="38">
        <v>26390</v>
      </c>
      <c r="G17" s="39">
        <f t="shared" si="0"/>
        <v>75390</v>
      </c>
    </row>
    <row r="18" spans="1:11" ht="15.5" x14ac:dyDescent="0.35">
      <c r="A18" s="35"/>
      <c r="B18" s="37" t="s">
        <v>313</v>
      </c>
      <c r="C18" s="37" t="s">
        <v>298</v>
      </c>
      <c r="D18" s="38">
        <v>800</v>
      </c>
      <c r="E18" s="38">
        <v>950</v>
      </c>
      <c r="F18" s="38">
        <v>750</v>
      </c>
      <c r="G18" s="39">
        <f t="shared" si="0"/>
        <v>2500</v>
      </c>
      <c r="I18" s="42" t="s">
        <v>291</v>
      </c>
      <c r="J18" s="42" t="s">
        <v>292</v>
      </c>
      <c r="K18" s="42" t="s">
        <v>296</v>
      </c>
    </row>
    <row r="19" spans="1:11" x14ac:dyDescent="0.35">
      <c r="B19" s="37" t="s">
        <v>313</v>
      </c>
      <c r="C19" s="37" t="s">
        <v>301</v>
      </c>
      <c r="D19" s="38">
        <v>850</v>
      </c>
      <c r="E19" s="38">
        <v>750</v>
      </c>
      <c r="F19" s="38">
        <v>800</v>
      </c>
      <c r="G19" s="39">
        <f t="shared" si="0"/>
        <v>2400</v>
      </c>
      <c r="I19" s="43" t="s">
        <v>297</v>
      </c>
      <c r="J19" s="43" t="s">
        <v>302</v>
      </c>
      <c r="K19" s="44">
        <f>SUMIFS(G4:G61,B4:B61,I19,C4:C61,J19)</f>
        <v>5875</v>
      </c>
    </row>
    <row r="20" spans="1:11" x14ac:dyDescent="0.35">
      <c r="B20" s="37" t="s">
        <v>313</v>
      </c>
      <c r="C20" s="37" t="s">
        <v>303</v>
      </c>
      <c r="D20" s="38">
        <v>940</v>
      </c>
      <c r="E20" s="38">
        <v>950</v>
      </c>
      <c r="F20" s="38">
        <v>820</v>
      </c>
      <c r="G20" s="39">
        <f t="shared" si="0"/>
        <v>2710</v>
      </c>
    </row>
    <row r="21" spans="1:11" x14ac:dyDescent="0.35">
      <c r="B21" s="37" t="s">
        <v>313</v>
      </c>
      <c r="C21" s="37" t="s">
        <v>299</v>
      </c>
      <c r="D21" s="38">
        <v>980</v>
      </c>
      <c r="E21" s="38">
        <v>850</v>
      </c>
      <c r="F21" s="38">
        <v>950</v>
      </c>
      <c r="G21" s="39">
        <f t="shared" si="0"/>
        <v>2780</v>
      </c>
    </row>
    <row r="22" spans="1:11" x14ac:dyDescent="0.35">
      <c r="B22" s="37" t="s">
        <v>313</v>
      </c>
      <c r="C22" s="37" t="s">
        <v>306</v>
      </c>
      <c r="D22" s="38">
        <v>1250</v>
      </c>
      <c r="E22" s="38">
        <v>1250</v>
      </c>
      <c r="F22" s="38">
        <v>1250</v>
      </c>
      <c r="G22" s="39">
        <f t="shared" si="0"/>
        <v>3750</v>
      </c>
    </row>
    <row r="23" spans="1:11" x14ac:dyDescent="0.35">
      <c r="B23" s="37" t="s">
        <v>313</v>
      </c>
      <c r="C23" s="37" t="s">
        <v>302</v>
      </c>
      <c r="D23" s="38">
        <v>1150</v>
      </c>
      <c r="E23" s="38">
        <v>1255</v>
      </c>
      <c r="F23" s="38">
        <v>1400</v>
      </c>
      <c r="G23" s="39">
        <f t="shared" si="0"/>
        <v>3805</v>
      </c>
    </row>
    <row r="24" spans="1:11" x14ac:dyDescent="0.35">
      <c r="B24" s="37" t="s">
        <v>313</v>
      </c>
      <c r="C24" s="37" t="s">
        <v>304</v>
      </c>
      <c r="D24" s="38">
        <v>2410</v>
      </c>
      <c r="E24" s="38">
        <v>1850</v>
      </c>
      <c r="F24" s="38">
        <v>2390</v>
      </c>
      <c r="G24" s="39">
        <f t="shared" si="0"/>
        <v>6650</v>
      </c>
    </row>
    <row r="25" spans="1:11" x14ac:dyDescent="0.35">
      <c r="B25" s="37" t="s">
        <v>313</v>
      </c>
      <c r="C25" s="37" t="s">
        <v>305</v>
      </c>
      <c r="D25" s="38">
        <v>3200</v>
      </c>
      <c r="E25" s="38">
        <v>3760</v>
      </c>
      <c r="F25" s="38">
        <v>3750</v>
      </c>
      <c r="G25" s="39">
        <f t="shared" si="0"/>
        <v>10710</v>
      </c>
    </row>
    <row r="26" spans="1:11" x14ac:dyDescent="0.35">
      <c r="B26" s="37" t="s">
        <v>313</v>
      </c>
      <c r="C26" s="37" t="s">
        <v>300</v>
      </c>
      <c r="D26" s="38">
        <v>5000</v>
      </c>
      <c r="E26" s="38">
        <v>4800</v>
      </c>
      <c r="F26" s="38">
        <v>4500</v>
      </c>
      <c r="G26" s="39">
        <f t="shared" si="0"/>
        <v>14300</v>
      </c>
    </row>
    <row r="27" spans="1:11" x14ac:dyDescent="0.35">
      <c r="B27" s="37" t="s">
        <v>313</v>
      </c>
      <c r="C27" s="37" t="s">
        <v>308</v>
      </c>
      <c r="D27" s="38">
        <v>5250</v>
      </c>
      <c r="E27" s="38">
        <v>8990</v>
      </c>
      <c r="F27" s="38">
        <v>5515</v>
      </c>
      <c r="G27" s="39">
        <f t="shared" si="0"/>
        <v>19755</v>
      </c>
    </row>
    <row r="28" spans="1:11" x14ac:dyDescent="0.35">
      <c r="B28" s="37" t="s">
        <v>313</v>
      </c>
      <c r="C28" s="37" t="s">
        <v>309</v>
      </c>
      <c r="D28" s="38">
        <v>6020</v>
      </c>
      <c r="E28" s="38">
        <v>6020</v>
      </c>
      <c r="F28" s="38">
        <v>6020</v>
      </c>
      <c r="G28" s="39">
        <f t="shared" si="0"/>
        <v>18060</v>
      </c>
    </row>
    <row r="29" spans="1:11" x14ac:dyDescent="0.35">
      <c r="B29" s="37" t="s">
        <v>313</v>
      </c>
      <c r="C29" s="37" t="s">
        <v>310</v>
      </c>
      <c r="D29" s="38">
        <v>12940</v>
      </c>
      <c r="E29" s="38">
        <v>11300</v>
      </c>
      <c r="F29" s="38">
        <v>11500</v>
      </c>
      <c r="G29" s="39">
        <f t="shared" si="0"/>
        <v>35740</v>
      </c>
    </row>
    <row r="30" spans="1:11" x14ac:dyDescent="0.35">
      <c r="B30" s="37" t="s">
        <v>313</v>
      </c>
      <c r="C30" s="37" t="s">
        <v>311</v>
      </c>
      <c r="D30" s="38">
        <v>14250</v>
      </c>
      <c r="E30" s="38">
        <v>15250</v>
      </c>
      <c r="F30" s="38">
        <v>12050</v>
      </c>
      <c r="G30" s="39">
        <f t="shared" si="0"/>
        <v>41550</v>
      </c>
    </row>
    <row r="31" spans="1:11" x14ac:dyDescent="0.35">
      <c r="B31" s="37" t="s">
        <v>313</v>
      </c>
      <c r="C31" s="37" t="s">
        <v>312</v>
      </c>
      <c r="D31" s="38">
        <v>25700</v>
      </c>
      <c r="E31" s="38">
        <v>24200</v>
      </c>
      <c r="F31" s="38">
        <v>26930</v>
      </c>
      <c r="G31" s="39">
        <f t="shared" si="0"/>
        <v>76830</v>
      </c>
    </row>
    <row r="32" spans="1:11" x14ac:dyDescent="0.35">
      <c r="B32" s="37" t="s">
        <v>315</v>
      </c>
      <c r="C32" s="37" t="s">
        <v>301</v>
      </c>
      <c r="D32" s="38">
        <v>2140</v>
      </c>
      <c r="E32" s="38">
        <v>2310</v>
      </c>
      <c r="F32" s="38">
        <v>2000</v>
      </c>
      <c r="G32" s="39">
        <f t="shared" si="0"/>
        <v>6450</v>
      </c>
    </row>
    <row r="33" spans="2:7" x14ac:dyDescent="0.35">
      <c r="B33" s="37" t="s">
        <v>315</v>
      </c>
      <c r="C33" s="37" t="s">
        <v>298</v>
      </c>
      <c r="D33" s="38">
        <v>730</v>
      </c>
      <c r="E33" s="38">
        <v>525</v>
      </c>
      <c r="F33" s="38">
        <v>430</v>
      </c>
      <c r="G33" s="39">
        <f t="shared" si="0"/>
        <v>1685</v>
      </c>
    </row>
    <row r="34" spans="2:7" x14ac:dyDescent="0.35">
      <c r="B34" s="37" t="s">
        <v>315</v>
      </c>
      <c r="C34" s="37" t="s">
        <v>299</v>
      </c>
      <c r="D34" s="38">
        <v>700</v>
      </c>
      <c r="E34" s="38">
        <v>750</v>
      </c>
      <c r="F34" s="38">
        <v>750</v>
      </c>
      <c r="G34" s="39">
        <f t="shared" si="0"/>
        <v>2200</v>
      </c>
    </row>
    <row r="35" spans="2:7" x14ac:dyDescent="0.35">
      <c r="B35" s="37" t="s">
        <v>315</v>
      </c>
      <c r="C35" s="37" t="s">
        <v>303</v>
      </c>
      <c r="D35" s="38">
        <v>2000</v>
      </c>
      <c r="E35" s="38">
        <v>950</v>
      </c>
      <c r="F35" s="38">
        <v>800</v>
      </c>
      <c r="G35" s="39">
        <f t="shared" si="0"/>
        <v>3750</v>
      </c>
    </row>
    <row r="36" spans="2:7" x14ac:dyDescent="0.35">
      <c r="B36" s="37" t="s">
        <v>315</v>
      </c>
      <c r="C36" s="37" t="s">
        <v>304</v>
      </c>
      <c r="D36" s="38">
        <v>745</v>
      </c>
      <c r="E36" s="38">
        <v>780</v>
      </c>
      <c r="F36" s="38">
        <v>900</v>
      </c>
      <c r="G36" s="39">
        <f t="shared" ref="G36:G61" si="1">SUM(D36:F36)</f>
        <v>2425</v>
      </c>
    </row>
    <row r="37" spans="2:7" x14ac:dyDescent="0.35">
      <c r="B37" s="37" t="s">
        <v>315</v>
      </c>
      <c r="C37" s="37" t="s">
        <v>302</v>
      </c>
      <c r="D37" s="38">
        <v>1150</v>
      </c>
      <c r="E37" s="38">
        <v>1200</v>
      </c>
      <c r="F37" s="38">
        <v>1400</v>
      </c>
      <c r="G37" s="39">
        <f t="shared" si="1"/>
        <v>3750</v>
      </c>
    </row>
    <row r="38" spans="2:7" x14ac:dyDescent="0.35">
      <c r="B38" s="37" t="s">
        <v>315</v>
      </c>
      <c r="C38" s="37" t="s">
        <v>300</v>
      </c>
      <c r="D38" s="38">
        <v>2780</v>
      </c>
      <c r="E38" s="38">
        <v>3590</v>
      </c>
      <c r="F38" s="38">
        <v>2300</v>
      </c>
      <c r="G38" s="39">
        <f t="shared" si="1"/>
        <v>8670</v>
      </c>
    </row>
    <row r="39" spans="2:7" x14ac:dyDescent="0.35">
      <c r="B39" s="37" t="s">
        <v>315</v>
      </c>
      <c r="C39" s="37" t="s">
        <v>306</v>
      </c>
      <c r="D39" s="38">
        <v>3490</v>
      </c>
      <c r="E39" s="38">
        <v>32840</v>
      </c>
      <c r="F39" s="38">
        <v>3070</v>
      </c>
      <c r="G39" s="39">
        <f t="shared" si="1"/>
        <v>39400</v>
      </c>
    </row>
    <row r="40" spans="2:7" x14ac:dyDescent="0.35">
      <c r="B40" s="37" t="s">
        <v>315</v>
      </c>
      <c r="C40" s="37" t="s">
        <v>309</v>
      </c>
      <c r="D40" s="38">
        <v>4700</v>
      </c>
      <c r="E40" s="38">
        <v>4700</v>
      </c>
      <c r="F40" s="38">
        <v>4700</v>
      </c>
      <c r="G40" s="39">
        <f t="shared" si="1"/>
        <v>14100</v>
      </c>
    </row>
    <row r="41" spans="2:7" x14ac:dyDescent="0.35">
      <c r="B41" s="37" t="s">
        <v>315</v>
      </c>
      <c r="C41" s="37" t="s">
        <v>308</v>
      </c>
      <c r="D41" s="38">
        <v>5250</v>
      </c>
      <c r="E41" s="38">
        <v>5000</v>
      </c>
      <c r="F41" s="38">
        <v>5500</v>
      </c>
      <c r="G41" s="39">
        <f t="shared" si="1"/>
        <v>15750</v>
      </c>
    </row>
    <row r="42" spans="2:7" x14ac:dyDescent="0.35">
      <c r="B42" s="37" t="s">
        <v>315</v>
      </c>
      <c r="C42" s="37" t="s">
        <v>305</v>
      </c>
      <c r="D42" s="38">
        <v>6980</v>
      </c>
      <c r="E42" s="38">
        <v>6310</v>
      </c>
      <c r="F42" s="38">
        <v>6375</v>
      </c>
      <c r="G42" s="39">
        <f t="shared" si="1"/>
        <v>19665</v>
      </c>
    </row>
    <row r="43" spans="2:7" x14ac:dyDescent="0.35">
      <c r="B43" s="37" t="s">
        <v>315</v>
      </c>
      <c r="C43" s="37" t="s">
        <v>311</v>
      </c>
      <c r="D43" s="38">
        <v>11250</v>
      </c>
      <c r="E43" s="38">
        <v>11250</v>
      </c>
      <c r="F43" s="38">
        <v>11750</v>
      </c>
      <c r="G43" s="39">
        <f t="shared" si="1"/>
        <v>34250</v>
      </c>
    </row>
    <row r="44" spans="2:7" x14ac:dyDescent="0.35">
      <c r="B44" s="37" t="s">
        <v>315</v>
      </c>
      <c r="C44" s="37" t="s">
        <v>310</v>
      </c>
      <c r="D44" s="38">
        <v>24500</v>
      </c>
      <c r="E44" s="38">
        <v>23500</v>
      </c>
      <c r="F44" s="38">
        <v>24500</v>
      </c>
      <c r="G44" s="39">
        <f t="shared" si="1"/>
        <v>72500</v>
      </c>
    </row>
    <row r="45" spans="2:7" x14ac:dyDescent="0.35">
      <c r="B45" s="37" t="s">
        <v>315</v>
      </c>
      <c r="C45" s="37" t="s">
        <v>316</v>
      </c>
      <c r="D45" s="38">
        <v>56900</v>
      </c>
      <c r="E45" s="38">
        <v>62800</v>
      </c>
      <c r="F45" s="38">
        <v>60870</v>
      </c>
      <c r="G45" s="39">
        <f t="shared" si="1"/>
        <v>180570</v>
      </c>
    </row>
    <row r="46" spans="2:7" x14ac:dyDescent="0.35">
      <c r="B46" s="37" t="s">
        <v>315</v>
      </c>
      <c r="C46" s="37" t="s">
        <v>312</v>
      </c>
      <c r="D46" s="38">
        <v>24290</v>
      </c>
      <c r="E46" s="38">
        <v>24050</v>
      </c>
      <c r="F46" s="38">
        <v>26600</v>
      </c>
      <c r="G46" s="39">
        <f t="shared" si="1"/>
        <v>74940</v>
      </c>
    </row>
    <row r="47" spans="2:7" x14ac:dyDescent="0.35">
      <c r="B47" s="37" t="s">
        <v>317</v>
      </c>
      <c r="C47" s="37" t="s">
        <v>301</v>
      </c>
      <c r="D47" s="38">
        <v>775</v>
      </c>
      <c r="E47" s="38">
        <v>750</v>
      </c>
      <c r="F47" s="38">
        <v>700</v>
      </c>
      <c r="G47" s="39">
        <f t="shared" si="1"/>
        <v>2225</v>
      </c>
    </row>
    <row r="48" spans="2:7" x14ac:dyDescent="0.35">
      <c r="B48" s="37" t="s">
        <v>317</v>
      </c>
      <c r="C48" s="37" t="s">
        <v>299</v>
      </c>
      <c r="D48" s="38">
        <v>700</v>
      </c>
      <c r="E48" s="38">
        <v>750</v>
      </c>
      <c r="F48" s="38">
        <v>750</v>
      </c>
      <c r="G48" s="39">
        <f t="shared" si="1"/>
        <v>2200</v>
      </c>
    </row>
    <row r="49" spans="2:7" x14ac:dyDescent="0.35">
      <c r="B49" s="37" t="s">
        <v>317</v>
      </c>
      <c r="C49" s="37" t="s">
        <v>298</v>
      </c>
      <c r="D49" s="38">
        <v>300</v>
      </c>
      <c r="E49" s="38">
        <v>100</v>
      </c>
      <c r="F49" s="38">
        <v>150</v>
      </c>
      <c r="G49" s="39">
        <f t="shared" si="1"/>
        <v>550</v>
      </c>
    </row>
    <row r="50" spans="2:7" x14ac:dyDescent="0.35">
      <c r="B50" s="37" t="s">
        <v>317</v>
      </c>
      <c r="C50" s="37" t="s">
        <v>304</v>
      </c>
      <c r="D50" s="38">
        <v>2000</v>
      </c>
      <c r="E50" s="38">
        <v>1800</v>
      </c>
      <c r="F50" s="38">
        <v>1900</v>
      </c>
      <c r="G50" s="39">
        <f t="shared" si="1"/>
        <v>5700</v>
      </c>
    </row>
    <row r="51" spans="2:7" x14ac:dyDescent="0.35">
      <c r="B51" s="37" t="s">
        <v>317</v>
      </c>
      <c r="C51" s="37" t="s">
        <v>303</v>
      </c>
      <c r="D51" s="38">
        <v>2000</v>
      </c>
      <c r="E51" s="38">
        <v>950</v>
      </c>
      <c r="F51" s="38">
        <v>800</v>
      </c>
      <c r="G51" s="39">
        <f t="shared" si="1"/>
        <v>3750</v>
      </c>
    </row>
    <row r="52" spans="2:7" x14ac:dyDescent="0.35">
      <c r="B52" s="37" t="s">
        <v>317</v>
      </c>
      <c r="C52" s="37" t="s">
        <v>306</v>
      </c>
      <c r="D52" s="38">
        <v>1250</v>
      </c>
      <c r="E52" s="38">
        <v>1250</v>
      </c>
      <c r="F52" s="38">
        <v>1250</v>
      </c>
      <c r="G52" s="39">
        <f t="shared" si="1"/>
        <v>3750</v>
      </c>
    </row>
    <row r="53" spans="2:7" x14ac:dyDescent="0.35">
      <c r="B53" s="37" t="s">
        <v>317</v>
      </c>
      <c r="C53" s="37" t="s">
        <v>302</v>
      </c>
      <c r="D53" s="38">
        <v>1150</v>
      </c>
      <c r="E53" s="38">
        <v>1200</v>
      </c>
      <c r="F53" s="38">
        <v>1435</v>
      </c>
      <c r="G53" s="39">
        <f t="shared" si="1"/>
        <v>3785</v>
      </c>
    </row>
    <row r="54" spans="2:7" x14ac:dyDescent="0.35">
      <c r="B54" s="37" t="s">
        <v>317</v>
      </c>
      <c r="C54" s="37" t="s">
        <v>305</v>
      </c>
      <c r="D54" s="38">
        <v>3800</v>
      </c>
      <c r="E54" s="38">
        <v>3700</v>
      </c>
      <c r="F54" s="38">
        <v>3750</v>
      </c>
      <c r="G54" s="39">
        <f t="shared" si="1"/>
        <v>11250</v>
      </c>
    </row>
    <row r="55" spans="2:7" x14ac:dyDescent="0.35">
      <c r="B55" s="37" t="s">
        <v>317</v>
      </c>
      <c r="C55" s="37" t="s">
        <v>300</v>
      </c>
      <c r="D55" s="38">
        <v>5000</v>
      </c>
      <c r="E55" s="38">
        <v>4800</v>
      </c>
      <c r="F55" s="38">
        <v>4545</v>
      </c>
      <c r="G55" s="39">
        <f t="shared" si="1"/>
        <v>14345</v>
      </c>
    </row>
    <row r="56" spans="2:7" x14ac:dyDescent="0.35">
      <c r="B56" s="37" t="s">
        <v>317</v>
      </c>
      <c r="C56" s="37" t="s">
        <v>309</v>
      </c>
      <c r="D56" s="38">
        <v>5000</v>
      </c>
      <c r="E56" s="38">
        <v>5000</v>
      </c>
      <c r="F56" s="38">
        <v>5000</v>
      </c>
      <c r="G56" s="39">
        <f t="shared" si="1"/>
        <v>15000</v>
      </c>
    </row>
    <row r="57" spans="2:7" x14ac:dyDescent="0.35">
      <c r="B57" s="37" t="s">
        <v>317</v>
      </c>
      <c r="C57" s="37" t="s">
        <v>308</v>
      </c>
      <c r="D57" s="38">
        <v>5250</v>
      </c>
      <c r="E57" s="38">
        <v>5335</v>
      </c>
      <c r="F57" s="38">
        <v>5500</v>
      </c>
      <c r="G57" s="39">
        <f t="shared" si="1"/>
        <v>16085</v>
      </c>
    </row>
    <row r="58" spans="2:7" x14ac:dyDescent="0.35">
      <c r="B58" s="37" t="s">
        <v>317</v>
      </c>
      <c r="C58" s="37" t="s">
        <v>311</v>
      </c>
      <c r="D58" s="38">
        <v>10250</v>
      </c>
      <c r="E58" s="38">
        <v>10250</v>
      </c>
      <c r="F58" s="38">
        <v>10750</v>
      </c>
      <c r="G58" s="39">
        <f t="shared" si="1"/>
        <v>31250</v>
      </c>
    </row>
    <row r="59" spans="2:7" x14ac:dyDescent="0.35">
      <c r="B59" s="37" t="s">
        <v>317</v>
      </c>
      <c r="C59" s="37" t="s">
        <v>310</v>
      </c>
      <c r="D59" s="38">
        <v>14500</v>
      </c>
      <c r="E59" s="38">
        <v>13500</v>
      </c>
      <c r="F59" s="38">
        <v>15500</v>
      </c>
      <c r="G59" s="39">
        <f t="shared" si="1"/>
        <v>43500</v>
      </c>
    </row>
    <row r="60" spans="2:7" x14ac:dyDescent="0.35">
      <c r="B60" s="37" t="s">
        <v>317</v>
      </c>
      <c r="C60" s="37" t="s">
        <v>316</v>
      </c>
      <c r="D60" s="38">
        <v>72000</v>
      </c>
      <c r="E60" s="38">
        <v>70000</v>
      </c>
      <c r="F60" s="38">
        <v>70000</v>
      </c>
      <c r="G60" s="39">
        <f t="shared" si="1"/>
        <v>212000</v>
      </c>
    </row>
    <row r="61" spans="2:7" x14ac:dyDescent="0.35">
      <c r="B61" s="37" t="s">
        <v>317</v>
      </c>
      <c r="C61" s="37" t="s">
        <v>312</v>
      </c>
      <c r="D61" s="38">
        <v>25000</v>
      </c>
      <c r="E61" s="38">
        <v>24000</v>
      </c>
      <c r="F61" s="38">
        <v>26000</v>
      </c>
      <c r="G61" s="39">
        <f t="shared" si="1"/>
        <v>75000</v>
      </c>
    </row>
  </sheetData>
  <mergeCells count="1">
    <mergeCell ref="B1:G1"/>
  </mergeCells>
  <printOptions gridLines="1"/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zoomScale="175" workbookViewId="0">
      <selection activeCell="D12" sqref="D12"/>
    </sheetView>
  </sheetViews>
  <sheetFormatPr defaultColWidth="8.78515625" defaultRowHeight="15.5" x14ac:dyDescent="0.35"/>
  <cols>
    <col min="1" max="1" width="12" style="45" customWidth="1"/>
    <col min="2" max="2" width="9.5" style="45" customWidth="1"/>
    <col min="3" max="3" width="7.5" style="45" bestFit="1" customWidth="1"/>
    <col min="4" max="16384" width="8.78515625" style="45"/>
  </cols>
  <sheetData>
    <row r="1" spans="1:3" x14ac:dyDescent="0.35">
      <c r="A1" s="45" t="s">
        <v>318</v>
      </c>
      <c r="B1" s="45" t="s">
        <v>319</v>
      </c>
      <c r="C1" s="45" t="s">
        <v>320</v>
      </c>
    </row>
    <row r="2" spans="1:3" x14ac:dyDescent="0.35">
      <c r="A2" s="45" t="s">
        <v>321</v>
      </c>
      <c r="B2" s="45" t="s">
        <v>322</v>
      </c>
      <c r="C2" s="46">
        <v>43466</v>
      </c>
    </row>
    <row r="3" spans="1:3" x14ac:dyDescent="0.35">
      <c r="A3" s="45" t="s">
        <v>323</v>
      </c>
      <c r="B3" s="45" t="s">
        <v>324</v>
      </c>
      <c r="C3" s="46">
        <v>43529</v>
      </c>
    </row>
    <row r="4" spans="1:3" x14ac:dyDescent="0.35">
      <c r="A4" s="45" t="s">
        <v>325</v>
      </c>
      <c r="B4" s="45" t="s">
        <v>326</v>
      </c>
      <c r="C4" s="46">
        <v>43532</v>
      </c>
    </row>
    <row r="5" spans="1:3" x14ac:dyDescent="0.35">
      <c r="A5" s="45" t="s">
        <v>327</v>
      </c>
      <c r="B5" s="45" t="s">
        <v>326</v>
      </c>
      <c r="C5" s="46">
        <v>43534</v>
      </c>
    </row>
    <row r="6" spans="1:3" x14ac:dyDescent="0.35">
      <c r="A6" s="45" t="s">
        <v>327</v>
      </c>
      <c r="B6" s="45" t="s">
        <v>328</v>
      </c>
      <c r="C6" s="46">
        <v>43539</v>
      </c>
    </row>
    <row r="7" spans="1:3" x14ac:dyDescent="0.35">
      <c r="A7" s="45" t="s">
        <v>329</v>
      </c>
      <c r="B7" s="45" t="s">
        <v>324</v>
      </c>
      <c r="C7" s="46">
        <v>43568</v>
      </c>
    </row>
    <row r="8" spans="1:3" x14ac:dyDescent="0.35">
      <c r="A8" s="45" t="s">
        <v>323</v>
      </c>
      <c r="B8" s="45" t="s">
        <v>324</v>
      </c>
      <c r="C8" s="46">
        <v>43591</v>
      </c>
    </row>
    <row r="9" spans="1:3" x14ac:dyDescent="0.35">
      <c r="A9" s="45" t="s">
        <v>330</v>
      </c>
      <c r="B9" s="45" t="s">
        <v>324</v>
      </c>
      <c r="C9" s="46">
        <v>43599</v>
      </c>
    </row>
    <row r="10" spans="1:3" x14ac:dyDescent="0.35">
      <c r="A10" s="45" t="s">
        <v>330</v>
      </c>
      <c r="B10" s="45" t="s">
        <v>331</v>
      </c>
      <c r="C10" s="46">
        <v>43610</v>
      </c>
    </row>
    <row r="11" spans="1:3" x14ac:dyDescent="0.35">
      <c r="A11" s="45" t="s">
        <v>325</v>
      </c>
      <c r="B11" s="45" t="s">
        <v>328</v>
      </c>
      <c r="C11" s="46">
        <v>43645</v>
      </c>
    </row>
    <row r="12" spans="1:3" x14ac:dyDescent="0.35">
      <c r="A12" s="45" t="s">
        <v>332</v>
      </c>
      <c r="B12" s="45" t="s">
        <v>322</v>
      </c>
      <c r="C12" s="46">
        <v>43737</v>
      </c>
    </row>
    <row r="15" spans="1:3" x14ac:dyDescent="0.35">
      <c r="A15" s="47" t="s">
        <v>333</v>
      </c>
      <c r="B15" s="47"/>
    </row>
    <row r="16" spans="1:3" x14ac:dyDescent="0.35">
      <c r="A16" s="45" t="s">
        <v>321</v>
      </c>
    </row>
    <row r="17" spans="1:1" x14ac:dyDescent="0.35">
      <c r="A17" s="45" t="s">
        <v>329</v>
      </c>
    </row>
    <row r="18" spans="1:1" x14ac:dyDescent="0.35">
      <c r="A18" s="45" t="s">
        <v>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zoomScale="220" workbookViewId="0">
      <selection activeCell="D12" sqref="D12"/>
    </sheetView>
  </sheetViews>
  <sheetFormatPr defaultColWidth="8.78515625" defaultRowHeight="15.5" x14ac:dyDescent="0.35"/>
  <cols>
    <col min="1" max="16384" width="8.78515625" style="45"/>
  </cols>
  <sheetData>
    <row r="1" spans="1:10" x14ac:dyDescent="0.35">
      <c r="A1" s="48" t="s">
        <v>334</v>
      </c>
      <c r="B1" s="48" t="s">
        <v>335</v>
      </c>
      <c r="C1" s="48" t="s">
        <v>336</v>
      </c>
      <c r="D1" s="48" t="s">
        <v>337</v>
      </c>
      <c r="G1" s="48" t="s">
        <v>338</v>
      </c>
    </row>
    <row r="2" spans="1:10" x14ac:dyDescent="0.35">
      <c r="A2" s="45" t="s">
        <v>297</v>
      </c>
      <c r="B2" s="45" t="s">
        <v>70</v>
      </c>
      <c r="C2" s="45" t="s">
        <v>339</v>
      </c>
      <c r="D2" s="49">
        <v>6380</v>
      </c>
      <c r="G2" s="45" t="s">
        <v>297</v>
      </c>
      <c r="H2" s="45" t="s">
        <v>346</v>
      </c>
      <c r="I2" s="45" t="s">
        <v>339</v>
      </c>
      <c r="J2" s="45">
        <v>4394</v>
      </c>
    </row>
    <row r="3" spans="1:10" x14ac:dyDescent="0.35">
      <c r="A3" s="45" t="s">
        <v>317</v>
      </c>
      <c r="B3" s="45" t="s">
        <v>340</v>
      </c>
      <c r="C3" s="45" t="s">
        <v>341</v>
      </c>
      <c r="D3" s="49">
        <v>5619</v>
      </c>
      <c r="G3" s="45" t="s">
        <v>313</v>
      </c>
      <c r="H3" s="45" t="s">
        <v>342</v>
      </c>
      <c r="I3" s="45" t="s">
        <v>343</v>
      </c>
      <c r="J3" s="45">
        <v>4565</v>
      </c>
    </row>
    <row r="4" spans="1:10" x14ac:dyDescent="0.35">
      <c r="A4" s="45" t="s">
        <v>313</v>
      </c>
      <c r="B4" s="45" t="s">
        <v>342</v>
      </c>
      <c r="C4" s="45" t="s">
        <v>343</v>
      </c>
      <c r="D4" s="49">
        <v>4565</v>
      </c>
      <c r="G4" s="45" t="s">
        <v>315</v>
      </c>
      <c r="H4" s="45" t="s">
        <v>344</v>
      </c>
      <c r="I4" s="45" t="s">
        <v>345</v>
      </c>
      <c r="J4" s="45">
        <v>5323</v>
      </c>
    </row>
    <row r="5" spans="1:10" x14ac:dyDescent="0.35">
      <c r="A5" s="45" t="s">
        <v>315</v>
      </c>
      <c r="B5" s="45" t="s">
        <v>344</v>
      </c>
      <c r="C5" s="45" t="s">
        <v>345</v>
      </c>
      <c r="D5" s="49">
        <v>5323</v>
      </c>
      <c r="G5" s="45" t="s">
        <v>317</v>
      </c>
      <c r="H5" s="45" t="s">
        <v>340</v>
      </c>
      <c r="I5" s="45" t="s">
        <v>341</v>
      </c>
      <c r="J5" s="45">
        <v>5619</v>
      </c>
    </row>
    <row r="6" spans="1:10" x14ac:dyDescent="0.35">
      <c r="A6" s="45" t="s">
        <v>297</v>
      </c>
      <c r="B6" s="45" t="s">
        <v>346</v>
      </c>
      <c r="C6" s="45" t="s">
        <v>339</v>
      </c>
      <c r="D6" s="49">
        <v>4394</v>
      </c>
      <c r="G6" s="45" t="s">
        <v>297</v>
      </c>
      <c r="H6" s="45" t="s">
        <v>70</v>
      </c>
      <c r="I6" s="45" t="s">
        <v>339</v>
      </c>
      <c r="J6" s="45">
        <v>6380</v>
      </c>
    </row>
    <row r="7" spans="1:10" x14ac:dyDescent="0.35">
      <c r="A7" s="45" t="s">
        <v>317</v>
      </c>
      <c r="B7" s="45" t="s">
        <v>347</v>
      </c>
      <c r="C7" s="45" t="s">
        <v>341</v>
      </c>
      <c r="D7" s="49">
        <v>7195</v>
      </c>
      <c r="G7" s="45" t="s">
        <v>317</v>
      </c>
      <c r="H7" s="45" t="s">
        <v>347</v>
      </c>
      <c r="I7" s="45" t="s">
        <v>341</v>
      </c>
      <c r="J7" s="45">
        <v>7195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"/>
  <sheetViews>
    <sheetView zoomScale="175" workbookViewId="0">
      <selection activeCell="D12" sqref="D12"/>
    </sheetView>
  </sheetViews>
  <sheetFormatPr defaultColWidth="8.78515625" defaultRowHeight="15.5" x14ac:dyDescent="0.35"/>
  <cols>
    <col min="1" max="1" width="8.78515625" style="45"/>
    <col min="2" max="2" width="7.42578125" style="45" customWidth="1"/>
    <col min="3" max="16384" width="8.78515625" style="45"/>
  </cols>
  <sheetData>
    <row r="1" spans="1:9" ht="23.5" x14ac:dyDescent="0.55000000000000004">
      <c r="A1" s="50" t="s">
        <v>348</v>
      </c>
      <c r="F1" s="51" t="s">
        <v>336</v>
      </c>
      <c r="G1" s="52" t="s">
        <v>343</v>
      </c>
    </row>
    <row r="2" spans="1:9" x14ac:dyDescent="0.35">
      <c r="F2" s="51" t="s">
        <v>334</v>
      </c>
      <c r="G2" s="52" t="s">
        <v>315</v>
      </c>
    </row>
    <row r="3" spans="1:9" x14ac:dyDescent="0.35">
      <c r="A3" s="45" t="s">
        <v>334</v>
      </c>
      <c r="B3" s="45" t="s">
        <v>335</v>
      </c>
      <c r="C3" s="45" t="s">
        <v>336</v>
      </c>
      <c r="D3" s="45" t="s">
        <v>337</v>
      </c>
      <c r="F3" s="53" t="s">
        <v>334</v>
      </c>
      <c r="G3" s="54" t="s">
        <v>335</v>
      </c>
      <c r="H3" s="54" t="s">
        <v>336</v>
      </c>
      <c r="I3" s="55" t="s">
        <v>337</v>
      </c>
    </row>
    <row r="4" spans="1:9" x14ac:dyDescent="0.35">
      <c r="A4" s="45" t="s">
        <v>297</v>
      </c>
      <c r="B4" s="45" t="s">
        <v>340</v>
      </c>
      <c r="C4" s="45" t="s">
        <v>339</v>
      </c>
      <c r="D4" s="49">
        <v>6380</v>
      </c>
      <c r="F4" s="45" t="s">
        <v>349</v>
      </c>
      <c r="G4" s="45" t="s">
        <v>344</v>
      </c>
      <c r="H4" s="45" t="s">
        <v>343</v>
      </c>
      <c r="I4" s="45">
        <v>5323</v>
      </c>
    </row>
    <row r="5" spans="1:9" x14ac:dyDescent="0.35">
      <c r="A5" s="45" t="s">
        <v>317</v>
      </c>
      <c r="B5" s="45" t="s">
        <v>342</v>
      </c>
      <c r="C5" s="45" t="s">
        <v>345</v>
      </c>
      <c r="D5" s="49">
        <v>5619</v>
      </c>
    </row>
    <row r="6" spans="1:9" x14ac:dyDescent="0.35">
      <c r="A6" s="45" t="s">
        <v>349</v>
      </c>
      <c r="B6" s="45" t="s">
        <v>344</v>
      </c>
      <c r="C6" s="45" t="s">
        <v>343</v>
      </c>
      <c r="D6" s="49">
        <v>5323</v>
      </c>
    </row>
    <row r="7" spans="1:9" x14ac:dyDescent="0.35">
      <c r="A7" s="45" t="s">
        <v>315</v>
      </c>
      <c r="B7" s="45" t="s">
        <v>346</v>
      </c>
      <c r="C7" s="45" t="s">
        <v>345</v>
      </c>
      <c r="D7" s="49">
        <v>1195</v>
      </c>
    </row>
    <row r="8" spans="1:9" x14ac:dyDescent="0.35">
      <c r="A8" s="45" t="s">
        <v>297</v>
      </c>
      <c r="B8" s="45" t="s">
        <v>350</v>
      </c>
      <c r="C8" s="45" t="s">
        <v>345</v>
      </c>
      <c r="D8" s="49">
        <v>2437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8D08E"/>
  </sheetPr>
  <dimension ref="A1:F9"/>
  <sheetViews>
    <sheetView zoomScale="110" workbookViewId="0">
      <selection activeCell="N13" sqref="N13"/>
    </sheetView>
  </sheetViews>
  <sheetFormatPr defaultColWidth="7" defaultRowHeight="14.5" x14ac:dyDescent="0.35"/>
  <cols>
    <col min="1" max="1" width="11.7109375" style="12" bestFit="1" customWidth="1"/>
    <col min="2" max="5" width="8.42578125" style="12" customWidth="1"/>
    <col min="6" max="6" width="8" style="12" bestFit="1" customWidth="1"/>
    <col min="7" max="16384" width="7" style="12"/>
  </cols>
  <sheetData>
    <row r="1" spans="1:6" ht="23.5" x14ac:dyDescent="0.55000000000000004">
      <c r="A1" s="87" t="s">
        <v>351</v>
      </c>
      <c r="B1" s="87"/>
      <c r="C1" s="87"/>
      <c r="D1" s="87"/>
      <c r="E1" s="87"/>
    </row>
    <row r="2" spans="1:6" ht="23.5" x14ac:dyDescent="0.55000000000000004">
      <c r="A2" s="88">
        <f ca="1">TODAY()</f>
        <v>45583</v>
      </c>
      <c r="B2" s="88"/>
      <c r="C2" s="88"/>
      <c r="D2" s="88"/>
      <c r="E2" s="88"/>
    </row>
    <row r="4" spans="1:6" ht="16" x14ac:dyDescent="0.4">
      <c r="A4" s="2" t="s">
        <v>352</v>
      </c>
      <c r="B4" s="2" t="s">
        <v>272</v>
      </c>
      <c r="C4" s="2" t="s">
        <v>273</v>
      </c>
      <c r="D4" s="2" t="s">
        <v>274</v>
      </c>
      <c r="E4" s="2" t="s">
        <v>275</v>
      </c>
      <c r="F4" s="56"/>
    </row>
    <row r="5" spans="1:6" ht="15.5" x14ac:dyDescent="0.35">
      <c r="A5" s="57" t="s">
        <v>353</v>
      </c>
      <c r="B5" s="58">
        <v>4520</v>
      </c>
      <c r="C5" s="58">
        <v>3620</v>
      </c>
      <c r="D5" s="58">
        <v>2560</v>
      </c>
      <c r="E5" s="58">
        <v>2750</v>
      </c>
      <c r="F5" s="56"/>
    </row>
    <row r="6" spans="1:6" ht="15.5" x14ac:dyDescent="0.35">
      <c r="A6" s="57" t="s">
        <v>354</v>
      </c>
      <c r="B6" s="58">
        <v>3220</v>
      </c>
      <c r="C6" s="58">
        <v>5230</v>
      </c>
      <c r="D6" s="58">
        <v>4550</v>
      </c>
      <c r="E6" s="58">
        <v>5400</v>
      </c>
      <c r="F6" s="56"/>
    </row>
    <row r="7" spans="1:6" ht="15.5" x14ac:dyDescent="0.35">
      <c r="A7" s="57" t="s">
        <v>355</v>
      </c>
      <c r="B7" s="58">
        <v>4560</v>
      </c>
      <c r="C7" s="58">
        <v>2320</v>
      </c>
      <c r="D7" s="58">
        <v>3220</v>
      </c>
      <c r="E7" s="58">
        <v>2320</v>
      </c>
      <c r="F7" s="56"/>
    </row>
    <row r="8" spans="1:6" ht="15.5" x14ac:dyDescent="0.35">
      <c r="A8" s="57" t="s">
        <v>356</v>
      </c>
      <c r="B8" s="58">
        <v>5600</v>
      </c>
      <c r="C8" s="58">
        <v>6510</v>
      </c>
      <c r="D8" s="58">
        <v>5660</v>
      </c>
      <c r="E8" s="58">
        <v>4500</v>
      </c>
      <c r="F8" s="56"/>
    </row>
    <row r="9" spans="1:6" ht="15.5" x14ac:dyDescent="0.35">
      <c r="A9" s="57" t="s">
        <v>357</v>
      </c>
      <c r="B9" s="58">
        <v>2330</v>
      </c>
      <c r="C9" s="58">
        <v>4520</v>
      </c>
      <c r="D9" s="58">
        <v>5500</v>
      </c>
      <c r="E9" s="58">
        <v>4510</v>
      </c>
    </row>
  </sheetData>
  <mergeCells count="2">
    <mergeCell ref="A1:E1"/>
    <mergeCell ref="A2:E2"/>
  </mergeCells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A8D08E"/>
  </sheetPr>
  <dimension ref="A1:I34"/>
  <sheetViews>
    <sheetView topLeftCell="B24" zoomScale="110" workbookViewId="0">
      <selection activeCell="J29" sqref="J29"/>
    </sheetView>
  </sheetViews>
  <sheetFormatPr defaultColWidth="7.2109375" defaultRowHeight="14.5" x14ac:dyDescent="0.35"/>
  <cols>
    <col min="1" max="1" width="15.42578125" style="6" customWidth="1"/>
    <col min="2" max="2" width="9.2109375" style="59" customWidth="1"/>
    <col min="3" max="3" width="8.85546875" style="60" customWidth="1"/>
    <col min="4" max="4" width="9.85546875" style="60" customWidth="1"/>
    <col min="5" max="5" width="9" style="60" bestFit="1" customWidth="1"/>
    <col min="6" max="6" width="9.85546875" style="60" bestFit="1" customWidth="1"/>
    <col min="7" max="7" width="10.0703125" style="60" customWidth="1"/>
    <col min="8" max="8" width="7.2109375" style="6"/>
    <col min="9" max="9" width="21.78515625" style="6" customWidth="1"/>
    <col min="10" max="16384" width="7.2109375" style="6"/>
  </cols>
  <sheetData>
    <row r="1" spans="1:9" x14ac:dyDescent="0.35">
      <c r="A1" s="61" t="s">
        <v>352</v>
      </c>
      <c r="B1" s="59" t="s">
        <v>358</v>
      </c>
      <c r="C1" s="59" t="s">
        <v>359</v>
      </c>
      <c r="D1" s="59" t="s">
        <v>360</v>
      </c>
      <c r="E1" s="59" t="s">
        <v>361</v>
      </c>
      <c r="F1" s="59" t="s">
        <v>362</v>
      </c>
      <c r="G1" s="59" t="s">
        <v>363</v>
      </c>
      <c r="I1" s="6" t="s">
        <v>554</v>
      </c>
    </row>
    <row r="2" spans="1:9" ht="22" customHeight="1" x14ac:dyDescent="0.35">
      <c r="A2" s="6" t="s">
        <v>364</v>
      </c>
      <c r="B2" s="59">
        <v>3947</v>
      </c>
      <c r="C2" s="60">
        <v>557</v>
      </c>
      <c r="D2" s="60">
        <v>3863</v>
      </c>
      <c r="E2" s="60">
        <v>1117</v>
      </c>
      <c r="F2" s="60">
        <v>8237</v>
      </c>
      <c r="G2" s="60">
        <v>8690</v>
      </c>
    </row>
    <row r="3" spans="1:9" x14ac:dyDescent="0.35">
      <c r="A3" s="61" t="s">
        <v>365</v>
      </c>
      <c r="B3" s="59">
        <v>4411</v>
      </c>
      <c r="C3" s="60">
        <v>1042</v>
      </c>
      <c r="D3" s="60">
        <v>9355</v>
      </c>
      <c r="E3" s="60">
        <v>1100</v>
      </c>
      <c r="F3" s="60">
        <v>10185</v>
      </c>
      <c r="G3" s="60">
        <v>18749</v>
      </c>
    </row>
    <row r="4" spans="1:9" x14ac:dyDescent="0.35">
      <c r="A4" s="61" t="s">
        <v>366</v>
      </c>
      <c r="B4" s="59">
        <v>2521</v>
      </c>
      <c r="C4" s="60">
        <v>3072</v>
      </c>
      <c r="D4" s="60">
        <v>6702</v>
      </c>
      <c r="E4" s="60">
        <v>2116</v>
      </c>
      <c r="F4" s="60">
        <v>13452</v>
      </c>
      <c r="G4" s="60">
        <v>8046</v>
      </c>
    </row>
    <row r="5" spans="1:9" x14ac:dyDescent="0.35">
      <c r="A5" s="61" t="s">
        <v>367</v>
      </c>
      <c r="B5" s="59">
        <v>4752</v>
      </c>
      <c r="C5" s="60">
        <v>3755</v>
      </c>
      <c r="D5" s="60">
        <v>4415</v>
      </c>
      <c r="E5" s="60">
        <v>1089</v>
      </c>
      <c r="F5" s="60">
        <v>4404</v>
      </c>
      <c r="G5" s="60">
        <v>20114</v>
      </c>
    </row>
    <row r="6" spans="1:9" x14ac:dyDescent="0.35">
      <c r="A6" s="6" t="s">
        <v>368</v>
      </c>
      <c r="B6" s="59">
        <v>4964</v>
      </c>
      <c r="C6" s="60">
        <v>3152</v>
      </c>
      <c r="D6" s="60">
        <v>11601</v>
      </c>
      <c r="E6" s="60">
        <v>1122</v>
      </c>
      <c r="F6" s="60">
        <v>3170</v>
      </c>
      <c r="G6" s="60">
        <v>10733</v>
      </c>
    </row>
    <row r="7" spans="1:9" x14ac:dyDescent="0.35">
      <c r="A7" s="61" t="s">
        <v>369</v>
      </c>
      <c r="B7" s="59">
        <v>2327</v>
      </c>
      <c r="C7" s="60">
        <v>4056</v>
      </c>
      <c r="D7" s="60">
        <v>3726</v>
      </c>
      <c r="E7" s="60">
        <v>1135</v>
      </c>
      <c r="F7" s="60">
        <v>8817</v>
      </c>
      <c r="G7" s="60">
        <v>18524</v>
      </c>
    </row>
    <row r="8" spans="1:9" x14ac:dyDescent="0.35">
      <c r="A8" s="61" t="s">
        <v>370</v>
      </c>
      <c r="B8" s="59">
        <v>3967</v>
      </c>
      <c r="C8" s="60">
        <v>4906</v>
      </c>
      <c r="D8" s="60">
        <v>9007</v>
      </c>
      <c r="E8" s="60">
        <v>2113</v>
      </c>
      <c r="F8" s="60">
        <v>13090</v>
      </c>
      <c r="G8" s="60">
        <v>13953</v>
      </c>
    </row>
    <row r="9" spans="1:9" x14ac:dyDescent="0.35">
      <c r="A9" s="61" t="s">
        <v>371</v>
      </c>
      <c r="B9" s="59">
        <v>4670</v>
      </c>
      <c r="C9" s="60">
        <v>521</v>
      </c>
      <c r="D9" s="60">
        <v>4505</v>
      </c>
      <c r="E9" s="60">
        <v>1024</v>
      </c>
      <c r="F9" s="60">
        <v>3528</v>
      </c>
      <c r="G9" s="60">
        <v>15275</v>
      </c>
    </row>
    <row r="10" spans="1:9" x14ac:dyDescent="0.35">
      <c r="A10" s="61" t="s">
        <v>372</v>
      </c>
      <c r="B10" s="59">
        <v>3379</v>
      </c>
      <c r="C10" s="60">
        <v>3428</v>
      </c>
      <c r="D10" s="60">
        <v>3973</v>
      </c>
      <c r="E10" s="60">
        <v>1716</v>
      </c>
      <c r="F10" s="60">
        <v>4839</v>
      </c>
      <c r="G10" s="60">
        <v>13085</v>
      </c>
    </row>
    <row r="11" spans="1:9" x14ac:dyDescent="0.35">
      <c r="A11" s="6" t="s">
        <v>373</v>
      </c>
      <c r="B11" s="59">
        <v>5363</v>
      </c>
      <c r="C11" s="60">
        <v>1562</v>
      </c>
      <c r="D11" s="60">
        <v>2945</v>
      </c>
      <c r="E11" s="60">
        <v>1176</v>
      </c>
      <c r="F11" s="60">
        <v>9642</v>
      </c>
      <c r="G11" s="60">
        <v>13714</v>
      </c>
    </row>
    <row r="12" spans="1:9" x14ac:dyDescent="0.35">
      <c r="A12" s="6" t="s">
        <v>374</v>
      </c>
      <c r="B12" s="59">
        <v>3275</v>
      </c>
      <c r="C12" s="60">
        <v>2779</v>
      </c>
      <c r="D12" s="60">
        <v>7549</v>
      </c>
      <c r="E12" s="60">
        <v>1101</v>
      </c>
      <c r="F12" s="60">
        <v>5850</v>
      </c>
      <c r="G12" s="60">
        <v>15065</v>
      </c>
    </row>
    <row r="13" spans="1:9" x14ac:dyDescent="0.35">
      <c r="A13" s="61" t="s">
        <v>375</v>
      </c>
      <c r="B13" s="59">
        <v>3860</v>
      </c>
      <c r="C13" s="60">
        <v>3470</v>
      </c>
      <c r="D13" s="60">
        <v>3862</v>
      </c>
      <c r="E13" s="60">
        <v>1040</v>
      </c>
      <c r="F13" s="60">
        <v>10024</v>
      </c>
      <c r="G13" s="60">
        <v>18389</v>
      </c>
    </row>
    <row r="14" spans="1:9" x14ac:dyDescent="0.35">
      <c r="A14" s="61" t="s">
        <v>376</v>
      </c>
      <c r="B14" s="59">
        <v>4685</v>
      </c>
      <c r="C14" s="60">
        <v>1913</v>
      </c>
      <c r="D14" s="60">
        <v>4596</v>
      </c>
      <c r="E14" s="60">
        <v>1126</v>
      </c>
      <c r="F14" s="60">
        <v>5503</v>
      </c>
      <c r="G14" s="60">
        <v>10686</v>
      </c>
    </row>
    <row r="15" spans="1:9" x14ac:dyDescent="0.35">
      <c r="A15" s="6" t="s">
        <v>377</v>
      </c>
      <c r="B15" s="59">
        <v>4052</v>
      </c>
      <c r="C15" s="60">
        <v>2883</v>
      </c>
      <c r="D15" s="60">
        <v>2142</v>
      </c>
      <c r="E15" s="60">
        <v>2012</v>
      </c>
      <c r="F15" s="60">
        <v>13547</v>
      </c>
      <c r="G15" s="60">
        <v>21983</v>
      </c>
    </row>
    <row r="16" spans="1:9" x14ac:dyDescent="0.35">
      <c r="A16" s="61" t="s">
        <v>378</v>
      </c>
      <c r="B16" s="59">
        <v>5541</v>
      </c>
      <c r="C16" s="60">
        <v>4931</v>
      </c>
      <c r="D16" s="60">
        <v>8283</v>
      </c>
      <c r="E16" s="60">
        <v>1054</v>
      </c>
      <c r="F16" s="60">
        <v>9543</v>
      </c>
      <c r="G16" s="60">
        <v>11967</v>
      </c>
    </row>
    <row r="17" spans="1:7" x14ac:dyDescent="0.35">
      <c r="A17" s="61" t="s">
        <v>379</v>
      </c>
      <c r="B17" s="59">
        <v>5667</v>
      </c>
      <c r="C17" s="60">
        <v>4798</v>
      </c>
      <c r="D17" s="60">
        <v>8420</v>
      </c>
      <c r="E17" s="60">
        <v>1389</v>
      </c>
      <c r="F17" s="60">
        <v>10468</v>
      </c>
      <c r="G17" s="60">
        <v>12677</v>
      </c>
    </row>
    <row r="18" spans="1:7" x14ac:dyDescent="0.35">
      <c r="A18" s="61" t="s">
        <v>380</v>
      </c>
      <c r="B18" s="59">
        <v>4269</v>
      </c>
      <c r="C18" s="60">
        <v>4459</v>
      </c>
      <c r="D18" s="60">
        <v>2248</v>
      </c>
      <c r="E18" s="60">
        <v>1058</v>
      </c>
      <c r="F18" s="60">
        <v>6267</v>
      </c>
      <c r="G18" s="60">
        <v>14982</v>
      </c>
    </row>
    <row r="19" spans="1:7" x14ac:dyDescent="0.35">
      <c r="A19" s="61" t="s">
        <v>381</v>
      </c>
      <c r="B19" s="59">
        <v>3502</v>
      </c>
      <c r="C19" s="60">
        <v>4172</v>
      </c>
      <c r="D19" s="60">
        <v>11074</v>
      </c>
      <c r="E19" s="60">
        <v>1282</v>
      </c>
      <c r="F19" s="60">
        <v>2365</v>
      </c>
      <c r="G19" s="60">
        <v>9380</v>
      </c>
    </row>
    <row r="20" spans="1:7" x14ac:dyDescent="0.35">
      <c r="A20" s="61" t="s">
        <v>382</v>
      </c>
      <c r="B20" s="59">
        <v>5853</v>
      </c>
      <c r="C20" s="60">
        <v>2011</v>
      </c>
      <c r="D20" s="60">
        <v>3807</v>
      </c>
      <c r="E20" s="60">
        <v>1348</v>
      </c>
      <c r="F20" s="60">
        <v>11110</v>
      </c>
      <c r="G20" s="60">
        <v>18047</v>
      </c>
    </row>
    <row r="21" spans="1:7" x14ac:dyDescent="0.35">
      <c r="A21" s="61" t="s">
        <v>383</v>
      </c>
      <c r="B21" s="59">
        <v>2586</v>
      </c>
      <c r="C21" s="60">
        <v>2398</v>
      </c>
      <c r="D21" s="60">
        <v>2453</v>
      </c>
      <c r="E21" s="60">
        <v>1020</v>
      </c>
      <c r="F21" s="60">
        <v>4612</v>
      </c>
      <c r="G21" s="60">
        <v>20525</v>
      </c>
    </row>
    <row r="22" spans="1:7" x14ac:dyDescent="0.35">
      <c r="A22" s="61" t="s">
        <v>384</v>
      </c>
      <c r="B22" s="59">
        <v>5714</v>
      </c>
      <c r="C22" s="60">
        <v>4960</v>
      </c>
      <c r="D22" s="60">
        <v>11507</v>
      </c>
      <c r="E22" s="60">
        <v>1010</v>
      </c>
      <c r="F22" s="60">
        <v>6599</v>
      </c>
      <c r="G22" s="60">
        <v>11626</v>
      </c>
    </row>
    <row r="23" spans="1:7" x14ac:dyDescent="0.35">
      <c r="A23" s="61" t="s">
        <v>385</v>
      </c>
      <c r="B23" s="59">
        <v>5347</v>
      </c>
      <c r="C23" s="60">
        <v>4060</v>
      </c>
      <c r="D23" s="60">
        <v>7056</v>
      </c>
      <c r="E23" s="60">
        <v>1555</v>
      </c>
      <c r="F23" s="60">
        <v>5439</v>
      </c>
      <c r="G23" s="60">
        <v>15285</v>
      </c>
    </row>
    <row r="24" spans="1:7" x14ac:dyDescent="0.35">
      <c r="A24" s="6" t="s">
        <v>386</v>
      </c>
      <c r="B24" s="59">
        <v>4222</v>
      </c>
      <c r="C24" s="60">
        <v>3317</v>
      </c>
      <c r="D24" s="60">
        <v>5849</v>
      </c>
      <c r="E24" s="60">
        <v>2081</v>
      </c>
      <c r="F24" s="60">
        <v>10521</v>
      </c>
      <c r="G24" s="60">
        <v>18979</v>
      </c>
    </row>
    <row r="25" spans="1:7" x14ac:dyDescent="0.35">
      <c r="A25" s="61" t="s">
        <v>387</v>
      </c>
      <c r="B25" s="59">
        <v>5929</v>
      </c>
      <c r="C25" s="60">
        <v>3127</v>
      </c>
      <c r="D25" s="60">
        <v>7971</v>
      </c>
      <c r="E25" s="60">
        <v>1114</v>
      </c>
      <c r="F25" s="60">
        <v>2686</v>
      </c>
      <c r="G25" s="60">
        <v>24099</v>
      </c>
    </row>
    <row r="26" spans="1:7" x14ac:dyDescent="0.35">
      <c r="A26" s="61" t="s">
        <v>388</v>
      </c>
      <c r="B26" s="59">
        <v>4270</v>
      </c>
      <c r="C26" s="60">
        <v>4263</v>
      </c>
      <c r="D26" s="60">
        <v>4999</v>
      </c>
      <c r="E26" s="60">
        <v>1052</v>
      </c>
      <c r="F26" s="60">
        <v>2399</v>
      </c>
      <c r="G26" s="60">
        <v>8924</v>
      </c>
    </row>
    <row r="27" spans="1:7" x14ac:dyDescent="0.35">
      <c r="A27" s="61" t="s">
        <v>389</v>
      </c>
      <c r="B27" s="59">
        <v>5421</v>
      </c>
      <c r="C27" s="60">
        <v>4728</v>
      </c>
      <c r="D27" s="60">
        <v>7158</v>
      </c>
      <c r="E27" s="60">
        <v>1116</v>
      </c>
      <c r="F27" s="60">
        <v>4276</v>
      </c>
      <c r="G27" s="60">
        <v>13907</v>
      </c>
    </row>
    <row r="28" spans="1:7" ht="25" customHeight="1" x14ac:dyDescent="0.35">
      <c r="A28" s="61" t="s">
        <v>390</v>
      </c>
      <c r="B28" s="59">
        <v>3259</v>
      </c>
      <c r="C28" s="60">
        <v>3679</v>
      </c>
      <c r="D28" s="60">
        <v>8406</v>
      </c>
      <c r="E28" s="60">
        <v>2123</v>
      </c>
      <c r="F28" s="60">
        <v>14697</v>
      </c>
      <c r="G28" s="60">
        <v>16827</v>
      </c>
    </row>
    <row r="29" spans="1:7" x14ac:dyDescent="0.35">
      <c r="A29" s="6" t="s">
        <v>391</v>
      </c>
      <c r="B29" s="59">
        <v>2943</v>
      </c>
      <c r="C29" s="60">
        <v>3943</v>
      </c>
      <c r="D29" s="60">
        <v>11987</v>
      </c>
      <c r="E29" s="60">
        <v>1183</v>
      </c>
      <c r="F29" s="60">
        <v>3071</v>
      </c>
      <c r="G29" s="60">
        <v>11292</v>
      </c>
    </row>
    <row r="30" spans="1:7" ht="25" customHeight="1" x14ac:dyDescent="0.35">
      <c r="A30" s="6" t="s">
        <v>392</v>
      </c>
      <c r="B30" s="59">
        <v>5529</v>
      </c>
      <c r="C30" s="60">
        <v>4925</v>
      </c>
      <c r="D30" s="60">
        <v>3122</v>
      </c>
      <c r="E30" s="60">
        <v>1629</v>
      </c>
      <c r="F30" s="60">
        <v>14684</v>
      </c>
      <c r="G30" s="60">
        <v>20871</v>
      </c>
    </row>
    <row r="31" spans="1:7" ht="25" customHeight="1" x14ac:dyDescent="0.35">
      <c r="A31" s="61" t="s">
        <v>393</v>
      </c>
      <c r="B31" s="59">
        <v>2380</v>
      </c>
      <c r="C31" s="60">
        <v>3247</v>
      </c>
      <c r="D31" s="60">
        <v>11956</v>
      </c>
      <c r="E31" s="60">
        <v>1156</v>
      </c>
      <c r="F31" s="60">
        <v>3098</v>
      </c>
      <c r="G31" s="60">
        <v>8531</v>
      </c>
    </row>
    <row r="34" spans="1:1" x14ac:dyDescent="0.35">
      <c r="A34" s="62"/>
    </row>
  </sheetData>
  <pageMargins left="0.7" right="0.7" top="0.75" bottom="0.75" header="0.3" footer="0.3"/>
  <pageSetup paperSize="9" fitToWidth="0" fitToHeight="0" orientation="landscape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6E32D57E-542D-4D71-85BE-803414B75343}">
          <x14:colorSeries rgb="FFFFFF0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Sparklines!B2:G2</xm:f>
              <xm:sqref>I2</xm:sqref>
            </x14:sparkline>
            <x14:sparkline>
              <xm:f>Sparklines!B3:G3</xm:f>
              <xm:sqref>I3</xm:sqref>
            </x14:sparkline>
            <x14:sparkline>
              <xm:f>Sparklines!B4:G4</xm:f>
              <xm:sqref>I4</xm:sqref>
            </x14:sparkline>
            <x14:sparkline>
              <xm:f>Sparklines!B5:G5</xm:f>
              <xm:sqref>I5</xm:sqref>
            </x14:sparkline>
            <x14:sparkline>
              <xm:f>Sparklines!B6:G6</xm:f>
              <xm:sqref>I6</xm:sqref>
            </x14:sparkline>
            <x14:sparkline>
              <xm:f>Sparklines!B7:G7</xm:f>
              <xm:sqref>I7</xm:sqref>
            </x14:sparkline>
            <x14:sparkline>
              <xm:f>Sparklines!B8:G8</xm:f>
              <xm:sqref>I8</xm:sqref>
            </x14:sparkline>
            <x14:sparkline>
              <xm:f>Sparklines!B9:G9</xm:f>
              <xm:sqref>I9</xm:sqref>
            </x14:sparkline>
            <x14:sparkline>
              <xm:f>Sparklines!B10:G10</xm:f>
              <xm:sqref>I10</xm:sqref>
            </x14:sparkline>
            <x14:sparkline>
              <xm:f>Sparklines!B11:G11</xm:f>
              <xm:sqref>I11</xm:sqref>
            </x14:sparkline>
            <x14:sparkline>
              <xm:f>Sparklines!B12:G12</xm:f>
              <xm:sqref>I12</xm:sqref>
            </x14:sparkline>
            <x14:sparkline>
              <xm:f>Sparklines!B13:G13</xm:f>
              <xm:sqref>I13</xm:sqref>
            </x14:sparkline>
            <x14:sparkline>
              <xm:f>Sparklines!B14:G14</xm:f>
              <xm:sqref>I14</xm:sqref>
            </x14:sparkline>
            <x14:sparkline>
              <xm:f>Sparklines!B15:G15</xm:f>
              <xm:sqref>I15</xm:sqref>
            </x14:sparkline>
            <x14:sparkline>
              <xm:f>Sparklines!B16:G16</xm:f>
              <xm:sqref>I16</xm:sqref>
            </x14:sparkline>
            <x14:sparkline>
              <xm:f>Sparklines!B17:G17</xm:f>
              <xm:sqref>I17</xm:sqref>
            </x14:sparkline>
            <x14:sparkline>
              <xm:f>Sparklines!B18:G18</xm:f>
              <xm:sqref>I18</xm:sqref>
            </x14:sparkline>
            <x14:sparkline>
              <xm:f>Sparklines!B19:G19</xm:f>
              <xm:sqref>I19</xm:sqref>
            </x14:sparkline>
            <x14:sparkline>
              <xm:f>Sparklines!B20:G20</xm:f>
              <xm:sqref>I20</xm:sqref>
            </x14:sparkline>
            <x14:sparkline>
              <xm:f>Sparklines!B21:G21</xm:f>
              <xm:sqref>I21</xm:sqref>
            </x14:sparkline>
            <x14:sparkline>
              <xm:f>Sparklines!B22:G22</xm:f>
              <xm:sqref>I22</xm:sqref>
            </x14:sparkline>
            <x14:sparkline>
              <xm:f>Sparklines!B23:G23</xm:f>
              <xm:sqref>I23</xm:sqref>
            </x14:sparkline>
            <x14:sparkline>
              <xm:f>Sparklines!B24:G24</xm:f>
              <xm:sqref>I24</xm:sqref>
            </x14:sparkline>
            <x14:sparkline>
              <xm:f>Sparklines!B25:G25</xm:f>
              <xm:sqref>I25</xm:sqref>
            </x14:sparkline>
            <x14:sparkline>
              <xm:f>Sparklines!B26:G26</xm:f>
              <xm:sqref>I26</xm:sqref>
            </x14:sparkline>
            <x14:sparkline>
              <xm:f>Sparklines!B27:G27</xm:f>
              <xm:sqref>I27</xm:sqref>
            </x14:sparkline>
            <x14:sparkline>
              <xm:f>Sparklines!B28:G28</xm:f>
              <xm:sqref>I28</xm:sqref>
            </x14:sparkline>
            <x14:sparkline>
              <xm:f>Sparklines!B29:G29</xm:f>
              <xm:sqref>I29</xm:sqref>
            </x14:sparkline>
            <x14:sparkline>
              <xm:f>Sparklines!B30:G30</xm:f>
              <xm:sqref>I30</xm:sqref>
            </x14:sparkline>
            <x14:sparkline>
              <xm:f>Sparklines!B31:G31</xm:f>
              <xm:sqref>I31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FF9DF5BCFFD42A0D5617B9D18FB89" ma:contentTypeVersion="4" ma:contentTypeDescription="Create a new document." ma:contentTypeScope="" ma:versionID="2841934f81bc4cfb900570f79c0532cd">
  <xsd:schema xmlns:xsd="http://www.w3.org/2001/XMLSchema" xmlns:xs="http://www.w3.org/2001/XMLSchema" xmlns:p="http://schemas.microsoft.com/office/2006/metadata/properties" xmlns:ns2="84d60d80-5f5b-4137-9f7f-aa35e391db8c" targetNamespace="http://schemas.microsoft.com/office/2006/metadata/properties" ma:root="true" ma:fieldsID="3a3ea369e37df7e9f5c63e773dc1f009" ns2:_="">
    <xsd:import namespace="84d60d80-5f5b-4137-9f7f-aa35e391db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60d80-5f5b-4137-9f7f-aa35e391db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72FE5B-C55C-4229-B71A-733BF9A51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C79389-DA5A-450D-A9C7-83EECC9CAC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60d80-5f5b-4137-9f7f-aa35e391db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52C49F-E698-4713-96B0-4D2413E913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Creating Tables</vt:lpstr>
      <vt:lpstr>Conditional Format</vt:lpstr>
      <vt:lpstr>IF Function</vt:lpstr>
      <vt:lpstr>Database Functions</vt:lpstr>
      <vt:lpstr>Unique</vt:lpstr>
      <vt:lpstr>SORT FUNCTION</vt:lpstr>
      <vt:lpstr>FILTER FUNCTION</vt:lpstr>
      <vt:lpstr>Charts</vt:lpstr>
      <vt:lpstr>Sparklines</vt:lpstr>
      <vt:lpstr>Pivot Table Diagram</vt:lpstr>
      <vt:lpstr>Sheet1</vt:lpstr>
      <vt:lpstr>Data</vt:lpstr>
      <vt:lpstr>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Faz</dc:creator>
  <cp:lastModifiedBy>Htun Htun</cp:lastModifiedBy>
  <dcterms:created xsi:type="dcterms:W3CDTF">2019-02-03T21:14:41Z</dcterms:created>
  <dcterms:modified xsi:type="dcterms:W3CDTF">2024-10-18T04:28:21Z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0x0101008D9FF9DF5BCFFD42A0D5617B9D18FB89</vt:lpwstr>
  </property>
  <property fmtid="{D5CDD505-2E9C-101B-9397-08002B2CF9AE}" pid="3" name="ICV">
    <vt:lpwstr>56a725d1c9a9429fb3efce302025043d</vt:lpwstr>
  </property>
</Properties>
</file>