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codeName="ThisWorkbook" autoCompressPictures="0"/>
  <xr:revisionPtr revIDLastSave="0" documentId="13_ncr:1_{CC4C8B0B-E2F2-4919-AF5B-BDA952276CFB}" xr6:coauthVersionLast="47" xr6:coauthVersionMax="47" xr10:uidLastSave="{00000000-0000-0000-0000-000000000000}"/>
  <bookViews>
    <workbookView xWindow="-108" yWindow="-108" windowWidth="23256" windowHeight="12576" tabRatio="788" activeTab="1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月'!$K$5</definedName>
    <definedName name="ColumnTitleRegion1..H12.1">'1 月'!$B$3</definedName>
    <definedName name="ColumnTitleRegion1..H12.10">'10 月'!$B$3</definedName>
    <definedName name="ColumnTitleRegion1..H12.11">'11 月'!$B$3</definedName>
    <definedName name="ColumnTitleRegion1..H12.12">'12 月'!$B$3</definedName>
    <definedName name="ColumnTitleRegion1..H12.2">'2 月'!$B$3</definedName>
    <definedName name="ColumnTitleRegion1..H12.3">'3 月'!$B$3</definedName>
    <definedName name="ColumnTitleRegion1..H12.4">'4 月'!$B$3</definedName>
    <definedName name="ColumnTitleRegion1..H12.5">'5 月'!$B$3</definedName>
    <definedName name="ColumnTitleRegion1..H12.6">'6 月'!$B$3</definedName>
    <definedName name="ColumnTitleRegion1..H12.7">'7 月'!$B$3</definedName>
    <definedName name="ColumnTitleRegion1..H12.8">'8 月'!$B$3</definedName>
    <definedName name="ColumnTitleRegion1..H12.9">'9 月'!$B$3</definedName>
    <definedName name="ColumnTitleRegion2..C14.1">'1 月'!$B$3</definedName>
    <definedName name="ColumnTitleRegion2..C14.10">'10 月'!$B$3</definedName>
    <definedName name="ColumnTitleRegion2..C14.11">'11 月'!$B$3</definedName>
    <definedName name="ColumnTitleRegion2..C14.12">'12 月'!$B$3</definedName>
    <definedName name="ColumnTitleRegion2..C14.2">'2 月'!$B$3</definedName>
    <definedName name="ColumnTitleRegion2..C14.3">'3 月'!$B$3</definedName>
    <definedName name="ColumnTitleRegion2..C14.4">'4 月'!$B$3</definedName>
    <definedName name="ColumnTitleRegion2..C14.5">'5 月'!$B$3</definedName>
    <definedName name="ColumnTitleRegion2..C14.6">'6 月'!$B$3</definedName>
    <definedName name="ColumnTitleRegion2..C14.7">'7 月'!$B$3</definedName>
    <definedName name="ColumnTitleRegion2..C14.8">'8 月'!$B$3</definedName>
    <definedName name="ColumnTitleRegion2..C14.9">'9 月'!$B$3</definedName>
    <definedName name="DaysAndWeeks">{0,1,2,3,4,5,6} + {0;1;2;3;4;5}*7</definedName>
    <definedName name="_xlnm.Print_Area" localSheetId="0">'1 月'!$A:$I</definedName>
    <definedName name="_xlnm.Print_Area" localSheetId="9">'10 月'!$A:$I</definedName>
    <definedName name="_xlnm.Print_Area" localSheetId="10">'11 月'!$A:$I</definedName>
    <definedName name="_xlnm.Print_Area" localSheetId="11">'12 月'!$A:$I</definedName>
    <definedName name="_xlnm.Print_Area" localSheetId="1">'2 月'!$A:$I</definedName>
    <definedName name="_xlnm.Print_Area" localSheetId="2">'3 月'!$A:$I</definedName>
    <definedName name="_xlnm.Print_Area" localSheetId="3">'4 月'!$A:$I</definedName>
    <definedName name="_xlnm.Print_Area" localSheetId="4">'5 月'!$A:$I</definedName>
    <definedName name="_xlnm.Print_Area" localSheetId="5">'6 月'!$A:$I</definedName>
    <definedName name="_xlnm.Print_Area" localSheetId="6">'7 月'!$A:$I</definedName>
    <definedName name="_xlnm.Print_Area" localSheetId="7">'8 月'!$A:$I</definedName>
    <definedName name="_xlnm.Print_Area" localSheetId="8">'9 月'!$A:$I</definedName>
    <definedName name="RowTitleRegion1..K3">'1 月'!$K$4</definedName>
    <definedName name="WeekStart">'1 月'!$L$5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5" l="1" a="1"/>
  <c r="C14" i="15" s="1"/>
  <c r="B12" i="15" a="1"/>
  <c r="E12" i="15" s="1"/>
  <c r="B10" i="15" a="1"/>
  <c r="E10" i="15" s="1"/>
  <c r="B8" i="15" a="1"/>
  <c r="E8" i="15" s="1"/>
  <c r="B6" i="15" a="1"/>
  <c r="E6" i="15" s="1"/>
  <c r="B4" i="15" a="1"/>
  <c r="E4" i="15" s="1"/>
  <c r="E3" i="15" s="1"/>
  <c r="B14" i="16" a="1"/>
  <c r="B12" i="16" a="1"/>
  <c r="B10" i="16" a="1"/>
  <c r="B8" i="16" a="1"/>
  <c r="B6" i="16" a="1"/>
  <c r="B4" i="16" a="1"/>
  <c r="B14" i="17" a="1"/>
  <c r="B14" i="17" s="1"/>
  <c r="G12" i="17"/>
  <c r="C12" i="17"/>
  <c r="B12" i="17" a="1"/>
  <c r="E12" i="17" s="1"/>
  <c r="D10" i="17"/>
  <c r="B10" i="17" a="1"/>
  <c r="E10" i="17" s="1"/>
  <c r="G8" i="17"/>
  <c r="D8" i="17"/>
  <c r="C8" i="17"/>
  <c r="B8" i="17" a="1"/>
  <c r="E8" i="17" s="1"/>
  <c r="H6" i="17"/>
  <c r="B6" i="17" a="1"/>
  <c r="E6" i="17" s="1"/>
  <c r="G4" i="17"/>
  <c r="G3" i="17" s="1"/>
  <c r="C4" i="17"/>
  <c r="C3" i="17" s="1"/>
  <c r="B4" i="17" a="1"/>
  <c r="E4" i="17" s="1"/>
  <c r="E3" i="17" s="1"/>
  <c r="B14" i="18" a="1"/>
  <c r="C14" i="18" s="1"/>
  <c r="G12" i="18"/>
  <c r="D12" i="18"/>
  <c r="C12" i="18"/>
  <c r="B12" i="18"/>
  <c r="B12" i="18" a="1"/>
  <c r="E12" i="18" s="1"/>
  <c r="H10" i="18"/>
  <c r="F10" i="18"/>
  <c r="C10" i="18"/>
  <c r="B10" i="18"/>
  <c r="B10" i="18" a="1"/>
  <c r="E10" i="18" s="1"/>
  <c r="B8" i="18" a="1"/>
  <c r="E8" i="18" s="1"/>
  <c r="B6" i="18" a="1"/>
  <c r="E6" i="18" s="1"/>
  <c r="H4" i="18"/>
  <c r="G4" i="18"/>
  <c r="G3" i="18" s="1"/>
  <c r="F4" i="18"/>
  <c r="F3" i="18" s="1"/>
  <c r="D4" i="18"/>
  <c r="D3" i="18" s="1"/>
  <c r="B4" i="18"/>
  <c r="B4" i="18" a="1"/>
  <c r="E4" i="18" s="1"/>
  <c r="E3" i="18" s="1"/>
  <c r="B14" i="19" a="1"/>
  <c r="C14" i="19" s="1"/>
  <c r="F12" i="19"/>
  <c r="B12" i="19" a="1"/>
  <c r="E12" i="19" s="1"/>
  <c r="B10" i="19" a="1"/>
  <c r="E10" i="19" s="1"/>
  <c r="B8" i="19" a="1"/>
  <c r="E8" i="19" s="1"/>
  <c r="B6" i="19" a="1"/>
  <c r="E6" i="19" s="1"/>
  <c r="F4" i="19"/>
  <c r="F3" i="19" s="1"/>
  <c r="B4" i="19" a="1"/>
  <c r="E4" i="19" s="1"/>
  <c r="E3" i="19" s="1"/>
  <c r="B14" i="20" a="1"/>
  <c r="B12" i="20" a="1"/>
  <c r="B10" i="20" a="1"/>
  <c r="B8" i="20" a="1"/>
  <c r="B6" i="20" a="1"/>
  <c r="B4" i="20" a="1"/>
  <c r="C14" i="21"/>
  <c r="B14" i="21" a="1"/>
  <c r="B14" i="21" s="1"/>
  <c r="B12" i="21" a="1"/>
  <c r="E10" i="21"/>
  <c r="B10" i="21" a="1"/>
  <c r="H10" i="21" s="1"/>
  <c r="B8" i="21" a="1"/>
  <c r="G8" i="21" s="1"/>
  <c r="E6" i="21"/>
  <c r="D6" i="21"/>
  <c r="B6" i="21" a="1"/>
  <c r="H6" i="21" s="1"/>
  <c r="B4" i="21" a="1"/>
  <c r="G4" i="21" s="1"/>
  <c r="G3" i="21" s="1"/>
  <c r="B14" i="22" a="1"/>
  <c r="C14" i="22" s="1"/>
  <c r="H12" i="22"/>
  <c r="G12" i="22"/>
  <c r="F12" i="22"/>
  <c r="D12" i="22"/>
  <c r="C12" i="22"/>
  <c r="B12" i="22" a="1"/>
  <c r="E12" i="22" s="1"/>
  <c r="H10" i="22"/>
  <c r="G10" i="22"/>
  <c r="F10" i="22"/>
  <c r="D10" i="22"/>
  <c r="C10" i="22"/>
  <c r="B10" i="22"/>
  <c r="B10" i="22" a="1"/>
  <c r="E10" i="22" s="1"/>
  <c r="F8" i="22"/>
  <c r="D8" i="22"/>
  <c r="B8" i="22" a="1"/>
  <c r="E8" i="22" s="1"/>
  <c r="D6" i="22"/>
  <c r="C6" i="22"/>
  <c r="B6" i="22" a="1"/>
  <c r="E6" i="22" s="1"/>
  <c r="H4" i="22"/>
  <c r="H3" i="22" s="1"/>
  <c r="C4" i="22"/>
  <c r="C3" i="22" s="1"/>
  <c r="B4" i="22"/>
  <c r="B4" i="22" a="1"/>
  <c r="E4" i="22" s="1"/>
  <c r="E3" i="22" s="1"/>
  <c r="C14" i="23"/>
  <c r="B14" i="23"/>
  <c r="B14" i="23" a="1"/>
  <c r="B12" i="23" a="1"/>
  <c r="C12" i="23" s="1"/>
  <c r="G10" i="23"/>
  <c r="C10" i="23"/>
  <c r="B10" i="23" a="1"/>
  <c r="B10" i="23" s="1"/>
  <c r="B8" i="23" a="1"/>
  <c r="E8" i="23" s="1"/>
  <c r="B6" i="23" a="1"/>
  <c r="C6" i="23" s="1"/>
  <c r="E4" i="23"/>
  <c r="E3" i="23" s="1"/>
  <c r="B4" i="23" a="1"/>
  <c r="F4" i="23" s="1"/>
  <c r="F3" i="23" s="1"/>
  <c r="B14" i="24" a="1"/>
  <c r="C14" i="24" s="1"/>
  <c r="B12" i="24" a="1"/>
  <c r="H12" i="24" s="1"/>
  <c r="G10" i="24"/>
  <c r="F10" i="24"/>
  <c r="C10" i="24"/>
  <c r="B10" i="24" a="1"/>
  <c r="H10" i="24" s="1"/>
  <c r="F8" i="24"/>
  <c r="C8" i="24"/>
  <c r="B8" i="24"/>
  <c r="B8" i="24" a="1"/>
  <c r="H8" i="24" s="1"/>
  <c r="B6" i="24" a="1"/>
  <c r="H6" i="24" s="1"/>
  <c r="G4" i="24"/>
  <c r="G3" i="24" s="1"/>
  <c r="F4" i="24"/>
  <c r="F3" i="24" s="1"/>
  <c r="C4" i="24"/>
  <c r="C3" i="24" s="1"/>
  <c r="B4" i="24"/>
  <c r="B4" i="24" a="1"/>
  <c r="H4" i="24" s="1"/>
  <c r="H3" i="24" s="1"/>
  <c r="B14" i="25" a="1"/>
  <c r="C14" i="25" s="1"/>
  <c r="B12" i="25" a="1"/>
  <c r="B12" i="25" s="1"/>
  <c r="B10" i="25" a="1"/>
  <c r="B10" i="25" s="1"/>
  <c r="B8" i="25" a="1"/>
  <c r="F8" i="25" s="1"/>
  <c r="B6" i="25" a="1"/>
  <c r="F6" i="25" s="1"/>
  <c r="B4" i="25" a="1"/>
  <c r="F4" i="25" s="1"/>
  <c r="F3" i="25" s="1"/>
  <c r="B14" i="14" a="1"/>
  <c r="B12" i="14" a="1"/>
  <c r="D12" i="14" s="1"/>
  <c r="B10" i="14" a="1"/>
  <c r="D10" i="14" s="1"/>
  <c r="B8" i="14" a="1"/>
  <c r="D8" i="14" s="1"/>
  <c r="B6" i="14" a="1"/>
  <c r="D6" i="14" s="1"/>
  <c r="B4" i="14" a="1"/>
  <c r="D4" i="14" s="1"/>
  <c r="D3" i="14" s="1"/>
  <c r="H3" i="18"/>
  <c r="B2" i="25"/>
  <c r="B2" i="24"/>
  <c r="B2" i="23"/>
  <c r="B2" i="22"/>
  <c r="B2" i="21"/>
  <c r="B2" i="20"/>
  <c r="B2" i="19"/>
  <c r="B2" i="18"/>
  <c r="B2" i="17"/>
  <c r="B2" i="16"/>
  <c r="B2" i="15"/>
  <c r="B2" i="14"/>
  <c r="B12" i="24" l="1"/>
  <c r="C6" i="24"/>
  <c r="B14" i="22"/>
  <c r="F6" i="24"/>
  <c r="B10" i="24"/>
  <c r="G12" i="24"/>
  <c r="G6" i="23"/>
  <c r="G4" i="22"/>
  <c r="G3" i="22" s="1"/>
  <c r="H6" i="22"/>
  <c r="B12" i="22"/>
  <c r="D10" i="21"/>
  <c r="F8" i="19"/>
  <c r="C4" i="18"/>
  <c r="C3" i="18" s="1"/>
  <c r="D6" i="18"/>
  <c r="F8" i="18"/>
  <c r="G10" i="18"/>
  <c r="H12" i="18"/>
  <c r="H4" i="17"/>
  <c r="H3" i="17" s="1"/>
  <c r="F6" i="15"/>
  <c r="G6" i="24"/>
  <c r="F6" i="18"/>
  <c r="G8" i="18"/>
  <c r="B14" i="24"/>
  <c r="B8" i="22"/>
  <c r="F10" i="19"/>
  <c r="G6" i="18"/>
  <c r="H8" i="18"/>
  <c r="B14" i="18"/>
  <c r="C6" i="17"/>
  <c r="H8" i="17"/>
  <c r="D12" i="17"/>
  <c r="F8" i="15"/>
  <c r="B6" i="22"/>
  <c r="C8" i="22"/>
  <c r="H6" i="18"/>
  <c r="D6" i="17"/>
  <c r="G6" i="17"/>
  <c r="C10" i="17"/>
  <c r="H12" i="17"/>
  <c r="F10" i="15"/>
  <c r="B8" i="18"/>
  <c r="B6" i="24"/>
  <c r="G8" i="24"/>
  <c r="C12" i="24"/>
  <c r="B6" i="23"/>
  <c r="D4" i="22"/>
  <c r="D3" i="22" s="1"/>
  <c r="F6" i="22"/>
  <c r="G8" i="22"/>
  <c r="F6" i="19"/>
  <c r="B6" i="18"/>
  <c r="C8" i="18"/>
  <c r="D10" i="18"/>
  <c r="F12" i="18"/>
  <c r="D4" i="17"/>
  <c r="D3" i="17" s="1"/>
  <c r="G10" i="17"/>
  <c r="C14" i="17"/>
  <c r="F4" i="15"/>
  <c r="F3" i="15" s="1"/>
  <c r="F12" i="15"/>
  <c r="F12" i="24"/>
  <c r="E12" i="23"/>
  <c r="F4" i="22"/>
  <c r="F3" i="22" s="1"/>
  <c r="G6" i="22"/>
  <c r="H8" i="22"/>
  <c r="C6" i="18"/>
  <c r="D8" i="18"/>
  <c r="H10" i="17"/>
  <c r="F4" i="14"/>
  <c r="F3" i="14" s="1"/>
  <c r="B4" i="14"/>
  <c r="G4" i="14"/>
  <c r="G3" i="14" s="1"/>
  <c r="C4" i="14"/>
  <c r="C3" i="14" s="1"/>
  <c r="F6" i="14"/>
  <c r="B6" i="14"/>
  <c r="G6" i="14"/>
  <c r="C6" i="14"/>
  <c r="F8" i="14"/>
  <c r="B8" i="14"/>
  <c r="G8" i="14"/>
  <c r="C8" i="14"/>
  <c r="F10" i="14"/>
  <c r="B10" i="14"/>
  <c r="G10" i="14"/>
  <c r="C10" i="14"/>
  <c r="F12" i="14"/>
  <c r="B12" i="14"/>
  <c r="G12" i="14"/>
  <c r="C12" i="14"/>
  <c r="B14" i="14"/>
  <c r="C14" i="14"/>
  <c r="F10" i="25"/>
  <c r="F12" i="25"/>
  <c r="F8" i="21"/>
  <c r="B8" i="21"/>
  <c r="D8" i="21"/>
  <c r="H8" i="21"/>
  <c r="C8" i="21"/>
  <c r="E8" i="21"/>
  <c r="F10" i="20"/>
  <c r="B10" i="20"/>
  <c r="G10" i="20"/>
  <c r="C10" i="20"/>
  <c r="E10" i="20"/>
  <c r="D10" i="20"/>
  <c r="H10" i="20"/>
  <c r="F6" i="16"/>
  <c r="B6" i="16"/>
  <c r="G6" i="16"/>
  <c r="C6" i="16"/>
  <c r="E6" i="16"/>
  <c r="D6" i="16"/>
  <c r="H6" i="16"/>
  <c r="B14" i="16"/>
  <c r="C14" i="16"/>
  <c r="G6" i="25"/>
  <c r="C6" i="25"/>
  <c r="H6" i="25"/>
  <c r="D6" i="25"/>
  <c r="G4" i="25"/>
  <c r="G3" i="25" s="1"/>
  <c r="C4" i="25"/>
  <c r="C3" i="25" s="1"/>
  <c r="H4" i="25"/>
  <c r="H3" i="25" s="1"/>
  <c r="D4" i="25"/>
  <c r="D3" i="25" s="1"/>
  <c r="G8" i="25"/>
  <c r="C8" i="25"/>
  <c r="H8" i="25"/>
  <c r="D8" i="25"/>
  <c r="F12" i="21"/>
  <c r="B12" i="21"/>
  <c r="D12" i="21"/>
  <c r="H12" i="21"/>
  <c r="C12" i="21"/>
  <c r="E12" i="21"/>
  <c r="F8" i="16"/>
  <c r="B8" i="16"/>
  <c r="G8" i="16"/>
  <c r="C8" i="16"/>
  <c r="E8" i="16"/>
  <c r="D8" i="16"/>
  <c r="H8" i="16"/>
  <c r="E4" i="14"/>
  <c r="E3" i="14" s="1"/>
  <c r="E6" i="14"/>
  <c r="E8" i="14"/>
  <c r="E10" i="14"/>
  <c r="E12" i="14"/>
  <c r="B4" i="25"/>
  <c r="B6" i="25"/>
  <c r="B8" i="25"/>
  <c r="B14" i="25"/>
  <c r="H4" i="23"/>
  <c r="H3" i="23" s="1"/>
  <c r="D4" i="23"/>
  <c r="D3" i="23" s="1"/>
  <c r="G4" i="23"/>
  <c r="G3" i="23" s="1"/>
  <c r="B4" i="23"/>
  <c r="C4" i="23"/>
  <c r="C3" i="23" s="1"/>
  <c r="G12" i="21"/>
  <c r="F6" i="20"/>
  <c r="B6" i="20"/>
  <c r="G6" i="20"/>
  <c r="C6" i="20"/>
  <c r="E6" i="20"/>
  <c r="D6" i="20"/>
  <c r="H6" i="20"/>
  <c r="B14" i="20"/>
  <c r="C14" i="20"/>
  <c r="F10" i="16"/>
  <c r="B10" i="16"/>
  <c r="G10" i="16"/>
  <c r="C10" i="16"/>
  <c r="E10" i="16"/>
  <c r="D10" i="16"/>
  <c r="H10" i="16"/>
  <c r="G10" i="25"/>
  <c r="C10" i="25"/>
  <c r="H10" i="25"/>
  <c r="D10" i="25"/>
  <c r="G12" i="25"/>
  <c r="C12" i="25"/>
  <c r="H12" i="25"/>
  <c r="D12" i="25"/>
  <c r="H8" i="23"/>
  <c r="D8" i="23"/>
  <c r="G8" i="23"/>
  <c r="B8" i="23"/>
  <c r="C8" i="23"/>
  <c r="F4" i="20"/>
  <c r="F3" i="20" s="1"/>
  <c r="B4" i="20"/>
  <c r="G4" i="20"/>
  <c r="G3" i="20" s="1"/>
  <c r="C4" i="20"/>
  <c r="C3" i="20" s="1"/>
  <c r="E4" i="20"/>
  <c r="E3" i="20" s="1"/>
  <c r="D4" i="20"/>
  <c r="D3" i="20" s="1"/>
  <c r="H4" i="20"/>
  <c r="H3" i="20" s="1"/>
  <c r="F12" i="20"/>
  <c r="B12" i="20"/>
  <c r="G12" i="20"/>
  <c r="C12" i="20"/>
  <c r="E12" i="20"/>
  <c r="D12" i="20"/>
  <c r="H12" i="20"/>
  <c r="H4" i="14"/>
  <c r="H3" i="14" s="1"/>
  <c r="H6" i="14"/>
  <c r="H8" i="14"/>
  <c r="H10" i="14"/>
  <c r="H12" i="14"/>
  <c r="E4" i="25"/>
  <c r="E3" i="25" s="1"/>
  <c r="E6" i="25"/>
  <c r="E8" i="25"/>
  <c r="E10" i="25"/>
  <c r="E12" i="25"/>
  <c r="F8" i="23"/>
  <c r="F4" i="21"/>
  <c r="F3" i="21" s="1"/>
  <c r="B4" i="21"/>
  <c r="D4" i="21"/>
  <c r="D3" i="21" s="1"/>
  <c r="H4" i="21"/>
  <c r="H3" i="21" s="1"/>
  <c r="C4" i="21"/>
  <c r="C3" i="21" s="1"/>
  <c r="E4" i="21"/>
  <c r="E3" i="21" s="1"/>
  <c r="F8" i="20"/>
  <c r="B8" i="20"/>
  <c r="G8" i="20"/>
  <c r="C8" i="20"/>
  <c r="E8" i="20"/>
  <c r="D8" i="20"/>
  <c r="H8" i="20"/>
  <c r="F4" i="16"/>
  <c r="F3" i="16" s="1"/>
  <c r="B4" i="16"/>
  <c r="G4" i="16"/>
  <c r="G3" i="16" s="1"/>
  <c r="C4" i="16"/>
  <c r="C3" i="16" s="1"/>
  <c r="E4" i="16"/>
  <c r="E3" i="16" s="1"/>
  <c r="D4" i="16"/>
  <c r="D3" i="16" s="1"/>
  <c r="H4" i="16"/>
  <c r="H3" i="16" s="1"/>
  <c r="F12" i="16"/>
  <c r="B12" i="16"/>
  <c r="G12" i="16"/>
  <c r="C12" i="16"/>
  <c r="E12" i="16"/>
  <c r="D12" i="16"/>
  <c r="H12" i="16"/>
  <c r="E4" i="24"/>
  <c r="E3" i="24" s="1"/>
  <c r="E6" i="24"/>
  <c r="E8" i="24"/>
  <c r="E10" i="24"/>
  <c r="E12" i="24"/>
  <c r="H6" i="23"/>
  <c r="D6" i="23"/>
  <c r="F6" i="23"/>
  <c r="H10" i="23"/>
  <c r="D10" i="23"/>
  <c r="F10" i="23"/>
  <c r="C6" i="21"/>
  <c r="C10" i="21"/>
  <c r="H12" i="23"/>
  <c r="D12" i="23"/>
  <c r="F12" i="23"/>
  <c r="G6" i="19"/>
  <c r="C6" i="19"/>
  <c r="H6" i="19"/>
  <c r="D6" i="19"/>
  <c r="G10" i="19"/>
  <c r="C10" i="19"/>
  <c r="H10" i="19"/>
  <c r="D10" i="19"/>
  <c r="G4" i="15"/>
  <c r="G3" i="15" s="1"/>
  <c r="C4" i="15"/>
  <c r="C3" i="15" s="1"/>
  <c r="H4" i="15"/>
  <c r="H3" i="15" s="1"/>
  <c r="D4" i="15"/>
  <c r="D3" i="15" s="1"/>
  <c r="G6" i="15"/>
  <c r="C6" i="15"/>
  <c r="H6" i="15"/>
  <c r="D6" i="15"/>
  <c r="G8" i="15"/>
  <c r="C8" i="15"/>
  <c r="H8" i="15"/>
  <c r="D8" i="15"/>
  <c r="G10" i="15"/>
  <c r="C10" i="15"/>
  <c r="H10" i="15"/>
  <c r="D10" i="15"/>
  <c r="G12" i="15"/>
  <c r="C12" i="15"/>
  <c r="H12" i="15"/>
  <c r="D12" i="15"/>
  <c r="G4" i="19"/>
  <c r="G3" i="19" s="1"/>
  <c r="C4" i="19"/>
  <c r="C3" i="19" s="1"/>
  <c r="H4" i="19"/>
  <c r="H3" i="19" s="1"/>
  <c r="D4" i="19"/>
  <c r="D3" i="19" s="1"/>
  <c r="G8" i="19"/>
  <c r="C8" i="19"/>
  <c r="H8" i="19"/>
  <c r="D8" i="19"/>
  <c r="G12" i="19"/>
  <c r="C12" i="19"/>
  <c r="H12" i="19"/>
  <c r="D12" i="19"/>
  <c r="D4" i="24"/>
  <c r="D3" i="24" s="1"/>
  <c r="D6" i="24"/>
  <c r="D8" i="24"/>
  <c r="D10" i="24"/>
  <c r="D12" i="24"/>
  <c r="E6" i="23"/>
  <c r="E10" i="23"/>
  <c r="B12" i="23"/>
  <c r="G12" i="23"/>
  <c r="F6" i="21"/>
  <c r="B6" i="21"/>
  <c r="G6" i="21"/>
  <c r="F10" i="21"/>
  <c r="B10" i="21"/>
  <c r="G10" i="21"/>
  <c r="B4" i="19"/>
  <c r="B6" i="19"/>
  <c r="B8" i="19"/>
  <c r="B10" i="19"/>
  <c r="B12" i="19"/>
  <c r="B14" i="19"/>
  <c r="B4" i="15"/>
  <c r="B6" i="15"/>
  <c r="B8" i="15"/>
  <c r="B10" i="15"/>
  <c r="B12" i="15"/>
  <c r="B14" i="15"/>
  <c r="B4" i="17"/>
  <c r="F4" i="17"/>
  <c r="F3" i="17" s="1"/>
  <c r="B6" i="17"/>
  <c r="F6" i="17"/>
  <c r="B8" i="17"/>
  <c r="F8" i="17"/>
  <c r="B10" i="17"/>
  <c r="F10" i="17"/>
  <c r="B12" i="17"/>
  <c r="F12" i="17"/>
  <c r="B3" i="24"/>
  <c r="B3" i="23"/>
  <c r="B3" i="22"/>
  <c r="B3" i="21"/>
  <c r="B3" i="20"/>
  <c r="B3" i="19" l="1"/>
  <c r="B3" i="18"/>
  <c r="B3" i="17"/>
  <c r="B3" i="16" l="1"/>
  <c r="B3" i="25" l="1"/>
  <c r="B3" i="15" l="1"/>
  <c r="B3" i="14" l="1"/>
</calcChain>
</file>

<file path=xl/sharedStrings.xml><?xml version="1.0" encoding="utf-8"?>
<sst xmlns="http://schemas.openxmlformats.org/spreadsheetml/2006/main" count="30" uniqueCount="8">
  <si>
    <t>备注</t>
  </si>
  <si>
    <t xml:space="preserve"> </t>
  </si>
  <si>
    <t>日历设置</t>
  </si>
  <si>
    <t>年份</t>
  </si>
  <si>
    <t>一周开始之日</t>
  </si>
  <si>
    <t>星期一</t>
  </si>
  <si>
    <t>精力管理大于一时的冲动
欲望太多</t>
    <phoneticPr fontId="32" type="noConversion"/>
  </si>
  <si>
    <t>早起1组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</si>
</sst>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</numFmts>
  <fonts count="39" x14ac:knownFonts="1">
    <font>
      <sz val="11"/>
      <color theme="1" tint="0.24994659260841701"/>
      <name val="Microsoft YaHei UI"/>
      <family val="2"/>
    </font>
    <font>
      <sz val="8"/>
      <name val="Arial"/>
      <family val="2"/>
    </font>
    <font>
      <sz val="11"/>
      <color theme="1"/>
      <name val="Microsoft YaHei UI"/>
      <family val="2"/>
    </font>
    <font>
      <sz val="11"/>
      <color indexed="63"/>
      <name val="Microsoft YaHei UI"/>
      <family val="2"/>
    </font>
    <font>
      <b/>
      <sz val="11"/>
      <color theme="0"/>
      <name val="Microsoft YaHei UI"/>
      <family val="2"/>
    </font>
    <font>
      <sz val="11"/>
      <color theme="0"/>
      <name val="Microsoft YaHei UI"/>
      <family val="2"/>
    </font>
    <font>
      <b/>
      <sz val="14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sz val="11"/>
      <color theme="1" tint="0.34998626667073579"/>
      <name val="Microsoft YaHei UI"/>
      <family val="2"/>
    </font>
    <font>
      <i/>
      <sz val="11"/>
      <color rgb="FF7F7F7F"/>
      <name val="Microsoft YaHei UI"/>
      <family val="2"/>
    </font>
    <font>
      <sz val="11"/>
      <color rgb="FF006100"/>
      <name val="Microsoft YaHei UI"/>
      <family val="2"/>
    </font>
    <font>
      <sz val="11"/>
      <color theme="4" tint="-0.24994659260841701"/>
      <name val="Microsoft YaHei UI"/>
      <family val="2"/>
    </font>
    <font>
      <sz val="11"/>
      <color theme="1" tint="0.24994659260841701"/>
      <name val="Microsoft YaHei UI"/>
      <family val="2"/>
    </font>
    <font>
      <b/>
      <sz val="11"/>
      <color theme="1" tint="0.34998626667073579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sz val="35"/>
      <color theme="4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12"/>
      <color theme="4" tint="-0.24994659260841701"/>
      <name val="Microsoft YaHei UI"/>
      <family val="2"/>
    </font>
    <font>
      <sz val="11"/>
      <name val="Microsoft YaHei UI"/>
      <family val="2"/>
    </font>
    <font>
      <sz val="11"/>
      <color theme="1" tint="0.14999847407452621"/>
      <name val="Microsoft YaHei UI"/>
      <family val="2"/>
      <charset val="134"/>
    </font>
    <font>
      <sz val="35"/>
      <color theme="8" tint="-0.499984740745262"/>
      <name val="Microsoft YaHei UI"/>
      <family val="2"/>
      <charset val="134"/>
    </font>
    <font>
      <sz val="35"/>
      <color theme="1" tint="0.14999847407452621"/>
      <name val="Microsoft YaHei UI"/>
      <family val="2"/>
      <charset val="134"/>
    </font>
    <font>
      <sz val="12"/>
      <color theme="8" tint="-0.499984740745262"/>
      <name val="Microsoft YaHei UI"/>
      <family val="2"/>
      <charset val="134"/>
    </font>
    <font>
      <sz val="10"/>
      <color theme="1" tint="0.14999847407452621"/>
      <name val="Microsoft YaHei UI"/>
      <family val="2"/>
      <charset val="134"/>
    </font>
    <font>
      <sz val="12"/>
      <color theme="8" tint="-0.249977111117893"/>
      <name val="Microsoft YaHei UI"/>
      <family val="2"/>
      <charset val="134"/>
    </font>
    <font>
      <sz val="12"/>
      <color theme="1" tint="0.14999847407452621"/>
      <name val="Microsoft YaHei UI"/>
      <family val="2"/>
      <charset val="134"/>
    </font>
    <font>
      <sz val="9"/>
      <color theme="1" tint="0.14999847407452621"/>
      <name val="Microsoft YaHei UI"/>
      <family val="2"/>
      <charset val="134"/>
    </font>
    <font>
      <sz val="9"/>
      <name val="宋体"/>
      <family val="3"/>
      <charset val="134"/>
    </font>
    <font>
      <sz val="35"/>
      <color theme="5" tint="-0.499984740745262"/>
      <name val="Microsoft YaHei UI"/>
      <family val="2"/>
      <charset val="134"/>
    </font>
    <font>
      <sz val="12"/>
      <color theme="5" tint="-0.499984740745262"/>
      <name val="Microsoft YaHei UI"/>
      <family val="2"/>
      <charset val="134"/>
    </font>
    <font>
      <sz val="35"/>
      <color theme="7" tint="-0.499984740745262"/>
      <name val="Microsoft YaHei UI"/>
      <family val="2"/>
      <charset val="134"/>
    </font>
    <font>
      <sz val="12"/>
      <color theme="7" tint="-0.499984740745262"/>
      <name val="Microsoft YaHei UI"/>
      <family val="2"/>
      <charset val="134"/>
    </font>
    <font>
      <sz val="35"/>
      <color theme="9" tint="-0.499984740745262"/>
      <name val="Microsoft YaHei UI"/>
      <family val="2"/>
      <charset val="134"/>
    </font>
    <font>
      <sz val="12"/>
      <color theme="9" tint="-0.499984740745262"/>
      <name val="Microsoft YaHei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3" fillId="2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3" borderId="1" applyNumberFormat="0" applyAlignment="0" applyProtection="0"/>
    <xf numFmtId="0" fontId="6" fillId="4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5" borderId="0" applyBorder="0" applyProtection="0">
      <alignment horizontal="left" vertical="top" wrapText="1" indent="1"/>
    </xf>
    <xf numFmtId="178" fontId="9" fillId="0" borderId="0">
      <alignment horizontal="left" indent="1"/>
    </xf>
    <xf numFmtId="0" fontId="23" fillId="5" borderId="0" applyNumberFormat="0" applyFont="0" applyBorder="0" applyAlignment="0">
      <alignment horizontal="left" vertical="center" indent="1"/>
    </xf>
    <xf numFmtId="0" fontId="22" fillId="0" borderId="0">
      <alignment horizontal="left" indent="1"/>
    </xf>
    <xf numFmtId="0" fontId="12" fillId="0" borderId="0" applyFill="0" applyProtection="0"/>
    <xf numFmtId="0" fontId="13" fillId="0" borderId="0" applyFill="0" applyProtection="0"/>
    <xf numFmtId="0" fontId="11" fillId="10" borderId="0" applyNumberFormat="0" applyBorder="0" applyAlignment="0" applyProtection="0"/>
    <xf numFmtId="0" fontId="7" fillId="11" borderId="0" applyNumberFormat="0" applyBorder="0" applyAlignment="0" applyProtection="0"/>
    <xf numFmtId="0" fontId="17" fillId="12" borderId="0" applyNumberFormat="0" applyBorder="0" applyAlignment="0" applyProtection="0"/>
    <xf numFmtId="0" fontId="15" fillId="13" borderId="12" applyNumberFormat="0" applyAlignment="0" applyProtection="0"/>
    <xf numFmtId="0" fontId="18" fillId="14" borderId="13" applyNumberFormat="0" applyAlignment="0" applyProtection="0"/>
    <xf numFmtId="0" fontId="8" fillId="14" borderId="12" applyNumberFormat="0" applyAlignment="0" applyProtection="0"/>
    <xf numFmtId="0" fontId="16" fillId="0" borderId="14" applyNumberFormat="0" applyFill="0" applyAlignment="0" applyProtection="0"/>
    <xf numFmtId="0" fontId="4" fillId="15" borderId="15" applyNumberFormat="0" applyAlignment="0" applyProtection="0"/>
    <xf numFmtId="0" fontId="21" fillId="0" borderId="0" applyNumberFormat="0" applyFill="0" applyBorder="0" applyAlignment="0" applyProtection="0"/>
    <xf numFmtId="0" fontId="13" fillId="16" borderId="16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7" applyNumberFormat="0" applyFill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5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5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41">
    <xf numFmtId="0" fontId="0" fillId="0" borderId="0" xfId="0">
      <alignment vertical="top"/>
    </xf>
    <xf numFmtId="0" fontId="24" fillId="0" borderId="0" xfId="0" applyFont="1">
      <alignment vertical="top"/>
    </xf>
    <xf numFmtId="0" fontId="24" fillId="0" borderId="0" xfId="0" applyFont="1" applyFill="1" applyBorder="1">
      <alignment vertical="top"/>
    </xf>
    <xf numFmtId="0" fontId="24" fillId="0" borderId="0" xfId="2" applyFont="1" applyFill="1" applyBorder="1" applyAlignment="1">
      <alignment vertical="center"/>
    </xf>
    <xf numFmtId="0" fontId="26" fillId="0" borderId="0" xfId="5" applyFont="1" applyFill="1" applyAlignment="1">
      <alignment horizontal="left" vertical="center"/>
    </xf>
    <xf numFmtId="0" fontId="27" fillId="0" borderId="4" xfId="2" applyFont="1" applyFill="1" applyBorder="1" applyAlignment="1">
      <alignment horizontal="left" vertical="top" indent="1"/>
    </xf>
    <xf numFmtId="0" fontId="28" fillId="0" borderId="0" xfId="0" applyFont="1" applyFill="1" applyBorder="1">
      <alignment vertical="top"/>
    </xf>
    <xf numFmtId="0" fontId="30" fillId="0" borderId="0" xfId="0" applyFont="1" applyAlignment="1">
      <alignment horizontal="left" vertical="center" indent="1"/>
    </xf>
    <xf numFmtId="0" fontId="30" fillId="0" borderId="0" xfId="0" applyFont="1" applyFill="1" applyBorder="1" applyAlignment="1">
      <alignment horizontal="left" vertical="center" indent="1"/>
    </xf>
    <xf numFmtId="0" fontId="28" fillId="0" borderId="5" xfId="16" applyFont="1" applyFill="1" applyBorder="1" applyAlignment="1">
      <alignment horizontal="center" vertical="center"/>
    </xf>
    <xf numFmtId="0" fontId="28" fillId="0" borderId="6" xfId="16" applyFont="1" applyFill="1" applyBorder="1" applyAlignment="1">
      <alignment horizontal="center" vertical="center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Border="1" applyAlignment="1">
      <alignment horizontal="left" vertical="top" wrapText="1" indent="1"/>
    </xf>
    <xf numFmtId="0" fontId="31" fillId="0" borderId="0" xfId="0" applyFont="1" applyFill="1" applyBorder="1" applyAlignment="1">
      <alignment horizontal="left" vertical="top" wrapText="1" indent="1"/>
    </xf>
    <xf numFmtId="0" fontId="28" fillId="6" borderId="7" xfId="14" applyFont="1" applyFill="1" applyBorder="1" applyAlignment="1">
      <alignment horizontal="center" vertical="center"/>
    </xf>
    <xf numFmtId="0" fontId="28" fillId="6" borderId="8" xfId="14" applyFont="1" applyFill="1" applyBorder="1" applyAlignment="1">
      <alignment horizontal="center" vertical="center"/>
    </xf>
    <xf numFmtId="0" fontId="31" fillId="6" borderId="0" xfId="13" applyFont="1" applyFill="1" applyBorder="1" applyAlignment="1">
      <alignment horizontal="left" vertical="top" wrapText="1" indent="1"/>
    </xf>
    <xf numFmtId="0" fontId="34" fillId="0" borderId="11" xfId="2" applyFont="1" applyFill="1" applyBorder="1" applyAlignment="1">
      <alignment horizontal="left" vertical="top" indent="1"/>
    </xf>
    <xf numFmtId="0" fontId="31" fillId="8" borderId="0" xfId="13" applyFont="1" applyFill="1" applyBorder="1" applyAlignment="1">
      <alignment horizontal="left" vertical="top" wrapText="1" indent="1"/>
    </xf>
    <xf numFmtId="0" fontId="36" fillId="0" borderId="10" xfId="2" applyFont="1" applyFill="1" applyBorder="1" applyAlignment="1">
      <alignment horizontal="left" vertical="top" indent="1"/>
    </xf>
    <xf numFmtId="0" fontId="31" fillId="9" borderId="0" xfId="13" applyFont="1" applyFill="1" applyBorder="1" applyAlignment="1">
      <alignment horizontal="left" vertical="top" wrapText="1" indent="1"/>
    </xf>
    <xf numFmtId="0" fontId="38" fillId="0" borderId="9" xfId="2" applyFont="1" applyFill="1" applyBorder="1" applyAlignment="1">
      <alignment horizontal="left" vertical="top" indent="1"/>
    </xf>
    <xf numFmtId="0" fontId="31" fillId="7" borderId="0" xfId="13" applyFont="1" applyFill="1" applyBorder="1" applyAlignment="1">
      <alignment horizontal="left" vertical="top" wrapText="1" indent="1"/>
    </xf>
    <xf numFmtId="178" fontId="30" fillId="0" borderId="0" xfId="12" applyNumberFormat="1" applyFont="1" applyBorder="1" applyAlignment="1">
      <alignment horizontal="left" vertical="center" indent="1"/>
    </xf>
    <xf numFmtId="178" fontId="30" fillId="6" borderId="0" xfId="13" applyNumberFormat="1" applyFont="1" applyFill="1" applyBorder="1" applyAlignment="1">
      <alignment horizontal="left" vertical="center" wrapText="1" indent="1"/>
    </xf>
    <xf numFmtId="178" fontId="30" fillId="8" borderId="0" xfId="13" applyNumberFormat="1" applyFont="1" applyFill="1" applyBorder="1" applyAlignment="1">
      <alignment horizontal="left" vertical="center" wrapText="1" indent="1"/>
    </xf>
    <xf numFmtId="178" fontId="30" fillId="9" borderId="0" xfId="13" applyNumberFormat="1" applyFont="1" applyFill="1" applyBorder="1" applyAlignment="1">
      <alignment horizontal="left" vertical="center" wrapText="1" indent="1"/>
    </xf>
    <xf numFmtId="178" fontId="30" fillId="7" borderId="0" xfId="13" applyNumberFormat="1" applyFont="1" applyFill="1" applyBorder="1" applyAlignment="1">
      <alignment horizontal="left" vertical="center" wrapText="1" indent="1"/>
    </xf>
    <xf numFmtId="0" fontId="25" fillId="0" borderId="0" xfId="5" applyFont="1" applyFill="1" applyBorder="1">
      <alignment vertical="center"/>
    </xf>
    <xf numFmtId="0" fontId="24" fillId="6" borderId="0" xfId="11" applyFont="1" applyFill="1" applyBorder="1" applyAlignment="1">
      <alignment horizontal="left" vertical="center" wrapText="1" indent="1"/>
    </xf>
    <xf numFmtId="0" fontId="31" fillId="6" borderId="0" xfId="11" applyFont="1" applyFill="1" applyBorder="1" applyAlignment="1">
      <alignment horizontal="left" vertical="top" wrapText="1" indent="1"/>
    </xf>
    <xf numFmtId="0" fontId="29" fillId="0" borderId="4" xfId="15" applyFont="1" applyFill="1" applyBorder="1" applyAlignment="1">
      <alignment horizontal="center" vertical="top"/>
    </xf>
    <xf numFmtId="0" fontId="37" fillId="0" borderId="0" xfId="5" applyFont="1" applyFill="1" applyBorder="1">
      <alignment vertical="center"/>
    </xf>
    <xf numFmtId="0" fontId="24" fillId="7" borderId="0" xfId="11" applyFont="1" applyFill="1" applyBorder="1" applyAlignment="1">
      <alignment horizontal="left" vertical="center" wrapText="1" indent="1"/>
    </xf>
    <xf numFmtId="0" fontId="31" fillId="7" borderId="0" xfId="11" applyFont="1" applyFill="1" applyBorder="1" applyAlignment="1">
      <alignment horizontal="left" vertical="top" wrapText="1" indent="1"/>
    </xf>
    <xf numFmtId="0" fontId="35" fillId="0" borderId="0" xfId="5" applyFont="1" applyFill="1" applyBorder="1">
      <alignment vertical="center"/>
    </xf>
    <xf numFmtId="0" fontId="24" fillId="9" borderId="0" xfId="11" applyFont="1" applyFill="1" applyBorder="1" applyAlignment="1">
      <alignment horizontal="left" vertical="center" wrapText="1" indent="1"/>
    </xf>
    <xf numFmtId="0" fontId="31" fillId="9" borderId="0" xfId="11" applyFont="1" applyFill="1" applyBorder="1" applyAlignment="1">
      <alignment horizontal="left" vertical="top" wrapText="1" indent="1"/>
    </xf>
    <xf numFmtId="0" fontId="33" fillId="0" borderId="0" xfId="5" applyFont="1" applyFill="1" applyBorder="1">
      <alignment vertical="center"/>
    </xf>
    <xf numFmtId="0" fontId="24" fillId="8" borderId="0" xfId="11" applyFont="1" applyFill="1" applyBorder="1" applyAlignment="1">
      <alignment horizontal="left" vertical="center" wrapText="1" indent="1"/>
    </xf>
    <xf numFmtId="0" fontId="31" fillId="8" borderId="0" xfId="11" applyFont="1" applyFill="1" applyBorder="1" applyAlignment="1">
      <alignment horizontal="left" vertical="top" wrapText="1" indent="1"/>
    </xf>
  </cellXfs>
  <cellStyles count="50">
    <cellStyle name="20% - 着色 1" xfId="29" builtinId="30" customBuiltin="1"/>
    <cellStyle name="20% - 着色 2" xfId="32" builtinId="34" customBuiltin="1"/>
    <cellStyle name="20% - 着色 3" xfId="36" builtinId="38" customBuiltin="1"/>
    <cellStyle name="20% - 着色 4" xfId="40" builtinId="42" customBuiltin="1"/>
    <cellStyle name="20% - 着色 5" xfId="43" builtinId="46" customBuiltin="1"/>
    <cellStyle name="20% - 着色 6" xfId="47" builtinId="50" customBuiltin="1"/>
    <cellStyle name="40% - 着色 1" xfId="1" builtinId="31" customBuiltin="1"/>
    <cellStyle name="40% - 着色 2" xfId="33" builtinId="35" customBuiltin="1"/>
    <cellStyle name="40% - 着色 3" xfId="37" builtinId="39" customBuiltin="1"/>
    <cellStyle name="40% - 着色 4" xfId="41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8" builtinId="40" customBuiltin="1"/>
    <cellStyle name="60% - 着色 4" xfId="42" builtinId="44" customBuiltin="1"/>
    <cellStyle name="60% - 着色 5" xfId="45" builtinId="48" customBuiltin="1"/>
    <cellStyle name="60% - 着色 6" xfId="49" builtinId="52" customBuiltin="1"/>
    <cellStyle name="百分比" xfId="10" builtinId="5" customBuiltin="1"/>
    <cellStyle name="标题" xfId="5" builtinId="15" customBuiltin="1"/>
    <cellStyle name="标题 1" xfId="2" builtinId="16" customBuiltin="1"/>
    <cellStyle name="标题 2" xfId="15" builtinId="17" customBuiltin="1"/>
    <cellStyle name="标题 3" xfId="16" builtinId="18" customBuiltin="1"/>
    <cellStyle name="标题 4" xfId="11" builtinId="19" customBuiltin="1"/>
    <cellStyle name="差" xfId="18" builtinId="27" customBuiltin="1"/>
    <cellStyle name="常规" xfId="0" builtinId="0" customBuiltin="1"/>
    <cellStyle name="好" xfId="17" builtinId="26" customBuiltin="1"/>
    <cellStyle name="汇总" xfId="28" builtinId="25" customBuiltin="1"/>
    <cellStyle name="货币" xfId="8" builtinId="4" customBuiltin="1"/>
    <cellStyle name="货币[0]" xfId="9" builtinId="7" customBuiltin="1"/>
    <cellStyle name="计算" xfId="22" builtinId="22" customBuiltin="1"/>
    <cellStyle name="检查单元格" xfId="24" builtinId="23" customBuiltin="1"/>
    <cellStyle name="解释性文本" xfId="27" builtinId="53" customBuiltin="1"/>
    <cellStyle name="警告文本" xfId="25" builtinId="11" customBuiltin="1"/>
    <cellStyle name="链接单元格" xfId="23" builtinId="24" customBuiltin="1"/>
    <cellStyle name="千位分隔" xfId="6" builtinId="3" customBuiltin="1"/>
    <cellStyle name="千位分隔[0]" xfId="7" builtinId="6" customBuiltin="1"/>
    <cellStyle name="日" xfId="12" xr:uid="{00000000-0005-0000-0000-000008000000}"/>
    <cellStyle name="设置条目" xfId="14" xr:uid="{00000000-0005-0000-0000-00000F000000}"/>
    <cellStyle name="适中" xfId="19" builtinId="28" customBuiltin="1"/>
    <cellStyle name="输出" xfId="21" builtinId="21" customBuiltin="1"/>
    <cellStyle name="输入" xfId="20" builtinId="20" customBuiltin="1"/>
    <cellStyle name="镶边" xfId="13" xr:uid="{00000000-0005-0000-0000-000003000000}"/>
    <cellStyle name="着色 1" xfId="3" builtinId="29" customBuiltin="1"/>
    <cellStyle name="着色 2" xfId="31" builtinId="33" customBuiltin="1"/>
    <cellStyle name="着色 3" xfId="35" builtinId="37" customBuiltin="1"/>
    <cellStyle name="着色 4" xfId="39" builtinId="41" customBuiltin="1"/>
    <cellStyle name="着色 5" xfId="4" builtinId="45" customBuiltin="1"/>
    <cellStyle name="着色 6" xfId="46" builtinId="49" customBuiltin="1"/>
    <cellStyle name="注释" xfId="26" builtinId="10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冬天的建筑物和一棵树" title="页眉冬季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180975</xdr:colOff>
      <xdr:row>1</xdr:row>
      <xdr:rowOff>1143000</xdr:rowOff>
    </xdr:to>
    <xdr:pic>
      <xdr:nvPicPr>
        <xdr:cNvPr id="2" name="图片 1" descr="冬天的建筑物和一棵树" title="页眉冬季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春天的建筑物和一棵树" title="页眉春季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页眉春季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页眉春季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夏天的建筑物和一棵树" title="页眉夏季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夏天的建筑物和一棵树" title="页眉夏季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夏天的建筑物和一棵树" title="页眉夏季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秋天的建筑物和一棵树" title="页眉​​秋季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秋天的建筑物和一棵树" title="页眉​​秋季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秋天的建筑物和一棵树" title="页眉​​秋季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zoomScaleNormal="100" workbookViewId="0">
      <selection activeCell="J13" sqref="J13"/>
    </sheetView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2" customWidth="1"/>
    <col min="10" max="10" width="8.81640625" style="2" customWidth="1"/>
    <col min="11" max="12" width="12.453125" style="2" customWidth="1"/>
    <col min="13" max="13" width="1.81640625" style="2" customWidth="1"/>
    <col min="14" max="16384" width="8.90625" style="2"/>
  </cols>
  <sheetData>
    <row r="1" spans="1:12" ht="9" customHeight="1" x14ac:dyDescent="0.35">
      <c r="I1" s="2" t="s">
        <v>1</v>
      </c>
    </row>
    <row r="2" spans="1:12" ht="100.5" customHeight="1" x14ac:dyDescent="0.35">
      <c r="B2" s="28" t="str">
        <f>CalendarYear&amp;" 年 1 月"</f>
        <v>2022 年 1 月</v>
      </c>
      <c r="C2" s="28"/>
      <c r="D2" s="28"/>
      <c r="E2" s="3"/>
      <c r="F2" s="3"/>
      <c r="G2" s="3"/>
      <c r="H2" s="4"/>
    </row>
    <row r="3" spans="1:12" s="6" customFormat="1" ht="19.5" customHeight="1" thickBot="1" x14ac:dyDescent="0.4">
      <c r="A3" s="1"/>
      <c r="B3" s="5" t="str">
        <f>WeekStart</f>
        <v>星期一</v>
      </c>
      <c r="C3" s="5" t="str">
        <f t="shared" ref="C3:H3" si="0">TEXT(C4,"aaaa")</f>
        <v>星期二</v>
      </c>
      <c r="D3" s="5" t="str">
        <f t="shared" si="0"/>
        <v>星期三</v>
      </c>
      <c r="E3" s="5" t="str">
        <f t="shared" si="0"/>
        <v>星期四</v>
      </c>
      <c r="F3" s="5" t="str">
        <f t="shared" si="0"/>
        <v>星期五</v>
      </c>
      <c r="G3" s="5" t="str">
        <f t="shared" si="0"/>
        <v>星期六</v>
      </c>
      <c r="H3" s="5" t="str">
        <f t="shared" si="0"/>
        <v>星期日</v>
      </c>
      <c r="K3" s="31" t="s">
        <v>2</v>
      </c>
      <c r="L3" s="31"/>
    </row>
    <row r="4" spans="1:12" s="8" customFormat="1" ht="19.5" customHeight="1" x14ac:dyDescent="0.35">
      <c r="A4" s="7"/>
      <c r="B4" s="23">
        <f t="array" ref="B4:H4">DaysAndWeeks+DATE(CalendarYear,1,1)-WEEKDAY(DATE(CalendarYear,1,1),(WeekStart="星期一")+1)+1</f>
        <v>44557</v>
      </c>
      <c r="C4" s="23">
        <v>44558</v>
      </c>
      <c r="D4" s="23">
        <v>44559</v>
      </c>
      <c r="E4" s="23">
        <v>44560</v>
      </c>
      <c r="F4" s="23">
        <v>44561</v>
      </c>
      <c r="G4" s="23">
        <v>44562</v>
      </c>
      <c r="H4" s="23">
        <v>44563</v>
      </c>
      <c r="K4" s="9" t="s">
        <v>3</v>
      </c>
      <c r="L4" s="10" t="s">
        <v>4</v>
      </c>
    </row>
    <row r="5" spans="1:12" s="13" customFormat="1" ht="48" customHeight="1" x14ac:dyDescent="0.35">
      <c r="A5" s="11"/>
      <c r="B5" s="12"/>
      <c r="C5" s="12"/>
      <c r="D5" s="12"/>
      <c r="E5" s="12"/>
      <c r="F5" s="12"/>
      <c r="G5" s="12"/>
      <c r="H5" s="12"/>
      <c r="K5" s="14">
        <v>2022</v>
      </c>
      <c r="L5" s="15" t="s">
        <v>5</v>
      </c>
    </row>
    <row r="6" spans="1:12" s="8" customFormat="1" ht="19.5" customHeight="1" x14ac:dyDescent="0.35">
      <c r="A6" s="7"/>
      <c r="B6" s="24">
        <f t="array" ref="B6:H6">DaysAndWeeks+DATE(CalendarYear,1,1)-WEEKDAY(DATE(CalendarYear,1,1),(WeekStart="星期一")+1)+8</f>
        <v>44564</v>
      </c>
      <c r="C6" s="24">
        <v>44565</v>
      </c>
      <c r="D6" s="24">
        <v>44566</v>
      </c>
      <c r="E6" s="24">
        <v>44567</v>
      </c>
      <c r="F6" s="24">
        <v>44568</v>
      </c>
      <c r="G6" s="24">
        <v>44569</v>
      </c>
      <c r="H6" s="24">
        <v>44570</v>
      </c>
    </row>
    <row r="7" spans="1:12" s="13" customFormat="1" ht="48" customHeight="1" x14ac:dyDescent="0.35">
      <c r="A7" s="11"/>
      <c r="B7" s="16"/>
      <c r="C7" s="16"/>
      <c r="D7" s="16"/>
      <c r="E7" s="16"/>
      <c r="F7" s="16"/>
      <c r="G7" s="16"/>
      <c r="H7" s="16"/>
    </row>
    <row r="8" spans="1:12" s="8" customFormat="1" ht="19.5" customHeight="1" x14ac:dyDescent="0.35">
      <c r="A8" s="7"/>
      <c r="B8" s="23">
        <f t="array" ref="B8:H8">DaysAndWeeks+DATE(CalendarYear,1,1)-WEEKDAY(DATE(CalendarYear,1,1),(WeekStart="星期一")+1)+15</f>
        <v>44571</v>
      </c>
      <c r="C8" s="23">
        <v>44572</v>
      </c>
      <c r="D8" s="23">
        <v>44573</v>
      </c>
      <c r="E8" s="23">
        <v>44574</v>
      </c>
      <c r="F8" s="23">
        <v>44575</v>
      </c>
      <c r="G8" s="23">
        <v>44576</v>
      </c>
      <c r="H8" s="23">
        <v>44577</v>
      </c>
    </row>
    <row r="9" spans="1:12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12" s="8" customFormat="1" ht="19.5" customHeight="1" x14ac:dyDescent="0.35">
      <c r="A10" s="7"/>
      <c r="B10" s="24">
        <f t="array" ref="B10:H10">DaysAndWeeks+DATE(CalendarYear,1,1)-WEEKDAY(DATE(CalendarYear,1,1),(WeekStart="星期一")+1)+22</f>
        <v>44578</v>
      </c>
      <c r="C10" s="24">
        <v>44579</v>
      </c>
      <c r="D10" s="24">
        <v>44580</v>
      </c>
      <c r="E10" s="24">
        <v>44581</v>
      </c>
      <c r="F10" s="24">
        <v>44582</v>
      </c>
      <c r="G10" s="24">
        <v>44583</v>
      </c>
      <c r="H10" s="24">
        <v>44584</v>
      </c>
    </row>
    <row r="11" spans="1:12" s="13" customFormat="1" ht="48" customHeight="1" x14ac:dyDescent="0.35">
      <c r="A11" s="11"/>
      <c r="B11" s="16"/>
      <c r="C11" s="16"/>
      <c r="D11" s="16"/>
      <c r="E11" s="16"/>
      <c r="F11" s="16"/>
      <c r="G11" s="16"/>
      <c r="H11" s="16"/>
    </row>
    <row r="12" spans="1:12" s="8" customFormat="1" ht="19.5" customHeight="1" x14ac:dyDescent="0.35">
      <c r="A12" s="7"/>
      <c r="B12" s="23">
        <f t="array" ref="B12:H12">DaysAndWeeks+DATE(CalendarYear,1,1)-WEEKDAY(DATE(CalendarYear,1,1),(WeekStart="星期一")+1)+29</f>
        <v>44585</v>
      </c>
      <c r="C12" s="23">
        <v>44586</v>
      </c>
      <c r="D12" s="23">
        <v>44587</v>
      </c>
      <c r="E12" s="23">
        <v>44588</v>
      </c>
      <c r="F12" s="23">
        <v>44589</v>
      </c>
      <c r="G12" s="23">
        <v>44590</v>
      </c>
      <c r="H12" s="23">
        <v>44591</v>
      </c>
    </row>
    <row r="13" spans="1:12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12" s="8" customFormat="1" ht="19.5" customHeight="1" x14ac:dyDescent="0.35">
      <c r="A14" s="7"/>
      <c r="B14" s="24">
        <f t="array" ref="B14:C14">DaysAndWeeks+DATE(CalendarYear,1,1)-WEEKDAY(DATE(CalendarYear,1,1),(WeekStart="星期一")+1)+36</f>
        <v>44592</v>
      </c>
      <c r="C14" s="24">
        <v>44593</v>
      </c>
      <c r="D14" s="29" t="s">
        <v>0</v>
      </c>
      <c r="E14" s="29"/>
      <c r="F14" s="29"/>
      <c r="G14" s="29"/>
      <c r="H14" s="29"/>
    </row>
    <row r="15" spans="1:12" s="13" customFormat="1" ht="48" customHeight="1" x14ac:dyDescent="0.35">
      <c r="A15" s="11"/>
      <c r="B15" s="16"/>
      <c r="C15" s="16"/>
      <c r="D15" s="30"/>
      <c r="E15" s="30"/>
      <c r="F15" s="30"/>
      <c r="G15" s="30"/>
      <c r="H15" s="3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从列表中选择一天。选择“取消”，然后按 Alt+向下箭头键从下拉列表中选择一天" prompt="在此单元格中选择周开始日期。按 Alt+向下箭头键打开下拉列表，按向下箭头键，然后按 Enter 进行选择" sqref="L5" xr:uid="{00000000-0002-0000-0000-000000000000}">
      <formula1>"星期日, 星期一"</formula1>
    </dataValidation>
    <dataValidation allowBlank="1" showInputMessage="1" showErrorMessage="1" prompt="在此工作簿中创建自定义的单月日历。使用此“1 月”工作表自定义年份以及所有月份的周开始日期。每月均位于单独的工作表上。" sqref="A1" xr:uid="{00000000-0002-0000-0000-000001000000}"/>
    <dataValidation allowBlank="1" showInputMessage="1" showErrorMessage="1" prompt="在下方单元格中输入年份" sqref="K4" xr:uid="{00000000-0002-0000-0000-000002000000}"/>
    <dataValidation allowBlank="1" showInputMessage="1" showErrorMessage="1" prompt="在下方单元格中选择周开始日期" sqref="L4" xr:uid="{00000000-0002-0000-0000-000003000000}"/>
    <dataValidation allowBlank="1" showInputMessage="1" showErrorMessage="1" prompt="在此单元格中输入年份" sqref="K5" xr:uid="{00000000-0002-0000-0000-000004000000}"/>
    <dataValidation allowBlank="1" showInputMessage="1" showErrorMessage="1" prompt="此行包含此日历的工作日名称。此单元格包含一周的开始日期。若要更改周开始日期，请在此工作表的单元格 L5 中输入一个新的工作日。" sqref="B3" xr:uid="{00000000-0002-0000-0000-000005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000-000006000000}"/>
    <dataValidation allowBlank="1" showInputMessage="1" showErrorMessage="1" prompt="根据单元格 K5 中输入的年份自动更新此单元格中的年份。下方的日历具有上个月和下个月的日期，字体底纹较浅。" sqref="B2:D2" xr:uid="{00000000-0002-0000-0000-000007000000}"/>
    <dataValidation allowBlank="1" showInputMessage="1" showErrorMessage="1" prompt="自动确定工作日" sqref="C3:H3" xr:uid="{00000000-0002-0000-0000-000008000000}"/>
    <dataValidation allowBlank="1" showInputMessage="1" showErrorMessage="1" prompt="此行和第 7、9、11、13 和 15 行包含的单元格用于输入与上述单元格中的日历日相关的每日备注。" sqref="B5" xr:uid="{00000000-0002-0000-0000-000009000000}"/>
    <dataValidation allowBlank="1" showInputMessage="1" prompt="在此单元格中输入每月备注" sqref="D15:H15" xr:uid="{00000000-0002-0000-0000-00000A000000}"/>
    <dataValidation allowBlank="1" showInputMessage="1" prompt="在下方单元格中输入每月备注" sqref="D14:H14" xr:uid="{00000000-0002-0000-0000-00000B000000}"/>
    <dataValidation allowBlank="1" showInputMessage="1" showErrorMessage="1" prompt="输入年份，并在下面的单元格中选择日历开始日期。这些日历设置单元格将不会打印" sqref="K3" xr:uid="{00000000-0002-0000-0000-00000C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tabSelected="1" topLeftCell="A7" zoomScaleNormal="100" workbookViewId="0">
      <selection activeCell="H11" sqref="H11"/>
    </sheetView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7.26953125" style="1" customWidth="1"/>
    <col min="10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28" t="str">
        <f>CalendarYear&amp;" 年 2 月"</f>
        <v>2022 年 2 月</v>
      </c>
      <c r="C2" s="28"/>
      <c r="D2" s="28"/>
      <c r="E2" s="3"/>
      <c r="F2" s="3"/>
      <c r="G2" s="3"/>
      <c r="H2" s="4"/>
    </row>
    <row r="3" spans="1:9" s="6" customFormat="1" ht="19.5" customHeight="1" thickBot="1" x14ac:dyDescent="0.4">
      <c r="A3" s="1"/>
      <c r="B3" s="5" t="str">
        <f>WeekStart</f>
        <v>星期一</v>
      </c>
      <c r="C3" s="5" t="str">
        <f t="shared" ref="C3:H3" si="0">TEXT(C4,"aaaa")</f>
        <v>星期二</v>
      </c>
      <c r="D3" s="5" t="str">
        <f t="shared" si="0"/>
        <v>星期三</v>
      </c>
      <c r="E3" s="5" t="str">
        <f t="shared" si="0"/>
        <v>星期四</v>
      </c>
      <c r="F3" s="5" t="str">
        <f t="shared" si="0"/>
        <v>星期五</v>
      </c>
      <c r="G3" s="5" t="str">
        <f t="shared" si="0"/>
        <v>星期六</v>
      </c>
      <c r="H3" s="5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DaysAndWeeks+DATE(CalendarYear,2,1)-WEEKDAY(DATE(CalendarYear,2,1),(WeekStart="星期一")+1)+1</f>
        <v>44592</v>
      </c>
      <c r="C4" s="23">
        <v>44593</v>
      </c>
      <c r="D4" s="23">
        <v>44594</v>
      </c>
      <c r="E4" s="23">
        <v>44595</v>
      </c>
      <c r="F4" s="23">
        <v>44596</v>
      </c>
      <c r="G4" s="23">
        <v>44597</v>
      </c>
      <c r="H4" s="23">
        <v>44598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4">
        <f t="array" ref="B6:H6">DaysAndWeeks+DATE(CalendarYear,2,1)-WEEKDAY(DATE(CalendarYear,2,1),(WeekStart="星期一")+1)+8</f>
        <v>44599</v>
      </c>
      <c r="C6" s="24">
        <v>44600</v>
      </c>
      <c r="D6" s="24">
        <v>44601</v>
      </c>
      <c r="E6" s="24">
        <v>44602</v>
      </c>
      <c r="F6" s="24">
        <v>44603</v>
      </c>
      <c r="G6" s="24">
        <v>44604</v>
      </c>
      <c r="H6" s="24">
        <v>44605</v>
      </c>
    </row>
    <row r="7" spans="1:9" s="13" customFormat="1" ht="48" customHeight="1" x14ac:dyDescent="0.35">
      <c r="A7" s="11"/>
      <c r="B7" s="16"/>
      <c r="C7" s="16"/>
      <c r="D7" s="16"/>
      <c r="E7" s="16"/>
      <c r="F7" s="16"/>
      <c r="G7" s="16"/>
      <c r="H7" s="16"/>
    </row>
    <row r="8" spans="1:9" s="8" customFormat="1" ht="19.5" customHeight="1" x14ac:dyDescent="0.35">
      <c r="A8" s="7"/>
      <c r="B8" s="23">
        <f t="array" ref="B8:H8">DaysAndWeeks+DATE(CalendarYear,2,1)-WEEKDAY(DATE(CalendarYear,2,1),(WeekStart="星期一")+1)+15</f>
        <v>44606</v>
      </c>
      <c r="C8" s="23">
        <v>44607</v>
      </c>
      <c r="D8" s="23">
        <v>44608</v>
      </c>
      <c r="E8" s="23">
        <v>44609</v>
      </c>
      <c r="F8" s="23">
        <v>44610</v>
      </c>
      <c r="G8" s="23">
        <v>44611</v>
      </c>
      <c r="H8" s="23">
        <v>44612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4">
        <f t="array" ref="B10:H10">DaysAndWeeks+DATE(CalendarYear,2,1)-WEEKDAY(DATE(CalendarYear,2,1),(WeekStart="星期一")+1)+22</f>
        <v>44613</v>
      </c>
      <c r="C10" s="24">
        <v>44614</v>
      </c>
      <c r="D10" s="24">
        <v>44615</v>
      </c>
      <c r="E10" s="24">
        <v>44616</v>
      </c>
      <c r="F10" s="24">
        <v>44617</v>
      </c>
      <c r="G10" s="24">
        <v>44618</v>
      </c>
      <c r="H10" s="24">
        <v>44619</v>
      </c>
    </row>
    <row r="11" spans="1:9" s="13" customFormat="1" ht="48" customHeight="1" x14ac:dyDescent="0.35">
      <c r="A11" s="11"/>
      <c r="B11" s="16"/>
      <c r="C11" s="16"/>
      <c r="D11" s="16"/>
      <c r="E11" s="16"/>
      <c r="F11" s="16"/>
      <c r="G11" s="16"/>
      <c r="H11" s="16" t="s">
        <v>7</v>
      </c>
      <c r="I11" s="13" t="s">
        <v>6</v>
      </c>
    </row>
    <row r="12" spans="1:9" s="8" customFormat="1" ht="19.5" customHeight="1" x14ac:dyDescent="0.35">
      <c r="A12" s="7"/>
      <c r="B12" s="23">
        <f t="array" ref="B12:H12">DaysAndWeeks+DATE(CalendarYear,2,1)-WEEKDAY(DATE(CalendarYear,2,1),(WeekStart="星期一")+1)+29</f>
        <v>44620</v>
      </c>
      <c r="C12" s="23">
        <v>44621</v>
      </c>
      <c r="D12" s="23">
        <v>44622</v>
      </c>
      <c r="E12" s="23">
        <v>44623</v>
      </c>
      <c r="F12" s="23">
        <v>44624</v>
      </c>
      <c r="G12" s="23">
        <v>44625</v>
      </c>
      <c r="H12" s="23">
        <v>44626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4">
        <f t="array" ref="B14:C14">DaysAndWeeks+DATE(CalendarYear,2,1)-WEEKDAY(DATE(CalendarYear,2,1),(WeekStart="星期一")+1)+36</f>
        <v>44627</v>
      </c>
      <c r="C14" s="24">
        <v>44628</v>
      </c>
      <c r="D14" s="29" t="s">
        <v>0</v>
      </c>
      <c r="E14" s="29"/>
      <c r="F14" s="29"/>
      <c r="G14" s="29"/>
      <c r="H14" s="29"/>
    </row>
    <row r="15" spans="1:9" s="13" customFormat="1" ht="48" customHeight="1" x14ac:dyDescent="0.35">
      <c r="A15" s="11"/>
      <c r="B15" s="16"/>
      <c r="C15" s="16"/>
      <c r="D15" s="30"/>
      <c r="E15" s="30"/>
      <c r="F15" s="30"/>
      <c r="G15" s="30"/>
      <c r="H15" s="3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自动确定工作日" sqref="C3:H3" xr:uid="{00000000-0002-0000-01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100-000001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100-000002000000}"/>
    <dataValidation allowBlank="1" showInputMessage="1" showErrorMessage="1" prompt="2 月日历" sqref="A1" xr:uid="{00000000-0002-0000-0100-000003000000}"/>
    <dataValidation allowBlank="1" showInputMessage="1" prompt="在下方单元格中输入每月备注" sqref="D14:H14" xr:uid="{00000000-0002-0000-0100-000004000000}"/>
    <dataValidation allowBlank="1" showInputMessage="1" prompt="在此单元格中输入每月备注" sqref="D15:H15" xr:uid="{00000000-0002-0000-0100-000005000000}"/>
    <dataValidation allowBlank="1" showInputMessage="1" showErrorMessage="1" prompt="此行和第 7、9、11、13 和 15 行包含的单元格用于输入与上述单元格中的日历日相关的每日备注。" sqref="B5" xr:uid="{00000000-0002-0000-01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1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2" t="str">
        <f>CalendarYear&amp;" 年 3 月"</f>
        <v>2022 年 3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4">
      <c r="A3" s="1"/>
      <c r="B3" s="21" t="str">
        <f>WeekStart</f>
        <v>星期一</v>
      </c>
      <c r="C3" s="21" t="str">
        <f t="shared" ref="C3:H3" si="0">TEXT(C4,"aaaa")</f>
        <v>星期二</v>
      </c>
      <c r="D3" s="21" t="str">
        <f t="shared" si="0"/>
        <v>星期三</v>
      </c>
      <c r="E3" s="21" t="str">
        <f t="shared" si="0"/>
        <v>星期四</v>
      </c>
      <c r="F3" s="21" t="str">
        <f t="shared" si="0"/>
        <v>星期五</v>
      </c>
      <c r="G3" s="21" t="str">
        <f t="shared" si="0"/>
        <v>星期六</v>
      </c>
      <c r="H3" s="21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DaysAndWeeks+DATE(CalendarYear,3,1)-WEEKDAY(DATE(CalendarYear,3,1),(WeekStart="星期一")+1)+1</f>
        <v>44620</v>
      </c>
      <c r="C4" s="23">
        <v>44621</v>
      </c>
      <c r="D4" s="23">
        <v>44622</v>
      </c>
      <c r="E4" s="23">
        <v>44623</v>
      </c>
      <c r="F4" s="23">
        <v>44624</v>
      </c>
      <c r="G4" s="23">
        <v>44625</v>
      </c>
      <c r="H4" s="23">
        <v>44626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7">
        <f t="array" ref="B6:H6">DaysAndWeeks+DATE(CalendarYear,3,1)-WEEKDAY(DATE(CalendarYear,3,1),(WeekStart="星期一")+1)+8</f>
        <v>44627</v>
      </c>
      <c r="C6" s="27">
        <v>44628</v>
      </c>
      <c r="D6" s="27">
        <v>44629</v>
      </c>
      <c r="E6" s="27">
        <v>44630</v>
      </c>
      <c r="F6" s="27">
        <v>44631</v>
      </c>
      <c r="G6" s="27">
        <v>44632</v>
      </c>
      <c r="H6" s="27">
        <v>44633</v>
      </c>
    </row>
    <row r="7" spans="1:9" s="13" customFormat="1" ht="48" customHeight="1" x14ac:dyDescent="0.35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5">
      <c r="A8" s="7"/>
      <c r="B8" s="23">
        <f t="array" ref="B8:H8">DaysAndWeeks+DATE(CalendarYear,3,1)-WEEKDAY(DATE(CalendarYear,3,1),(WeekStart="星期一")+1)+15</f>
        <v>44634</v>
      </c>
      <c r="C8" s="23">
        <v>44635</v>
      </c>
      <c r="D8" s="23">
        <v>44636</v>
      </c>
      <c r="E8" s="23">
        <v>44637</v>
      </c>
      <c r="F8" s="23">
        <v>44638</v>
      </c>
      <c r="G8" s="23">
        <v>44639</v>
      </c>
      <c r="H8" s="23">
        <v>44640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7">
        <f t="array" ref="B10:H10">DaysAndWeeks+DATE(CalendarYear,3,1)-WEEKDAY(DATE(CalendarYear,3,1),(WeekStart="星期一")+1)+22</f>
        <v>44641</v>
      </c>
      <c r="C10" s="27">
        <v>44642</v>
      </c>
      <c r="D10" s="27">
        <v>44643</v>
      </c>
      <c r="E10" s="27">
        <v>44644</v>
      </c>
      <c r="F10" s="27">
        <v>44645</v>
      </c>
      <c r="G10" s="27">
        <v>44646</v>
      </c>
      <c r="H10" s="27">
        <v>44647</v>
      </c>
    </row>
    <row r="11" spans="1:9" s="13" customFormat="1" ht="48" customHeight="1" x14ac:dyDescent="0.35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5">
      <c r="A12" s="7"/>
      <c r="B12" s="23">
        <f t="array" ref="B12:H12">DaysAndWeeks+DATE(CalendarYear,3,1)-WEEKDAY(DATE(CalendarYear,3,1),(WeekStart="星期一")+1)+29</f>
        <v>44648</v>
      </c>
      <c r="C12" s="23">
        <v>44649</v>
      </c>
      <c r="D12" s="23">
        <v>44650</v>
      </c>
      <c r="E12" s="23">
        <v>44651</v>
      </c>
      <c r="F12" s="23">
        <v>44652</v>
      </c>
      <c r="G12" s="23">
        <v>44653</v>
      </c>
      <c r="H12" s="23">
        <v>44654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7">
        <f t="array" ref="B14:C14">DaysAndWeeks+DATE(CalendarYear,3,1)-WEEKDAY(DATE(CalendarYear,3,1),(WeekStart="星期一")+1)+36</f>
        <v>44655</v>
      </c>
      <c r="C14" s="27">
        <v>44656</v>
      </c>
      <c r="D14" s="33" t="s">
        <v>0</v>
      </c>
      <c r="E14" s="33"/>
      <c r="F14" s="33"/>
      <c r="G14" s="33"/>
      <c r="H14" s="33"/>
    </row>
    <row r="15" spans="1:9" s="13" customFormat="1" ht="48" customHeight="1" x14ac:dyDescent="0.35">
      <c r="A15" s="11"/>
      <c r="B15" s="22"/>
      <c r="C15" s="22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3 月日历" sqref="A1" xr:uid="{00000000-0002-0000-02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200-000001000000}"/>
    <dataValidation allowBlank="1" showInputMessage="1" showErrorMessage="1" prompt="自动确定工作日" sqref="C3:H3" xr:uid="{00000000-0002-0000-02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200-000003000000}"/>
    <dataValidation allowBlank="1" showInputMessage="1" showErrorMessage="1" prompt="此行和第 7、9、11、13 和 15 行包含的单元格用于输入与上述单元格中的日历日相关的每日备注。" sqref="B5" xr:uid="{00000000-0002-0000-0200-000004000000}"/>
    <dataValidation allowBlank="1" showInputMessage="1" prompt="在此单元格中输入每月备注" sqref="D15:H15" xr:uid="{00000000-0002-0000-0200-000005000000}"/>
    <dataValidation allowBlank="1" showInputMessage="1" prompt="在下方单元格中输入每月备注" sqref="D14:H14" xr:uid="{00000000-0002-0000-02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2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2" t="str">
        <f>CalendarYear&amp;" 年 4 月"</f>
        <v>2022 年 4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4">
      <c r="A3" s="1"/>
      <c r="B3" s="21" t="str">
        <f>WeekStart</f>
        <v>星期一</v>
      </c>
      <c r="C3" s="21" t="str">
        <f t="shared" ref="C3:H3" si="0">TEXT(C4,"aaaa")</f>
        <v>星期二</v>
      </c>
      <c r="D3" s="21" t="str">
        <f t="shared" si="0"/>
        <v>星期三</v>
      </c>
      <c r="E3" s="21" t="str">
        <f t="shared" si="0"/>
        <v>星期四</v>
      </c>
      <c r="F3" s="21" t="str">
        <f t="shared" si="0"/>
        <v>星期五</v>
      </c>
      <c r="G3" s="21" t="str">
        <f t="shared" si="0"/>
        <v>星期六</v>
      </c>
      <c r="H3" s="21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DaysAndWeeks+DATE(CalendarYear,4,1)-WEEKDAY(DATE(CalendarYear,4,1),(WeekStart="星期一")+1)+1</f>
        <v>44648</v>
      </c>
      <c r="C4" s="23">
        <v>44649</v>
      </c>
      <c r="D4" s="23">
        <v>44650</v>
      </c>
      <c r="E4" s="23">
        <v>44651</v>
      </c>
      <c r="F4" s="23">
        <v>44652</v>
      </c>
      <c r="G4" s="23">
        <v>44653</v>
      </c>
      <c r="H4" s="23">
        <v>44654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7">
        <f t="array" ref="B6:H6">DaysAndWeeks+DATE(CalendarYear,4,1)-WEEKDAY(DATE(CalendarYear,4,1),(WeekStart="星期一")+1)+8</f>
        <v>44655</v>
      </c>
      <c r="C6" s="27">
        <v>44656</v>
      </c>
      <c r="D6" s="27">
        <v>44657</v>
      </c>
      <c r="E6" s="27">
        <v>44658</v>
      </c>
      <c r="F6" s="27">
        <v>44659</v>
      </c>
      <c r="G6" s="27">
        <v>44660</v>
      </c>
      <c r="H6" s="27">
        <v>44661</v>
      </c>
    </row>
    <row r="7" spans="1:9" s="13" customFormat="1" ht="48" customHeight="1" x14ac:dyDescent="0.35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5">
      <c r="A8" s="7"/>
      <c r="B8" s="23">
        <f t="array" ref="B8:H8">DaysAndWeeks+DATE(CalendarYear,4,1)-WEEKDAY(DATE(CalendarYear,4,1),(WeekStart="星期一")+1)+15</f>
        <v>44662</v>
      </c>
      <c r="C8" s="23">
        <v>44663</v>
      </c>
      <c r="D8" s="23">
        <v>44664</v>
      </c>
      <c r="E8" s="23">
        <v>44665</v>
      </c>
      <c r="F8" s="23">
        <v>44666</v>
      </c>
      <c r="G8" s="23">
        <v>44667</v>
      </c>
      <c r="H8" s="23">
        <v>44668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7">
        <f t="array" ref="B10:H10">DaysAndWeeks+DATE(CalendarYear,4,1)-WEEKDAY(DATE(CalendarYear,4,1),(WeekStart="星期一")+1)+22</f>
        <v>44669</v>
      </c>
      <c r="C10" s="27">
        <v>44670</v>
      </c>
      <c r="D10" s="27">
        <v>44671</v>
      </c>
      <c r="E10" s="27">
        <v>44672</v>
      </c>
      <c r="F10" s="27">
        <v>44673</v>
      </c>
      <c r="G10" s="27">
        <v>44674</v>
      </c>
      <c r="H10" s="27">
        <v>44675</v>
      </c>
    </row>
    <row r="11" spans="1:9" s="13" customFormat="1" ht="48" customHeight="1" x14ac:dyDescent="0.35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5">
      <c r="A12" s="7"/>
      <c r="B12" s="23">
        <f t="array" ref="B12:H12">DaysAndWeeks+DATE(CalendarYear,4,1)-WEEKDAY(DATE(CalendarYear,4,1),(WeekStart="星期一")+1)+29</f>
        <v>44676</v>
      </c>
      <c r="C12" s="23">
        <v>44677</v>
      </c>
      <c r="D12" s="23">
        <v>44678</v>
      </c>
      <c r="E12" s="23">
        <v>44679</v>
      </c>
      <c r="F12" s="23">
        <v>44680</v>
      </c>
      <c r="G12" s="23">
        <v>44681</v>
      </c>
      <c r="H12" s="23">
        <v>44682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7">
        <f t="array" ref="B14:C14">DaysAndWeeks+DATE(CalendarYear,4,1)-WEEKDAY(DATE(CalendarYear,4,1),(WeekStart="星期一")+1)+36</f>
        <v>44683</v>
      </c>
      <c r="C14" s="27">
        <v>44684</v>
      </c>
      <c r="D14" s="33" t="s">
        <v>0</v>
      </c>
      <c r="E14" s="33"/>
      <c r="F14" s="33"/>
      <c r="G14" s="33"/>
      <c r="H14" s="33"/>
    </row>
    <row r="15" spans="1:9" s="13" customFormat="1" ht="48" customHeight="1" x14ac:dyDescent="0.35">
      <c r="A15" s="11"/>
      <c r="B15" s="22"/>
      <c r="C15" s="22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自动确定工作日" sqref="C3:H3" xr:uid="{00000000-0002-0000-03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300-000001000000}"/>
    <dataValidation allowBlank="1" showInputMessage="1" showErrorMessage="1" prompt="4 月日历" sqref="A1" xr:uid="{00000000-0002-0000-03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300-000003000000}"/>
    <dataValidation allowBlank="1" showInputMessage="1" prompt="在下方单元格中输入每月备注" sqref="D14:H14" xr:uid="{00000000-0002-0000-0300-000004000000}"/>
    <dataValidation allowBlank="1" showInputMessage="1" prompt="在此单元格中输入每月备注" sqref="D15:H15" xr:uid="{00000000-0002-0000-0300-000005000000}"/>
    <dataValidation allowBlank="1" showInputMessage="1" showErrorMessage="1" prompt="此行和第 7、9、11、13 和 15 行包含的单元格用于输入与上述单元格中的日历日相关的每日备注。" sqref="B5" xr:uid="{00000000-0002-0000-03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3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2" t="str">
        <f>CalendarYear&amp;" 年 5 月"</f>
        <v>2022 年 5 月</v>
      </c>
      <c r="C2" s="32"/>
      <c r="D2" s="32"/>
      <c r="E2" s="3"/>
      <c r="F2" s="3"/>
      <c r="G2" s="3"/>
      <c r="H2" s="4"/>
    </row>
    <row r="3" spans="1:9" s="6" customFormat="1" ht="19.5" customHeight="1" thickBot="1" x14ac:dyDescent="0.4">
      <c r="A3" s="1"/>
      <c r="B3" s="21" t="str">
        <f>WeekStart</f>
        <v>星期一</v>
      </c>
      <c r="C3" s="21" t="str">
        <f t="shared" ref="C3:H3" si="0">TEXT(C4,"aaaa")</f>
        <v>星期二</v>
      </c>
      <c r="D3" s="21" t="str">
        <f t="shared" si="0"/>
        <v>星期三</v>
      </c>
      <c r="E3" s="21" t="str">
        <f t="shared" si="0"/>
        <v>星期四</v>
      </c>
      <c r="F3" s="21" t="str">
        <f t="shared" si="0"/>
        <v>星期五</v>
      </c>
      <c r="G3" s="21" t="str">
        <f t="shared" si="0"/>
        <v>星期六</v>
      </c>
      <c r="H3" s="21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DaysAndWeeks+DATE(CalendarYear,5,1)-WEEKDAY(DATE(CalendarYear,5,1),(WeekStart="星期一")+1)+1</f>
        <v>44676</v>
      </c>
      <c r="C4" s="23">
        <v>44677</v>
      </c>
      <c r="D4" s="23">
        <v>44678</v>
      </c>
      <c r="E4" s="23">
        <v>44679</v>
      </c>
      <c r="F4" s="23">
        <v>44680</v>
      </c>
      <c r="G4" s="23">
        <v>44681</v>
      </c>
      <c r="H4" s="23">
        <v>44682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7">
        <f t="array" ref="B6:H6">DaysAndWeeks+DATE(CalendarYear,5,1)-WEEKDAY(DATE(CalendarYear,5,1),(WeekStart="星期一")+1)+8</f>
        <v>44683</v>
      </c>
      <c r="C6" s="27">
        <v>44684</v>
      </c>
      <c r="D6" s="27">
        <v>44685</v>
      </c>
      <c r="E6" s="27">
        <v>44686</v>
      </c>
      <c r="F6" s="27">
        <v>44687</v>
      </c>
      <c r="G6" s="27">
        <v>44688</v>
      </c>
      <c r="H6" s="27">
        <v>44689</v>
      </c>
    </row>
    <row r="7" spans="1:9" s="13" customFormat="1" ht="48" customHeight="1" x14ac:dyDescent="0.35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5">
      <c r="A8" s="7"/>
      <c r="B8" s="23">
        <f t="array" ref="B8:H8">DaysAndWeeks+DATE(CalendarYear,5,1)-WEEKDAY(DATE(CalendarYear,5,1),(WeekStart="星期一")+1)+15</f>
        <v>44690</v>
      </c>
      <c r="C8" s="23">
        <v>44691</v>
      </c>
      <c r="D8" s="23">
        <v>44692</v>
      </c>
      <c r="E8" s="23">
        <v>44693</v>
      </c>
      <c r="F8" s="23">
        <v>44694</v>
      </c>
      <c r="G8" s="23">
        <v>44695</v>
      </c>
      <c r="H8" s="23">
        <v>44696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7">
        <f t="array" ref="B10:H10">DaysAndWeeks+DATE(CalendarYear,5,1)-WEEKDAY(DATE(CalendarYear,5,1),(WeekStart="星期一")+1)+22</f>
        <v>44697</v>
      </c>
      <c r="C10" s="27">
        <v>44698</v>
      </c>
      <c r="D10" s="27">
        <v>44699</v>
      </c>
      <c r="E10" s="27">
        <v>44700</v>
      </c>
      <c r="F10" s="27">
        <v>44701</v>
      </c>
      <c r="G10" s="27">
        <v>44702</v>
      </c>
      <c r="H10" s="27">
        <v>44703</v>
      </c>
    </row>
    <row r="11" spans="1:9" s="13" customFormat="1" ht="48" customHeight="1" x14ac:dyDescent="0.35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5">
      <c r="A12" s="7"/>
      <c r="B12" s="23">
        <f t="array" ref="B12:H12">DaysAndWeeks+DATE(CalendarYear,5,1)-WEEKDAY(DATE(CalendarYear,5,1),(WeekStart="星期一")+1)+29</f>
        <v>44704</v>
      </c>
      <c r="C12" s="23">
        <v>44705</v>
      </c>
      <c r="D12" s="23">
        <v>44706</v>
      </c>
      <c r="E12" s="23">
        <v>44707</v>
      </c>
      <c r="F12" s="23">
        <v>44708</v>
      </c>
      <c r="G12" s="23">
        <v>44709</v>
      </c>
      <c r="H12" s="23">
        <v>44710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7">
        <f t="array" ref="B14:C14">DaysAndWeeks+DATE(CalendarYear,5,1)-WEEKDAY(DATE(CalendarYear,5,1),(WeekStart="星期一")+1)+36</f>
        <v>44711</v>
      </c>
      <c r="C14" s="27">
        <v>44712</v>
      </c>
      <c r="D14" s="33" t="s">
        <v>0</v>
      </c>
      <c r="E14" s="33"/>
      <c r="F14" s="33"/>
      <c r="G14" s="33"/>
      <c r="H14" s="33"/>
    </row>
    <row r="15" spans="1:9" s="13" customFormat="1" ht="48" customHeight="1" x14ac:dyDescent="0.35">
      <c r="A15" s="11"/>
      <c r="B15" s="22"/>
      <c r="C15" s="22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自动确定工作日" sqref="C3:H3" xr:uid="{00000000-0002-0000-04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400-000001000000}"/>
    <dataValidation allowBlank="1" showInputMessage="1" showErrorMessage="1" prompt="5 月日历" sqref="A1" xr:uid="{00000000-0002-0000-04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400-000003000000}"/>
    <dataValidation allowBlank="1" showInputMessage="1" showErrorMessage="1" prompt="此行和第 7、9、11、13 和 15 行包含的单元格用于输入与上述单元格中的日历日相关的每日备注。" sqref="B5" xr:uid="{00000000-0002-0000-0400-000004000000}"/>
    <dataValidation allowBlank="1" showInputMessage="1" prompt="在此单元格中输入每月备注" sqref="D15:H15" xr:uid="{00000000-0002-0000-0400-000005000000}"/>
    <dataValidation allowBlank="1" showInputMessage="1" prompt="在下方单元格中输入每月备注" sqref="D14:H14" xr:uid="{00000000-0002-0000-04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4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5" t="str">
        <f>CalendarYear&amp;" 年 6 月"</f>
        <v>2022 年 6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4">
      <c r="A3" s="1"/>
      <c r="B3" s="19" t="str">
        <f>WeekStart</f>
        <v>星期一</v>
      </c>
      <c r="C3" s="19" t="str">
        <f t="shared" ref="C3:H3" si="0">TEXT(C4,"aaaa")</f>
        <v>星期二</v>
      </c>
      <c r="D3" s="19" t="str">
        <f t="shared" si="0"/>
        <v>星期三</v>
      </c>
      <c r="E3" s="19" t="str">
        <f t="shared" si="0"/>
        <v>星期四</v>
      </c>
      <c r="F3" s="19" t="str">
        <f t="shared" si="0"/>
        <v>星期五</v>
      </c>
      <c r="G3" s="19" t="str">
        <f t="shared" si="0"/>
        <v>星期六</v>
      </c>
      <c r="H3" s="19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DaysAndWeeks+DATE(CalendarYear,6,1)-WEEKDAY(DATE(CalendarYear,6,1),(WeekStart="星期一")+1)+1</f>
        <v>44711</v>
      </c>
      <c r="C4" s="23">
        <v>44712</v>
      </c>
      <c r="D4" s="23">
        <v>44713</v>
      </c>
      <c r="E4" s="23">
        <v>44714</v>
      </c>
      <c r="F4" s="23">
        <v>44715</v>
      </c>
      <c r="G4" s="23">
        <v>44716</v>
      </c>
      <c r="H4" s="23">
        <v>44717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6">
        <f t="array" ref="B6:H6">DaysAndWeeks+DATE(CalendarYear,6,1)-WEEKDAY(DATE(CalendarYear,6,1),(WeekStart="星期一")+1)+8</f>
        <v>44718</v>
      </c>
      <c r="C6" s="26">
        <v>44719</v>
      </c>
      <c r="D6" s="26">
        <v>44720</v>
      </c>
      <c r="E6" s="26">
        <v>44721</v>
      </c>
      <c r="F6" s="26">
        <v>44722</v>
      </c>
      <c r="G6" s="26">
        <v>44723</v>
      </c>
      <c r="H6" s="26">
        <v>44724</v>
      </c>
    </row>
    <row r="7" spans="1:9" s="13" customFormat="1" ht="48" customHeight="1" x14ac:dyDescent="0.35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5">
      <c r="A8" s="7"/>
      <c r="B8" s="23">
        <f t="array" ref="B8:H8">DaysAndWeeks+DATE(CalendarYear,6,1)-WEEKDAY(DATE(CalendarYear,6,1),(WeekStart="星期一")+1)+15</f>
        <v>44725</v>
      </c>
      <c r="C8" s="23">
        <v>44726</v>
      </c>
      <c r="D8" s="23">
        <v>44727</v>
      </c>
      <c r="E8" s="23">
        <v>44728</v>
      </c>
      <c r="F8" s="23">
        <v>44729</v>
      </c>
      <c r="G8" s="23">
        <v>44730</v>
      </c>
      <c r="H8" s="23">
        <v>44731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6">
        <f t="array" ref="B10:H10">DaysAndWeeks+DATE(CalendarYear,6,1)-WEEKDAY(DATE(CalendarYear,6,1),(WeekStart="星期一")+1)+22</f>
        <v>44732</v>
      </c>
      <c r="C10" s="26">
        <v>44733</v>
      </c>
      <c r="D10" s="26">
        <v>44734</v>
      </c>
      <c r="E10" s="26">
        <v>44735</v>
      </c>
      <c r="F10" s="26">
        <v>44736</v>
      </c>
      <c r="G10" s="26">
        <v>44737</v>
      </c>
      <c r="H10" s="26">
        <v>44738</v>
      </c>
    </row>
    <row r="11" spans="1:9" s="13" customFormat="1" ht="48" customHeight="1" x14ac:dyDescent="0.35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5">
      <c r="A12" s="7"/>
      <c r="B12" s="23">
        <f t="array" ref="B12:H12">DaysAndWeeks+DATE(CalendarYear,6,1)-WEEKDAY(DATE(CalendarYear,6,1),(WeekStart="星期一")+1)+29</f>
        <v>44739</v>
      </c>
      <c r="C12" s="23">
        <v>44740</v>
      </c>
      <c r="D12" s="23">
        <v>44741</v>
      </c>
      <c r="E12" s="23">
        <v>44742</v>
      </c>
      <c r="F12" s="23">
        <v>44743</v>
      </c>
      <c r="G12" s="23">
        <v>44744</v>
      </c>
      <c r="H12" s="23">
        <v>44745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6">
        <f t="array" ref="B14:C14">DaysAndWeeks+DATE(CalendarYear,6,1)-WEEKDAY(DATE(CalendarYear,6,1),(WeekStart="星期一")+1)+36</f>
        <v>44746</v>
      </c>
      <c r="C14" s="26">
        <v>44747</v>
      </c>
      <c r="D14" s="36" t="s">
        <v>0</v>
      </c>
      <c r="E14" s="36"/>
      <c r="F14" s="36"/>
      <c r="G14" s="36"/>
      <c r="H14" s="36"/>
    </row>
    <row r="15" spans="1:9" s="13" customFormat="1" ht="48" customHeight="1" x14ac:dyDescent="0.35">
      <c r="A15" s="11"/>
      <c r="B15" s="20"/>
      <c r="C15" s="20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自动确定工作日" sqref="C3:H3" xr:uid="{00000000-0002-0000-0500-000000000000}"/>
    <dataValidation allowBlank="1" showInputMessage="1" showErrorMessage="1" prompt="6 月日历" sqref="A1" xr:uid="{00000000-0002-0000-05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5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500-000003000000}"/>
    <dataValidation allowBlank="1" showInputMessage="1" prompt="在下方单元格中输入每月备注" sqref="D14:H14" xr:uid="{00000000-0002-0000-0500-000004000000}"/>
    <dataValidation allowBlank="1" showInputMessage="1" prompt="在此单元格中输入每月备注" sqref="D15:H15" xr:uid="{00000000-0002-0000-0500-000005000000}"/>
    <dataValidation allowBlank="1" showInputMessage="1" showErrorMessage="1" prompt="此行和第 7、9、11、13 和 15 行包含的单元格用于输入与上述单元格中的日历日相关的每日备注。" sqref="B5" xr:uid="{00000000-0002-0000-05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5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5" t="str">
        <f>CalendarYear&amp;" 年 7 月"</f>
        <v>2022 年 7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4">
      <c r="A3" s="1"/>
      <c r="B3" s="19" t="str">
        <f>WeekStart</f>
        <v>星期一</v>
      </c>
      <c r="C3" s="19" t="str">
        <f t="shared" ref="C3:H3" si="0">TEXT(C4,"aaaa")</f>
        <v>星期二</v>
      </c>
      <c r="D3" s="19" t="str">
        <f t="shared" si="0"/>
        <v>星期三</v>
      </c>
      <c r="E3" s="19" t="str">
        <f t="shared" si="0"/>
        <v>星期四</v>
      </c>
      <c r="F3" s="19" t="str">
        <f t="shared" si="0"/>
        <v>星期五</v>
      </c>
      <c r="G3" s="19" t="str">
        <f t="shared" si="0"/>
        <v>星期六</v>
      </c>
      <c r="H3" s="19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DaysAndWeeks+DATE(CalendarYear,7,1)-WEEKDAY(DATE(CalendarYear,7,1),(WeekStart="星期一")+1)+1</f>
        <v>44739</v>
      </c>
      <c r="C4" s="23">
        <v>44740</v>
      </c>
      <c r="D4" s="23">
        <v>44741</v>
      </c>
      <c r="E4" s="23">
        <v>44742</v>
      </c>
      <c r="F4" s="23">
        <v>44743</v>
      </c>
      <c r="G4" s="23">
        <v>44744</v>
      </c>
      <c r="H4" s="23">
        <v>44745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6">
        <f t="array" ref="B6:H6">DaysAndWeeks+DATE(CalendarYear,7,1)-WEEKDAY(DATE(CalendarYear,7,1),(WeekStart="星期一")+1)+8</f>
        <v>44746</v>
      </c>
      <c r="C6" s="26">
        <v>44747</v>
      </c>
      <c r="D6" s="26">
        <v>44748</v>
      </c>
      <c r="E6" s="26">
        <v>44749</v>
      </c>
      <c r="F6" s="26">
        <v>44750</v>
      </c>
      <c r="G6" s="26">
        <v>44751</v>
      </c>
      <c r="H6" s="26">
        <v>44752</v>
      </c>
    </row>
    <row r="7" spans="1:9" s="13" customFormat="1" ht="48" customHeight="1" x14ac:dyDescent="0.35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5">
      <c r="A8" s="7"/>
      <c r="B8" s="23">
        <f t="array" ref="B8:H8">DaysAndWeeks+DATE(CalendarYear,7,1)-WEEKDAY(DATE(CalendarYear,7,1),(WeekStart="星期一")+1)+15</f>
        <v>44753</v>
      </c>
      <c r="C8" s="23">
        <v>44754</v>
      </c>
      <c r="D8" s="23">
        <v>44755</v>
      </c>
      <c r="E8" s="23">
        <v>44756</v>
      </c>
      <c r="F8" s="23">
        <v>44757</v>
      </c>
      <c r="G8" s="23">
        <v>44758</v>
      </c>
      <c r="H8" s="23">
        <v>44759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6">
        <f t="array" ref="B10:H10">DaysAndWeeks+DATE(CalendarYear,7,1)-WEEKDAY(DATE(CalendarYear,7,1),(WeekStart="星期一")+1)+22</f>
        <v>44760</v>
      </c>
      <c r="C10" s="26">
        <v>44761</v>
      </c>
      <c r="D10" s="26">
        <v>44762</v>
      </c>
      <c r="E10" s="26">
        <v>44763</v>
      </c>
      <c r="F10" s="26">
        <v>44764</v>
      </c>
      <c r="G10" s="26">
        <v>44765</v>
      </c>
      <c r="H10" s="26">
        <v>44766</v>
      </c>
    </row>
    <row r="11" spans="1:9" s="13" customFormat="1" ht="48" customHeight="1" x14ac:dyDescent="0.35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5">
      <c r="A12" s="7"/>
      <c r="B12" s="23">
        <f t="array" ref="B12:H12">DaysAndWeeks+DATE(CalendarYear,7,1)-WEEKDAY(DATE(CalendarYear,7,1),(WeekStart="星期一")+1)+29</f>
        <v>44767</v>
      </c>
      <c r="C12" s="23">
        <v>44768</v>
      </c>
      <c r="D12" s="23">
        <v>44769</v>
      </c>
      <c r="E12" s="23">
        <v>44770</v>
      </c>
      <c r="F12" s="23">
        <v>44771</v>
      </c>
      <c r="G12" s="23">
        <v>44772</v>
      </c>
      <c r="H12" s="23">
        <v>44773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6">
        <f t="array" ref="B14:C14">DaysAndWeeks+DATE(CalendarYear,7,1)-WEEKDAY(DATE(CalendarYear,7,1),(WeekStart="星期一")+1)+36</f>
        <v>44774</v>
      </c>
      <c r="C14" s="26">
        <v>44775</v>
      </c>
      <c r="D14" s="36" t="s">
        <v>0</v>
      </c>
      <c r="E14" s="36"/>
      <c r="F14" s="36"/>
      <c r="G14" s="36"/>
      <c r="H14" s="36"/>
    </row>
    <row r="15" spans="1:9" s="13" customFormat="1" ht="48" customHeight="1" x14ac:dyDescent="0.35">
      <c r="A15" s="11"/>
      <c r="B15" s="20"/>
      <c r="C15" s="20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自动确定工作日" sqref="C3:H3" xr:uid="{00000000-0002-0000-0600-000000000000}"/>
    <dataValidation allowBlank="1" showInputMessage="1" showErrorMessage="1" prompt="7 月日历" sqref="A1" xr:uid="{00000000-0002-0000-06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6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600-000003000000}"/>
    <dataValidation allowBlank="1" showInputMessage="1" showErrorMessage="1" prompt="此行和第 7、9、11、13 和 15 行包含的单元格用于输入与上述单元格中的日历日相关的每日备注。" sqref="B5" xr:uid="{00000000-0002-0000-0600-000004000000}"/>
    <dataValidation allowBlank="1" showInputMessage="1" prompt="在此单元格中输入每月备注" sqref="D15:H15" xr:uid="{00000000-0002-0000-0600-000005000000}"/>
    <dataValidation allowBlank="1" showInputMessage="1" prompt="在下方单元格中输入每月备注" sqref="D14:H14" xr:uid="{00000000-0002-0000-06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6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5" t="str">
        <f>CalendarYear&amp;" 年 8 月"</f>
        <v>2022 年 8 月</v>
      </c>
      <c r="C2" s="35"/>
      <c r="D2" s="35"/>
      <c r="E2" s="3"/>
      <c r="F2" s="3"/>
      <c r="G2" s="3"/>
      <c r="H2" s="4"/>
    </row>
    <row r="3" spans="1:9" s="6" customFormat="1" ht="19.5" customHeight="1" thickBot="1" x14ac:dyDescent="0.4">
      <c r="A3" s="1"/>
      <c r="B3" s="19" t="str">
        <f>WeekStart</f>
        <v>星期一</v>
      </c>
      <c r="C3" s="19" t="str">
        <f t="shared" ref="C3:H3" si="0">TEXT(C4,"aaaa")</f>
        <v>星期二</v>
      </c>
      <c r="D3" s="19" t="str">
        <f t="shared" si="0"/>
        <v>星期三</v>
      </c>
      <c r="E3" s="19" t="str">
        <f t="shared" si="0"/>
        <v>星期四</v>
      </c>
      <c r="F3" s="19" t="str">
        <f t="shared" si="0"/>
        <v>星期五</v>
      </c>
      <c r="G3" s="19" t="str">
        <f t="shared" si="0"/>
        <v>星期六</v>
      </c>
      <c r="H3" s="19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DaysAndWeeks+DATE(CalendarYear,8,1)-WEEKDAY(DATE(CalendarYear,8,1),(WeekStart="星期一")+1)+1</f>
        <v>44774</v>
      </c>
      <c r="C4" s="23">
        <v>44775</v>
      </c>
      <c r="D4" s="23">
        <v>44776</v>
      </c>
      <c r="E4" s="23">
        <v>44777</v>
      </c>
      <c r="F4" s="23">
        <v>44778</v>
      </c>
      <c r="G4" s="23">
        <v>44779</v>
      </c>
      <c r="H4" s="23">
        <v>44780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6">
        <f t="array" ref="B6:H6">DaysAndWeeks+DATE(CalendarYear,8,1)-WEEKDAY(DATE(CalendarYear,8,1),(WeekStart="星期一")+1)+8</f>
        <v>44781</v>
      </c>
      <c r="C6" s="26">
        <v>44782</v>
      </c>
      <c r="D6" s="26">
        <v>44783</v>
      </c>
      <c r="E6" s="26">
        <v>44784</v>
      </c>
      <c r="F6" s="26">
        <v>44785</v>
      </c>
      <c r="G6" s="26">
        <v>44786</v>
      </c>
      <c r="H6" s="26">
        <v>44787</v>
      </c>
    </row>
    <row r="7" spans="1:9" s="13" customFormat="1" ht="48" customHeight="1" x14ac:dyDescent="0.35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5">
      <c r="A8" s="7"/>
      <c r="B8" s="23">
        <f t="array" ref="B8:H8">DaysAndWeeks+DATE(CalendarYear,8,1)-WEEKDAY(DATE(CalendarYear,8,1),(WeekStart="星期一")+1)+15</f>
        <v>44788</v>
      </c>
      <c r="C8" s="23">
        <v>44789</v>
      </c>
      <c r="D8" s="23">
        <v>44790</v>
      </c>
      <c r="E8" s="23">
        <v>44791</v>
      </c>
      <c r="F8" s="23">
        <v>44792</v>
      </c>
      <c r="G8" s="23">
        <v>44793</v>
      </c>
      <c r="H8" s="23">
        <v>44794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6">
        <f t="array" ref="B10:H10">DaysAndWeeks+DATE(CalendarYear,8,1)-WEEKDAY(DATE(CalendarYear,8,1),(WeekStart="星期一")+1)+22</f>
        <v>44795</v>
      </c>
      <c r="C10" s="26">
        <v>44796</v>
      </c>
      <c r="D10" s="26">
        <v>44797</v>
      </c>
      <c r="E10" s="26">
        <v>44798</v>
      </c>
      <c r="F10" s="26">
        <v>44799</v>
      </c>
      <c r="G10" s="26">
        <v>44800</v>
      </c>
      <c r="H10" s="26">
        <v>44801</v>
      </c>
    </row>
    <row r="11" spans="1:9" s="13" customFormat="1" ht="48" customHeight="1" x14ac:dyDescent="0.35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5">
      <c r="A12" s="7"/>
      <c r="B12" s="23">
        <f t="array" ref="B12:H12">DaysAndWeeks+DATE(CalendarYear,8,1)-WEEKDAY(DATE(CalendarYear,8,1),(WeekStart="星期一")+1)+29</f>
        <v>44802</v>
      </c>
      <c r="C12" s="23">
        <v>44803</v>
      </c>
      <c r="D12" s="23">
        <v>44804</v>
      </c>
      <c r="E12" s="23">
        <v>44805</v>
      </c>
      <c r="F12" s="23">
        <v>44806</v>
      </c>
      <c r="G12" s="23">
        <v>44807</v>
      </c>
      <c r="H12" s="23">
        <v>44808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6">
        <f t="array" ref="B14:C14">DaysAndWeeks+DATE(CalendarYear,8,1)-WEEKDAY(DATE(CalendarYear,8,1),(WeekStart="星期一")+1)+36</f>
        <v>44809</v>
      </c>
      <c r="C14" s="26">
        <v>44810</v>
      </c>
      <c r="D14" s="36" t="s">
        <v>0</v>
      </c>
      <c r="E14" s="36"/>
      <c r="F14" s="36"/>
      <c r="G14" s="36"/>
      <c r="H14" s="36"/>
    </row>
    <row r="15" spans="1:9" s="13" customFormat="1" ht="48" customHeight="1" x14ac:dyDescent="0.35">
      <c r="A15" s="11"/>
      <c r="B15" s="20"/>
      <c r="C15" s="20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自动确定工作日" sqref="C3:H3" xr:uid="{00000000-0002-0000-07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700-000001000000}"/>
    <dataValidation allowBlank="1" showInputMessage="1" showErrorMessage="1" prompt="8 月日历" sqref="A1" xr:uid="{00000000-0002-0000-07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700-000003000000}"/>
    <dataValidation allowBlank="1" showInputMessage="1" prompt="在下方单元格中输入每月备注" sqref="D14:H14" xr:uid="{00000000-0002-0000-0700-000004000000}"/>
    <dataValidation allowBlank="1" showInputMessage="1" prompt="在此单元格中输入每月备注" sqref="D15:H15" xr:uid="{00000000-0002-0000-0700-000005000000}"/>
    <dataValidation allowBlank="1" showInputMessage="1" showErrorMessage="1" prompt="此行和第 7、9、11、13 和 15 行包含的单元格用于输入与上述单元格中的日历日相关的每日备注。" sqref="B5" xr:uid="{00000000-0002-0000-07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7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zoomScaleNormal="10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8" t="str">
        <f>CalendarYear&amp;" 年 9 月"</f>
        <v>2022 年 9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4">
      <c r="A3" s="1"/>
      <c r="B3" s="17" t="str">
        <f>WeekStart</f>
        <v>星期一</v>
      </c>
      <c r="C3" s="17" t="str">
        <f t="shared" ref="C3:H3" si="0">TEXT(C4,"aaaa")</f>
        <v>星期二</v>
      </c>
      <c r="D3" s="17" t="str">
        <f t="shared" si="0"/>
        <v>星期三</v>
      </c>
      <c r="E3" s="17" t="str">
        <f t="shared" si="0"/>
        <v>星期四</v>
      </c>
      <c r="F3" s="17" t="str">
        <f t="shared" si="0"/>
        <v>星期五</v>
      </c>
      <c r="G3" s="17" t="str">
        <f t="shared" si="0"/>
        <v>星期六</v>
      </c>
      <c r="H3" s="17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DaysAndWeeks+DATE(CalendarYear,9,1)-WEEKDAY(DATE(CalendarYear,9,1),(WeekStart="星期一")+1)+1</f>
        <v>44802</v>
      </c>
      <c r="C4" s="23">
        <v>44803</v>
      </c>
      <c r="D4" s="23">
        <v>44804</v>
      </c>
      <c r="E4" s="23">
        <v>44805</v>
      </c>
      <c r="F4" s="23">
        <v>44806</v>
      </c>
      <c r="G4" s="23">
        <v>44807</v>
      </c>
      <c r="H4" s="23">
        <v>44808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5">
        <f t="array" ref="B6:H6">DaysAndWeeks+DATE(CalendarYear,9,1)-WEEKDAY(DATE(CalendarYear,9,1),(WeekStart="星期一")+1)+8</f>
        <v>44809</v>
      </c>
      <c r="C6" s="25">
        <v>44810</v>
      </c>
      <c r="D6" s="25">
        <v>44811</v>
      </c>
      <c r="E6" s="25">
        <v>44812</v>
      </c>
      <c r="F6" s="25">
        <v>44813</v>
      </c>
      <c r="G6" s="25">
        <v>44814</v>
      </c>
      <c r="H6" s="25">
        <v>44815</v>
      </c>
    </row>
    <row r="7" spans="1:9" s="13" customFormat="1" ht="48" customHeight="1" x14ac:dyDescent="0.35">
      <c r="A7" s="11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35">
      <c r="A8" s="7"/>
      <c r="B8" s="23">
        <f t="array" ref="B8:H8">DaysAndWeeks+DATE(CalendarYear,9,1)-WEEKDAY(DATE(CalendarYear,9,1),(WeekStart="星期一")+1)+15</f>
        <v>44816</v>
      </c>
      <c r="C8" s="23">
        <v>44817</v>
      </c>
      <c r="D8" s="23">
        <v>44818</v>
      </c>
      <c r="E8" s="23">
        <v>44819</v>
      </c>
      <c r="F8" s="23">
        <v>44820</v>
      </c>
      <c r="G8" s="23">
        <v>44821</v>
      </c>
      <c r="H8" s="23">
        <v>44822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5">
        <f t="array" ref="B10:H10">DaysAndWeeks+DATE(CalendarYear,9,1)-WEEKDAY(DATE(CalendarYear,9,1),(WeekStart="星期一")+1)+22</f>
        <v>44823</v>
      </c>
      <c r="C10" s="25">
        <v>44824</v>
      </c>
      <c r="D10" s="25">
        <v>44825</v>
      </c>
      <c r="E10" s="25">
        <v>44826</v>
      </c>
      <c r="F10" s="25">
        <v>44827</v>
      </c>
      <c r="G10" s="25">
        <v>44828</v>
      </c>
      <c r="H10" s="25">
        <v>44829</v>
      </c>
    </row>
    <row r="11" spans="1:9" s="13" customFormat="1" ht="48" customHeight="1" x14ac:dyDescent="0.35">
      <c r="A11" s="11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35">
      <c r="A12" s="7"/>
      <c r="B12" s="23">
        <f t="array" ref="B12:H12">DaysAndWeeks+DATE(CalendarYear,9,1)-WEEKDAY(DATE(CalendarYear,9,1),(WeekStart="星期一")+1)+29</f>
        <v>44830</v>
      </c>
      <c r="C12" s="23">
        <v>44831</v>
      </c>
      <c r="D12" s="23">
        <v>44832</v>
      </c>
      <c r="E12" s="23">
        <v>44833</v>
      </c>
      <c r="F12" s="23">
        <v>44834</v>
      </c>
      <c r="G12" s="23">
        <v>44835</v>
      </c>
      <c r="H12" s="23">
        <v>44836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5">
        <f t="array" ref="B14:C14">DaysAndWeeks+DATE(CalendarYear,9,1)-WEEKDAY(DATE(CalendarYear,9,1),(WeekStart="星期一")+1)+36</f>
        <v>44837</v>
      </c>
      <c r="C14" s="25">
        <v>44838</v>
      </c>
      <c r="D14" s="39" t="s">
        <v>0</v>
      </c>
      <c r="E14" s="39"/>
      <c r="F14" s="39"/>
      <c r="G14" s="39"/>
      <c r="H14" s="39"/>
    </row>
    <row r="15" spans="1:9" s="13" customFormat="1" ht="48" customHeight="1" x14ac:dyDescent="0.35">
      <c r="A15" s="11"/>
      <c r="B15" s="18"/>
      <c r="C15" s="18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自动确定工作日" sqref="C3:H3" xr:uid="{00000000-0002-0000-0800-000000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800-000001000000}"/>
    <dataValidation allowBlank="1" showInputMessage="1" showErrorMessage="1" prompt="9 月日历" sqref="A1" xr:uid="{00000000-0002-0000-08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800-000003000000}"/>
    <dataValidation allowBlank="1" showInputMessage="1" showErrorMessage="1" prompt="此行和第 7、9、11、13 和 15 行包含的单元格用于输入与上述单元格中的日历日相关的每日备注。" sqref="B5" xr:uid="{00000000-0002-0000-0800-000004000000}"/>
    <dataValidation allowBlank="1" showInputMessage="1" prompt="在此单元格中输入每月备注" sqref="D15:H15" xr:uid="{00000000-0002-0000-0800-000005000000}"/>
    <dataValidation allowBlank="1" showInputMessage="1" prompt="在下方单元格中输入每月备注" sqref="D14:H14" xr:uid="{00000000-0002-0000-08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8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8" t="str">
        <f>CalendarYear&amp;" 年 10 月"</f>
        <v>2022 年 10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4">
      <c r="A3" s="1"/>
      <c r="B3" s="17" t="str">
        <f>WeekStart</f>
        <v>星期一</v>
      </c>
      <c r="C3" s="17" t="str">
        <f t="shared" ref="C3:H3" si="0">TEXT(C4,"aaaa")</f>
        <v>星期二</v>
      </c>
      <c r="D3" s="17" t="str">
        <f t="shared" si="0"/>
        <v>星期三</v>
      </c>
      <c r="E3" s="17" t="str">
        <f t="shared" si="0"/>
        <v>星期四</v>
      </c>
      <c r="F3" s="17" t="str">
        <f t="shared" si="0"/>
        <v>星期五</v>
      </c>
      <c r="G3" s="17" t="str">
        <f t="shared" si="0"/>
        <v>星期六</v>
      </c>
      <c r="H3" s="17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DaysAndWeeks+DATE(CalendarYear,10,1)-WEEKDAY(DATE(CalendarYear,10,1),(WeekStart="星期一")+1)+1</f>
        <v>44830</v>
      </c>
      <c r="C4" s="23">
        <v>44831</v>
      </c>
      <c r="D4" s="23">
        <v>44832</v>
      </c>
      <c r="E4" s="23">
        <v>44833</v>
      </c>
      <c r="F4" s="23">
        <v>44834</v>
      </c>
      <c r="G4" s="23">
        <v>44835</v>
      </c>
      <c r="H4" s="23">
        <v>44836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5">
        <f t="array" ref="B6:H6">DaysAndWeeks+DATE(CalendarYear,10,1)-WEEKDAY(DATE(CalendarYear,10,1),(WeekStart="星期一")+1)+8</f>
        <v>44837</v>
      </c>
      <c r="C6" s="25">
        <v>44838</v>
      </c>
      <c r="D6" s="25">
        <v>44839</v>
      </c>
      <c r="E6" s="25">
        <v>44840</v>
      </c>
      <c r="F6" s="25">
        <v>44841</v>
      </c>
      <c r="G6" s="25">
        <v>44842</v>
      </c>
      <c r="H6" s="25">
        <v>44843</v>
      </c>
    </row>
    <row r="7" spans="1:9" s="13" customFormat="1" ht="48" customHeight="1" x14ac:dyDescent="0.35">
      <c r="A7" s="11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35">
      <c r="A8" s="7"/>
      <c r="B8" s="23">
        <f t="array" ref="B8:H8">DaysAndWeeks+DATE(CalendarYear,10,1)-WEEKDAY(DATE(CalendarYear,10,1),(WeekStart="星期一")+1)+15</f>
        <v>44844</v>
      </c>
      <c r="C8" s="23">
        <v>44845</v>
      </c>
      <c r="D8" s="23">
        <v>44846</v>
      </c>
      <c r="E8" s="23">
        <v>44847</v>
      </c>
      <c r="F8" s="23">
        <v>44848</v>
      </c>
      <c r="G8" s="23">
        <v>44849</v>
      </c>
      <c r="H8" s="23">
        <v>44850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5">
        <f t="array" ref="B10:H10">DaysAndWeeks+DATE(CalendarYear,10,1)-WEEKDAY(DATE(CalendarYear,10,1),(WeekStart="星期一")+1)+22</f>
        <v>44851</v>
      </c>
      <c r="C10" s="25">
        <v>44852</v>
      </c>
      <c r="D10" s="25">
        <v>44853</v>
      </c>
      <c r="E10" s="25">
        <v>44854</v>
      </c>
      <c r="F10" s="25">
        <v>44855</v>
      </c>
      <c r="G10" s="25">
        <v>44856</v>
      </c>
      <c r="H10" s="25">
        <v>44857</v>
      </c>
    </row>
    <row r="11" spans="1:9" s="13" customFormat="1" ht="48" customHeight="1" x14ac:dyDescent="0.35">
      <c r="A11" s="11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35">
      <c r="A12" s="7"/>
      <c r="B12" s="23">
        <f t="array" ref="B12:H12">DaysAndWeeks+DATE(CalendarYear,10,1)-WEEKDAY(DATE(CalendarYear,10,1),(WeekStart="星期一")+1)+29</f>
        <v>44858</v>
      </c>
      <c r="C12" s="23">
        <v>44859</v>
      </c>
      <c r="D12" s="23">
        <v>44860</v>
      </c>
      <c r="E12" s="23">
        <v>44861</v>
      </c>
      <c r="F12" s="23">
        <v>44862</v>
      </c>
      <c r="G12" s="23">
        <v>44863</v>
      </c>
      <c r="H12" s="23">
        <v>44864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5">
        <f t="array" ref="B14:C14">DaysAndWeeks+DATE(CalendarYear,10,1)-WEEKDAY(DATE(CalendarYear,10,1),(WeekStart="星期一")+1)+36</f>
        <v>44865</v>
      </c>
      <c r="C14" s="25">
        <v>44866</v>
      </c>
      <c r="D14" s="39" t="s">
        <v>0</v>
      </c>
      <c r="E14" s="39"/>
      <c r="F14" s="39"/>
      <c r="G14" s="39"/>
      <c r="H14" s="39"/>
    </row>
    <row r="15" spans="1:9" s="13" customFormat="1" ht="48" customHeight="1" x14ac:dyDescent="0.35">
      <c r="A15" s="11"/>
      <c r="B15" s="18"/>
      <c r="C15" s="18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自动确定工作日" sqref="C3:H3" xr:uid="{00000000-0002-0000-0900-000000000000}"/>
    <dataValidation allowBlank="1" showInputMessage="1" showErrorMessage="1" prompt="10 月日历" sqref="A1" xr:uid="{00000000-0002-0000-09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9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900-000003000000}"/>
    <dataValidation allowBlank="1" showInputMessage="1" prompt="在下方单元格中输入每月备注" sqref="D14:H14" xr:uid="{00000000-0002-0000-0900-000004000000}"/>
    <dataValidation allowBlank="1" showInputMessage="1" prompt="在此单元格中输入每月备注" sqref="D15:H15" xr:uid="{00000000-0002-0000-0900-000005000000}"/>
    <dataValidation allowBlank="1" showInputMessage="1" showErrorMessage="1" prompt="此行和第 7、9、11、13 和 15 行包含的单元格用于输入与上述单元格中的日历日相关的每日备注。" sqref="B5" xr:uid="{00000000-0002-0000-09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9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" customWidth="1"/>
    <col min="11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38" t="str">
        <f>CalendarYear&amp;" 年 11 月"</f>
        <v>2022 年 11 月</v>
      </c>
      <c r="C2" s="38"/>
      <c r="D2" s="38"/>
      <c r="E2" s="3"/>
      <c r="F2" s="3"/>
      <c r="G2" s="3"/>
      <c r="H2" s="4"/>
    </row>
    <row r="3" spans="1:9" s="6" customFormat="1" ht="19.5" customHeight="1" thickBot="1" x14ac:dyDescent="0.4">
      <c r="A3" s="1"/>
      <c r="B3" s="17" t="str">
        <f>WeekStart</f>
        <v>星期一</v>
      </c>
      <c r="C3" s="17" t="str">
        <f t="shared" ref="C3:H3" si="0">TEXT(C4,"aaaa")</f>
        <v>星期二</v>
      </c>
      <c r="D3" s="17" t="str">
        <f t="shared" si="0"/>
        <v>星期三</v>
      </c>
      <c r="E3" s="17" t="str">
        <f t="shared" si="0"/>
        <v>星期四</v>
      </c>
      <c r="F3" s="17" t="str">
        <f t="shared" si="0"/>
        <v>星期五</v>
      </c>
      <c r="G3" s="17" t="str">
        <f t="shared" si="0"/>
        <v>星期六</v>
      </c>
      <c r="H3" s="17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DaysAndWeeks+DATE(CalendarYear,11,1)-WEEKDAY(DATE(CalendarYear,11,1),(WeekStart="星期一")+1)+1</f>
        <v>44865</v>
      </c>
      <c r="C4" s="23">
        <v>44866</v>
      </c>
      <c r="D4" s="23">
        <v>44867</v>
      </c>
      <c r="E4" s="23">
        <v>44868</v>
      </c>
      <c r="F4" s="23">
        <v>44869</v>
      </c>
      <c r="G4" s="23">
        <v>44870</v>
      </c>
      <c r="H4" s="23">
        <v>44871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5">
        <f t="array" ref="B6:H6">DaysAndWeeks+DATE(CalendarYear,11,1)-WEEKDAY(DATE(CalendarYear,11,1),(WeekStart="星期一")+1)+8</f>
        <v>44872</v>
      </c>
      <c r="C6" s="25">
        <v>44873</v>
      </c>
      <c r="D6" s="25">
        <v>44874</v>
      </c>
      <c r="E6" s="25">
        <v>44875</v>
      </c>
      <c r="F6" s="25">
        <v>44876</v>
      </c>
      <c r="G6" s="25">
        <v>44877</v>
      </c>
      <c r="H6" s="25">
        <v>44878</v>
      </c>
    </row>
    <row r="7" spans="1:9" s="13" customFormat="1" ht="48" customHeight="1" x14ac:dyDescent="0.35">
      <c r="A7" s="11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35">
      <c r="A8" s="7"/>
      <c r="B8" s="23">
        <f t="array" ref="B8:H8">DaysAndWeeks+DATE(CalendarYear,11,1)-WEEKDAY(DATE(CalendarYear,11,1),(WeekStart="星期一")+1)+15</f>
        <v>44879</v>
      </c>
      <c r="C8" s="23">
        <v>44880</v>
      </c>
      <c r="D8" s="23">
        <v>44881</v>
      </c>
      <c r="E8" s="23">
        <v>44882</v>
      </c>
      <c r="F8" s="23">
        <v>44883</v>
      </c>
      <c r="G8" s="23">
        <v>44884</v>
      </c>
      <c r="H8" s="23">
        <v>44885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5">
        <f t="array" ref="B10:H10">DaysAndWeeks+DATE(CalendarYear,11,1)-WEEKDAY(DATE(CalendarYear,11,1),(WeekStart="星期一")+1)+22</f>
        <v>44886</v>
      </c>
      <c r="C10" s="25">
        <v>44887</v>
      </c>
      <c r="D10" s="25">
        <v>44888</v>
      </c>
      <c r="E10" s="25">
        <v>44889</v>
      </c>
      <c r="F10" s="25">
        <v>44890</v>
      </c>
      <c r="G10" s="25">
        <v>44891</v>
      </c>
      <c r="H10" s="25">
        <v>44892</v>
      </c>
    </row>
    <row r="11" spans="1:9" s="13" customFormat="1" ht="48" customHeight="1" x14ac:dyDescent="0.35">
      <c r="A11" s="11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35">
      <c r="A12" s="7"/>
      <c r="B12" s="23">
        <f t="array" ref="B12:H12">DaysAndWeeks+DATE(CalendarYear,11,1)-WEEKDAY(DATE(CalendarYear,11,1),(WeekStart="星期一")+1)+29</f>
        <v>44893</v>
      </c>
      <c r="C12" s="23">
        <v>44894</v>
      </c>
      <c r="D12" s="23">
        <v>44895</v>
      </c>
      <c r="E12" s="23">
        <v>44896</v>
      </c>
      <c r="F12" s="23">
        <v>44897</v>
      </c>
      <c r="G12" s="23">
        <v>44898</v>
      </c>
      <c r="H12" s="23">
        <v>44899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5">
        <f t="array" ref="B14:C14">DaysAndWeeks+DATE(CalendarYear,11,1)-WEEKDAY(DATE(CalendarYear,11,1),(WeekStart="星期一")+1)+36</f>
        <v>44900</v>
      </c>
      <c r="C14" s="25">
        <v>44901</v>
      </c>
      <c r="D14" s="39" t="s">
        <v>0</v>
      </c>
      <c r="E14" s="39"/>
      <c r="F14" s="39"/>
      <c r="G14" s="39"/>
      <c r="H14" s="39"/>
    </row>
    <row r="15" spans="1:9" s="13" customFormat="1" ht="48" customHeight="1" x14ac:dyDescent="0.35">
      <c r="A15" s="11"/>
      <c r="B15" s="18"/>
      <c r="C15" s="18"/>
      <c r="D15" s="40"/>
      <c r="E15" s="40"/>
      <c r="F15" s="40"/>
      <c r="G15" s="40"/>
      <c r="H15" s="4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自动确定工作日" sqref="C3:H3" xr:uid="{00000000-0002-0000-0A00-000000000000}"/>
    <dataValidation allowBlank="1" showInputMessage="1" showErrorMessage="1" prompt="11 月日历" sqref="A1" xr:uid="{00000000-0002-0000-0A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A00-000002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A00-000003000000}"/>
    <dataValidation allowBlank="1" showInputMessage="1" showErrorMessage="1" prompt="此行和第 7、9、11、13 和 15 行包含的单元格用于输入与上述单元格中的日历日相关的每日备注。" sqref="B5" xr:uid="{00000000-0002-0000-0A00-000004000000}"/>
    <dataValidation allowBlank="1" showInputMessage="1" prompt="在此单元格中输入每月备注" sqref="D15:H15" xr:uid="{00000000-0002-0000-0A00-000005000000}"/>
    <dataValidation allowBlank="1" showInputMessage="1" prompt="在下方单元格中输入每月备注" sqref="D14:H14" xr:uid="{00000000-0002-0000-0A00-000006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A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topLeftCell="A4" workbookViewId="0">
      <selection activeCell="A9" sqref="A9:XFD9"/>
    </sheetView>
  </sheetViews>
  <sheetFormatPr defaultColWidth="8.90625" defaultRowHeight="15.6" x14ac:dyDescent="0.35"/>
  <cols>
    <col min="1" max="1" width="1.81640625" style="1" customWidth="1"/>
    <col min="2" max="8" width="15.453125" style="1" customWidth="1"/>
    <col min="9" max="9" width="1.81640625" style="1" customWidth="1"/>
    <col min="10" max="16384" width="8.90625" style="1"/>
  </cols>
  <sheetData>
    <row r="1" spans="1:9" ht="9" customHeight="1" x14ac:dyDescent="0.35">
      <c r="I1" s="1" t="s">
        <v>1</v>
      </c>
    </row>
    <row r="2" spans="1:9" s="2" customFormat="1" ht="100.5" customHeight="1" x14ac:dyDescent="0.35">
      <c r="B2" s="28" t="str">
        <f>CalendarYear&amp;" 年 12 月"</f>
        <v>2022 年 12 月</v>
      </c>
      <c r="C2" s="28"/>
      <c r="D2" s="28"/>
      <c r="E2" s="3"/>
      <c r="F2" s="3"/>
      <c r="G2" s="3"/>
      <c r="H2" s="4"/>
    </row>
    <row r="3" spans="1:9" s="6" customFormat="1" ht="19.5" customHeight="1" thickBot="1" x14ac:dyDescent="0.4">
      <c r="A3" s="1"/>
      <c r="B3" s="5" t="str">
        <f>WeekStart</f>
        <v>星期一</v>
      </c>
      <c r="C3" s="5" t="str">
        <f t="shared" ref="C3:H3" si="0">TEXT(C4,"aaaa")</f>
        <v>星期二</v>
      </c>
      <c r="D3" s="5" t="str">
        <f t="shared" si="0"/>
        <v>星期三</v>
      </c>
      <c r="E3" s="5" t="str">
        <f t="shared" si="0"/>
        <v>星期四</v>
      </c>
      <c r="F3" s="5" t="str">
        <f t="shared" si="0"/>
        <v>星期五</v>
      </c>
      <c r="G3" s="5" t="str">
        <f t="shared" si="0"/>
        <v>星期六</v>
      </c>
      <c r="H3" s="5" t="str">
        <f t="shared" si="0"/>
        <v>星期日</v>
      </c>
    </row>
    <row r="4" spans="1:9" s="8" customFormat="1" ht="19.5" customHeight="1" x14ac:dyDescent="0.35">
      <c r="A4" s="7"/>
      <c r="B4" s="23">
        <f t="array" ref="B4:H4">DaysAndWeeks+DATE(CalendarYear,12,1)-WEEKDAY(DATE(CalendarYear,12,1),(WeekStart="星期一")+1)+1</f>
        <v>44893</v>
      </c>
      <c r="C4" s="23">
        <v>44894</v>
      </c>
      <c r="D4" s="23">
        <v>44895</v>
      </c>
      <c r="E4" s="23">
        <v>44896</v>
      </c>
      <c r="F4" s="23">
        <v>44897</v>
      </c>
      <c r="G4" s="23">
        <v>44898</v>
      </c>
      <c r="H4" s="23">
        <v>44899</v>
      </c>
    </row>
    <row r="5" spans="1:9" s="13" customFormat="1" ht="48" customHeight="1" x14ac:dyDescent="0.35">
      <c r="A5" s="11"/>
      <c r="B5" s="12"/>
      <c r="C5" s="12"/>
      <c r="D5" s="12"/>
      <c r="E5" s="12"/>
      <c r="F5" s="12"/>
      <c r="G5" s="12"/>
      <c r="H5" s="12"/>
    </row>
    <row r="6" spans="1:9" s="8" customFormat="1" ht="19.5" customHeight="1" x14ac:dyDescent="0.35">
      <c r="A6" s="7"/>
      <c r="B6" s="24">
        <f t="array" ref="B6:H6">DaysAndWeeks+DATE(CalendarYear,12,1)-WEEKDAY(DATE(CalendarYear,12,1),(WeekStart="星期一")+1)+8</f>
        <v>44900</v>
      </c>
      <c r="C6" s="24">
        <v>44901</v>
      </c>
      <c r="D6" s="24">
        <v>44902</v>
      </c>
      <c r="E6" s="24">
        <v>44903</v>
      </c>
      <c r="F6" s="24">
        <v>44904</v>
      </c>
      <c r="G6" s="24">
        <v>44905</v>
      </c>
      <c r="H6" s="24">
        <v>44906</v>
      </c>
    </row>
    <row r="7" spans="1:9" s="13" customFormat="1" ht="48" customHeight="1" x14ac:dyDescent="0.35">
      <c r="A7" s="11"/>
      <c r="B7" s="16"/>
      <c r="C7" s="16"/>
      <c r="D7" s="16"/>
      <c r="E7" s="16"/>
      <c r="F7" s="16"/>
      <c r="G7" s="16"/>
      <c r="H7" s="16"/>
    </row>
    <row r="8" spans="1:9" s="8" customFormat="1" ht="19.5" customHeight="1" x14ac:dyDescent="0.35">
      <c r="A8" s="7"/>
      <c r="B8" s="23">
        <f t="array" ref="B8:H8">DaysAndWeeks+DATE(CalendarYear,12,1)-WEEKDAY(DATE(CalendarYear,12,1),(WeekStart="星期一")+1)+15</f>
        <v>44907</v>
      </c>
      <c r="C8" s="23">
        <v>44908</v>
      </c>
      <c r="D8" s="23">
        <v>44909</v>
      </c>
      <c r="E8" s="23">
        <v>44910</v>
      </c>
      <c r="F8" s="23">
        <v>44911</v>
      </c>
      <c r="G8" s="23">
        <v>44912</v>
      </c>
      <c r="H8" s="23">
        <v>44913</v>
      </c>
    </row>
    <row r="9" spans="1:9" s="13" customFormat="1" ht="48" customHeight="1" x14ac:dyDescent="0.35">
      <c r="A9" s="11"/>
      <c r="B9" s="12"/>
      <c r="C9" s="12"/>
      <c r="D9" s="12"/>
      <c r="E9" s="12"/>
      <c r="F9" s="12"/>
      <c r="G9" s="12"/>
      <c r="H9" s="12"/>
    </row>
    <row r="10" spans="1:9" s="8" customFormat="1" ht="19.5" customHeight="1" x14ac:dyDescent="0.35">
      <c r="A10" s="7"/>
      <c r="B10" s="24">
        <f t="array" ref="B10:H10">DaysAndWeeks+DATE(CalendarYear,12,1)-WEEKDAY(DATE(CalendarYear,12,1),(WeekStart="星期一")+1)+22</f>
        <v>44914</v>
      </c>
      <c r="C10" s="24">
        <v>44915</v>
      </c>
      <c r="D10" s="24">
        <v>44916</v>
      </c>
      <c r="E10" s="24">
        <v>44917</v>
      </c>
      <c r="F10" s="24">
        <v>44918</v>
      </c>
      <c r="G10" s="24">
        <v>44919</v>
      </c>
      <c r="H10" s="24">
        <v>44920</v>
      </c>
    </row>
    <row r="11" spans="1:9" s="13" customFormat="1" ht="48" customHeight="1" x14ac:dyDescent="0.35">
      <c r="A11" s="11"/>
      <c r="B11" s="16"/>
      <c r="C11" s="16"/>
      <c r="D11" s="16"/>
      <c r="E11" s="16"/>
      <c r="F11" s="16"/>
      <c r="G11" s="16"/>
      <c r="H11" s="16"/>
    </row>
    <row r="12" spans="1:9" s="8" customFormat="1" ht="19.5" customHeight="1" x14ac:dyDescent="0.35">
      <c r="A12" s="7"/>
      <c r="B12" s="23">
        <f t="array" ref="B12:H12">DaysAndWeeks+DATE(CalendarYear,12,1)-WEEKDAY(DATE(CalendarYear,12,1),(WeekStart="星期一")+1)+29</f>
        <v>44921</v>
      </c>
      <c r="C12" s="23">
        <v>44922</v>
      </c>
      <c r="D12" s="23">
        <v>44923</v>
      </c>
      <c r="E12" s="23">
        <v>44924</v>
      </c>
      <c r="F12" s="23">
        <v>44925</v>
      </c>
      <c r="G12" s="23">
        <v>44926</v>
      </c>
      <c r="H12" s="23">
        <v>44927</v>
      </c>
    </row>
    <row r="13" spans="1:9" s="13" customFormat="1" ht="48" customHeight="1" x14ac:dyDescent="0.35">
      <c r="A13" s="11"/>
      <c r="B13" s="12"/>
      <c r="C13" s="12"/>
      <c r="D13" s="12"/>
      <c r="E13" s="12"/>
      <c r="F13" s="12"/>
      <c r="G13" s="12"/>
      <c r="H13" s="12"/>
    </row>
    <row r="14" spans="1:9" s="8" customFormat="1" ht="19.5" customHeight="1" x14ac:dyDescent="0.35">
      <c r="A14" s="7"/>
      <c r="B14" s="24">
        <f t="array" ref="B14:C14">DaysAndWeeks+DATE(CalendarYear,12,1)-WEEKDAY(DATE(CalendarYear,12,1),(WeekStart="星期一")+1)+36</f>
        <v>44928</v>
      </c>
      <c r="C14" s="24">
        <v>44929</v>
      </c>
      <c r="D14" s="29" t="s">
        <v>0</v>
      </c>
      <c r="E14" s="29"/>
      <c r="F14" s="29"/>
      <c r="G14" s="29"/>
      <c r="H14" s="29"/>
    </row>
    <row r="15" spans="1:9" s="13" customFormat="1" ht="48" customHeight="1" x14ac:dyDescent="0.35">
      <c r="A15" s="11"/>
      <c r="B15" s="16"/>
      <c r="C15" s="16"/>
      <c r="D15" s="30"/>
      <c r="E15" s="30"/>
      <c r="F15" s="30"/>
      <c r="G15" s="30"/>
      <c r="H15" s="30"/>
    </row>
  </sheetData>
  <mergeCells count="3">
    <mergeCell ref="B2:D2"/>
    <mergeCell ref="D14:H14"/>
    <mergeCell ref="D15:H15"/>
  </mergeCells>
  <phoneticPr fontId="32" type="noConversion"/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自动确定工作日" sqref="C3:H3" xr:uid="{00000000-0002-0000-0B00-000000000000}"/>
    <dataValidation allowBlank="1" showInputMessage="1" showErrorMessage="1" prompt="12 月日历" sqref="A1" xr:uid="{00000000-0002-0000-0B00-000001000000}"/>
    <dataValidation allowBlank="1" showInputMessage="1" showErrorMessage="1" prompt="根据“1 月”工作表中输入的年份自动更新此单元格中的年份。下方的日历具有上个月和下个月的日期，字体底纹较浅" sqref="B2:D2" xr:uid="{00000000-0002-0000-0B00-000002000000}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 xr:uid="{00000000-0002-0000-0B00-000003000000}"/>
    <dataValidation allowBlank="1" showInputMessage="1" prompt="在下方单元格中输入每月备注" sqref="D14:H14" xr:uid="{00000000-0002-0000-0B00-000004000000}"/>
    <dataValidation allowBlank="1" showInputMessage="1" prompt="在此单元格中输入每月备注" sqref="D15:H15" xr:uid="{00000000-0002-0000-0B00-000005000000}"/>
    <dataValidation allowBlank="1" showInputMessage="1" showErrorMessage="1" prompt="此行和第 7、9、11、13 和 15 行包含的单元格用于输入与上述单元格中的日历日相关的每日备注。" sqref="B5" xr:uid="{00000000-0002-0000-0B00-000006000000}"/>
    <dataValidation allowBlank="1" showInputMessage="1" showErrorMessage="1" prompt="此行和第 6、8、10、12 和 14 行包含一周的日历日。若此单元格不包含数字 1，则为上个月的某一天。在单元格 D15 中输入备注。" sqref="B4" xr:uid="{00000000-0002-0000-0B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DC8601-1110-494A-8C5D-E21BD4AA5AA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7550ED7A-F40D-4202-BC8A-572A5FDC2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EF227C-DC09-4996-BA58-3E29E07C9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39</vt:i4>
      </vt:variant>
    </vt:vector>
  </HeadingPairs>
  <TitlesOfParts>
    <vt:vector size="51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'10 月'!Print_Area</vt:lpstr>
      <vt:lpstr>'11 月'!Print_Area</vt:lpstr>
      <vt:lpstr>'12 月'!Print_Area</vt:lpstr>
      <vt:lpstr>'2 月'!Print_Area</vt:lpstr>
      <vt:lpstr>'3 月'!Print_Area</vt:lpstr>
      <vt:lpstr>'4 月'!Print_Area</vt:lpstr>
      <vt:lpstr>'5 月'!Print_Area</vt:lpstr>
      <vt:lpstr>'6 月'!Print_Area</vt:lpstr>
      <vt:lpstr>'7 月'!Print_Area</vt:lpstr>
      <vt:lpstr>'8 月'!Print_Area</vt:lpstr>
      <vt:lpstr>'9 月'!Print_Area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2020-10-06T20:15:16Z</dcterms:created>
  <dcterms:modified xsi:type="dcterms:W3CDTF">2022-02-26T15:10:00Z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