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57D3314-0B5A-4D50-8DD0-14ABA26369B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银行股票关注的指标" sheetId="1" r:id="rId1"/>
    <sheet name="银行股按时间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3" l="1"/>
  <c r="G97" i="3"/>
  <c r="F97" i="3"/>
  <c r="E97" i="3"/>
  <c r="D97" i="3"/>
  <c r="H94" i="3"/>
  <c r="G94" i="3"/>
  <c r="F94" i="3"/>
  <c r="E94" i="3"/>
  <c r="D94" i="3"/>
  <c r="H92" i="3"/>
  <c r="G92" i="3"/>
  <c r="F92" i="3"/>
  <c r="E92" i="3"/>
  <c r="E95" i="3" s="1"/>
  <c r="D92" i="3"/>
  <c r="H90" i="3"/>
  <c r="G90" i="3"/>
  <c r="F90" i="3"/>
  <c r="E90" i="3"/>
  <c r="D90" i="3"/>
  <c r="I88" i="3"/>
  <c r="H88" i="3"/>
  <c r="G88" i="3"/>
  <c r="G95" i="3" s="1"/>
  <c r="F88" i="3"/>
  <c r="F95" i="3" s="1"/>
  <c r="E88" i="3"/>
  <c r="D88" i="3"/>
  <c r="D95" i="3" s="1"/>
  <c r="H85" i="3"/>
  <c r="G85" i="3"/>
  <c r="F85" i="3"/>
  <c r="E85" i="3"/>
  <c r="D85" i="3"/>
  <c r="H75" i="3"/>
  <c r="G75" i="3"/>
  <c r="F75" i="3"/>
  <c r="E75" i="3"/>
  <c r="D75" i="3"/>
  <c r="G47" i="3"/>
  <c r="F47" i="3"/>
  <c r="D49" i="3"/>
  <c r="D47" i="3"/>
  <c r="H56" i="3"/>
  <c r="G56" i="3"/>
  <c r="F56" i="3"/>
  <c r="E56" i="3"/>
  <c r="D56" i="3"/>
  <c r="H72" i="3"/>
  <c r="G72" i="3"/>
  <c r="F72" i="3"/>
  <c r="E72" i="3"/>
  <c r="D72" i="3"/>
  <c r="H70" i="3"/>
  <c r="G70" i="3"/>
  <c r="F70" i="3"/>
  <c r="E70" i="3"/>
  <c r="D70" i="3"/>
  <c r="H68" i="3"/>
  <c r="G68" i="3"/>
  <c r="F68" i="3"/>
  <c r="E68" i="3"/>
  <c r="D68" i="3"/>
  <c r="I66" i="3"/>
  <c r="H66" i="3"/>
  <c r="G66" i="3"/>
  <c r="F66" i="3"/>
  <c r="E66" i="3"/>
  <c r="D66" i="3"/>
  <c r="H63" i="3"/>
  <c r="G63" i="3"/>
  <c r="F63" i="3"/>
  <c r="E63" i="3"/>
  <c r="D63" i="3"/>
  <c r="H19" i="3"/>
  <c r="G19" i="3"/>
  <c r="F19" i="3"/>
  <c r="E19" i="3"/>
  <c r="D19" i="3"/>
  <c r="H38" i="3"/>
  <c r="G38" i="3"/>
  <c r="F38" i="3"/>
  <c r="E38" i="3"/>
  <c r="D38" i="3"/>
  <c r="H53" i="3"/>
  <c r="G53" i="3"/>
  <c r="F53" i="3"/>
  <c r="E53" i="3"/>
  <c r="D53" i="3"/>
  <c r="H51" i="3"/>
  <c r="G51" i="3"/>
  <c r="F51" i="3"/>
  <c r="E51" i="3"/>
  <c r="D51" i="3"/>
  <c r="H49" i="3"/>
  <c r="G49" i="3"/>
  <c r="F49" i="3"/>
  <c r="E49" i="3"/>
  <c r="I47" i="3"/>
  <c r="H47" i="3"/>
  <c r="E47" i="3"/>
  <c r="H44" i="3"/>
  <c r="G44" i="3"/>
  <c r="F44" i="3"/>
  <c r="E44" i="3"/>
  <c r="D44" i="3"/>
  <c r="H73" i="3" l="1"/>
  <c r="G73" i="3"/>
  <c r="D73" i="3"/>
  <c r="H95" i="3"/>
  <c r="F73" i="3"/>
  <c r="E73" i="3"/>
  <c r="H54" i="3"/>
  <c r="G54" i="3"/>
  <c r="F54" i="3"/>
  <c r="E54" i="3"/>
  <c r="D54" i="3"/>
  <c r="H35" i="3"/>
  <c r="G35" i="3"/>
  <c r="F35" i="3"/>
  <c r="E35" i="3"/>
  <c r="D35" i="3"/>
  <c r="H33" i="3"/>
  <c r="G33" i="3"/>
  <c r="F33" i="3"/>
  <c r="E33" i="3"/>
  <c r="D33" i="3"/>
  <c r="H31" i="3"/>
  <c r="G31" i="3"/>
  <c r="F31" i="3"/>
  <c r="E31" i="3"/>
  <c r="D31" i="3"/>
  <c r="I29" i="3"/>
  <c r="H29" i="3"/>
  <c r="G29" i="3"/>
  <c r="F29" i="3"/>
  <c r="E29" i="3"/>
  <c r="D29" i="3"/>
  <c r="H26" i="3"/>
  <c r="G26" i="3"/>
  <c r="F26" i="3"/>
  <c r="E26" i="3"/>
  <c r="D26" i="3"/>
  <c r="D17" i="3"/>
  <c r="I10" i="3"/>
  <c r="F10" i="3"/>
  <c r="H12" i="3"/>
  <c r="H10" i="3"/>
  <c r="E16" i="3"/>
  <c r="E14" i="3"/>
  <c r="E12" i="3"/>
  <c r="E10" i="3"/>
  <c r="E17" i="3" s="1"/>
  <c r="F12" i="3"/>
  <c r="F17" i="3" s="1"/>
  <c r="G10" i="3"/>
  <c r="G17" i="3" s="1"/>
  <c r="G12" i="3"/>
  <c r="H14" i="3"/>
  <c r="G14" i="3"/>
  <c r="F14" i="3"/>
  <c r="H16" i="3"/>
  <c r="H17" i="3" s="1"/>
  <c r="G16" i="3"/>
  <c r="F16" i="3"/>
  <c r="D14" i="3"/>
  <c r="D16" i="3"/>
  <c r="D12" i="3"/>
  <c r="D10" i="3"/>
  <c r="H7" i="3"/>
  <c r="G7" i="3"/>
  <c r="F7" i="3"/>
  <c r="E7" i="3"/>
  <c r="D7" i="3"/>
  <c r="H36" i="3" l="1"/>
  <c r="G36" i="3"/>
  <c r="F36" i="3"/>
  <c r="E36" i="3"/>
  <c r="D36" i="3"/>
</calcChain>
</file>

<file path=xl/sharedStrings.xml><?xml version="1.0" encoding="utf-8"?>
<sst xmlns="http://schemas.openxmlformats.org/spreadsheetml/2006/main" count="170" uniqueCount="69">
  <si>
    <t>拨备覆盖率</t>
    <phoneticPr fontId="1" type="noConversion"/>
  </si>
  <si>
    <t>净息差</t>
    <phoneticPr fontId="1" type="noConversion"/>
  </si>
  <si>
    <t>利息收入-利息支出 /总净资产</t>
    <phoneticPr fontId="1" type="noConversion"/>
  </si>
  <si>
    <t>对坏账的资金覆盖率，银监会规定为150%</t>
    <phoneticPr fontId="1" type="noConversion"/>
  </si>
  <si>
    <t>资本充足率</t>
    <phoneticPr fontId="1" type="noConversion"/>
  </si>
  <si>
    <t>营业收入</t>
    <phoneticPr fontId="1" type="noConversion"/>
  </si>
  <si>
    <t>每股收益</t>
    <phoneticPr fontId="1" type="noConversion"/>
  </si>
  <si>
    <t>股息（分红）</t>
    <phoneticPr fontId="1" type="noConversion"/>
  </si>
  <si>
    <t>PE</t>
    <phoneticPr fontId="1" type="noConversion"/>
  </si>
  <si>
    <t>PB</t>
    <phoneticPr fontId="1" type="noConversion"/>
  </si>
  <si>
    <t>不良贷款率</t>
    <phoneticPr fontId="1" type="noConversion"/>
  </si>
  <si>
    <t>净利润</t>
    <phoneticPr fontId="1" type="noConversion"/>
  </si>
  <si>
    <t>民生银行</t>
    <phoneticPr fontId="1" type="noConversion"/>
  </si>
  <si>
    <t>招商银行</t>
    <phoneticPr fontId="1" type="noConversion"/>
  </si>
  <si>
    <t>PE行业平均</t>
    <phoneticPr fontId="1" type="noConversion"/>
  </si>
  <si>
    <t>PB行业平均</t>
    <phoneticPr fontId="1" type="noConversion"/>
  </si>
  <si>
    <t>PE相对估值法</t>
    <phoneticPr fontId="1" type="noConversion"/>
  </si>
  <si>
    <t>PB相对估值法</t>
    <phoneticPr fontId="1" type="noConversion"/>
  </si>
  <si>
    <t>现金流贴现估值法</t>
    <phoneticPr fontId="1" type="noConversion"/>
  </si>
  <si>
    <t>2018年</t>
    <phoneticPr fontId="1" type="noConversion"/>
  </si>
  <si>
    <t>净利润增长率（同比）</t>
    <phoneticPr fontId="1" type="noConversion"/>
  </si>
  <si>
    <t>ROE</t>
    <phoneticPr fontId="1" type="noConversion"/>
  </si>
  <si>
    <t>1.14，比去年降低15.56%</t>
    <phoneticPr fontId="1" type="noConversion"/>
  </si>
  <si>
    <t>1.76 比2017年增加2.92%</t>
    <phoneticPr fontId="1" type="noConversion"/>
  </si>
  <si>
    <t>1.36%比去年减少15.53%</t>
    <phoneticPr fontId="1" type="noConversion"/>
  </si>
  <si>
    <t>营业收入增长</t>
    <phoneticPr fontId="1" type="noConversion"/>
  </si>
  <si>
    <t>125亿,比去年增长8.66%</t>
    <phoneticPr fontId="1" type="noConversion"/>
  </si>
  <si>
    <t>进入准备采取如何方法</t>
    <phoneticPr fontId="1" type="noConversion"/>
  </si>
  <si>
    <t>增长12.52%</t>
    <phoneticPr fontId="1" type="noConversion"/>
  </si>
  <si>
    <t>3.13，比去年增长12.59%</t>
    <phoneticPr fontId="1" type="noConversion"/>
  </si>
  <si>
    <t>14.91%,下降8.08%</t>
    <phoneticPr fontId="1" type="noConversion"/>
  </si>
  <si>
    <t>1.59，比去年下降3.64</t>
    <phoneticPr fontId="1" type="noConversion"/>
  </si>
  <si>
    <t>每股净资产</t>
    <phoneticPr fontId="1" type="noConversion"/>
  </si>
  <si>
    <t>兴业银行（三季度）</t>
    <phoneticPr fontId="1" type="noConversion"/>
  </si>
  <si>
    <t>南京银行（三季度）</t>
    <phoneticPr fontId="1" type="noConversion"/>
  </si>
  <si>
    <t>1.2（预计）</t>
    <phoneticPr fontId="1" type="noConversion"/>
  </si>
  <si>
    <t>0.89%，比去年增加3.49%</t>
    <phoneticPr fontId="1" type="noConversion"/>
  </si>
  <si>
    <t>2016年</t>
  </si>
  <si>
    <t>2017年</t>
  </si>
  <si>
    <t>2018年</t>
  </si>
  <si>
    <t>兴业银行</t>
    <phoneticPr fontId="1" type="noConversion"/>
  </si>
  <si>
    <t>2014年</t>
    <phoneticPr fontId="1" type="noConversion"/>
  </si>
  <si>
    <t>2015年</t>
  </si>
  <si>
    <t>净资产</t>
    <phoneticPr fontId="1" type="noConversion"/>
  </si>
  <si>
    <t>总资产</t>
    <phoneticPr fontId="1" type="noConversion"/>
  </si>
  <si>
    <t>总负责</t>
    <phoneticPr fontId="1" type="noConversion"/>
  </si>
  <si>
    <t>股价 3月1日</t>
    <phoneticPr fontId="1" type="noConversion"/>
  </si>
  <si>
    <t>股价 6月1日</t>
    <phoneticPr fontId="1" type="noConversion"/>
  </si>
  <si>
    <t>股价 12月1日</t>
    <phoneticPr fontId="1" type="noConversion"/>
  </si>
  <si>
    <t>股价 9月1日</t>
    <phoneticPr fontId="1" type="noConversion"/>
  </si>
  <si>
    <t>平均PB</t>
    <phoneticPr fontId="1" type="noConversion"/>
  </si>
  <si>
    <t>2019年</t>
    <phoneticPr fontId="1" type="noConversion"/>
  </si>
  <si>
    <t>南京银行</t>
    <phoneticPr fontId="1" type="noConversion"/>
  </si>
  <si>
    <t>南京每股净资产是递减的</t>
    <phoneticPr fontId="1" type="noConversion"/>
  </si>
  <si>
    <t>净资产增长很低，PB维持在1左右</t>
    <phoneticPr fontId="1" type="noConversion"/>
  </si>
  <si>
    <t>由此可见，盈利能力不是很强</t>
    <phoneticPr fontId="1" type="noConversion"/>
  </si>
  <si>
    <t>每次7月分红</t>
    <phoneticPr fontId="1" type="noConversion"/>
  </si>
  <si>
    <t>兴业银行的净资产持续增加</t>
    <phoneticPr fontId="1" type="noConversion"/>
  </si>
  <si>
    <t>每股净资产也持续增加</t>
    <phoneticPr fontId="1" type="noConversion"/>
  </si>
  <si>
    <t>表示兴业银行盈利很好</t>
    <phoneticPr fontId="1" type="noConversion"/>
  </si>
  <si>
    <t>PB 18年较低</t>
    <phoneticPr fontId="1" type="noConversion"/>
  </si>
  <si>
    <t>民生银行净资产不断增加，幅度不大</t>
    <phoneticPr fontId="1" type="noConversion"/>
  </si>
  <si>
    <t>PB逐渐减少，每股收益在减少</t>
    <phoneticPr fontId="1" type="noConversion"/>
  </si>
  <si>
    <t>盈利能力在减弱</t>
    <phoneticPr fontId="1" type="noConversion"/>
  </si>
  <si>
    <t>中国平安</t>
    <phoneticPr fontId="1" type="noConversion"/>
  </si>
  <si>
    <t>招商银行每股净资产递增，且幅度较大</t>
    <phoneticPr fontId="1" type="noConversion"/>
  </si>
  <si>
    <t>PB逐年递增，且幅度较大</t>
    <phoneticPr fontId="1" type="noConversion"/>
  </si>
  <si>
    <t>盈利非常好</t>
    <phoneticPr fontId="1" type="noConversion"/>
  </si>
  <si>
    <t>PE逐年递增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</si>
</sst>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银行股按时间!$C$8</c:f>
              <c:strCache>
                <c:ptCount val="1"/>
                <c:pt idx="0">
                  <c:v>每股净资产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银行股按时间!$D$4:$H$4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银行股按时间!$D$8:$H$8</c:f>
              <c:numCache>
                <c:formatCode>General</c:formatCode>
                <c:ptCount val="5"/>
                <c:pt idx="0">
                  <c:v>7.03</c:v>
                </c:pt>
                <c:pt idx="1">
                  <c:v>8.26</c:v>
                </c:pt>
                <c:pt idx="2">
                  <c:v>9.1199999999999992</c:v>
                </c:pt>
                <c:pt idx="3">
                  <c:v>10.119999999999999</c:v>
                </c:pt>
                <c:pt idx="4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E-4A24-921D-0FC47A99D72D}"/>
            </c:ext>
          </c:extLst>
        </c:ser>
        <c:ser>
          <c:idx val="1"/>
          <c:order val="1"/>
          <c:tx>
            <c:strRef>
              <c:f>银行股按时间!$C$17</c:f>
              <c:strCache>
                <c:ptCount val="1"/>
                <c:pt idx="0">
                  <c:v>平均PB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银行股按时间!$D$4:$H$4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银行股按时间!$D$17:$H$17</c:f>
              <c:numCache>
                <c:formatCode>General</c:formatCode>
                <c:ptCount val="5"/>
                <c:pt idx="0">
                  <c:v>1.1536273115220483</c:v>
                </c:pt>
                <c:pt idx="1">
                  <c:v>1.0423728813559323</c:v>
                </c:pt>
                <c:pt idx="2">
                  <c:v>0.84566885964912286</c:v>
                </c:pt>
                <c:pt idx="3">
                  <c:v>0.79767786561264831</c:v>
                </c:pt>
                <c:pt idx="4">
                  <c:v>0.72038420490928501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E-4A24-921D-0FC47A99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798159"/>
        <c:axId val="1244352559"/>
      </c:barChart>
      <c:catAx>
        <c:axId val="11517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52559"/>
        <c:crosses val="autoZero"/>
        <c:auto val="1"/>
        <c:lblAlgn val="ctr"/>
        <c:lblOffset val="100"/>
        <c:noMultiLvlLbl val="0"/>
      </c:catAx>
      <c:valAx>
        <c:axId val="12443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7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银行股按时间!$C$64</c:f>
              <c:strCache>
                <c:ptCount val="1"/>
                <c:pt idx="0">
                  <c:v>每股净资产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银行股按时间!$D$60:$H$60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银行股按时间!$D$64:$H$64</c:f>
              <c:numCache>
                <c:formatCode>General</c:formatCode>
                <c:ptCount val="5"/>
                <c:pt idx="0">
                  <c:v>12.47</c:v>
                </c:pt>
                <c:pt idx="1">
                  <c:v>14.31</c:v>
                </c:pt>
                <c:pt idx="2">
                  <c:v>15.95</c:v>
                </c:pt>
                <c:pt idx="3">
                  <c:v>17.690000000000001</c:v>
                </c:pt>
                <c:pt idx="4">
                  <c:v>20.07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EC3-B292-9D239D00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679407"/>
        <c:axId val="1234809199"/>
      </c:barChart>
      <c:catAx>
        <c:axId val="14246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09199"/>
        <c:crosses val="autoZero"/>
        <c:auto val="1"/>
        <c:lblAlgn val="ctr"/>
        <c:lblOffset val="100"/>
        <c:noMultiLvlLbl val="0"/>
      </c:catAx>
      <c:valAx>
        <c:axId val="12348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银行股按时间!$C$73</c:f>
              <c:strCache>
                <c:ptCount val="1"/>
                <c:pt idx="0">
                  <c:v>平均PB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银行股按时间!$D$60:$H$60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银行股按时间!$D$73:$H$73</c:f>
              <c:numCache>
                <c:formatCode>General</c:formatCode>
                <c:ptCount val="5"/>
                <c:pt idx="0">
                  <c:v>0.8710906174819566</c:v>
                </c:pt>
                <c:pt idx="1">
                  <c:v>1.1715583508036338</c:v>
                </c:pt>
                <c:pt idx="2">
                  <c:v>1.0905956112852664</c:v>
                </c:pt>
                <c:pt idx="3">
                  <c:v>1.3732334652345957</c:v>
                </c:pt>
                <c:pt idx="4">
                  <c:v>1.4516691579471848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4C57-B06B-AD15F0E4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535279"/>
        <c:axId val="1244336751"/>
      </c:barChart>
      <c:catAx>
        <c:axId val="1244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36751"/>
        <c:crosses val="autoZero"/>
        <c:auto val="1"/>
        <c:lblAlgn val="ctr"/>
        <c:lblOffset val="100"/>
        <c:noMultiLvlLbl val="0"/>
      </c:catAx>
      <c:valAx>
        <c:axId val="12443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53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425824</xdr:colOff>
      <xdr:row>3</xdr:row>
      <xdr:rowOff>182283</xdr:rowOff>
    </xdr:from>
    <xdr:to>
      <xdr:col>14</xdr:col>
      <xdr:colOff>724648</xdr:colOff>
      <xdr:row>18</xdr:row>
      <xdr:rowOff>176306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5ADEE0-FD46-45E3-B07F-E72AEC68C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582706</xdr:colOff>
      <xdr:row>57</xdr:row>
      <xdr:rowOff>22411</xdr:rowOff>
    </xdr:from>
    <xdr:to>
      <xdr:col>13</xdr:col>
      <xdr:colOff>358589</xdr:colOff>
      <xdr:row>65</xdr:row>
      <xdr:rowOff>161363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D7B39D8-14E3-4562-976A-5BFE24F2D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597648</xdr:colOff>
      <xdr:row>66</xdr:row>
      <xdr:rowOff>59764</xdr:rowOff>
    </xdr:from>
    <xdr:to>
      <xdr:col>13</xdr:col>
      <xdr:colOff>463177</xdr:colOff>
      <xdr:row>74</xdr:row>
      <xdr:rowOff>146422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3D2EDD1-AC9C-469F-A3DF-5354987C2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2"/>
  <sheetViews>
    <sheetView topLeftCell="A4" workbookViewId="0">
      <selection activeCell="C30" sqref="C30"/>
    </sheetView>
  </sheetViews>
  <sheetFormatPr defaultRowHeight="14.25" x14ac:dyDescent="0.2"/>
  <cols>
    <col min="1" max="1" width="24.375" customWidth="1"/>
    <col min="2" max="2" width="20" customWidth="1"/>
    <col min="3" max="3" width="24.125" customWidth="1"/>
    <col min="4" max="5" width="24.375" customWidth="1"/>
    <col min="6" max="6" width="21.125" customWidth="1"/>
    <col min="7" max="7" width="15.375" customWidth="1"/>
  </cols>
  <sheetData>
    <row r="2" spans="1:7" x14ac:dyDescent="0.2">
      <c r="A2">
        <v>1</v>
      </c>
      <c r="B2" t="s">
        <v>0</v>
      </c>
      <c r="C2" t="s">
        <v>3</v>
      </c>
    </row>
    <row r="3" spans="1:7" x14ac:dyDescent="0.2">
      <c r="A3">
        <v>2</v>
      </c>
      <c r="B3" t="s">
        <v>1</v>
      </c>
      <c r="C3" t="s">
        <v>2</v>
      </c>
    </row>
    <row r="4" spans="1:7" x14ac:dyDescent="0.2">
      <c r="A4">
        <v>3</v>
      </c>
      <c r="B4" t="s">
        <v>10</v>
      </c>
    </row>
    <row r="5" spans="1:7" x14ac:dyDescent="0.2">
      <c r="A5">
        <v>4</v>
      </c>
      <c r="B5" t="s">
        <v>4</v>
      </c>
    </row>
    <row r="6" spans="1:7" x14ac:dyDescent="0.2">
      <c r="A6">
        <v>5</v>
      </c>
      <c r="B6" t="s">
        <v>5</v>
      </c>
    </row>
    <row r="7" spans="1:7" x14ac:dyDescent="0.2">
      <c r="A7">
        <v>6</v>
      </c>
      <c r="B7" t="s">
        <v>11</v>
      </c>
    </row>
    <row r="8" spans="1:7" x14ac:dyDescent="0.2">
      <c r="A8">
        <v>7</v>
      </c>
      <c r="B8" t="s">
        <v>6</v>
      </c>
    </row>
    <row r="9" spans="1:7" x14ac:dyDescent="0.2">
      <c r="A9">
        <v>8</v>
      </c>
      <c r="B9" t="s">
        <v>7</v>
      </c>
    </row>
    <row r="10" spans="1:7" x14ac:dyDescent="0.2">
      <c r="A10">
        <v>9</v>
      </c>
      <c r="B10" t="s">
        <v>8</v>
      </c>
    </row>
    <row r="11" spans="1:7" x14ac:dyDescent="0.2">
      <c r="A11">
        <v>10</v>
      </c>
      <c r="B11" t="s">
        <v>9</v>
      </c>
    </row>
    <row r="13" spans="1:7" ht="16.5" x14ac:dyDescent="0.3">
      <c r="B13" s="1" t="s">
        <v>19</v>
      </c>
      <c r="C13" s="2" t="s">
        <v>12</v>
      </c>
      <c r="D13" s="2" t="s">
        <v>13</v>
      </c>
      <c r="E13" s="2" t="s">
        <v>34</v>
      </c>
      <c r="F13" s="2" t="s">
        <v>33</v>
      </c>
      <c r="G13" s="2"/>
    </row>
    <row r="14" spans="1:7" ht="16.5" x14ac:dyDescent="0.3">
      <c r="B14" s="3" t="s">
        <v>0</v>
      </c>
      <c r="C14" s="8">
        <v>1.38</v>
      </c>
      <c r="D14" s="8">
        <v>3.58</v>
      </c>
      <c r="E14" s="8">
        <v>4</v>
      </c>
      <c r="F14" s="8">
        <v>2.06</v>
      </c>
    </row>
    <row r="15" spans="1:7" ht="16.5" x14ac:dyDescent="0.3">
      <c r="B15" s="3" t="s">
        <v>1</v>
      </c>
      <c r="C15" s="4"/>
      <c r="D15" s="4"/>
      <c r="E15" s="4"/>
      <c r="F15" s="4"/>
    </row>
    <row r="16" spans="1:7" ht="16.5" x14ac:dyDescent="0.3">
      <c r="B16" s="3" t="s">
        <v>10</v>
      </c>
      <c r="C16" s="4" t="s">
        <v>23</v>
      </c>
      <c r="D16" s="4" t="s">
        <v>24</v>
      </c>
      <c r="E16" s="4" t="s">
        <v>36</v>
      </c>
      <c r="F16" s="6" t="s">
        <v>31</v>
      </c>
    </row>
    <row r="17" spans="1:6" ht="16.5" x14ac:dyDescent="0.3">
      <c r="B17" s="3" t="s">
        <v>4</v>
      </c>
      <c r="C17" s="5">
        <v>0.11749999999999999</v>
      </c>
      <c r="D17" s="5">
        <v>0.15679999999999999</v>
      </c>
      <c r="E17" s="4">
        <v>12.72</v>
      </c>
      <c r="F17" s="7">
        <v>0.121</v>
      </c>
    </row>
    <row r="18" spans="1:6" ht="16.5" x14ac:dyDescent="0.3">
      <c r="B18" s="3" t="s">
        <v>25</v>
      </c>
      <c r="C18" s="4" t="s">
        <v>26</v>
      </c>
      <c r="D18" s="4" t="s">
        <v>28</v>
      </c>
      <c r="E18" s="4">
        <v>8.75</v>
      </c>
      <c r="F18" s="7">
        <v>0.1124</v>
      </c>
    </row>
    <row r="19" spans="1:6" ht="16.5" x14ac:dyDescent="0.3">
      <c r="B19" s="3" t="s">
        <v>20</v>
      </c>
      <c r="C19" s="5">
        <v>1.2999999999999999E-2</v>
      </c>
      <c r="D19" s="5">
        <v>0.1484</v>
      </c>
      <c r="E19" s="5">
        <v>0.1535</v>
      </c>
      <c r="F19" s="7">
        <v>7.3200000000000001E-2</v>
      </c>
    </row>
    <row r="20" spans="1:6" ht="16.5" x14ac:dyDescent="0.3">
      <c r="B20" s="3" t="s">
        <v>6</v>
      </c>
      <c r="C20" s="4" t="s">
        <v>22</v>
      </c>
      <c r="D20" s="4" t="s">
        <v>29</v>
      </c>
      <c r="E20" s="4" t="s">
        <v>35</v>
      </c>
      <c r="F20" s="6">
        <v>2.8</v>
      </c>
    </row>
    <row r="21" spans="1:6" ht="16.5" x14ac:dyDescent="0.3">
      <c r="B21" s="3" t="s">
        <v>7</v>
      </c>
      <c r="C21" s="5">
        <v>1.4200000000000001E-2</v>
      </c>
      <c r="D21" s="5">
        <v>2.4799999999999999E-2</v>
      </c>
      <c r="E21" s="5">
        <v>4.36E-2</v>
      </c>
      <c r="F21" s="7">
        <v>3.5799999999999998E-2</v>
      </c>
    </row>
    <row r="22" spans="1:6" ht="16.5" x14ac:dyDescent="0.3">
      <c r="B22" s="3" t="s">
        <v>8</v>
      </c>
      <c r="C22" s="4">
        <v>5.3</v>
      </c>
      <c r="D22" s="4">
        <v>10.62</v>
      </c>
      <c r="E22" s="4">
        <v>6.21</v>
      </c>
      <c r="F22" s="7">
        <v>6.2199999999999998E-2</v>
      </c>
    </row>
    <row r="23" spans="1:6" ht="16.5" x14ac:dyDescent="0.3">
      <c r="B23" s="3" t="s">
        <v>9</v>
      </c>
      <c r="C23" s="4">
        <v>0.69</v>
      </c>
      <c r="D23" s="4">
        <v>1.69</v>
      </c>
      <c r="E23" s="4">
        <v>1.04</v>
      </c>
      <c r="F23" s="6">
        <v>0.88</v>
      </c>
    </row>
    <row r="24" spans="1:6" ht="16.5" x14ac:dyDescent="0.3">
      <c r="B24" s="3" t="s">
        <v>21</v>
      </c>
      <c r="C24" s="5">
        <v>0.126</v>
      </c>
      <c r="D24" s="5">
        <v>0.15790000000000001</v>
      </c>
      <c r="E24" s="5">
        <v>0.1207</v>
      </c>
      <c r="F24" s="6" t="s">
        <v>30</v>
      </c>
    </row>
    <row r="25" spans="1:6" ht="16.5" x14ac:dyDescent="0.3">
      <c r="B25" s="3" t="s">
        <v>32</v>
      </c>
      <c r="C25" s="4">
        <v>9.3699999999999992</v>
      </c>
      <c r="D25" s="4">
        <v>20.07</v>
      </c>
      <c r="E25" s="4">
        <v>7.64</v>
      </c>
      <c r="F25" s="4">
        <v>20.63</v>
      </c>
    </row>
    <row r="26" spans="1:6" x14ac:dyDescent="0.2">
      <c r="A26" t="s">
        <v>27</v>
      </c>
    </row>
    <row r="27" spans="1:6" x14ac:dyDescent="0.2">
      <c r="B27" t="s">
        <v>14</v>
      </c>
      <c r="C27">
        <v>7.31</v>
      </c>
    </row>
    <row r="28" spans="1:6" x14ac:dyDescent="0.2">
      <c r="B28" t="s">
        <v>15</v>
      </c>
    </row>
    <row r="30" spans="1:6" x14ac:dyDescent="0.2">
      <c r="B30" t="s">
        <v>16</v>
      </c>
      <c r="C30">
        <v>8.33</v>
      </c>
      <c r="D30">
        <v>22.88</v>
      </c>
      <c r="E30">
        <v>8.5500000000000007</v>
      </c>
      <c r="F30">
        <v>20.46</v>
      </c>
    </row>
    <row r="31" spans="1:6" x14ac:dyDescent="0.2">
      <c r="B31" t="s">
        <v>17</v>
      </c>
    </row>
    <row r="32" spans="1:6" x14ac:dyDescent="0.2">
      <c r="B3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9392-85D0-4432-B0E0-08540F1C6CAB}">
  <dimension ref="A4:I97"/>
  <sheetViews>
    <sheetView tabSelected="1" topLeftCell="A64" zoomScale="85" zoomScaleNormal="85" workbookViewId="0">
      <selection activeCell="C86" sqref="C86:H86"/>
    </sheetView>
  </sheetViews>
  <sheetFormatPr defaultColWidth="8.625" defaultRowHeight="14.25" x14ac:dyDescent="0.2"/>
  <cols>
    <col min="1" max="1" width="17.375" style="9" customWidth="1"/>
    <col min="2" max="2" width="23.625" style="9" customWidth="1"/>
    <col min="3" max="3" width="14.625" style="9" customWidth="1"/>
    <col min="4" max="7" width="10.875" style="9" customWidth="1"/>
    <col min="8" max="8" width="8.625" style="9"/>
    <col min="9" max="9" width="11" style="9" customWidth="1"/>
    <col min="10" max="10" width="8.625" style="9"/>
    <col min="11" max="17" width="11.875" style="9" customWidth="1"/>
    <col min="18" max="16384" width="8.625" style="9"/>
  </cols>
  <sheetData>
    <row r="4" spans="1:9" ht="16.5" x14ac:dyDescent="0.3">
      <c r="B4" s="2"/>
      <c r="C4" s="10" t="s">
        <v>12</v>
      </c>
      <c r="D4" s="9" t="s">
        <v>41</v>
      </c>
      <c r="E4" s="9" t="s">
        <v>42</v>
      </c>
      <c r="F4" s="9" t="s">
        <v>37</v>
      </c>
      <c r="G4" s="9" t="s">
        <v>38</v>
      </c>
      <c r="H4" s="9" t="s">
        <v>39</v>
      </c>
      <c r="I4" s="9" t="s">
        <v>51</v>
      </c>
    </row>
    <row r="5" spans="1:9" x14ac:dyDescent="0.2">
      <c r="A5" s="9" t="s">
        <v>61</v>
      </c>
      <c r="C5" s="9" t="s">
        <v>44</v>
      </c>
      <c r="D5" s="9">
        <v>4.0199999999999996</v>
      </c>
      <c r="E5" s="9">
        <v>4.5199999999999996</v>
      </c>
      <c r="F5" s="9">
        <v>5.9</v>
      </c>
      <c r="G5" s="9">
        <v>5.9</v>
      </c>
      <c r="H5" s="9">
        <v>5.99</v>
      </c>
    </row>
    <row r="6" spans="1:9" x14ac:dyDescent="0.2">
      <c r="A6" s="9" t="s">
        <v>62</v>
      </c>
      <c r="C6" s="9" t="s">
        <v>45</v>
      </c>
      <c r="D6" s="9">
        <v>3.77</v>
      </c>
      <c r="E6" s="9">
        <v>4.21</v>
      </c>
      <c r="F6" s="9">
        <v>5.54</v>
      </c>
      <c r="G6" s="9">
        <v>5.51</v>
      </c>
      <c r="H6" s="9">
        <v>5.56</v>
      </c>
    </row>
    <row r="7" spans="1:9" ht="16.5" x14ac:dyDescent="0.3">
      <c r="A7" s="9" t="s">
        <v>63</v>
      </c>
      <c r="B7" s="5"/>
      <c r="C7" s="9" t="s">
        <v>43</v>
      </c>
      <c r="D7" s="9">
        <f>D5-D6</f>
        <v>0.24999999999999956</v>
      </c>
      <c r="E7" s="9">
        <f>E5-E6</f>
        <v>0.30999999999999961</v>
      </c>
      <c r="F7" s="9">
        <f>F5-F6</f>
        <v>0.36000000000000032</v>
      </c>
      <c r="G7" s="9">
        <f>G5-G6</f>
        <v>0.39000000000000057</v>
      </c>
      <c r="H7" s="9">
        <f>H5-H6</f>
        <v>0.4300000000000006</v>
      </c>
    </row>
    <row r="8" spans="1:9" x14ac:dyDescent="0.2">
      <c r="C8" s="9" t="s">
        <v>32</v>
      </c>
      <c r="D8" s="9">
        <v>7.03</v>
      </c>
      <c r="E8" s="9">
        <v>8.26</v>
      </c>
      <c r="F8" s="9">
        <v>9.1199999999999992</v>
      </c>
      <c r="G8" s="9">
        <v>10.119999999999999</v>
      </c>
      <c r="H8" s="9">
        <v>9.3699999999999992</v>
      </c>
      <c r="I8" s="9">
        <v>10</v>
      </c>
    </row>
    <row r="9" spans="1:9" x14ac:dyDescent="0.2">
      <c r="C9" s="9" t="s">
        <v>46</v>
      </c>
      <c r="D9" s="9">
        <v>7.86</v>
      </c>
      <c r="E9" s="9">
        <v>8.92</v>
      </c>
      <c r="F9" s="9">
        <v>6.37</v>
      </c>
      <c r="G9" s="9">
        <v>8.7799999999999994</v>
      </c>
      <c r="H9" s="9">
        <v>8.09</v>
      </c>
      <c r="I9" s="9">
        <v>6.14</v>
      </c>
    </row>
    <row r="10" spans="1:9" x14ac:dyDescent="0.2">
      <c r="C10" s="9" t="s">
        <v>9</v>
      </c>
      <c r="D10" s="9">
        <f t="shared" ref="D10:I10" si="0">D9/D8</f>
        <v>1.1180654338549076</v>
      </c>
      <c r="E10" s="9">
        <f t="shared" si="0"/>
        <v>1.0799031476997578</v>
      </c>
      <c r="F10" s="9">
        <f t="shared" si="0"/>
        <v>0.69846491228070184</v>
      </c>
      <c r="G10" s="9">
        <f t="shared" si="0"/>
        <v>0.8675889328063241</v>
      </c>
      <c r="H10" s="9">
        <f t="shared" si="0"/>
        <v>0.86339381003201709</v>
      </c>
      <c r="I10" s="9">
        <f t="shared" si="0"/>
        <v>0.61399999999999999</v>
      </c>
    </row>
    <row r="11" spans="1:9" x14ac:dyDescent="0.2">
      <c r="C11" s="9" t="s">
        <v>47</v>
      </c>
      <c r="D11" s="9">
        <v>8.09</v>
      </c>
      <c r="E11" s="9">
        <v>10.64</v>
      </c>
      <c r="F11" s="9">
        <v>7.32</v>
      </c>
      <c r="G11" s="9">
        <v>7.81</v>
      </c>
      <c r="H11" s="9">
        <v>7.41</v>
      </c>
    </row>
    <row r="12" spans="1:9" x14ac:dyDescent="0.2">
      <c r="C12" s="9" t="s">
        <v>9</v>
      </c>
      <c r="D12" s="9">
        <f>D11/D8</f>
        <v>1.1507823613086769</v>
      </c>
      <c r="E12" s="9">
        <f>E11/E8</f>
        <v>1.2881355932203391</v>
      </c>
      <c r="F12" s="9">
        <f>F11/F8</f>
        <v>0.80263157894736847</v>
      </c>
      <c r="G12" s="9">
        <f>G11/G8</f>
        <v>0.77173913043478259</v>
      </c>
      <c r="H12" s="9">
        <f>H11/H8</f>
        <v>0.79082177161152623</v>
      </c>
    </row>
    <row r="13" spans="1:9" x14ac:dyDescent="0.2">
      <c r="C13" s="9" t="s">
        <v>49</v>
      </c>
      <c r="D13" s="9">
        <v>7.32</v>
      </c>
      <c r="E13" s="9">
        <v>7.27</v>
      </c>
      <c r="F13" s="9">
        <v>8.44</v>
      </c>
      <c r="G13" s="9">
        <v>7.8</v>
      </c>
      <c r="H13" s="9">
        <v>5.6</v>
      </c>
    </row>
    <row r="14" spans="1:9" x14ac:dyDescent="0.2">
      <c r="C14" s="9" t="s">
        <v>9</v>
      </c>
      <c r="D14" s="9">
        <f>D13/D8</f>
        <v>1.0412517780938833</v>
      </c>
      <c r="E14" s="9">
        <f>E13/E8</f>
        <v>0.88014527845036317</v>
      </c>
      <c r="F14" s="9">
        <f>F13/F8</f>
        <v>0.92543859649122806</v>
      </c>
      <c r="G14" s="9">
        <f>G13/G8</f>
        <v>0.77075098814229248</v>
      </c>
      <c r="H14" s="9">
        <f>H13/H8</f>
        <v>0.59765208110992529</v>
      </c>
    </row>
    <row r="15" spans="1:9" x14ac:dyDescent="0.2">
      <c r="C15" s="9" t="s">
        <v>48</v>
      </c>
      <c r="D15" s="9">
        <v>9.17</v>
      </c>
      <c r="E15" s="9">
        <v>7.61</v>
      </c>
      <c r="F15" s="9">
        <v>8.7200000000000006</v>
      </c>
      <c r="G15" s="9">
        <v>7.9</v>
      </c>
      <c r="H15" s="9">
        <v>5.9</v>
      </c>
    </row>
    <row r="16" spans="1:9" x14ac:dyDescent="0.2">
      <c r="C16" s="9" t="s">
        <v>9</v>
      </c>
      <c r="D16" s="9">
        <f>D15/D8</f>
        <v>1.3044096728307255</v>
      </c>
      <c r="E16" s="9">
        <f>E15/E8</f>
        <v>0.92130750605326883</v>
      </c>
      <c r="F16" s="9">
        <f>F15/F8</f>
        <v>0.95614035087719318</v>
      </c>
      <c r="G16" s="9">
        <f>G15/G8</f>
        <v>0.78063241106719372</v>
      </c>
      <c r="H16" s="9">
        <f>H15/H8</f>
        <v>0.62966915688367142</v>
      </c>
    </row>
    <row r="17" spans="1:9" x14ac:dyDescent="0.2">
      <c r="C17" s="9" t="s">
        <v>50</v>
      </c>
      <c r="D17" s="9">
        <f>(D10+D12+D14+D16)/4</f>
        <v>1.1536273115220483</v>
      </c>
      <c r="E17" s="9">
        <f t="shared" ref="E17:H17" si="1">(E10+E12+E14+E16)/4</f>
        <v>1.0423728813559323</v>
      </c>
      <c r="F17" s="9">
        <f t="shared" si="1"/>
        <v>0.84566885964912286</v>
      </c>
      <c r="G17" s="9">
        <f t="shared" si="1"/>
        <v>0.79767786561264831</v>
      </c>
      <c r="H17" s="9">
        <f t="shared" si="1"/>
        <v>0.72038420490928501</v>
      </c>
    </row>
    <row r="18" spans="1:9" x14ac:dyDescent="0.2">
      <c r="C18" s="9" t="s">
        <v>6</v>
      </c>
      <c r="D18" s="9">
        <v>1.3</v>
      </c>
      <c r="E18" s="9">
        <v>1.3</v>
      </c>
      <c r="F18" s="9">
        <v>1.31</v>
      </c>
      <c r="G18" s="9">
        <v>1.35</v>
      </c>
      <c r="H18" s="9">
        <v>1.1399999999999999</v>
      </c>
    </row>
    <row r="19" spans="1:9" x14ac:dyDescent="0.2">
      <c r="C19" s="9" t="s">
        <v>8</v>
      </c>
      <c r="D19" s="9">
        <f>(D9+D11+D13+D15)/4/D18</f>
        <v>6.2384615384615376</v>
      </c>
      <c r="E19" s="9">
        <f>(E9+E11+E13+E15)/4/E18</f>
        <v>6.6230769230769235</v>
      </c>
      <c r="F19" s="9">
        <f>(F9+F11+F13+F15)/4/F18</f>
        <v>5.8874045801526718</v>
      </c>
      <c r="G19" s="9">
        <f>(G9+G11+G13+G15)/4/G18</f>
        <v>5.9796296296296294</v>
      </c>
      <c r="H19" s="9">
        <f>(H9+H11+H13+H15)/4/H18</f>
        <v>5.9210526315789478</v>
      </c>
    </row>
    <row r="23" spans="1:9" x14ac:dyDescent="0.2">
      <c r="C23" s="10" t="s">
        <v>40</v>
      </c>
      <c r="D23" s="9" t="s">
        <v>41</v>
      </c>
      <c r="E23" s="9" t="s">
        <v>42</v>
      </c>
      <c r="F23" s="9" t="s">
        <v>37</v>
      </c>
      <c r="G23" s="9" t="s">
        <v>38</v>
      </c>
      <c r="H23" s="9" t="s">
        <v>39</v>
      </c>
      <c r="I23" s="9" t="s">
        <v>51</v>
      </c>
    </row>
    <row r="24" spans="1:9" x14ac:dyDescent="0.2">
      <c r="A24" s="9" t="s">
        <v>57</v>
      </c>
      <c r="C24" s="9" t="s">
        <v>44</v>
      </c>
      <c r="D24" s="9">
        <v>3.68</v>
      </c>
      <c r="E24" s="9">
        <v>4.41</v>
      </c>
      <c r="F24" s="9">
        <v>5.3</v>
      </c>
      <c r="G24" s="9">
        <v>6.09</v>
      </c>
      <c r="H24" s="9">
        <v>6.42</v>
      </c>
    </row>
    <row r="25" spans="1:9" x14ac:dyDescent="0.2">
      <c r="A25" s="9" t="s">
        <v>58</v>
      </c>
      <c r="C25" s="9" t="s">
        <v>45</v>
      </c>
      <c r="D25" s="9">
        <v>3.48</v>
      </c>
      <c r="E25" s="9">
        <v>4.1500000000000004</v>
      </c>
      <c r="F25" s="9">
        <v>4.9800000000000004</v>
      </c>
      <c r="G25" s="9">
        <v>5.73</v>
      </c>
      <c r="H25" s="9">
        <v>5.99</v>
      </c>
    </row>
    <row r="26" spans="1:9" x14ac:dyDescent="0.2">
      <c r="A26" s="9" t="s">
        <v>59</v>
      </c>
      <c r="C26" s="9" t="s">
        <v>43</v>
      </c>
      <c r="D26" s="9">
        <f>D24-D25</f>
        <v>0.20000000000000018</v>
      </c>
      <c r="E26" s="9">
        <f>E24-E25</f>
        <v>0.25999999999999979</v>
      </c>
      <c r="F26" s="9">
        <f>F24-F25</f>
        <v>0.3199999999999994</v>
      </c>
      <c r="G26" s="9">
        <f>G24-G25</f>
        <v>0.35999999999999943</v>
      </c>
      <c r="H26" s="9">
        <f>H24-H25</f>
        <v>0.42999999999999972</v>
      </c>
    </row>
    <row r="27" spans="1:9" x14ac:dyDescent="0.2">
      <c r="A27" s="9" t="s">
        <v>60</v>
      </c>
      <c r="C27" s="9" t="s">
        <v>32</v>
      </c>
      <c r="D27" s="9">
        <v>10.49</v>
      </c>
      <c r="E27" s="9">
        <v>12.86</v>
      </c>
      <c r="F27" s="9">
        <v>15.1</v>
      </c>
      <c r="G27" s="9">
        <v>17.02</v>
      </c>
      <c r="H27" s="9">
        <v>18.82</v>
      </c>
      <c r="I27" s="9">
        <v>19</v>
      </c>
    </row>
    <row r="28" spans="1:9" x14ac:dyDescent="0.2">
      <c r="C28" s="9" t="s">
        <v>46</v>
      </c>
      <c r="D28" s="9">
        <v>9.17</v>
      </c>
      <c r="E28" s="9">
        <v>13.89</v>
      </c>
      <c r="F28" s="9">
        <v>14.24</v>
      </c>
      <c r="G28" s="9">
        <v>16.66</v>
      </c>
      <c r="H28" s="9">
        <v>17.89</v>
      </c>
      <c r="I28" s="9">
        <v>19.3</v>
      </c>
    </row>
    <row r="29" spans="1:9" x14ac:dyDescent="0.2">
      <c r="C29" s="9" t="s">
        <v>9</v>
      </c>
      <c r="D29" s="9">
        <f t="shared" ref="D29:I29" si="2">D28/D27</f>
        <v>0.87416587225929454</v>
      </c>
      <c r="E29" s="9">
        <f t="shared" si="2"/>
        <v>1.0800933125972008</v>
      </c>
      <c r="F29" s="9">
        <f t="shared" si="2"/>
        <v>0.94304635761589406</v>
      </c>
      <c r="G29" s="9">
        <f t="shared" si="2"/>
        <v>0.97884841363102237</v>
      </c>
      <c r="H29" s="9">
        <f t="shared" si="2"/>
        <v>0.95058448459086076</v>
      </c>
      <c r="I29" s="9">
        <f t="shared" si="2"/>
        <v>1.0157894736842106</v>
      </c>
    </row>
    <row r="30" spans="1:9" x14ac:dyDescent="0.2">
      <c r="C30" s="9" t="s">
        <v>47</v>
      </c>
      <c r="D30" s="9">
        <v>9.8000000000000007</v>
      </c>
      <c r="E30" s="9">
        <v>18.7</v>
      </c>
      <c r="F30" s="9">
        <v>16.14</v>
      </c>
      <c r="G30" s="9">
        <v>16.43</v>
      </c>
      <c r="H30" s="9">
        <v>16.010000000000002</v>
      </c>
    </row>
    <row r="31" spans="1:9" x14ac:dyDescent="0.2">
      <c r="C31" s="9" t="s">
        <v>9</v>
      </c>
      <c r="D31" s="9">
        <f>D30/D27</f>
        <v>0.93422306959008583</v>
      </c>
      <c r="E31" s="9">
        <f>E30/E27</f>
        <v>1.4541213063763607</v>
      </c>
      <c r="F31" s="9">
        <f>F30/F27</f>
        <v>1.0688741721854305</v>
      </c>
      <c r="G31" s="9">
        <f>G30/G27</f>
        <v>0.96533490011750878</v>
      </c>
      <c r="H31" s="9">
        <f>H30/H27</f>
        <v>0.85069075451647191</v>
      </c>
    </row>
    <row r="32" spans="1:9" x14ac:dyDescent="0.2">
      <c r="C32" s="9" t="s">
        <v>49</v>
      </c>
      <c r="D32" s="9">
        <v>10.55</v>
      </c>
      <c r="E32" s="9">
        <v>14.72</v>
      </c>
      <c r="F32" s="9">
        <v>16.059999999999999</v>
      </c>
      <c r="G32" s="9">
        <v>17.649999999999999</v>
      </c>
      <c r="H32" s="9">
        <v>15.06</v>
      </c>
    </row>
    <row r="33" spans="1:9" x14ac:dyDescent="0.2">
      <c r="C33" s="9" t="s">
        <v>9</v>
      </c>
      <c r="D33" s="9">
        <f>D32/D27</f>
        <v>1.005719733079123</v>
      </c>
      <c r="E33" s="9">
        <f>E32/E27</f>
        <v>1.1446345256609642</v>
      </c>
      <c r="F33" s="9">
        <f>F32/F27</f>
        <v>1.0635761589403974</v>
      </c>
      <c r="G33" s="9">
        <f>G32/G27</f>
        <v>1.0370152761457108</v>
      </c>
      <c r="H33" s="9">
        <f>H32/H27</f>
        <v>0.80021253985122209</v>
      </c>
    </row>
    <row r="34" spans="1:9" x14ac:dyDescent="0.2">
      <c r="C34" s="9" t="s">
        <v>48</v>
      </c>
      <c r="D34" s="9">
        <v>12.59</v>
      </c>
      <c r="E34" s="9">
        <v>15.65</v>
      </c>
      <c r="F34" s="9">
        <v>16.97</v>
      </c>
      <c r="G34" s="9">
        <v>17.48</v>
      </c>
      <c r="H34" s="9">
        <v>15.91</v>
      </c>
    </row>
    <row r="35" spans="1:9" x14ac:dyDescent="0.2">
      <c r="C35" s="9" t="s">
        <v>9</v>
      </c>
      <c r="D35" s="9">
        <f>D34/D27</f>
        <v>1.200190657769304</v>
      </c>
      <c r="E35" s="9">
        <f>E34/E27</f>
        <v>1.2169517884914465</v>
      </c>
      <c r="F35" s="9">
        <f>F34/F27</f>
        <v>1.1238410596026489</v>
      </c>
      <c r="G35" s="9">
        <f>G34/G27</f>
        <v>1.027027027027027</v>
      </c>
      <c r="H35" s="9">
        <f>H34/H27</f>
        <v>0.84537725823591925</v>
      </c>
    </row>
    <row r="36" spans="1:9" x14ac:dyDescent="0.2">
      <c r="C36" s="9" t="s">
        <v>50</v>
      </c>
      <c r="D36" s="9">
        <f>(D29+D31+D33+D35)/4</f>
        <v>1.0035748331744518</v>
      </c>
      <c r="E36" s="9">
        <f t="shared" ref="E36" si="3">(E29+E31+E33+E35)/4</f>
        <v>1.2239502332814931</v>
      </c>
      <c r="F36" s="9">
        <f t="shared" ref="F36" si="4">(F29+F31+F33+F35)/4</f>
        <v>1.0498344370860926</v>
      </c>
      <c r="G36" s="9">
        <f t="shared" ref="G36" si="5">(G29+G31+G33+G35)/4</f>
        <v>1.0020564042303173</v>
      </c>
      <c r="H36" s="9">
        <f t="shared" ref="H36" si="6">(H29+H31+H33+H35)/4</f>
        <v>0.8617162592986185</v>
      </c>
    </row>
    <row r="37" spans="1:9" x14ac:dyDescent="0.2">
      <c r="C37" s="9" t="s">
        <v>6</v>
      </c>
      <c r="D37" s="9">
        <v>2.16</v>
      </c>
      <c r="E37" s="9">
        <v>2.4700000000000002</v>
      </c>
      <c r="F37" s="9">
        <v>2.63</v>
      </c>
      <c r="G37" s="9">
        <v>2.77</v>
      </c>
      <c r="H37" s="9">
        <v>2.74</v>
      </c>
    </row>
    <row r="38" spans="1:9" x14ac:dyDescent="0.2">
      <c r="C38" s="9" t="s">
        <v>8</v>
      </c>
      <c r="D38" s="9">
        <f>(D28+D30+D32+D34)/4/D37</f>
        <v>4.8738425925925926</v>
      </c>
      <c r="E38" s="9">
        <f>(E28+E30+E32+E34)/4/E37</f>
        <v>6.3724696356275299</v>
      </c>
      <c r="F38" s="9">
        <f>(F28+F30+F32+F34)/4/F37</f>
        <v>6.0275665399239546</v>
      </c>
      <c r="G38" s="9">
        <f>(G28+G30+G32+G34)/4/G37</f>
        <v>6.1570397111913353</v>
      </c>
      <c r="H38" s="9">
        <f>(H28+H30+H32+H34)/4/H37</f>
        <v>5.9187956204379564</v>
      </c>
    </row>
    <row r="41" spans="1:9" x14ac:dyDescent="0.2">
      <c r="A41" s="9" t="s">
        <v>53</v>
      </c>
      <c r="C41" s="10" t="s">
        <v>52</v>
      </c>
      <c r="D41" s="9" t="s">
        <v>41</v>
      </c>
      <c r="E41" s="9" t="s">
        <v>42</v>
      </c>
      <c r="F41" s="9" t="s">
        <v>37</v>
      </c>
      <c r="G41" s="9" t="s">
        <v>38</v>
      </c>
      <c r="H41" s="9" t="s">
        <v>39</v>
      </c>
      <c r="I41" s="9" t="s">
        <v>51</v>
      </c>
    </row>
    <row r="42" spans="1:9" x14ac:dyDescent="0.2">
      <c r="A42" s="9" t="s">
        <v>54</v>
      </c>
      <c r="C42" s="9" t="s">
        <v>44</v>
      </c>
      <c r="D42" s="9">
        <v>0.43</v>
      </c>
      <c r="E42" s="9">
        <v>0.56999999999999995</v>
      </c>
      <c r="F42" s="9">
        <v>0.81</v>
      </c>
      <c r="G42" s="9">
        <v>1.06</v>
      </c>
      <c r="H42" s="9">
        <v>1.1399999999999999</v>
      </c>
    </row>
    <row r="43" spans="1:9" x14ac:dyDescent="0.2">
      <c r="A43" s="9" t="s">
        <v>55</v>
      </c>
      <c r="C43" s="9" t="s">
        <v>45</v>
      </c>
      <c r="D43" s="9">
        <v>0.41</v>
      </c>
      <c r="E43" s="9">
        <v>0.54</v>
      </c>
      <c r="F43" s="9">
        <v>0.75</v>
      </c>
      <c r="G43" s="9">
        <v>1</v>
      </c>
      <c r="H43" s="9">
        <v>1.07</v>
      </c>
    </row>
    <row r="44" spans="1:9" x14ac:dyDescent="0.2">
      <c r="A44" s="9" t="s">
        <v>56</v>
      </c>
      <c r="C44" s="9" t="s">
        <v>43</v>
      </c>
      <c r="D44" s="9">
        <f>D42-D43</f>
        <v>2.0000000000000018E-2</v>
      </c>
      <c r="E44" s="9">
        <f>E42-E43</f>
        <v>2.9999999999999916E-2</v>
      </c>
      <c r="F44" s="9">
        <f>F42-F43</f>
        <v>6.0000000000000053E-2</v>
      </c>
      <c r="G44" s="9">
        <f>G42-G43</f>
        <v>6.0000000000000053E-2</v>
      </c>
      <c r="H44" s="9">
        <f>H42-H43</f>
        <v>6.999999999999984E-2</v>
      </c>
    </row>
    <row r="45" spans="1:9" x14ac:dyDescent="0.2">
      <c r="C45" s="11" t="s">
        <v>32</v>
      </c>
      <c r="D45" s="11">
        <v>8.9600000000000009</v>
      </c>
      <c r="E45" s="11">
        <v>10.93</v>
      </c>
      <c r="F45" s="11">
        <v>14.01</v>
      </c>
      <c r="G45" s="11">
        <v>8.59</v>
      </c>
      <c r="H45" s="11">
        <v>6.77</v>
      </c>
      <c r="I45" s="11">
        <v>6.55</v>
      </c>
    </row>
    <row r="46" spans="1:9" x14ac:dyDescent="0.2">
      <c r="C46" s="9" t="s">
        <v>46</v>
      </c>
      <c r="D46" s="9">
        <v>7.97</v>
      </c>
      <c r="E46" s="9">
        <v>13.08</v>
      </c>
      <c r="F46" s="9">
        <v>15.63</v>
      </c>
      <c r="G46" s="9">
        <v>11.84</v>
      </c>
      <c r="H46" s="9">
        <v>9.07</v>
      </c>
      <c r="I46" s="9">
        <v>7.69</v>
      </c>
    </row>
    <row r="47" spans="1:9" x14ac:dyDescent="0.2">
      <c r="C47" s="9" t="s">
        <v>9</v>
      </c>
      <c r="D47" s="9">
        <f>D46/D45</f>
        <v>0.88950892857142849</v>
      </c>
      <c r="E47" s="9">
        <f t="shared" ref="E47" si="7">E46/E45</f>
        <v>1.1967063129002744</v>
      </c>
      <c r="F47" s="9">
        <f>F46/F45</f>
        <v>1.1156316916488223</v>
      </c>
      <c r="G47" s="9">
        <f t="shared" ref="G47" si="8">G46/G45</f>
        <v>1.3783469150174621</v>
      </c>
      <c r="H47" s="9">
        <f t="shared" ref="H47" si="9">H46/H45</f>
        <v>1.3397341211225999</v>
      </c>
      <c r="I47" s="9">
        <f t="shared" ref="I47" si="10">I46/I45</f>
        <v>1.1740458015267177</v>
      </c>
    </row>
    <row r="48" spans="1:9" x14ac:dyDescent="0.2">
      <c r="C48" s="9" t="s">
        <v>47</v>
      </c>
      <c r="D48" s="9">
        <v>7.91</v>
      </c>
      <c r="E48" s="9">
        <v>20.23</v>
      </c>
      <c r="F48" s="9">
        <v>17.77</v>
      </c>
      <c r="G48" s="9">
        <v>10.99</v>
      </c>
      <c r="H48" s="9">
        <v>8.1199999999999992</v>
      </c>
    </row>
    <row r="49" spans="1:9" x14ac:dyDescent="0.2">
      <c r="C49" s="9" t="s">
        <v>9</v>
      </c>
      <c r="D49" s="9">
        <f>D48/D45</f>
        <v>0.88281249999999989</v>
      </c>
      <c r="E49" s="9">
        <f>E48/E45</f>
        <v>1.8508691674290942</v>
      </c>
      <c r="F49" s="9">
        <f>F48/F45</f>
        <v>1.2683797287651677</v>
      </c>
      <c r="G49" s="9">
        <f>G48/G45</f>
        <v>1.2793946449359721</v>
      </c>
      <c r="H49" s="9">
        <f>H48/H45</f>
        <v>1.1994091580502215</v>
      </c>
    </row>
    <row r="50" spans="1:9" x14ac:dyDescent="0.2">
      <c r="C50" s="9" t="s">
        <v>49</v>
      </c>
      <c r="D50" s="9">
        <v>8.36</v>
      </c>
      <c r="E50" s="9">
        <v>15.36</v>
      </c>
      <c r="F50" s="9">
        <v>10.85</v>
      </c>
      <c r="G50" s="9">
        <v>8.19</v>
      </c>
      <c r="H50" s="9">
        <v>7.31</v>
      </c>
    </row>
    <row r="51" spans="1:9" x14ac:dyDescent="0.2">
      <c r="C51" s="9" t="s">
        <v>9</v>
      </c>
      <c r="D51" s="9">
        <f>D50/D45</f>
        <v>0.93303571428571408</v>
      </c>
      <c r="E51" s="9">
        <f>E50/E45</f>
        <v>1.4053064958828911</v>
      </c>
      <c r="F51" s="9">
        <f>F50/F45</f>
        <v>0.77444682369735907</v>
      </c>
      <c r="G51" s="9">
        <f>G50/G45</f>
        <v>0.95343422584400461</v>
      </c>
      <c r="H51" s="9">
        <f>H50/H45</f>
        <v>1.0797636632200887</v>
      </c>
    </row>
    <row r="52" spans="1:9" x14ac:dyDescent="0.2">
      <c r="C52" s="9" t="s">
        <v>48</v>
      </c>
      <c r="D52" s="9">
        <v>12.97</v>
      </c>
      <c r="E52" s="9">
        <v>17.8</v>
      </c>
      <c r="F52" s="9">
        <v>11.81</v>
      </c>
      <c r="G52" s="9">
        <v>8.08</v>
      </c>
      <c r="H52" s="9">
        <v>6.98</v>
      </c>
    </row>
    <row r="53" spans="1:9" x14ac:dyDescent="0.2">
      <c r="C53" s="9" t="s">
        <v>9</v>
      </c>
      <c r="D53" s="9">
        <f>D52/D45</f>
        <v>1.4475446428571428</v>
      </c>
      <c r="E53" s="9">
        <f>E52/E45</f>
        <v>1.6285452881976212</v>
      </c>
      <c r="F53" s="9">
        <f>F52/F45</f>
        <v>0.84296930763740185</v>
      </c>
      <c r="G53" s="9">
        <f>G52/G45</f>
        <v>0.94062863795110596</v>
      </c>
      <c r="H53" s="9">
        <f>H52/H45</f>
        <v>1.031019202363368</v>
      </c>
    </row>
    <row r="54" spans="1:9" x14ac:dyDescent="0.2">
      <c r="C54" s="9" t="s">
        <v>50</v>
      </c>
      <c r="D54" s="9">
        <f>(D47+D49+D51+D53)/4</f>
        <v>1.0382254464285712</v>
      </c>
      <c r="E54" s="9">
        <f t="shared" ref="E54:H54" si="11">(E47+E49+E51+E53)/4</f>
        <v>1.5203568161024701</v>
      </c>
      <c r="F54" s="9">
        <f t="shared" si="11"/>
        <v>1.0003568879371878</v>
      </c>
      <c r="G54" s="9">
        <f t="shared" si="11"/>
        <v>1.1379511059371361</v>
      </c>
      <c r="H54" s="9">
        <f t="shared" si="11"/>
        <v>1.1624815361890697</v>
      </c>
    </row>
    <row r="55" spans="1:9" x14ac:dyDescent="0.2">
      <c r="C55" s="9" t="s">
        <v>6</v>
      </c>
      <c r="D55" s="9">
        <v>1.51</v>
      </c>
      <c r="E55" s="9">
        <v>1.89</v>
      </c>
      <c r="F55" s="9">
        <v>2.21</v>
      </c>
      <c r="G55" s="9">
        <v>1.33</v>
      </c>
      <c r="H55" s="9">
        <v>1.0900000000000001</v>
      </c>
    </row>
    <row r="56" spans="1:9" x14ac:dyDescent="0.2">
      <c r="C56" s="9" t="s">
        <v>8</v>
      </c>
      <c r="D56" s="9">
        <f>(D46+D48+D50+D52)/4/D55</f>
        <v>6.1605960264900661</v>
      </c>
      <c r="E56" s="9">
        <f>(E46+E48+E50+E52)/4/E55</f>
        <v>8.7923280423280428</v>
      </c>
      <c r="F56" s="9">
        <f>(F46+F48+F50+F52)/4/F55</f>
        <v>6.3416289592760187</v>
      </c>
      <c r="G56" s="9">
        <f>(G46+G48+G50+G52)/4/G55</f>
        <v>7.3496240601503748</v>
      </c>
      <c r="H56" s="9">
        <f>(H46+H48+H50+H52)/4/H55</f>
        <v>7.2201834862385308</v>
      </c>
    </row>
    <row r="60" spans="1:9" x14ac:dyDescent="0.2">
      <c r="A60" s="9" t="s">
        <v>65</v>
      </c>
      <c r="C60" s="10" t="s">
        <v>13</v>
      </c>
      <c r="D60" s="9" t="s">
        <v>41</v>
      </c>
      <c r="E60" s="9" t="s">
        <v>42</v>
      </c>
      <c r="F60" s="9" t="s">
        <v>37</v>
      </c>
      <c r="G60" s="9" t="s">
        <v>38</v>
      </c>
      <c r="H60" s="9" t="s">
        <v>39</v>
      </c>
      <c r="I60" s="9" t="s">
        <v>51</v>
      </c>
    </row>
    <row r="61" spans="1:9" x14ac:dyDescent="0.2">
      <c r="A61" s="9" t="s">
        <v>66</v>
      </c>
      <c r="C61" s="9" t="s">
        <v>44</v>
      </c>
      <c r="D61" s="9">
        <v>4.7300000000000004</v>
      </c>
      <c r="E61" s="9">
        <v>5.47</v>
      </c>
      <c r="F61" s="9">
        <v>5.94</v>
      </c>
      <c r="G61" s="9">
        <v>6.3</v>
      </c>
      <c r="H61" s="9">
        <v>6.75</v>
      </c>
    </row>
    <row r="62" spans="1:9" x14ac:dyDescent="0.2">
      <c r="A62" s="9" t="s">
        <v>67</v>
      </c>
      <c r="C62" s="9" t="s">
        <v>45</v>
      </c>
      <c r="D62" s="9">
        <v>4.42</v>
      </c>
      <c r="E62" s="9">
        <v>5.1100000000000003</v>
      </c>
      <c r="F62" s="9">
        <v>5.54</v>
      </c>
      <c r="G62" s="9">
        <v>5.81</v>
      </c>
      <c r="H62" s="9">
        <v>6.2</v>
      </c>
    </row>
    <row r="63" spans="1:9" x14ac:dyDescent="0.2">
      <c r="A63" s="9" t="s">
        <v>68</v>
      </c>
      <c r="C63" s="9" t="s">
        <v>43</v>
      </c>
      <c r="D63" s="9">
        <f>D61-D62</f>
        <v>0.3100000000000005</v>
      </c>
      <c r="E63" s="9">
        <f>E61-E62</f>
        <v>0.35999999999999943</v>
      </c>
      <c r="F63" s="9">
        <f>F61-F62</f>
        <v>0.40000000000000036</v>
      </c>
      <c r="G63" s="9">
        <f>G61-G62</f>
        <v>0.49000000000000021</v>
      </c>
      <c r="H63" s="9">
        <f>H61-H62</f>
        <v>0.54999999999999982</v>
      </c>
    </row>
    <row r="64" spans="1:9" x14ac:dyDescent="0.2">
      <c r="C64" s="9" t="s">
        <v>32</v>
      </c>
      <c r="D64" s="9">
        <v>12.47</v>
      </c>
      <c r="E64" s="9">
        <v>14.31</v>
      </c>
      <c r="F64" s="9">
        <v>15.95</v>
      </c>
      <c r="G64" s="9">
        <v>17.690000000000001</v>
      </c>
      <c r="H64" s="9">
        <v>20.07</v>
      </c>
      <c r="I64" s="9">
        <v>22.07</v>
      </c>
    </row>
    <row r="65" spans="3:9" x14ac:dyDescent="0.2">
      <c r="C65" s="9" t="s">
        <v>46</v>
      </c>
      <c r="D65" s="9">
        <v>9.9600000000000009</v>
      </c>
      <c r="E65" s="9">
        <v>14.21</v>
      </c>
      <c r="F65" s="9">
        <v>14.65</v>
      </c>
      <c r="G65" s="9">
        <v>19.010000000000002</v>
      </c>
      <c r="H65" s="9">
        <v>30.03</v>
      </c>
      <c r="I65" s="9">
        <v>32.9</v>
      </c>
    </row>
    <row r="66" spans="3:9" x14ac:dyDescent="0.2">
      <c r="C66" s="9" t="s">
        <v>9</v>
      </c>
      <c r="D66" s="9">
        <f t="shared" ref="D66" si="12">D65/D64</f>
        <v>0.79871692060946275</v>
      </c>
      <c r="E66" s="9">
        <f t="shared" ref="E66" si="13">E65/E64</f>
        <v>0.9930118798043327</v>
      </c>
      <c r="F66" s="9">
        <f t="shared" ref="F66" si="14">F65/F64</f>
        <v>0.91849529780564265</v>
      </c>
      <c r="G66" s="9">
        <f t="shared" ref="G66" si="15">G65/G64</f>
        <v>1.0746184284906728</v>
      </c>
      <c r="H66" s="9">
        <f t="shared" ref="H66" si="16">H65/H64</f>
        <v>1.4962630792227205</v>
      </c>
      <c r="I66" s="9">
        <f t="shared" ref="I66" si="17">I65/I64</f>
        <v>1.490711372904395</v>
      </c>
    </row>
    <row r="67" spans="3:9" x14ac:dyDescent="0.2">
      <c r="C67" s="9" t="s">
        <v>47</v>
      </c>
      <c r="D67" s="9">
        <v>10.15</v>
      </c>
      <c r="E67" s="9">
        <v>18.829999999999998</v>
      </c>
      <c r="F67" s="9">
        <v>17.829999999999998</v>
      </c>
      <c r="G67" s="9">
        <v>22.42</v>
      </c>
      <c r="H67" s="9">
        <v>28.78</v>
      </c>
    </row>
    <row r="68" spans="3:9" x14ac:dyDescent="0.2">
      <c r="C68" s="9" t="s">
        <v>9</v>
      </c>
      <c r="D68" s="9">
        <f>D67/D64</f>
        <v>0.81395348837209303</v>
      </c>
      <c r="E68" s="9">
        <f>E67/E64</f>
        <v>1.3158630328441647</v>
      </c>
      <c r="F68" s="9">
        <f>F67/F64</f>
        <v>1.1178683385579937</v>
      </c>
      <c r="G68" s="9">
        <f>G67/G64</f>
        <v>1.2673827020915771</v>
      </c>
      <c r="H68" s="9">
        <f>H67/H64</f>
        <v>1.4339810662680619</v>
      </c>
    </row>
    <row r="69" spans="3:9" x14ac:dyDescent="0.2">
      <c r="C69" s="9" t="s">
        <v>49</v>
      </c>
      <c r="D69" s="9">
        <v>10.69</v>
      </c>
      <c r="E69" s="9">
        <v>16.77</v>
      </c>
      <c r="F69" s="9">
        <v>18.440000000000001</v>
      </c>
      <c r="G69" s="9">
        <v>26.75</v>
      </c>
      <c r="H69" s="9">
        <v>28.14</v>
      </c>
    </row>
    <row r="70" spans="3:9" x14ac:dyDescent="0.2">
      <c r="C70" s="9" t="s">
        <v>9</v>
      </c>
      <c r="D70" s="9">
        <f>D69/D64</f>
        <v>0.85725741780272646</v>
      </c>
      <c r="E70" s="9">
        <f>E69/E64</f>
        <v>1.1719077568134171</v>
      </c>
      <c r="F70" s="9">
        <f>F69/F64</f>
        <v>1.156112852664577</v>
      </c>
      <c r="G70" s="9">
        <f>G69/G64</f>
        <v>1.5121537591859806</v>
      </c>
      <c r="H70" s="9">
        <f>H69/H64</f>
        <v>1.4020926756352765</v>
      </c>
    </row>
    <row r="71" spans="3:9" x14ac:dyDescent="0.2">
      <c r="C71" s="9" t="s">
        <v>48</v>
      </c>
      <c r="D71" s="9">
        <v>12.65</v>
      </c>
      <c r="E71" s="9">
        <v>17.25</v>
      </c>
      <c r="F71" s="9">
        <v>18.66</v>
      </c>
      <c r="G71" s="9">
        <v>28.99</v>
      </c>
      <c r="H71" s="9">
        <v>29.59</v>
      </c>
    </row>
    <row r="72" spans="3:9" x14ac:dyDescent="0.2">
      <c r="C72" s="9" t="s">
        <v>9</v>
      </c>
      <c r="D72" s="9">
        <f>D71/D64</f>
        <v>1.0144346431435445</v>
      </c>
      <c r="E72" s="9">
        <f>E71/E64</f>
        <v>1.2054507337526206</v>
      </c>
      <c r="F72" s="9">
        <f>F71/F64</f>
        <v>1.1699059561128526</v>
      </c>
      <c r="G72" s="9">
        <f>G71/G64</f>
        <v>1.6387789711701524</v>
      </c>
      <c r="H72" s="9">
        <f>H71/H64</f>
        <v>1.4743398106626806</v>
      </c>
    </row>
    <row r="73" spans="3:9" x14ac:dyDescent="0.2">
      <c r="C73" s="9" t="s">
        <v>50</v>
      </c>
      <c r="D73" s="9">
        <f>(D66+D68+D70+D72)/4</f>
        <v>0.8710906174819566</v>
      </c>
      <c r="E73" s="9">
        <f t="shared" ref="E73:H73" si="18">(E66+E68+E70+E72)/4</f>
        <v>1.1715583508036338</v>
      </c>
      <c r="F73" s="9">
        <f t="shared" si="18"/>
        <v>1.0905956112852664</v>
      </c>
      <c r="G73" s="9">
        <f t="shared" si="18"/>
        <v>1.3732334652345957</v>
      </c>
      <c r="H73" s="9">
        <f t="shared" si="18"/>
        <v>1.4516691579471848</v>
      </c>
    </row>
    <row r="74" spans="3:9" x14ac:dyDescent="0.2">
      <c r="C74" s="9" t="s">
        <v>6</v>
      </c>
      <c r="D74" s="9">
        <v>2.2200000000000002</v>
      </c>
      <c r="E74" s="9">
        <v>2.29</v>
      </c>
      <c r="F74" s="9">
        <v>2.46</v>
      </c>
      <c r="G74" s="9">
        <v>2.78</v>
      </c>
      <c r="H74" s="9">
        <v>3.13</v>
      </c>
    </row>
    <row r="75" spans="3:9" x14ac:dyDescent="0.2">
      <c r="C75" s="9" t="s">
        <v>8</v>
      </c>
      <c r="D75" s="9">
        <f>(D65+D67+D69+D71)/4/D74</f>
        <v>4.8930180180180169</v>
      </c>
      <c r="E75" s="9">
        <f>(E65+E67+E69+E71)/4/E74</f>
        <v>7.320960698689956</v>
      </c>
      <c r="F75" s="9">
        <f>(F65+F67+F69+F71)/4/F74</f>
        <v>7.071138211382114</v>
      </c>
      <c r="G75" s="9">
        <f>(G65+G67+G69+G71)/4/G74</f>
        <v>8.7383093525179856</v>
      </c>
      <c r="H75" s="9">
        <f>(H65+H67+H69+H71)/4/H74</f>
        <v>9.3083067092651763</v>
      </c>
    </row>
    <row r="82" spans="3:9" x14ac:dyDescent="0.2">
      <c r="C82" s="10" t="s">
        <v>64</v>
      </c>
      <c r="D82" s="9" t="s">
        <v>41</v>
      </c>
      <c r="E82" s="9" t="s">
        <v>42</v>
      </c>
      <c r="F82" s="9" t="s">
        <v>37</v>
      </c>
      <c r="G82" s="9" t="s">
        <v>38</v>
      </c>
      <c r="H82" s="9" t="s">
        <v>39</v>
      </c>
      <c r="I82" s="9" t="s">
        <v>51</v>
      </c>
    </row>
    <row r="83" spans="3:9" x14ac:dyDescent="0.2">
      <c r="C83" s="9" t="s">
        <v>44</v>
      </c>
      <c r="D83" s="9">
        <v>3.68</v>
      </c>
      <c r="E83" s="9">
        <v>4.41</v>
      </c>
      <c r="F83" s="9">
        <v>5.3</v>
      </c>
      <c r="G83" s="9">
        <v>6.09</v>
      </c>
      <c r="H83" s="9">
        <v>6.42</v>
      </c>
    </row>
    <row r="84" spans="3:9" x14ac:dyDescent="0.2">
      <c r="C84" s="9" t="s">
        <v>45</v>
      </c>
      <c r="D84" s="9">
        <v>3.48</v>
      </c>
      <c r="E84" s="9">
        <v>4.1500000000000004</v>
      </c>
      <c r="F84" s="9">
        <v>4.9800000000000004</v>
      </c>
      <c r="G84" s="9">
        <v>5.73</v>
      </c>
      <c r="H84" s="9">
        <v>5.99</v>
      </c>
    </row>
    <row r="85" spans="3:9" x14ac:dyDescent="0.2">
      <c r="C85" s="9" t="s">
        <v>43</v>
      </c>
      <c r="D85" s="9">
        <f>D83-D84</f>
        <v>0.20000000000000018</v>
      </c>
      <c r="E85" s="9">
        <f>E83-E84</f>
        <v>0.25999999999999979</v>
      </c>
      <c r="F85" s="9">
        <f>F83-F84</f>
        <v>0.3199999999999994</v>
      </c>
      <c r="G85" s="9">
        <f>G83-G84</f>
        <v>0.35999999999999943</v>
      </c>
      <c r="H85" s="9">
        <f>H83-H84</f>
        <v>0.42999999999999972</v>
      </c>
    </row>
    <row r="86" spans="3:9" x14ac:dyDescent="0.2">
      <c r="C86" s="9" t="s">
        <v>32</v>
      </c>
      <c r="D86" s="9">
        <v>10.49</v>
      </c>
      <c r="E86" s="9">
        <v>12.86</v>
      </c>
      <c r="F86" s="9">
        <v>15.1</v>
      </c>
      <c r="G86" s="9">
        <v>17.02</v>
      </c>
      <c r="H86" s="9">
        <v>18.82</v>
      </c>
      <c r="I86" s="9">
        <v>19</v>
      </c>
    </row>
    <row r="87" spans="3:9" x14ac:dyDescent="0.2">
      <c r="C87" s="9" t="s">
        <v>46</v>
      </c>
      <c r="D87" s="9">
        <v>9.17</v>
      </c>
      <c r="E87" s="9">
        <v>13.89</v>
      </c>
      <c r="F87" s="9">
        <v>14.24</v>
      </c>
      <c r="G87" s="9">
        <v>16.66</v>
      </c>
      <c r="H87" s="9">
        <v>17.89</v>
      </c>
      <c r="I87" s="9">
        <v>19.3</v>
      </c>
    </row>
    <row r="88" spans="3:9" x14ac:dyDescent="0.2">
      <c r="C88" s="9" t="s">
        <v>9</v>
      </c>
      <c r="D88" s="9">
        <f t="shared" ref="D88" si="19">D87/D86</f>
        <v>0.87416587225929454</v>
      </c>
      <c r="E88" s="9">
        <f t="shared" ref="E88" si="20">E87/E86</f>
        <v>1.0800933125972008</v>
      </c>
      <c r="F88" s="9">
        <f t="shared" ref="F88" si="21">F87/F86</f>
        <v>0.94304635761589406</v>
      </c>
      <c r="G88" s="9">
        <f t="shared" ref="G88" si="22">G87/G86</f>
        <v>0.97884841363102237</v>
      </c>
      <c r="H88" s="9">
        <f t="shared" ref="H88" si="23">H87/H86</f>
        <v>0.95058448459086076</v>
      </c>
      <c r="I88" s="9">
        <f t="shared" ref="I88" si="24">I87/I86</f>
        <v>1.0157894736842106</v>
      </c>
    </row>
    <row r="89" spans="3:9" x14ac:dyDescent="0.2">
      <c r="C89" s="9" t="s">
        <v>47</v>
      </c>
      <c r="D89" s="9">
        <v>9.8000000000000007</v>
      </c>
      <c r="E89" s="9">
        <v>18.7</v>
      </c>
      <c r="F89" s="9">
        <v>16.14</v>
      </c>
      <c r="G89" s="9">
        <v>16.43</v>
      </c>
      <c r="H89" s="9">
        <v>16.010000000000002</v>
      </c>
    </row>
    <row r="90" spans="3:9" x14ac:dyDescent="0.2">
      <c r="C90" s="9" t="s">
        <v>9</v>
      </c>
      <c r="D90" s="9">
        <f>D89/D86</f>
        <v>0.93422306959008583</v>
      </c>
      <c r="E90" s="9">
        <f>E89/E86</f>
        <v>1.4541213063763607</v>
      </c>
      <c r="F90" s="9">
        <f>F89/F86</f>
        <v>1.0688741721854305</v>
      </c>
      <c r="G90" s="9">
        <f>G89/G86</f>
        <v>0.96533490011750878</v>
      </c>
      <c r="H90" s="9">
        <f>H89/H86</f>
        <v>0.85069075451647191</v>
      </c>
    </row>
    <row r="91" spans="3:9" x14ac:dyDescent="0.2">
      <c r="C91" s="9" t="s">
        <v>49</v>
      </c>
      <c r="D91" s="9">
        <v>10.55</v>
      </c>
      <c r="E91" s="9">
        <v>14.72</v>
      </c>
      <c r="F91" s="9">
        <v>16.059999999999999</v>
      </c>
      <c r="G91" s="9">
        <v>17.649999999999999</v>
      </c>
      <c r="H91" s="9">
        <v>15.06</v>
      </c>
    </row>
    <row r="92" spans="3:9" x14ac:dyDescent="0.2">
      <c r="C92" s="9" t="s">
        <v>9</v>
      </c>
      <c r="D92" s="9">
        <f>D91/D86</f>
        <v>1.005719733079123</v>
      </c>
      <c r="E92" s="9">
        <f>E91/E86</f>
        <v>1.1446345256609642</v>
      </c>
      <c r="F92" s="9">
        <f>F91/F86</f>
        <v>1.0635761589403974</v>
      </c>
      <c r="G92" s="9">
        <f>G91/G86</f>
        <v>1.0370152761457108</v>
      </c>
      <c r="H92" s="9">
        <f>H91/H86</f>
        <v>0.80021253985122209</v>
      </c>
    </row>
    <row r="93" spans="3:9" x14ac:dyDescent="0.2">
      <c r="C93" s="9" t="s">
        <v>48</v>
      </c>
      <c r="D93" s="9">
        <v>12.59</v>
      </c>
      <c r="E93" s="9">
        <v>15.65</v>
      </c>
      <c r="F93" s="9">
        <v>16.97</v>
      </c>
      <c r="G93" s="9">
        <v>17.48</v>
      </c>
      <c r="H93" s="9">
        <v>15.91</v>
      </c>
    </row>
    <row r="94" spans="3:9" x14ac:dyDescent="0.2">
      <c r="C94" s="9" t="s">
        <v>9</v>
      </c>
      <c r="D94" s="9">
        <f>D93/D86</f>
        <v>1.200190657769304</v>
      </c>
      <c r="E94" s="9">
        <f>E93/E86</f>
        <v>1.2169517884914465</v>
      </c>
      <c r="F94" s="9">
        <f>F93/F86</f>
        <v>1.1238410596026489</v>
      </c>
      <c r="G94" s="9">
        <f>G93/G86</f>
        <v>1.027027027027027</v>
      </c>
      <c r="H94" s="9">
        <f>H93/H86</f>
        <v>0.84537725823591925</v>
      </c>
    </row>
    <row r="95" spans="3:9" x14ac:dyDescent="0.2">
      <c r="C95" s="9" t="s">
        <v>50</v>
      </c>
      <c r="D95" s="9">
        <f>(D88+D90+D92+D94)/4</f>
        <v>1.0035748331744518</v>
      </c>
      <c r="E95" s="9">
        <f t="shared" ref="E95:H95" si="25">(E88+E90+E92+E94)/4</f>
        <v>1.2239502332814931</v>
      </c>
      <c r="F95" s="9">
        <f t="shared" si="25"/>
        <v>1.0498344370860926</v>
      </c>
      <c r="G95" s="9">
        <f t="shared" si="25"/>
        <v>1.0020564042303173</v>
      </c>
      <c r="H95" s="9">
        <f t="shared" si="25"/>
        <v>0.8617162592986185</v>
      </c>
    </row>
    <row r="96" spans="3:9" x14ac:dyDescent="0.2">
      <c r="C96" s="9" t="s">
        <v>6</v>
      </c>
      <c r="D96" s="9">
        <v>1.51</v>
      </c>
      <c r="E96" s="9">
        <v>1.89</v>
      </c>
      <c r="F96" s="9">
        <v>2.21</v>
      </c>
      <c r="G96" s="9">
        <v>1.33</v>
      </c>
      <c r="H96" s="9">
        <v>1.0900000000000001</v>
      </c>
    </row>
    <row r="97" spans="3:8" x14ac:dyDescent="0.2">
      <c r="C97" s="9" t="s">
        <v>8</v>
      </c>
      <c r="D97" s="9">
        <f>(D87+D89+D91+D93)/4/D96</f>
        <v>6.9718543046357615</v>
      </c>
      <c r="E97" s="9">
        <f>(E87+E89+E91+E93)/4/E96</f>
        <v>8.3280423280423292</v>
      </c>
      <c r="F97" s="9">
        <f>(F87+F89+F91+F93)/4/F96</f>
        <v>7.1730769230769225</v>
      </c>
      <c r="G97" s="9">
        <f>(G87+G89+G91+G93)/4/G96</f>
        <v>12.823308270676691</v>
      </c>
      <c r="H97" s="9">
        <f>(H87+H89+H91+H93)/4/H96</f>
        <v>14.878440366972477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银行股票关注的指标</vt:lpstr>
      <vt:lpstr>银行股按时间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2019-04-26T04:48:32Z</dcterms:modified>
</cp:coreProperties>
</file>