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C0931E9-1261-4DFD-9719-AF616FFC96DE}" xr6:coauthVersionLast="43" xr6:coauthVersionMax="43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股票投资原则" sheetId="2" r:id="rId1"/>
    <sheet name="股票分析" sheetId="5" r:id="rId2"/>
    <sheet name="股票投资记录-民生银行" sheetId="1" r:id="rId3"/>
    <sheet name="数字货币投资" sheetId="3" r:id="rId4"/>
    <sheet name="数字货币投资原则" sheetId="4" r:id="rId5"/>
    <sheet name="20190616 更换数字货币投资策略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0" i="1"/>
  <c r="G13" i="3"/>
  <c r="F13" i="3"/>
  <c r="F12" i="3"/>
  <c r="D13" i="3"/>
  <c r="G12" i="3"/>
  <c r="D12" i="3"/>
  <c r="G11" i="3"/>
  <c r="F11" i="3"/>
  <c r="D11" i="3"/>
  <c r="G10" i="3"/>
  <c r="F10" i="3"/>
  <c r="D10" i="3"/>
  <c r="F9" i="3"/>
  <c r="G9" i="3"/>
  <c r="F8" i="3"/>
  <c r="G8" i="3"/>
  <c r="E9" i="1"/>
  <c r="K7" i="3"/>
  <c r="K5" i="3"/>
  <c r="K4" i="3"/>
  <c r="F7" i="3"/>
  <c r="D7" i="3"/>
  <c r="F6" i="3"/>
  <c r="D6" i="3"/>
  <c r="D4" i="3"/>
  <c r="D5" i="3"/>
  <c r="D3" i="3"/>
  <c r="G3" i="3"/>
  <c r="F5" i="3"/>
  <c r="F4" i="3"/>
  <c r="G7" i="3"/>
  <c r="G6" i="3"/>
  <c r="G5" i="3"/>
  <c r="G4" i="3"/>
  <c r="E4" i="1"/>
</calcChain>
</file>

<file path=xl/sharedStrings.xml><?xml version="1.0" encoding="utf-8"?>
<sst xmlns="http://schemas.openxmlformats.org/spreadsheetml/2006/main" count="124" uniqueCount="92">
  <si>
    <t>序号</t>
    <phoneticPr fontId="2" type="noConversion"/>
  </si>
  <si>
    <t>购买时间投资时间</t>
    <phoneticPr fontId="2" type="noConversion"/>
  </si>
  <si>
    <t>购买后陈本价值</t>
    <phoneticPr fontId="2" type="noConversion"/>
  </si>
  <si>
    <t>购买份数</t>
    <phoneticPr fontId="2" type="noConversion"/>
  </si>
  <si>
    <t>购买总金额</t>
    <phoneticPr fontId="2" type="noConversion"/>
  </si>
  <si>
    <t>购买时股价（元）</t>
    <phoneticPr fontId="2" type="noConversion"/>
  </si>
  <si>
    <r>
      <t xml:space="preserve">
</t>
    </r>
    <r>
      <rPr>
        <b/>
        <sz val="11"/>
        <color theme="1"/>
        <rFont val="等线"/>
        <family val="3"/>
        <charset val="134"/>
        <scheme val="minor"/>
      </rPr>
      <t>购买原则为：</t>
    </r>
    <r>
      <rPr>
        <sz val="11"/>
        <color theme="1"/>
        <rFont val="等线"/>
        <family val="2"/>
        <scheme val="minor"/>
      </rPr>
      <t xml:space="preserve">
1，按照定投的思想，一年操作4次，使用20% 50% 20%原则分批定投
2，绝不再股票很火和上涨中追涨
3，耐心观察到观察股票处于大跌和下跌后短期横盘购买
</t>
    </r>
    <r>
      <rPr>
        <b/>
        <sz val="11"/>
        <color theme="1"/>
        <rFont val="等线"/>
        <family val="3"/>
        <charset val="134"/>
        <scheme val="minor"/>
      </rPr>
      <t>卖出原则：</t>
    </r>
    <r>
      <rPr>
        <sz val="11"/>
        <color theme="1"/>
        <rFont val="等线"/>
        <family val="2"/>
        <scheme val="minor"/>
      </rPr>
      <t xml:space="preserve">
1，当股票利润达到10%时候，卖出50%
2，当股票有利好信息出来，且处于高位时，卖出剩余的。这块很难把握，视具体情况而定</t>
    </r>
    <phoneticPr fontId="2" type="noConversion"/>
  </si>
  <si>
    <t>按照股票投资原则进行投资</t>
  </si>
  <si>
    <r>
      <rPr>
        <b/>
        <sz val="11"/>
        <color theme="1"/>
        <rFont val="等线"/>
        <family val="3"/>
        <charset val="134"/>
        <scheme val="minor"/>
      </rPr>
      <t>选择股票的原则</t>
    </r>
    <r>
      <rPr>
        <sz val="11"/>
        <color theme="1"/>
        <rFont val="等线"/>
        <family val="2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>企业准则：</t>
    </r>
    <r>
      <rPr>
        <sz val="11"/>
        <color theme="1"/>
        <rFont val="等线"/>
        <family val="2"/>
        <scheme val="minor"/>
      </rPr>
      <t xml:space="preserve">
1，是否持续稳定的经营历史
2，是否有比较好的盈利前景
</t>
    </r>
    <r>
      <rPr>
        <b/>
        <sz val="11"/>
        <color theme="1"/>
        <rFont val="等线"/>
        <family val="3"/>
        <charset val="134"/>
        <scheme val="minor"/>
      </rPr>
      <t>财务准则：</t>
    </r>
    <r>
      <rPr>
        <sz val="11"/>
        <color theme="1"/>
        <rFont val="等线"/>
        <family val="2"/>
        <scheme val="minor"/>
      </rPr>
      <t xml:space="preserve">
1，是否有连续的分红
2，是否在主营业务上有持续的盈利能力
3，观察市盈率，净利润率，和净利润现金流，留存率，避免误区
</t>
    </r>
    <r>
      <rPr>
        <b/>
        <sz val="11"/>
        <color theme="1"/>
        <rFont val="等线"/>
        <family val="3"/>
        <charset val="134"/>
        <scheme val="minor"/>
      </rPr>
      <t>市场准则：</t>
    </r>
    <r>
      <rPr>
        <sz val="11"/>
        <color theme="1"/>
        <rFont val="等线"/>
        <family val="2"/>
        <scheme val="minor"/>
      </rPr>
      <t xml:space="preserve">
1，确定公司的估值，然后评估公司的市场价值
2，是否被价值低估
</t>
    </r>
    <r>
      <rPr>
        <b/>
        <sz val="11"/>
        <color theme="1"/>
        <rFont val="等线"/>
        <family val="3"/>
        <charset val="134"/>
        <scheme val="minor"/>
      </rPr>
      <t>国内公司无法判断其团队能力，很多都是被包装的</t>
    </r>
    <phoneticPr fontId="2" type="noConversion"/>
  </si>
  <si>
    <t>交易平台</t>
    <phoneticPr fontId="2" type="noConversion"/>
  </si>
  <si>
    <t xml:space="preserve"> 火币网</t>
    <phoneticPr fontId="2" type="noConversion"/>
  </si>
  <si>
    <t>数字货币</t>
    <phoneticPr fontId="2" type="noConversion"/>
  </si>
  <si>
    <t>XRP</t>
    <phoneticPr fontId="2" type="noConversion"/>
  </si>
  <si>
    <t>人民币金额</t>
    <phoneticPr fontId="2" type="noConversion"/>
  </si>
  <si>
    <t>BCH</t>
    <phoneticPr fontId="2" type="noConversion"/>
  </si>
  <si>
    <t>购买时人民币</t>
    <phoneticPr fontId="2" type="noConversion"/>
  </si>
  <si>
    <t>目前持仓比例</t>
    <phoneticPr fontId="2" type="noConversion"/>
  </si>
  <si>
    <t>比特现金持仓80%</t>
    <phoneticPr fontId="2" type="noConversion"/>
  </si>
  <si>
    <t>瑞波币持仓20%</t>
    <phoneticPr fontId="2" type="noConversion"/>
  </si>
  <si>
    <t>亏损50%时割肉抛掉</t>
    <phoneticPr fontId="2" type="noConversion"/>
  </si>
  <si>
    <t>操作原则，总体原则，长期持有，适时离开
若新闻开始出现报道时：全部抛掉
涨至5倍时抛掉80%，抛掉的80%半年内不能再进行购买
20%看具体情况长期持有或适时抛掉</t>
    <phoneticPr fontId="2" type="noConversion"/>
  </si>
  <si>
    <t>高ROE的公司</t>
    <phoneticPr fontId="2" type="noConversion"/>
  </si>
  <si>
    <t>酒类</t>
    <phoneticPr fontId="2" type="noConversion"/>
  </si>
  <si>
    <t>银行 保险 证券</t>
    <phoneticPr fontId="2" type="noConversion"/>
  </si>
  <si>
    <t>地产</t>
    <phoneticPr fontId="2" type="noConversion"/>
  </si>
  <si>
    <t>汽车</t>
    <phoneticPr fontId="2" type="noConversion"/>
  </si>
  <si>
    <t>科技概念</t>
    <phoneticPr fontId="2" type="noConversion"/>
  </si>
  <si>
    <t>全部卖出</t>
    <phoneticPr fontId="2" type="noConversion"/>
  </si>
  <si>
    <t>盈利10%</t>
    <phoneticPr fontId="2" type="noConversion"/>
  </si>
  <si>
    <t>保利地产</t>
    <phoneticPr fontId="2" type="noConversion"/>
  </si>
  <si>
    <t>长城汽车</t>
    <phoneticPr fontId="2" type="noConversion"/>
  </si>
  <si>
    <t>达到10%后，卖出80%</t>
    <phoneticPr fontId="2" type="noConversion"/>
  </si>
  <si>
    <t>目前所有大盘后续走势不明朗，建议持有不做任何操作到5月30日观察</t>
    <phoneticPr fontId="2" type="noConversion"/>
  </si>
  <si>
    <t>长城汽车跌10%，已清仓止损，卖出价9.00</t>
    <phoneticPr fontId="2" type="noConversion"/>
  </si>
  <si>
    <t>BTC</t>
    <phoneticPr fontId="2" type="noConversion"/>
  </si>
  <si>
    <t>按照《随机漫步者》理论
1，根据概率统计学，风险投资都存在黑天鹅，看似非常稳定收入的债券，也会出现超出预测的暴跌，所以，许多交易员觉得很稳定的收入方式，比如购买债券，按照历史的价格走势和波动，就会认为那就是规律和铁律，实际上超出他们想象以外的概率事件总会发生，当黑天鹅来临的时候，总会让他们一贫如洗。
2，很多人在做风险投资的时候，对比两种投资方式  某个股票和另一个股票相比，下跌概率是不同的，但是一旦上涨会带来丰厚的回报，但是下跌的概率会比较大，另一个下跌的概率相对较少，但涨幅会有限， 许多人会选择相对稳定的方法， 所以你会发现，有些人总是一直选择相对稳定的投资，多年来奉行自己的投资策略，突然出现黑天鹅就会回到从前，还有一个些人一直在赔钱，但只要某一次成功，变会带来丰厚的回报。
3，风险投资一定要克服人性的贪婪，因为风险很大，一定不要All in，永远不要拿所有去赌，要用灵活的闲钱的去做风险投资，亏掉了就认赔，一旦出现正面黑天鹅就会带来丰厚的回报。
以此，我调整如下投资方式：  后来发现BTT总币发行量太大，1万亿个，太不靠谱，于是更换为其他
1，将比特币和BCH部分调整，将当前的币仓位调整为 两种风险较大的币种，用1w 和3w 购买风险较大的币种， 如波场和BTT，
2，调整原因：BTT是 孙宇晨收购Bittorrent，于2019年2月发行，2月期间正式BIT最低的时候，从2月至今，比特币逐渐上涨了3倍，缓慢运量中，孙宇晨手中持有大量BTT币，就像TRX一样，拉高很容易操作，酝酿高位出手套现
3，投资策略：
1，如果该币某天暴涨，出现10倍以上的交易，则开始关注
2，如果该币超过50倍，则套现20%
3，如果该笔达到100倍，且在一天中暴涨超过200%，则立即清场， 只要超过100倍，立即清场</t>
    <phoneticPr fontId="2" type="noConversion"/>
  </si>
  <si>
    <r>
      <t xml:space="preserve">风险：
此方法为高风险，失败带来的损失：
</t>
    </r>
    <r>
      <rPr>
        <b/>
        <sz val="14"/>
        <color rgb="FFFF0000"/>
        <rFont val="等线"/>
        <family val="3"/>
        <charset val="134"/>
        <scheme val="minor"/>
      </rPr>
      <t xml:space="preserve">1，该币退市，4w元血本无归
2，该币跌幅超过购买时的50%，立即止损卖出
</t>
    </r>
    <phoneticPr fontId="2" type="noConversion"/>
  </si>
  <si>
    <t>1，投资成功后续
1，不要被一次机遇和运气冲昏了头，就以为这是万铁的方法，内心膨胀，欲望和贪念吞噬自己，清场的钱大部分转到固定资产，创造每年固定的收入，如购买 写字楼或者商铺，保证家里生活开支，不要用这个钱继续获得更大的收益，因为总市值也就那么大。
2，写字楼或商铺一年收益需满足一年的正常开支,
3，购买房子固定资产
4，自己创业做生意
5，继续留着少部分钱做风险投资</t>
    <phoneticPr fontId="2" type="noConversion"/>
  </si>
  <si>
    <t>卖出所有XRP到BTC</t>
    <phoneticPr fontId="2" type="noConversion"/>
  </si>
  <si>
    <t>币名称</t>
    <phoneticPr fontId="2" type="noConversion"/>
  </si>
  <si>
    <t>发行量</t>
    <phoneticPr fontId="2" type="noConversion"/>
  </si>
  <si>
    <t>当前价格</t>
    <phoneticPr fontId="2" type="noConversion"/>
  </si>
  <si>
    <t>git提交数</t>
    <phoneticPr fontId="2" type="noConversion"/>
  </si>
  <si>
    <t>2100w</t>
    <phoneticPr fontId="2" type="noConversion"/>
  </si>
  <si>
    <t>ETH</t>
    <phoneticPr fontId="2" type="noConversion"/>
  </si>
  <si>
    <t>10亿</t>
    <phoneticPr fontId="2" type="noConversion"/>
  </si>
  <si>
    <t>xrp</t>
    <phoneticPr fontId="2" type="noConversion"/>
  </si>
  <si>
    <t>1000亿</t>
    <phoneticPr fontId="2" type="noConversion"/>
  </si>
  <si>
    <t>LTC</t>
    <phoneticPr fontId="2" type="noConversion"/>
  </si>
  <si>
    <t>8400w</t>
    <phoneticPr fontId="2" type="noConversion"/>
  </si>
  <si>
    <t>BCHABC</t>
    <phoneticPr fontId="2" type="noConversion"/>
  </si>
  <si>
    <t>EOS</t>
    <phoneticPr fontId="2" type="noConversion"/>
  </si>
  <si>
    <t>BCHSV</t>
    <phoneticPr fontId="2" type="noConversion"/>
  </si>
  <si>
    <t>TRX</t>
    <phoneticPr fontId="2" type="noConversion"/>
  </si>
  <si>
    <t>990亿</t>
    <phoneticPr fontId="2" type="noConversion"/>
  </si>
  <si>
    <t>HT</t>
    <phoneticPr fontId="2" type="noConversion"/>
  </si>
  <si>
    <t>5亿</t>
    <phoneticPr fontId="2" type="noConversion"/>
  </si>
  <si>
    <t>NEO</t>
    <phoneticPr fontId="2" type="noConversion"/>
  </si>
  <si>
    <t>1亿</t>
    <phoneticPr fontId="2" type="noConversion"/>
  </si>
  <si>
    <t>BCD</t>
    <phoneticPr fontId="2" type="noConversion"/>
  </si>
  <si>
    <t>2.1亿</t>
    <phoneticPr fontId="2" type="noConversion"/>
  </si>
  <si>
    <t>ADA</t>
    <phoneticPr fontId="2" type="noConversion"/>
  </si>
  <si>
    <t>450亿</t>
    <phoneticPr fontId="2" type="noConversion"/>
  </si>
  <si>
    <t>BNB</t>
    <phoneticPr fontId="2" type="noConversion"/>
  </si>
  <si>
    <t>1.9亿</t>
    <phoneticPr fontId="2" type="noConversion"/>
  </si>
  <si>
    <t>ONT</t>
    <phoneticPr fontId="2" type="noConversion"/>
  </si>
  <si>
    <t>zrx</t>
    <phoneticPr fontId="2" type="noConversion"/>
  </si>
  <si>
    <t>ICX</t>
    <phoneticPr fontId="2" type="noConversion"/>
  </si>
  <si>
    <t>8亿</t>
    <phoneticPr fontId="2" type="noConversion"/>
  </si>
  <si>
    <t>ZIL</t>
    <phoneticPr fontId="2" type="noConversion"/>
  </si>
  <si>
    <t>126亿</t>
    <phoneticPr fontId="2" type="noConversion"/>
  </si>
  <si>
    <t>NAS</t>
    <phoneticPr fontId="2" type="noConversion"/>
  </si>
  <si>
    <t>LINK</t>
    <phoneticPr fontId="2" type="noConversion"/>
  </si>
  <si>
    <t>OMG</t>
    <phoneticPr fontId="2" type="noConversion"/>
  </si>
  <si>
    <t>1.4亿</t>
    <phoneticPr fontId="2" type="noConversion"/>
  </si>
  <si>
    <t>BTM</t>
    <phoneticPr fontId="2" type="noConversion"/>
  </si>
  <si>
    <t>21亿</t>
    <phoneticPr fontId="2" type="noConversion"/>
  </si>
  <si>
    <t>CAN</t>
    <phoneticPr fontId="2" type="noConversion"/>
  </si>
  <si>
    <t>BCH</t>
    <phoneticPr fontId="2" type="noConversion"/>
  </si>
  <si>
    <t>卖出4w多BCH</t>
    <phoneticPr fontId="2" type="noConversion"/>
  </si>
  <si>
    <t>OMG</t>
    <phoneticPr fontId="2" type="noConversion"/>
  </si>
  <si>
    <t>NAS</t>
    <phoneticPr fontId="2" type="noConversion"/>
  </si>
  <si>
    <t>CAN</t>
    <phoneticPr fontId="2" type="noConversion"/>
  </si>
  <si>
    <t>BTT</t>
    <phoneticPr fontId="2" type="noConversion"/>
  </si>
  <si>
    <t>15亿</t>
    <phoneticPr fontId="2" type="noConversion"/>
  </si>
  <si>
    <t>无</t>
    <phoneticPr fontId="2" type="noConversion"/>
  </si>
  <si>
    <t>QTUM</t>
    <phoneticPr fontId="2" type="noConversion"/>
  </si>
  <si>
    <t>1万亿</t>
    <phoneticPr fontId="2" type="noConversion"/>
  </si>
  <si>
    <t>卖掉，转入ETH</t>
    <phoneticPr fontId="2" type="noConversion"/>
  </si>
  <si>
    <t>卖出所有保利股份</t>
    <phoneticPr fontId="2" type="noConversion"/>
  </si>
  <si>
    <t>买入威孚高科</t>
    <phoneticPr fontId="2" type="noConversion"/>
  </si>
  <si>
    <t>威孚高科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</si>
</sst>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176" formatCode="&quot;¥&quot;#,##0.00;[Red]&quot;¥&quot;#,##0.00"/>
    <numFmt numFmtId="177" formatCode="yyyy\-mm\-dd;@"/>
    <numFmt numFmtId="178" formatCode="\$#,##0.000000_);[Red]\(\$#,##0.000000\)"/>
    <numFmt numFmtId="179" formatCode="\$#,##0.00000_);[Red]\(\$#,##0.00000\)"/>
    <numFmt numFmtId="180" formatCode="&quot;¥&quot;#,##0.00000_);[Red]\(&quot;¥&quot;#,##0.00000\)"/>
    <numFmt numFmtId="181" formatCode="&quot;¥&quot;#,##0.00_);[Red]\(&quot;¥&quot;#,##0.00\)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176" fontId="1" fillId="0" borderId="0" xfId="0" applyNumberFormat="1" applyFont="1"/>
    <xf numFmtId="176" fontId="1" fillId="2" borderId="1" xfId="0" applyNumberFormat="1" applyFont="1" applyFill="1" applyBorder="1"/>
    <xf numFmtId="176" fontId="0" fillId="0" borderId="0" xfId="0" applyNumberFormat="1"/>
    <xf numFmtId="7" fontId="3" fillId="0" borderId="0" xfId="0" applyNumberFormat="1" applyFont="1"/>
    <xf numFmtId="7" fontId="1" fillId="0" borderId="0" xfId="0" applyNumberFormat="1" applyFont="1"/>
    <xf numFmtId="7" fontId="1" fillId="2" borderId="1" xfId="0" applyNumberFormat="1" applyFont="1" applyFill="1" applyBorder="1"/>
    <xf numFmtId="7" fontId="0" fillId="0" borderId="0" xfId="0" applyNumberFormat="1"/>
    <xf numFmtId="177" fontId="1" fillId="0" borderId="0" xfId="0" applyNumberFormat="1" applyFont="1"/>
    <xf numFmtId="177" fontId="1" fillId="2" borderId="1" xfId="0" applyNumberFormat="1" applyFont="1" applyFill="1" applyBorder="1"/>
    <xf numFmtId="177" fontId="0" fillId="0" borderId="0" xfId="0" applyNumberFormat="1"/>
    <xf numFmtId="0" fontId="1" fillId="2" borderId="2" xfId="0" applyFont="1" applyFill="1" applyBorder="1"/>
    <xf numFmtId="178" fontId="1" fillId="0" borderId="0" xfId="0" applyNumberFormat="1" applyFont="1"/>
    <xf numFmtId="178" fontId="0" fillId="0" borderId="0" xfId="0" applyNumberFormat="1"/>
    <xf numFmtId="179" fontId="1" fillId="0" borderId="0" xfId="0" applyNumberFormat="1" applyFont="1"/>
    <xf numFmtId="179" fontId="0" fillId="0" borderId="0" xfId="0" applyNumberFormat="1"/>
    <xf numFmtId="180" fontId="1" fillId="2" borderId="2" xfId="0" applyNumberFormat="1" applyFont="1" applyFill="1" applyBorder="1"/>
    <xf numFmtId="180" fontId="1" fillId="0" borderId="0" xfId="0" applyNumberFormat="1" applyFont="1"/>
    <xf numFmtId="180" fontId="0" fillId="0" borderId="0" xfId="0" applyNumberFormat="1"/>
    <xf numFmtId="181" fontId="1" fillId="2" borderId="1" xfId="0" applyNumberFormat="1" applyFont="1" applyFill="1" applyBorder="1"/>
    <xf numFmtId="181" fontId="1" fillId="0" borderId="0" xfId="0" applyNumberFormat="1" applyFont="1"/>
    <xf numFmtId="181" fontId="0" fillId="0" borderId="0" xfId="0" applyNumberFormat="1"/>
    <xf numFmtId="14" fontId="0" fillId="0" borderId="1" xfId="0" applyNumberFormat="1" applyBorder="1" applyAlignment="1">
      <alignment horizontal="left" vertical="top"/>
    </xf>
    <xf numFmtId="0" fontId="0" fillId="0" borderId="1" xfId="0" applyBorder="1"/>
    <xf numFmtId="0" fontId="1" fillId="3" borderId="0" xfId="0" applyFont="1" applyFill="1"/>
    <xf numFmtId="177" fontId="1" fillId="3" borderId="0" xfId="0" applyNumberFormat="1" applyFont="1" applyFill="1"/>
    <xf numFmtId="176" fontId="1" fillId="3" borderId="0" xfId="0" applyNumberFormat="1" applyFont="1" applyFill="1"/>
    <xf numFmtId="7" fontId="1" fillId="3" borderId="0" xfId="0" applyNumberFormat="1" applyFont="1" applyFill="1"/>
    <xf numFmtId="0" fontId="1" fillId="4" borderId="0" xfId="0" applyFont="1" applyFill="1"/>
    <xf numFmtId="177" fontId="1" fillId="4" borderId="0" xfId="0" applyNumberFormat="1" applyFont="1" applyFill="1"/>
    <xf numFmtId="178" fontId="1" fillId="4" borderId="0" xfId="0" applyNumberFormat="1" applyFont="1" applyFill="1"/>
    <xf numFmtId="181" fontId="1" fillId="4" borderId="0" xfId="0" applyNumberFormat="1" applyFont="1" applyFill="1"/>
    <xf numFmtId="179" fontId="1" fillId="4" borderId="0" xfId="0" applyNumberFormat="1" applyFont="1" applyFill="1"/>
    <xf numFmtId="180" fontId="1" fillId="4" borderId="0" xfId="0" applyNumberFormat="1" applyFont="1" applyFill="1"/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6C8E-29A1-4EAC-8A6E-57158783F829}">
  <dimension ref="B1:R18"/>
  <sheetViews>
    <sheetView workbookViewId="0">
      <selection activeCell="K3" sqref="K3:R18"/>
    </sheetView>
  </sheetViews>
  <sheetFormatPr defaultRowHeight="14" x14ac:dyDescent="0.3"/>
  <cols>
    <col min="9" max="9" width="17.58203125" customWidth="1"/>
  </cols>
  <sheetData>
    <row r="1" spans="2:18" ht="17.5" x14ac:dyDescent="0.3">
      <c r="C1" s="49" t="s">
        <v>7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3" spans="2:18" x14ac:dyDescent="0.3">
      <c r="B3" s="39" t="s">
        <v>6</v>
      </c>
      <c r="C3" s="40"/>
      <c r="D3" s="40"/>
      <c r="E3" s="40"/>
      <c r="F3" s="40"/>
      <c r="G3" s="40"/>
      <c r="H3" s="40"/>
      <c r="I3" s="41"/>
      <c r="K3" s="48" t="s">
        <v>8</v>
      </c>
      <c r="L3" s="40"/>
      <c r="M3" s="40"/>
      <c r="N3" s="40"/>
      <c r="O3" s="40"/>
      <c r="P3" s="40"/>
      <c r="Q3" s="40"/>
      <c r="R3" s="41"/>
    </row>
    <row r="4" spans="2:18" x14ac:dyDescent="0.3">
      <c r="B4" s="42"/>
      <c r="C4" s="43"/>
      <c r="D4" s="43"/>
      <c r="E4" s="43"/>
      <c r="F4" s="43"/>
      <c r="G4" s="43"/>
      <c r="H4" s="43"/>
      <c r="I4" s="44"/>
      <c r="K4" s="42"/>
      <c r="L4" s="43"/>
      <c r="M4" s="43"/>
      <c r="N4" s="43"/>
      <c r="O4" s="43"/>
      <c r="P4" s="43"/>
      <c r="Q4" s="43"/>
      <c r="R4" s="44"/>
    </row>
    <row r="5" spans="2:18" x14ac:dyDescent="0.3">
      <c r="B5" s="42"/>
      <c r="C5" s="43"/>
      <c r="D5" s="43"/>
      <c r="E5" s="43"/>
      <c r="F5" s="43"/>
      <c r="G5" s="43"/>
      <c r="H5" s="43"/>
      <c r="I5" s="44"/>
      <c r="K5" s="42"/>
      <c r="L5" s="43"/>
      <c r="M5" s="43"/>
      <c r="N5" s="43"/>
      <c r="O5" s="43"/>
      <c r="P5" s="43"/>
      <c r="Q5" s="43"/>
      <c r="R5" s="44"/>
    </row>
    <row r="6" spans="2:18" x14ac:dyDescent="0.3">
      <c r="B6" s="42"/>
      <c r="C6" s="43"/>
      <c r="D6" s="43"/>
      <c r="E6" s="43"/>
      <c r="F6" s="43"/>
      <c r="G6" s="43"/>
      <c r="H6" s="43"/>
      <c r="I6" s="44"/>
      <c r="K6" s="42"/>
      <c r="L6" s="43"/>
      <c r="M6" s="43"/>
      <c r="N6" s="43"/>
      <c r="O6" s="43"/>
      <c r="P6" s="43"/>
      <c r="Q6" s="43"/>
      <c r="R6" s="44"/>
    </row>
    <row r="7" spans="2:18" x14ac:dyDescent="0.3">
      <c r="B7" s="42"/>
      <c r="C7" s="43"/>
      <c r="D7" s="43"/>
      <c r="E7" s="43"/>
      <c r="F7" s="43"/>
      <c r="G7" s="43"/>
      <c r="H7" s="43"/>
      <c r="I7" s="44"/>
      <c r="K7" s="42"/>
      <c r="L7" s="43"/>
      <c r="M7" s="43"/>
      <c r="N7" s="43"/>
      <c r="O7" s="43"/>
      <c r="P7" s="43"/>
      <c r="Q7" s="43"/>
      <c r="R7" s="44"/>
    </row>
    <row r="8" spans="2:18" x14ac:dyDescent="0.3">
      <c r="B8" s="42"/>
      <c r="C8" s="43"/>
      <c r="D8" s="43"/>
      <c r="E8" s="43"/>
      <c r="F8" s="43"/>
      <c r="G8" s="43"/>
      <c r="H8" s="43"/>
      <c r="I8" s="44"/>
      <c r="K8" s="42"/>
      <c r="L8" s="43"/>
      <c r="M8" s="43"/>
      <c r="N8" s="43"/>
      <c r="O8" s="43"/>
      <c r="P8" s="43"/>
      <c r="Q8" s="43"/>
      <c r="R8" s="44"/>
    </row>
    <row r="9" spans="2:18" x14ac:dyDescent="0.3">
      <c r="B9" s="42"/>
      <c r="C9" s="43"/>
      <c r="D9" s="43"/>
      <c r="E9" s="43"/>
      <c r="F9" s="43"/>
      <c r="G9" s="43"/>
      <c r="H9" s="43"/>
      <c r="I9" s="44"/>
      <c r="K9" s="42"/>
      <c r="L9" s="43"/>
      <c r="M9" s="43"/>
      <c r="N9" s="43"/>
      <c r="O9" s="43"/>
      <c r="P9" s="43"/>
      <c r="Q9" s="43"/>
      <c r="R9" s="44"/>
    </row>
    <row r="10" spans="2:18" x14ac:dyDescent="0.3">
      <c r="B10" s="42"/>
      <c r="C10" s="43"/>
      <c r="D10" s="43"/>
      <c r="E10" s="43"/>
      <c r="F10" s="43"/>
      <c r="G10" s="43"/>
      <c r="H10" s="43"/>
      <c r="I10" s="44"/>
      <c r="K10" s="42"/>
      <c r="L10" s="43"/>
      <c r="M10" s="43"/>
      <c r="N10" s="43"/>
      <c r="O10" s="43"/>
      <c r="P10" s="43"/>
      <c r="Q10" s="43"/>
      <c r="R10" s="44"/>
    </row>
    <row r="11" spans="2:18" x14ac:dyDescent="0.3">
      <c r="B11" s="42"/>
      <c r="C11" s="43"/>
      <c r="D11" s="43"/>
      <c r="E11" s="43"/>
      <c r="F11" s="43"/>
      <c r="G11" s="43"/>
      <c r="H11" s="43"/>
      <c r="I11" s="44"/>
      <c r="K11" s="42"/>
      <c r="L11" s="43"/>
      <c r="M11" s="43"/>
      <c r="N11" s="43"/>
      <c r="O11" s="43"/>
      <c r="P11" s="43"/>
      <c r="Q11" s="43"/>
      <c r="R11" s="44"/>
    </row>
    <row r="12" spans="2:18" x14ac:dyDescent="0.3">
      <c r="B12" s="42"/>
      <c r="C12" s="43"/>
      <c r="D12" s="43"/>
      <c r="E12" s="43"/>
      <c r="F12" s="43"/>
      <c r="G12" s="43"/>
      <c r="H12" s="43"/>
      <c r="I12" s="44"/>
      <c r="K12" s="42"/>
      <c r="L12" s="43"/>
      <c r="M12" s="43"/>
      <c r="N12" s="43"/>
      <c r="O12" s="43"/>
      <c r="P12" s="43"/>
      <c r="Q12" s="43"/>
      <c r="R12" s="44"/>
    </row>
    <row r="13" spans="2:18" x14ac:dyDescent="0.3">
      <c r="B13" s="42"/>
      <c r="C13" s="43"/>
      <c r="D13" s="43"/>
      <c r="E13" s="43"/>
      <c r="F13" s="43"/>
      <c r="G13" s="43"/>
      <c r="H13" s="43"/>
      <c r="I13" s="44"/>
      <c r="K13" s="42"/>
      <c r="L13" s="43"/>
      <c r="M13" s="43"/>
      <c r="N13" s="43"/>
      <c r="O13" s="43"/>
      <c r="P13" s="43"/>
      <c r="Q13" s="43"/>
      <c r="R13" s="44"/>
    </row>
    <row r="14" spans="2:18" x14ac:dyDescent="0.3">
      <c r="B14" s="42"/>
      <c r="C14" s="43"/>
      <c r="D14" s="43"/>
      <c r="E14" s="43"/>
      <c r="F14" s="43"/>
      <c r="G14" s="43"/>
      <c r="H14" s="43"/>
      <c r="I14" s="44"/>
      <c r="K14" s="42"/>
      <c r="L14" s="43"/>
      <c r="M14" s="43"/>
      <c r="N14" s="43"/>
      <c r="O14" s="43"/>
      <c r="P14" s="43"/>
      <c r="Q14" s="43"/>
      <c r="R14" s="44"/>
    </row>
    <row r="15" spans="2:18" x14ac:dyDescent="0.3">
      <c r="B15" s="42"/>
      <c r="C15" s="43"/>
      <c r="D15" s="43"/>
      <c r="E15" s="43"/>
      <c r="F15" s="43"/>
      <c r="G15" s="43"/>
      <c r="H15" s="43"/>
      <c r="I15" s="44"/>
      <c r="K15" s="42"/>
      <c r="L15" s="43"/>
      <c r="M15" s="43"/>
      <c r="N15" s="43"/>
      <c r="O15" s="43"/>
      <c r="P15" s="43"/>
      <c r="Q15" s="43"/>
      <c r="R15" s="44"/>
    </row>
    <row r="16" spans="2:18" x14ac:dyDescent="0.3">
      <c r="B16" s="42"/>
      <c r="C16" s="43"/>
      <c r="D16" s="43"/>
      <c r="E16" s="43"/>
      <c r="F16" s="43"/>
      <c r="G16" s="43"/>
      <c r="H16" s="43"/>
      <c r="I16" s="44"/>
      <c r="K16" s="42"/>
      <c r="L16" s="43"/>
      <c r="M16" s="43"/>
      <c r="N16" s="43"/>
      <c r="O16" s="43"/>
      <c r="P16" s="43"/>
      <c r="Q16" s="43"/>
      <c r="R16" s="44"/>
    </row>
    <row r="17" spans="2:18" x14ac:dyDescent="0.3">
      <c r="B17" s="42"/>
      <c r="C17" s="43"/>
      <c r="D17" s="43"/>
      <c r="E17" s="43"/>
      <c r="F17" s="43"/>
      <c r="G17" s="43"/>
      <c r="H17" s="43"/>
      <c r="I17" s="44"/>
      <c r="K17" s="42"/>
      <c r="L17" s="43"/>
      <c r="M17" s="43"/>
      <c r="N17" s="43"/>
      <c r="O17" s="43"/>
      <c r="P17" s="43"/>
      <c r="Q17" s="43"/>
      <c r="R17" s="44"/>
    </row>
    <row r="18" spans="2:18" x14ac:dyDescent="0.3">
      <c r="B18" s="45"/>
      <c r="C18" s="46"/>
      <c r="D18" s="46"/>
      <c r="E18" s="46"/>
      <c r="F18" s="46"/>
      <c r="G18" s="46"/>
      <c r="H18" s="46"/>
      <c r="I18" s="47"/>
      <c r="K18" s="45"/>
      <c r="L18" s="46"/>
      <c r="M18" s="46"/>
      <c r="N18" s="46"/>
      <c r="O18" s="46"/>
      <c r="P18" s="46"/>
      <c r="Q18" s="46"/>
      <c r="R18" s="47"/>
    </row>
  </sheetData>
  <mergeCells count="3">
    <mergeCell ref="B3:I18"/>
    <mergeCell ref="K3:R18"/>
    <mergeCell ref="C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563E-6B4E-442D-B664-7F703380BB2C}">
  <dimension ref="A3:A13"/>
  <sheetViews>
    <sheetView workbookViewId="0">
      <selection activeCell="G20" sqref="G20"/>
    </sheetView>
  </sheetViews>
  <sheetFormatPr defaultRowHeight="14" x14ac:dyDescent="0.3"/>
  <sheetData>
    <row r="3" spans="1:1" x14ac:dyDescent="0.3">
      <c r="A3" t="s">
        <v>21</v>
      </c>
    </row>
    <row r="5" spans="1:1" x14ac:dyDescent="0.3">
      <c r="A5" t="s">
        <v>22</v>
      </c>
    </row>
    <row r="7" spans="1:1" x14ac:dyDescent="0.3">
      <c r="A7" t="s">
        <v>23</v>
      </c>
    </row>
    <row r="9" spans="1:1" x14ac:dyDescent="0.3">
      <c r="A9" t="s">
        <v>24</v>
      </c>
    </row>
    <row r="11" spans="1:1" x14ac:dyDescent="0.3">
      <c r="A11" t="s">
        <v>25</v>
      </c>
    </row>
    <row r="13" spans="1:1" x14ac:dyDescent="0.3">
      <c r="A13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5" sqref="E5"/>
    </sheetView>
  </sheetViews>
  <sheetFormatPr defaultRowHeight="14" x14ac:dyDescent="0.3"/>
  <cols>
    <col min="1" max="1" width="10" customWidth="1"/>
    <col min="2" max="2" width="19.75" style="13" customWidth="1"/>
    <col min="3" max="3" width="17.75" style="6" customWidth="1"/>
    <col min="4" max="4" width="15.08203125" customWidth="1"/>
    <col min="5" max="5" width="15.08203125" style="10" customWidth="1"/>
    <col min="6" max="6" width="15.08203125" customWidth="1"/>
    <col min="8" max="8" width="27.58203125" customWidth="1"/>
  </cols>
  <sheetData>
    <row r="1" spans="1:8" s="1" customFormat="1" ht="18.75" customHeight="1" x14ac:dyDescent="0.45">
      <c r="B1" s="11"/>
      <c r="C1" s="4"/>
      <c r="E1" s="7"/>
      <c r="F1" s="2"/>
    </row>
    <row r="2" spans="1:8" s="1" customFormat="1" ht="18.75" customHeight="1" x14ac:dyDescent="0.45">
      <c r="B2" s="11"/>
      <c r="C2" s="4"/>
      <c r="E2" s="8"/>
    </row>
    <row r="3" spans="1:8" s="1" customFormat="1" ht="18.75" customHeight="1" x14ac:dyDescent="0.45">
      <c r="A3" s="3" t="s">
        <v>0</v>
      </c>
      <c r="B3" s="12" t="s">
        <v>1</v>
      </c>
      <c r="C3" s="5" t="s">
        <v>5</v>
      </c>
      <c r="D3" s="3" t="s">
        <v>3</v>
      </c>
      <c r="E3" s="9" t="s">
        <v>4</v>
      </c>
      <c r="F3" s="14" t="s">
        <v>2</v>
      </c>
    </row>
    <row r="4" spans="1:8" s="1" customFormat="1" ht="18.75" customHeight="1" x14ac:dyDescent="0.45">
      <c r="A4" s="1">
        <v>1</v>
      </c>
      <c r="B4" s="11">
        <v>43468</v>
      </c>
      <c r="C4" s="4">
        <v>5.64</v>
      </c>
      <c r="D4" s="1">
        <v>1800</v>
      </c>
      <c r="E4" s="8">
        <f>C4*D4</f>
        <v>10152</v>
      </c>
      <c r="F4" s="1">
        <v>5.88</v>
      </c>
    </row>
    <row r="5" spans="1:8" s="1" customFormat="1" ht="18.75" customHeight="1" x14ac:dyDescent="0.45">
      <c r="A5" s="1">
        <v>2</v>
      </c>
      <c r="B5" s="11">
        <v>43549</v>
      </c>
      <c r="C5" s="4"/>
      <c r="E5" s="8"/>
      <c r="G5" s="1" t="s">
        <v>27</v>
      </c>
      <c r="H5" s="1" t="s">
        <v>28</v>
      </c>
    </row>
    <row r="6" spans="1:8" s="1" customFormat="1" ht="18.75" customHeight="1" x14ac:dyDescent="0.45">
      <c r="A6" s="1">
        <v>3</v>
      </c>
      <c r="B6" s="11">
        <v>43571</v>
      </c>
      <c r="C6" s="4">
        <v>13.53</v>
      </c>
      <c r="D6" s="1">
        <v>1100</v>
      </c>
      <c r="E6" s="8"/>
      <c r="G6" s="1" t="s">
        <v>29</v>
      </c>
      <c r="H6" s="1" t="s">
        <v>31</v>
      </c>
    </row>
    <row r="7" spans="1:8" s="1" customFormat="1" ht="18.75" customHeight="1" x14ac:dyDescent="0.45">
      <c r="A7" s="1">
        <v>4</v>
      </c>
      <c r="B7" s="11">
        <v>43571</v>
      </c>
      <c r="C7" s="4">
        <v>10.035</v>
      </c>
      <c r="D7" s="1">
        <v>1100</v>
      </c>
      <c r="E7" s="8"/>
      <c r="G7" s="1" t="s">
        <v>30</v>
      </c>
      <c r="H7" s="1" t="s">
        <v>33</v>
      </c>
    </row>
    <row r="8" spans="1:8" s="27" customFormat="1" ht="18.75" customHeight="1" x14ac:dyDescent="0.45">
      <c r="A8" s="27">
        <v>5</v>
      </c>
      <c r="B8" s="28" t="s">
        <v>32</v>
      </c>
      <c r="C8" s="29"/>
      <c r="E8" s="30"/>
    </row>
    <row r="9" spans="1:8" s="1" customFormat="1" ht="18.75" customHeight="1" x14ac:dyDescent="0.45">
      <c r="A9" s="1">
        <v>6</v>
      </c>
      <c r="B9" s="11">
        <v>43591</v>
      </c>
      <c r="C9" s="4">
        <v>27</v>
      </c>
      <c r="D9" s="1">
        <v>400</v>
      </c>
      <c r="E9" s="8">
        <f>C9*D9</f>
        <v>10800</v>
      </c>
      <c r="F9" s="1">
        <v>28.16</v>
      </c>
    </row>
    <row r="10" spans="1:8" s="1" customFormat="1" ht="18.75" customHeight="1" x14ac:dyDescent="0.45">
      <c r="A10" s="1">
        <v>7</v>
      </c>
      <c r="B10" s="11">
        <v>43674</v>
      </c>
      <c r="C10" s="4">
        <v>14.2</v>
      </c>
      <c r="D10" s="1">
        <v>1100</v>
      </c>
      <c r="E10" s="8">
        <f>C10*D10</f>
        <v>15620</v>
      </c>
      <c r="H10" s="1" t="s">
        <v>89</v>
      </c>
    </row>
    <row r="11" spans="1:8" s="1" customFormat="1" ht="18.75" customHeight="1" x14ac:dyDescent="0.45">
      <c r="A11" s="1">
        <v>8</v>
      </c>
      <c r="B11" s="11">
        <v>43674</v>
      </c>
      <c r="C11" s="4">
        <v>18.5</v>
      </c>
      <c r="D11" s="1">
        <v>1200</v>
      </c>
      <c r="E11" s="8">
        <f>C11*D11</f>
        <v>22200</v>
      </c>
      <c r="G11" s="1" t="s">
        <v>91</v>
      </c>
      <c r="H11" s="1" t="s">
        <v>90</v>
      </c>
    </row>
    <row r="12" spans="1:8" s="1" customFormat="1" ht="18.75" customHeight="1" x14ac:dyDescent="0.45">
      <c r="A12" s="1">
        <v>9</v>
      </c>
      <c r="B12" s="11"/>
      <c r="C12" s="4"/>
      <c r="E12" s="8"/>
    </row>
    <row r="13" spans="1:8" s="1" customFormat="1" ht="18.75" customHeight="1" x14ac:dyDescent="0.45">
      <c r="A13" s="1">
        <v>10</v>
      </c>
      <c r="B13" s="11"/>
      <c r="C13" s="4"/>
      <c r="E13" s="8"/>
    </row>
    <row r="14" spans="1:8" s="1" customFormat="1" ht="18.75" customHeight="1" x14ac:dyDescent="0.45">
      <c r="A14" s="1">
        <v>11</v>
      </c>
      <c r="B14" s="11"/>
      <c r="C14" s="4"/>
      <c r="E14" s="8"/>
    </row>
    <row r="15" spans="1:8" s="1" customFormat="1" ht="18.75" customHeight="1" x14ac:dyDescent="0.45">
      <c r="B15" s="11"/>
      <c r="C15" s="4"/>
      <c r="E15" s="8"/>
    </row>
    <row r="16" spans="1:8" s="1" customFormat="1" ht="18.75" customHeight="1" x14ac:dyDescent="0.45">
      <c r="B16" s="11"/>
      <c r="C16" s="4"/>
      <c r="E16" s="8"/>
    </row>
    <row r="17" spans="2:5" s="1" customFormat="1" ht="18.75" customHeight="1" x14ac:dyDescent="0.45">
      <c r="B17" s="11"/>
      <c r="C17" s="4"/>
      <c r="E17" s="8"/>
    </row>
    <row r="18" spans="2:5" s="1" customFormat="1" ht="18.75" customHeight="1" x14ac:dyDescent="0.45">
      <c r="B18" s="11"/>
      <c r="C18" s="4"/>
      <c r="E18" s="8"/>
    </row>
    <row r="19" spans="2:5" s="1" customFormat="1" ht="18.75" customHeight="1" x14ac:dyDescent="0.45">
      <c r="B19" s="11"/>
      <c r="C19" s="4"/>
      <c r="E19" s="8"/>
    </row>
    <row r="20" spans="2:5" s="1" customFormat="1" ht="18.75" customHeight="1" x14ac:dyDescent="0.45">
      <c r="B20" s="11"/>
      <c r="C20" s="4"/>
      <c r="E20" s="8"/>
    </row>
    <row r="21" spans="2:5" s="1" customFormat="1" ht="18.75" customHeight="1" x14ac:dyDescent="0.45">
      <c r="B21" s="11"/>
      <c r="C21" s="4"/>
      <c r="E21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7A42-A75E-4DC7-BA35-84D0E3FE7A81}">
  <dimension ref="A2:L29"/>
  <sheetViews>
    <sheetView topLeftCell="B1" workbookViewId="0">
      <selection activeCell="H15" sqref="H15"/>
    </sheetView>
  </sheetViews>
  <sheetFormatPr defaultRowHeight="14" x14ac:dyDescent="0.3"/>
  <cols>
    <col min="1" max="3" width="18.75" customWidth="1"/>
    <col min="4" max="4" width="18.75" style="24" customWidth="1"/>
    <col min="5" max="6" width="18.75" customWidth="1"/>
    <col min="7" max="7" width="18.75" style="21" customWidth="1"/>
    <col min="8" max="8" width="18.75" customWidth="1"/>
    <col min="9" max="9" width="13.58203125" customWidth="1"/>
    <col min="11" max="11" width="14.08203125" bestFit="1" customWidth="1"/>
    <col min="12" max="12" width="19.75" customWidth="1"/>
  </cols>
  <sheetData>
    <row r="2" spans="1:12" ht="16.5" x14ac:dyDescent="0.45">
      <c r="A2" s="3" t="s">
        <v>0</v>
      </c>
      <c r="B2" s="12" t="s">
        <v>1</v>
      </c>
      <c r="C2" s="5" t="s">
        <v>5</v>
      </c>
      <c r="D2" s="22" t="s">
        <v>15</v>
      </c>
      <c r="E2" s="3" t="s">
        <v>3</v>
      </c>
      <c r="F2" s="9" t="s">
        <v>4</v>
      </c>
      <c r="G2" s="19" t="s">
        <v>13</v>
      </c>
      <c r="H2" s="14" t="s">
        <v>9</v>
      </c>
      <c r="I2" s="14" t="s">
        <v>11</v>
      </c>
    </row>
    <row r="3" spans="1:12" ht="16.5" x14ac:dyDescent="0.45">
      <c r="A3" s="1">
        <v>1</v>
      </c>
      <c r="B3" s="11">
        <v>43507</v>
      </c>
      <c r="C3" s="15">
        <v>0.30499999999999999</v>
      </c>
      <c r="D3" s="23">
        <f>C3*6.67</f>
        <v>2.0343499999999999</v>
      </c>
      <c r="E3" s="1">
        <v>48.86</v>
      </c>
      <c r="F3" s="17">
        <v>14.7</v>
      </c>
      <c r="G3" s="20">
        <f>F3 * 6.76</f>
        <v>99.371999999999986</v>
      </c>
      <c r="H3" s="1" t="s">
        <v>10</v>
      </c>
      <c r="I3" t="s">
        <v>12</v>
      </c>
    </row>
    <row r="4" spans="1:12" ht="16.5" x14ac:dyDescent="0.45">
      <c r="A4" s="1">
        <v>2</v>
      </c>
      <c r="B4" s="11">
        <v>43509</v>
      </c>
      <c r="C4" s="15">
        <v>0.30509999999999998</v>
      </c>
      <c r="D4" s="23">
        <f>C4*6.67</f>
        <v>2.0350169999999999</v>
      </c>
      <c r="E4" s="1">
        <v>259.08999999999997</v>
      </c>
      <c r="F4" s="17">
        <f t="shared" ref="F4:F11" si="0">C4*E4</f>
        <v>79.048358999999991</v>
      </c>
      <c r="G4" s="20">
        <f>F4 * 6.76</f>
        <v>534.36690683999996</v>
      </c>
      <c r="H4" s="1" t="s">
        <v>10</v>
      </c>
      <c r="I4" t="s">
        <v>12</v>
      </c>
      <c r="K4" s="21">
        <f>SUM(G5,G6)</f>
        <v>14862.400799999999</v>
      </c>
    </row>
    <row r="5" spans="1:12" ht="16.5" x14ac:dyDescent="0.45">
      <c r="A5" s="1">
        <v>3</v>
      </c>
      <c r="B5" s="11">
        <v>43509</v>
      </c>
      <c r="C5" s="15">
        <v>122.46</v>
      </c>
      <c r="D5" s="23">
        <f>C5*6.67</f>
        <v>816.80819999999994</v>
      </c>
      <c r="E5" s="1">
        <v>3</v>
      </c>
      <c r="F5" s="17">
        <f t="shared" si="0"/>
        <v>367.38</v>
      </c>
      <c r="G5" s="20">
        <f>F5 * 6.76</f>
        <v>2483.4888000000001</v>
      </c>
      <c r="H5" s="1" t="s">
        <v>10</v>
      </c>
      <c r="I5" t="s">
        <v>14</v>
      </c>
      <c r="K5" s="21">
        <f>SUM(G3,G4,G7)</f>
        <v>4925.3614108399997</v>
      </c>
    </row>
    <row r="6" spans="1:12" ht="16.5" x14ac:dyDescent="0.45">
      <c r="A6" s="1">
        <v>4</v>
      </c>
      <c r="B6" s="11">
        <v>43516</v>
      </c>
      <c r="C6" s="15">
        <v>140</v>
      </c>
      <c r="D6" s="23">
        <f>C6*6.67</f>
        <v>933.8</v>
      </c>
      <c r="E6" s="1">
        <v>13.08</v>
      </c>
      <c r="F6" s="17">
        <f t="shared" si="0"/>
        <v>1831.2</v>
      </c>
      <c r="G6" s="20">
        <f>F6 * 6.76</f>
        <v>12378.912</v>
      </c>
      <c r="H6" s="1" t="s">
        <v>10</v>
      </c>
      <c r="I6" t="s">
        <v>14</v>
      </c>
    </row>
    <row r="7" spans="1:12" ht="16.5" x14ac:dyDescent="0.45">
      <c r="A7" s="1">
        <v>5</v>
      </c>
      <c r="B7" s="11">
        <v>43516</v>
      </c>
      <c r="C7" s="15">
        <v>0.32540000000000002</v>
      </c>
      <c r="D7" s="23">
        <f>C7*6.67</f>
        <v>2.1704180000000002</v>
      </c>
      <c r="E7" s="1">
        <v>1951</v>
      </c>
      <c r="F7" s="17">
        <f t="shared" si="0"/>
        <v>634.85540000000003</v>
      </c>
      <c r="G7" s="20">
        <f t="shared" ref="G7:G9" si="1">F7 * 6.76</f>
        <v>4291.6225039999999</v>
      </c>
      <c r="H7" s="1" t="s">
        <v>10</v>
      </c>
      <c r="I7" t="s">
        <v>12</v>
      </c>
      <c r="K7" s="21">
        <f>SUM(K4,K5)</f>
        <v>19787.762210839999</v>
      </c>
    </row>
    <row r="8" spans="1:12" ht="16.5" x14ac:dyDescent="0.45">
      <c r="A8" s="1">
        <v>6</v>
      </c>
      <c r="B8" s="11">
        <v>43594</v>
      </c>
      <c r="C8" s="15">
        <v>0.42080000000000001</v>
      </c>
      <c r="D8" s="23">
        <v>2.2000000000000002</v>
      </c>
      <c r="E8" s="1">
        <v>2200</v>
      </c>
      <c r="F8" s="17">
        <f t="shared" si="0"/>
        <v>925.76</v>
      </c>
      <c r="G8" s="20">
        <f t="shared" si="1"/>
        <v>6258.1376</v>
      </c>
      <c r="H8" s="1" t="s">
        <v>10</v>
      </c>
      <c r="I8" t="s">
        <v>34</v>
      </c>
      <c r="L8" t="s">
        <v>38</v>
      </c>
    </row>
    <row r="9" spans="1:12" s="37" customFormat="1" ht="16.5" x14ac:dyDescent="0.45">
      <c r="A9" s="31">
        <v>7</v>
      </c>
      <c r="B9" s="32">
        <v>43632</v>
      </c>
      <c r="C9" s="33">
        <v>432.88</v>
      </c>
      <c r="D9" s="34">
        <v>3009</v>
      </c>
      <c r="E9" s="31">
        <v>14</v>
      </c>
      <c r="F9" s="35">
        <f t="shared" si="0"/>
        <v>6060.32</v>
      </c>
      <c r="G9" s="36">
        <f t="shared" si="1"/>
        <v>40967.763199999994</v>
      </c>
      <c r="H9" s="31" t="s">
        <v>10</v>
      </c>
      <c r="I9" s="37" t="s">
        <v>78</v>
      </c>
      <c r="L9" s="37" t="s">
        <v>79</v>
      </c>
    </row>
    <row r="10" spans="1:12" ht="16.5" x14ac:dyDescent="0.45">
      <c r="A10" s="1">
        <v>8</v>
      </c>
      <c r="B10" s="11">
        <v>43634</v>
      </c>
      <c r="C10" s="15">
        <v>2.0579999999999998</v>
      </c>
      <c r="D10" s="23">
        <f>C10*6.67</f>
        <v>13.726859999999999</v>
      </c>
      <c r="E10" s="1">
        <v>752.71630000000005</v>
      </c>
      <c r="F10" s="17">
        <f t="shared" si="0"/>
        <v>1549.0901454</v>
      </c>
      <c r="G10" s="20">
        <f>F10 * 6.76</f>
        <v>10471.849382904</v>
      </c>
      <c r="H10" s="1" t="s">
        <v>10</v>
      </c>
      <c r="I10" t="s">
        <v>80</v>
      </c>
    </row>
    <row r="11" spans="1:12" ht="16.5" x14ac:dyDescent="0.45">
      <c r="A11" s="1">
        <v>9</v>
      </c>
      <c r="B11" s="11">
        <v>43634</v>
      </c>
      <c r="C11" s="15">
        <v>1.51</v>
      </c>
      <c r="D11" s="23">
        <f>C11*6.67</f>
        <v>10.0717</v>
      </c>
      <c r="E11" s="38">
        <v>1026.3860999999999</v>
      </c>
      <c r="F11" s="17">
        <f t="shared" si="0"/>
        <v>1549.8430109999999</v>
      </c>
      <c r="G11" s="20">
        <f>F11 * 6.76</f>
        <v>10476.938754359999</v>
      </c>
      <c r="H11" s="1" t="s">
        <v>10</v>
      </c>
      <c r="I11" t="s">
        <v>81</v>
      </c>
    </row>
    <row r="12" spans="1:12" ht="16.5" x14ac:dyDescent="0.45">
      <c r="A12" s="1">
        <v>10</v>
      </c>
      <c r="B12" s="11">
        <v>43634</v>
      </c>
      <c r="C12" s="15">
        <v>4.7999999999999996E-3</v>
      </c>
      <c r="D12" s="23">
        <f>C12*6.67</f>
        <v>3.2015999999999996E-2</v>
      </c>
      <c r="E12" s="38">
        <v>315010.39130000002</v>
      </c>
      <c r="F12" s="17">
        <f>C12*E12</f>
        <v>1512.04987824</v>
      </c>
      <c r="G12" s="20">
        <f>F12 * 6.76</f>
        <v>10221.457176902401</v>
      </c>
      <c r="H12" s="1" t="s">
        <v>10</v>
      </c>
      <c r="I12" t="s">
        <v>82</v>
      </c>
    </row>
    <row r="13" spans="1:12" ht="16.5" x14ac:dyDescent="0.45">
      <c r="A13" s="1">
        <v>11</v>
      </c>
      <c r="B13" s="11">
        <v>43634</v>
      </c>
      <c r="C13" s="15">
        <v>1.2999999999999999E-3</v>
      </c>
      <c r="D13" s="23">
        <f>C13*6.67</f>
        <v>8.6709999999999999E-3</v>
      </c>
      <c r="E13">
        <v>1104972</v>
      </c>
      <c r="F13" s="17">
        <f>C13*E13</f>
        <v>1436.4636</v>
      </c>
      <c r="G13" s="20">
        <f>F13 * 6.76</f>
        <v>9710.4939360000008</v>
      </c>
      <c r="H13" s="1" t="s">
        <v>10</v>
      </c>
      <c r="I13" t="s">
        <v>83</v>
      </c>
    </row>
    <row r="14" spans="1:12" ht="16.5" x14ac:dyDescent="0.45">
      <c r="B14" s="62">
        <v>43659</v>
      </c>
      <c r="C14" s="15">
        <v>4.3E-3</v>
      </c>
      <c r="D14" s="24">
        <v>0.01</v>
      </c>
      <c r="E14">
        <v>1104972</v>
      </c>
      <c r="F14" s="18"/>
      <c r="G14" s="20"/>
      <c r="I14" t="s">
        <v>83</v>
      </c>
      <c r="J14" t="s">
        <v>88</v>
      </c>
    </row>
    <row r="15" spans="1:12" ht="16.5" x14ac:dyDescent="0.45">
      <c r="B15" s="62">
        <v>43659</v>
      </c>
      <c r="C15" s="16"/>
      <c r="E15">
        <v>4.7649999999999997</v>
      </c>
      <c r="F15" s="18"/>
      <c r="G15" s="20"/>
    </row>
    <row r="16" spans="1:12" ht="16.5" x14ac:dyDescent="0.45">
      <c r="C16" s="16"/>
      <c r="F16" s="18"/>
      <c r="G16" s="20"/>
    </row>
    <row r="17" spans="3:7" ht="16.5" x14ac:dyDescent="0.45">
      <c r="C17" s="16"/>
      <c r="F17" s="18"/>
      <c r="G17" s="20"/>
    </row>
    <row r="18" spans="3:7" ht="16.5" x14ac:dyDescent="0.45">
      <c r="C18" s="16"/>
      <c r="F18" s="18"/>
      <c r="G18" s="20"/>
    </row>
    <row r="19" spans="3:7" ht="16.5" x14ac:dyDescent="0.45">
      <c r="C19" s="16"/>
      <c r="F19" s="18"/>
      <c r="G19" s="20"/>
    </row>
    <row r="20" spans="3:7" ht="16.5" x14ac:dyDescent="0.45">
      <c r="C20" s="16"/>
      <c r="F20" s="18"/>
      <c r="G20" s="20"/>
    </row>
    <row r="21" spans="3:7" ht="16.5" x14ac:dyDescent="0.45">
      <c r="C21" s="16"/>
      <c r="F21" s="18"/>
      <c r="G21" s="20"/>
    </row>
    <row r="22" spans="3:7" ht="16.5" x14ac:dyDescent="0.45">
      <c r="C22" s="16"/>
      <c r="F22" s="18"/>
      <c r="G22" s="20"/>
    </row>
    <row r="23" spans="3:7" ht="16.5" x14ac:dyDescent="0.45">
      <c r="C23" s="16"/>
      <c r="F23" s="18"/>
      <c r="G23" s="20"/>
    </row>
    <row r="24" spans="3:7" x14ac:dyDescent="0.3">
      <c r="C24" s="16"/>
      <c r="F24" s="18"/>
    </row>
    <row r="25" spans="3:7" x14ac:dyDescent="0.3">
      <c r="C25" s="16"/>
      <c r="F25" s="18"/>
    </row>
    <row r="26" spans="3:7" x14ac:dyDescent="0.3">
      <c r="C26" s="16"/>
      <c r="F26" s="18"/>
    </row>
    <row r="27" spans="3:7" x14ac:dyDescent="0.3">
      <c r="C27" s="16"/>
      <c r="F27" s="18"/>
    </row>
    <row r="28" spans="3:7" x14ac:dyDescent="0.3">
      <c r="C28" s="16"/>
    </row>
    <row r="29" spans="3:7" x14ac:dyDescent="0.3">
      <c r="C29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5CED-AB8E-4E95-8007-B7EC44227339}">
  <dimension ref="B1:M23"/>
  <sheetViews>
    <sheetView topLeftCell="A7" workbookViewId="0">
      <selection activeCell="B14" sqref="B14:H20"/>
    </sheetView>
  </sheetViews>
  <sheetFormatPr defaultRowHeight="14" x14ac:dyDescent="0.3"/>
  <cols>
    <col min="2" max="2" width="31.83203125" customWidth="1"/>
  </cols>
  <sheetData>
    <row r="1" spans="2:13" x14ac:dyDescent="0.3">
      <c r="B1" t="s">
        <v>16</v>
      </c>
    </row>
    <row r="3" spans="2:13" x14ac:dyDescent="0.3">
      <c r="B3" s="25">
        <v>43516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x14ac:dyDescent="0.3">
      <c r="B4" s="26" t="s">
        <v>17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3" x14ac:dyDescent="0.3">
      <c r="B5" s="26" t="s">
        <v>18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13" spans="2:13" ht="14.5" thickBot="1" x14ac:dyDescent="0.35"/>
    <row r="14" spans="2:13" x14ac:dyDescent="0.3">
      <c r="B14" s="50" t="s">
        <v>20</v>
      </c>
      <c r="C14" s="51"/>
      <c r="D14" s="51"/>
      <c r="E14" s="51"/>
      <c r="F14" s="51"/>
      <c r="G14" s="51"/>
      <c r="H14" s="52"/>
    </row>
    <row r="15" spans="2:13" x14ac:dyDescent="0.3">
      <c r="B15" s="53"/>
      <c r="C15" s="43"/>
      <c r="D15" s="43"/>
      <c r="E15" s="43"/>
      <c r="F15" s="43"/>
      <c r="G15" s="43"/>
      <c r="H15" s="54"/>
    </row>
    <row r="16" spans="2:13" x14ac:dyDescent="0.3">
      <c r="B16" s="53"/>
      <c r="C16" s="43"/>
      <c r="D16" s="43"/>
      <c r="E16" s="43"/>
      <c r="F16" s="43"/>
      <c r="G16" s="43"/>
      <c r="H16" s="54"/>
    </row>
    <row r="17" spans="2:8" x14ac:dyDescent="0.3">
      <c r="B17" s="53"/>
      <c r="C17" s="43"/>
      <c r="D17" s="43"/>
      <c r="E17" s="43"/>
      <c r="F17" s="43"/>
      <c r="G17" s="43"/>
      <c r="H17" s="54"/>
    </row>
    <row r="18" spans="2:8" x14ac:dyDescent="0.3">
      <c r="B18" s="53"/>
      <c r="C18" s="43"/>
      <c r="D18" s="43"/>
      <c r="E18" s="43"/>
      <c r="F18" s="43"/>
      <c r="G18" s="43"/>
      <c r="H18" s="54"/>
    </row>
    <row r="19" spans="2:8" x14ac:dyDescent="0.3">
      <c r="B19" s="53"/>
      <c r="C19" s="43"/>
      <c r="D19" s="43"/>
      <c r="E19" s="43"/>
      <c r="F19" s="43"/>
      <c r="G19" s="43"/>
      <c r="H19" s="54"/>
    </row>
    <row r="20" spans="2:8" ht="14.5" thickBot="1" x14ac:dyDescent="0.35">
      <c r="B20" s="55"/>
      <c r="C20" s="56"/>
      <c r="D20" s="56"/>
      <c r="E20" s="56"/>
      <c r="F20" s="56"/>
      <c r="G20" s="56"/>
      <c r="H20" s="57"/>
    </row>
    <row r="21" spans="2:8" ht="14.5" thickBot="1" x14ac:dyDescent="0.35"/>
    <row r="22" spans="2:8" x14ac:dyDescent="0.3">
      <c r="B22" s="58" t="s">
        <v>19</v>
      </c>
      <c r="C22" s="51"/>
      <c r="D22" s="51"/>
      <c r="E22" s="51"/>
      <c r="F22" s="51"/>
      <c r="G22" s="51"/>
      <c r="H22" s="52"/>
    </row>
    <row r="23" spans="2:8" ht="14.5" thickBot="1" x14ac:dyDescent="0.35">
      <c r="B23" s="55"/>
      <c r="C23" s="56"/>
      <c r="D23" s="56"/>
      <c r="E23" s="56"/>
      <c r="F23" s="56"/>
      <c r="G23" s="56"/>
      <c r="H23" s="57"/>
    </row>
  </sheetData>
  <mergeCells count="2">
    <mergeCell ref="B14:H20"/>
    <mergeCell ref="B22:H2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687D-BA62-4760-99E5-F025A45350F0}">
  <dimension ref="C5:Y55"/>
  <sheetViews>
    <sheetView topLeftCell="H20" workbookViewId="0">
      <selection activeCell="N42" sqref="N42"/>
    </sheetView>
  </sheetViews>
  <sheetFormatPr defaultRowHeight="14" x14ac:dyDescent="0.3"/>
  <sheetData>
    <row r="5" spans="3:25" x14ac:dyDescent="0.3">
      <c r="C5" s="59" t="s">
        <v>35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</row>
    <row r="6" spans="3:25" x14ac:dyDescent="0.3"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</row>
    <row r="7" spans="3:25" x14ac:dyDescent="0.3"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3:25" x14ac:dyDescent="0.3"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3:25" x14ac:dyDescent="0.3"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3:25" x14ac:dyDescent="0.3"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3:25" x14ac:dyDescent="0.3"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R11" s="60" t="s">
        <v>36</v>
      </c>
      <c r="S11" s="61"/>
      <c r="T11" s="61"/>
      <c r="U11" s="61"/>
      <c r="V11" s="61"/>
      <c r="W11" s="61"/>
      <c r="X11" s="61"/>
      <c r="Y11" s="61"/>
    </row>
    <row r="12" spans="3:25" x14ac:dyDescent="0.3"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R12" s="61"/>
      <c r="S12" s="61"/>
      <c r="T12" s="61"/>
      <c r="U12" s="61"/>
      <c r="V12" s="61"/>
      <c r="W12" s="61"/>
      <c r="X12" s="61"/>
      <c r="Y12" s="61"/>
    </row>
    <row r="13" spans="3:25" x14ac:dyDescent="0.3"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R13" s="61"/>
      <c r="S13" s="61"/>
      <c r="T13" s="61"/>
      <c r="U13" s="61"/>
      <c r="V13" s="61"/>
      <c r="W13" s="61"/>
      <c r="X13" s="61"/>
      <c r="Y13" s="61"/>
    </row>
    <row r="14" spans="3:25" x14ac:dyDescent="0.3"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R14" s="61"/>
      <c r="S14" s="61"/>
      <c r="T14" s="61"/>
      <c r="U14" s="61"/>
      <c r="V14" s="61"/>
      <c r="W14" s="61"/>
      <c r="X14" s="61"/>
      <c r="Y14" s="61"/>
    </row>
    <row r="15" spans="3:25" x14ac:dyDescent="0.3"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R15" s="61"/>
      <c r="S15" s="61"/>
      <c r="T15" s="61"/>
      <c r="U15" s="61"/>
      <c r="V15" s="61"/>
      <c r="W15" s="61"/>
      <c r="X15" s="61"/>
      <c r="Y15" s="61"/>
    </row>
    <row r="16" spans="3:25" x14ac:dyDescent="0.3"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R16" s="61"/>
      <c r="S16" s="61"/>
      <c r="T16" s="61"/>
      <c r="U16" s="61"/>
      <c r="V16" s="61"/>
      <c r="W16" s="61"/>
      <c r="X16" s="61"/>
      <c r="Y16" s="61"/>
    </row>
    <row r="17" spans="3:25" x14ac:dyDescent="0.3"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R17" s="61"/>
      <c r="S17" s="61"/>
      <c r="T17" s="61"/>
      <c r="U17" s="61"/>
      <c r="V17" s="61"/>
      <c r="W17" s="61"/>
      <c r="X17" s="61"/>
      <c r="Y17" s="61"/>
    </row>
    <row r="18" spans="3:25" x14ac:dyDescent="0.3"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R18" s="61"/>
      <c r="S18" s="61"/>
      <c r="T18" s="61"/>
      <c r="U18" s="61"/>
      <c r="V18" s="61"/>
      <c r="W18" s="61"/>
      <c r="X18" s="61"/>
      <c r="Y18" s="61"/>
    </row>
    <row r="19" spans="3:25" x14ac:dyDescent="0.3"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R19" s="61"/>
      <c r="S19" s="61"/>
      <c r="T19" s="61"/>
      <c r="U19" s="61"/>
      <c r="V19" s="61"/>
      <c r="W19" s="61"/>
      <c r="X19" s="61"/>
      <c r="Y19" s="61"/>
    </row>
    <row r="20" spans="3:25" x14ac:dyDescent="0.3"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R20" s="61"/>
      <c r="S20" s="61"/>
      <c r="T20" s="61"/>
      <c r="U20" s="61"/>
      <c r="V20" s="61"/>
      <c r="W20" s="61"/>
      <c r="X20" s="61"/>
      <c r="Y20" s="61"/>
    </row>
    <row r="21" spans="3:25" x14ac:dyDescent="0.3"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R21" s="61"/>
      <c r="S21" s="61"/>
      <c r="T21" s="61"/>
      <c r="U21" s="61"/>
      <c r="V21" s="61"/>
      <c r="W21" s="61"/>
      <c r="X21" s="61"/>
      <c r="Y21" s="61"/>
    </row>
    <row r="22" spans="3:25" x14ac:dyDescent="0.3"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R22" s="61"/>
      <c r="S22" s="61"/>
      <c r="T22" s="61"/>
      <c r="U22" s="61"/>
      <c r="V22" s="61"/>
      <c r="W22" s="61"/>
      <c r="X22" s="61"/>
      <c r="Y22" s="61"/>
    </row>
    <row r="23" spans="3:25" x14ac:dyDescent="0.3"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R23" s="61"/>
      <c r="S23" s="61"/>
      <c r="T23" s="61"/>
      <c r="U23" s="61"/>
      <c r="V23" s="61"/>
      <c r="W23" s="61"/>
      <c r="X23" s="61"/>
      <c r="Y23" s="61"/>
    </row>
    <row r="24" spans="3:25" x14ac:dyDescent="0.3"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R24" s="61"/>
      <c r="S24" s="61"/>
      <c r="T24" s="61"/>
      <c r="U24" s="61"/>
      <c r="V24" s="61"/>
      <c r="W24" s="61"/>
      <c r="X24" s="61"/>
      <c r="Y24" s="61"/>
    </row>
    <row r="25" spans="3:25" x14ac:dyDescent="0.3"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R25" s="61"/>
      <c r="S25" s="61"/>
      <c r="T25" s="61"/>
      <c r="U25" s="61"/>
      <c r="V25" s="61"/>
      <c r="W25" s="61"/>
      <c r="X25" s="61"/>
      <c r="Y25" s="61"/>
    </row>
    <row r="26" spans="3:25" x14ac:dyDescent="0.3"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R26" s="61"/>
      <c r="S26" s="61"/>
      <c r="T26" s="61"/>
      <c r="U26" s="61"/>
      <c r="V26" s="61"/>
      <c r="W26" s="61"/>
      <c r="X26" s="61"/>
      <c r="Y26" s="61"/>
    </row>
    <row r="27" spans="3:25" x14ac:dyDescent="0.3"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R27" s="61"/>
      <c r="S27" s="61"/>
      <c r="T27" s="61"/>
      <c r="U27" s="61"/>
      <c r="V27" s="61"/>
      <c r="W27" s="61"/>
      <c r="X27" s="61"/>
      <c r="Y27" s="61"/>
    </row>
    <row r="30" spans="3:25" x14ac:dyDescent="0.3">
      <c r="C30" s="59" t="s">
        <v>37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R30" t="s">
        <v>39</v>
      </c>
      <c r="S30" t="s">
        <v>40</v>
      </c>
      <c r="T30" t="s">
        <v>41</v>
      </c>
      <c r="U30" t="s">
        <v>42</v>
      </c>
    </row>
    <row r="31" spans="3:25" x14ac:dyDescent="0.3"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R31" t="s">
        <v>34</v>
      </c>
      <c r="S31" t="s">
        <v>43</v>
      </c>
    </row>
    <row r="32" spans="3:25" x14ac:dyDescent="0.3"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R32" t="s">
        <v>44</v>
      </c>
      <c r="S32" t="s">
        <v>45</v>
      </c>
      <c r="T32">
        <v>1881</v>
      </c>
    </row>
    <row r="33" spans="3:22" x14ac:dyDescent="0.3"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R33" t="s">
        <v>46</v>
      </c>
      <c r="S33" t="s">
        <v>47</v>
      </c>
      <c r="T33">
        <v>2.87</v>
      </c>
      <c r="U33">
        <v>11749</v>
      </c>
    </row>
    <row r="34" spans="3:22" x14ac:dyDescent="0.3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R34" t="s">
        <v>48</v>
      </c>
      <c r="S34" t="s">
        <v>49</v>
      </c>
      <c r="T34">
        <v>950</v>
      </c>
      <c r="U34">
        <v>11650</v>
      </c>
    </row>
    <row r="35" spans="3:22" x14ac:dyDescent="0.3"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R35" t="s">
        <v>50</v>
      </c>
      <c r="S35" t="s">
        <v>43</v>
      </c>
    </row>
    <row r="36" spans="3:22" x14ac:dyDescent="0.3"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R36" t="s">
        <v>51</v>
      </c>
      <c r="S36" t="s">
        <v>45</v>
      </c>
      <c r="T36">
        <v>48.1</v>
      </c>
      <c r="U36">
        <v>833</v>
      </c>
    </row>
    <row r="37" spans="3:22" x14ac:dyDescent="0.3"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R37" t="s">
        <v>52</v>
      </c>
      <c r="S37" t="s">
        <v>43</v>
      </c>
    </row>
    <row r="38" spans="3:22" x14ac:dyDescent="0.3"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R38" t="s">
        <v>53</v>
      </c>
      <c r="S38" t="s">
        <v>54</v>
      </c>
      <c r="T38">
        <v>0.22</v>
      </c>
      <c r="U38">
        <v>727</v>
      </c>
    </row>
    <row r="39" spans="3:22" x14ac:dyDescent="0.3">
      <c r="R39" t="s">
        <v>55</v>
      </c>
      <c r="S39" t="s">
        <v>56</v>
      </c>
      <c r="T39">
        <v>23</v>
      </c>
    </row>
    <row r="40" spans="3:22" x14ac:dyDescent="0.3">
      <c r="R40" t="s">
        <v>57</v>
      </c>
      <c r="S40" t="s">
        <v>58</v>
      </c>
      <c r="T40">
        <v>96</v>
      </c>
      <c r="U40">
        <v>414</v>
      </c>
    </row>
    <row r="41" spans="3:22" x14ac:dyDescent="0.3">
      <c r="R41" t="s">
        <v>59</v>
      </c>
      <c r="S41" t="s">
        <v>60</v>
      </c>
    </row>
    <row r="42" spans="3:22" x14ac:dyDescent="0.3">
      <c r="R42" t="s">
        <v>61</v>
      </c>
      <c r="S42" t="s">
        <v>62</v>
      </c>
      <c r="T42">
        <v>0.63</v>
      </c>
    </row>
    <row r="43" spans="3:22" x14ac:dyDescent="0.3">
      <c r="R43" t="s">
        <v>63</v>
      </c>
      <c r="S43" t="s">
        <v>64</v>
      </c>
    </row>
    <row r="44" spans="3:22" x14ac:dyDescent="0.3">
      <c r="R44" t="s">
        <v>65</v>
      </c>
      <c r="S44" t="s">
        <v>45</v>
      </c>
      <c r="T44">
        <v>9.9600000000000009</v>
      </c>
      <c r="U44">
        <v>1827</v>
      </c>
    </row>
    <row r="45" spans="3:22" x14ac:dyDescent="0.3">
      <c r="R45" t="s">
        <v>61</v>
      </c>
      <c r="S45" t="s">
        <v>62</v>
      </c>
      <c r="T45">
        <v>0.67200000000000004</v>
      </c>
      <c r="U45">
        <v>14823</v>
      </c>
      <c r="V45">
        <v>9.2100000000000009</v>
      </c>
    </row>
    <row r="46" spans="3:22" x14ac:dyDescent="0.3">
      <c r="R46" t="s">
        <v>66</v>
      </c>
      <c r="S46" t="s">
        <v>45</v>
      </c>
      <c r="T46">
        <v>2.48</v>
      </c>
    </row>
    <row r="47" spans="3:22" x14ac:dyDescent="0.3">
      <c r="R47" t="s">
        <v>67</v>
      </c>
      <c r="S47" t="s">
        <v>68</v>
      </c>
      <c r="T47">
        <v>2.56</v>
      </c>
      <c r="U47">
        <v>49</v>
      </c>
    </row>
    <row r="48" spans="3:22" x14ac:dyDescent="0.3">
      <c r="R48" t="s">
        <v>69</v>
      </c>
      <c r="S48" t="s">
        <v>70</v>
      </c>
      <c r="T48">
        <v>0.15</v>
      </c>
      <c r="U48">
        <v>2258</v>
      </c>
    </row>
    <row r="49" spans="18:22" x14ac:dyDescent="0.3">
      <c r="R49" t="s">
        <v>71</v>
      </c>
      <c r="S49" t="s">
        <v>58</v>
      </c>
      <c r="T49">
        <v>11.59</v>
      </c>
      <c r="U49">
        <v>56</v>
      </c>
      <c r="V49">
        <v>256</v>
      </c>
    </row>
    <row r="50" spans="18:22" x14ac:dyDescent="0.3">
      <c r="R50" t="s">
        <v>72</v>
      </c>
      <c r="S50" t="s">
        <v>45</v>
      </c>
      <c r="T50">
        <v>12.02</v>
      </c>
      <c r="U50">
        <v>1711</v>
      </c>
    </row>
    <row r="51" spans="18:22" x14ac:dyDescent="0.3">
      <c r="R51" t="s">
        <v>73</v>
      </c>
      <c r="S51" t="s">
        <v>74</v>
      </c>
      <c r="T51">
        <v>14.46</v>
      </c>
      <c r="U51">
        <v>3059</v>
      </c>
    </row>
    <row r="52" spans="18:22" x14ac:dyDescent="0.3">
      <c r="R52" t="s">
        <v>75</v>
      </c>
      <c r="S52" t="s">
        <v>76</v>
      </c>
      <c r="T52">
        <v>1.1599999999999999</v>
      </c>
      <c r="U52">
        <v>1516</v>
      </c>
    </row>
    <row r="53" spans="18:22" x14ac:dyDescent="0.3">
      <c r="R53" t="s">
        <v>77</v>
      </c>
      <c r="S53" t="s">
        <v>84</v>
      </c>
      <c r="T53">
        <v>3.4000000000000002E-2</v>
      </c>
      <c r="U53" t="s">
        <v>85</v>
      </c>
    </row>
    <row r="54" spans="18:22" x14ac:dyDescent="0.3">
      <c r="R54" t="s">
        <v>86</v>
      </c>
      <c r="S54" t="s">
        <v>58</v>
      </c>
      <c r="T54">
        <v>37</v>
      </c>
      <c r="U54">
        <v>16606</v>
      </c>
    </row>
    <row r="55" spans="18:22" x14ac:dyDescent="0.3">
      <c r="R55" t="s">
        <v>83</v>
      </c>
      <c r="S55" t="s">
        <v>87</v>
      </c>
      <c r="T55">
        <v>1.2999999999999999E-3</v>
      </c>
      <c r="U55" t="s">
        <v>85</v>
      </c>
    </row>
  </sheetData>
  <mergeCells count="3">
    <mergeCell ref="C5:P27"/>
    <mergeCell ref="R11:Y27"/>
    <mergeCell ref="C30:P3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股票投资原则</vt:lpstr>
      <vt:lpstr>股票分析</vt:lpstr>
      <vt:lpstr>股票投资记录-民生银行</vt:lpstr>
      <vt:lpstr>数字货币投资</vt:lpstr>
      <vt:lpstr>数字货币投资原则</vt:lpstr>
      <vt:lpstr>20190616 更换数字货币投资策略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2019-07-28T02:16:36Z</dcterms:modified>
</cp:coreProperties>
</file>