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o\taoyuan data\"/>
    </mc:Choice>
  </mc:AlternateContent>
  <bookViews>
    <workbookView xWindow="0" yWindow="0" windowWidth="23040" windowHeight="7836"/>
  </bookViews>
  <sheets>
    <sheet name="累計車數變化" sheetId="6" r:id="rId1"/>
    <sheet name="1030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7" l="1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97" i="7" s="1"/>
  <c r="J7" i="6"/>
  <c r="J8" i="6"/>
  <c r="J9" i="6"/>
  <c r="J10" i="6"/>
  <c r="J23" i="6"/>
  <c r="J24" i="6"/>
  <c r="J25" i="6"/>
  <c r="J16" i="6" l="1"/>
  <c r="J15" i="6"/>
  <c r="J17" i="6"/>
  <c r="J22" i="6"/>
  <c r="J6" i="6"/>
  <c r="J13" i="6"/>
  <c r="J12" i="6"/>
  <c r="J14" i="6"/>
  <c r="J11" i="6"/>
  <c r="J21" i="6"/>
  <c r="J5" i="6"/>
  <c r="J20" i="6"/>
  <c r="J4" i="6"/>
  <c r="J19" i="6"/>
  <c r="J3" i="6"/>
  <c r="J18" i="6"/>
  <c r="J2" i="6"/>
  <c r="I2" i="6"/>
  <c r="K2" i="6" s="1"/>
  <c r="I18" i="6"/>
  <c r="K18" i="6" s="1"/>
  <c r="I17" i="6"/>
  <c r="K17" i="6" s="1"/>
  <c r="I16" i="6"/>
  <c r="K16" i="6" s="1"/>
  <c r="I15" i="6"/>
  <c r="K15" i="6" s="1"/>
  <c r="I14" i="6"/>
  <c r="K14" i="6" s="1"/>
  <c r="I13" i="6"/>
  <c r="K13" i="6" s="1"/>
  <c r="I12" i="6"/>
  <c r="K12" i="6" s="1"/>
  <c r="I10" i="6"/>
  <c r="K10" i="6" s="1"/>
  <c r="I11" i="6"/>
  <c r="K11" i="6" s="1"/>
  <c r="I25" i="6"/>
  <c r="K25" i="6" s="1"/>
  <c r="I9" i="6"/>
  <c r="K9" i="6" s="1"/>
  <c r="I24" i="6"/>
  <c r="K24" i="6" s="1"/>
  <c r="I8" i="6"/>
  <c r="K8" i="6" s="1"/>
  <c r="I23" i="6"/>
  <c r="K23" i="6" s="1"/>
  <c r="I7" i="6"/>
  <c r="K7" i="6" s="1"/>
  <c r="I22" i="6"/>
  <c r="K22" i="6" s="1"/>
  <c r="I6" i="6"/>
  <c r="K6" i="6" s="1"/>
  <c r="I21" i="6"/>
  <c r="K21" i="6" s="1"/>
  <c r="I5" i="6"/>
  <c r="K5" i="6" s="1"/>
  <c r="I20" i="6"/>
  <c r="K20" i="6" s="1"/>
  <c r="I4" i="6"/>
  <c r="K4" i="6" s="1"/>
  <c r="I19" i="6"/>
  <c r="K19" i="6" s="1"/>
  <c r="I3" i="6"/>
  <c r="K3" i="6" s="1"/>
  <c r="G58" i="7"/>
  <c r="G11" i="7"/>
  <c r="G35" i="7"/>
  <c r="G75" i="7"/>
  <c r="G20" i="7"/>
  <c r="G44" i="7"/>
  <c r="G84" i="7"/>
  <c r="G21" i="7"/>
  <c r="G37" i="7"/>
  <c r="G85" i="7"/>
  <c r="G6" i="7"/>
  <c r="G30" i="7"/>
  <c r="G38" i="7"/>
  <c r="G46" i="7"/>
  <c r="G94" i="7"/>
  <c r="G2" i="7"/>
  <c r="G18" i="7"/>
  <c r="G34" i="7"/>
  <c r="G74" i="7"/>
  <c r="G67" i="7"/>
  <c r="G68" i="7"/>
  <c r="G69" i="7"/>
  <c r="G22" i="7"/>
  <c r="G70" i="7"/>
  <c r="G7" i="7"/>
  <c r="G15" i="7"/>
  <c r="G23" i="7"/>
  <c r="G31" i="7"/>
  <c r="G39" i="7"/>
  <c r="G47" i="7"/>
  <c r="G55" i="7"/>
  <c r="G63" i="7"/>
  <c r="G71" i="7"/>
  <c r="G79" i="7"/>
  <c r="G87" i="7"/>
  <c r="G95" i="7"/>
  <c r="G66" i="7"/>
  <c r="G59" i="7"/>
  <c r="G78" i="7"/>
  <c r="G10" i="7"/>
  <c r="G42" i="7"/>
  <c r="G90" i="7"/>
  <c r="G19" i="7"/>
  <c r="G43" i="7"/>
  <c r="G91" i="7"/>
  <c r="G12" i="7"/>
  <c r="G28" i="7"/>
  <c r="G52" i="7"/>
  <c r="G60" i="7"/>
  <c r="G92" i="7"/>
  <c r="G5" i="7"/>
  <c r="G29" i="7"/>
  <c r="G45" i="7"/>
  <c r="G53" i="7"/>
  <c r="G93" i="7"/>
  <c r="G14" i="7"/>
  <c r="G62" i="7"/>
  <c r="G8" i="7"/>
  <c r="G16" i="7"/>
  <c r="G24" i="7"/>
  <c r="G32" i="7"/>
  <c r="G40" i="7"/>
  <c r="G48" i="7"/>
  <c r="G56" i="7"/>
  <c r="G64" i="7"/>
  <c r="G72" i="7"/>
  <c r="G80" i="7"/>
  <c r="G88" i="7"/>
  <c r="G96" i="7"/>
  <c r="G26" i="7"/>
  <c r="G50" i="7"/>
  <c r="G82" i="7"/>
  <c r="G3" i="7"/>
  <c r="G27" i="7"/>
  <c r="G51" i="7"/>
  <c r="G83" i="7"/>
  <c r="G4" i="7"/>
  <c r="G36" i="7"/>
  <c r="G76" i="7"/>
  <c r="G13" i="7"/>
  <c r="G77" i="7"/>
  <c r="G86" i="7"/>
  <c r="G61" i="7"/>
  <c r="G54" i="7"/>
  <c r="G9" i="7"/>
  <c r="G17" i="7"/>
  <c r="G25" i="7"/>
  <c r="G33" i="7"/>
  <c r="G41" i="7"/>
  <c r="G49" i="7"/>
  <c r="G57" i="7"/>
  <c r="G65" i="7"/>
  <c r="G73" i="7"/>
  <c r="G81" i="7"/>
  <c r="G89" i="7"/>
  <c r="L7" i="6" l="1"/>
  <c r="Q7" i="6"/>
  <c r="P7" i="6"/>
  <c r="O7" i="6"/>
  <c r="N7" i="6"/>
  <c r="M7" i="6"/>
  <c r="L23" i="6"/>
  <c r="M23" i="6"/>
  <c r="Q23" i="6"/>
  <c r="P23" i="6"/>
  <c r="O23" i="6"/>
  <c r="N23" i="6"/>
  <c r="L10" i="6"/>
  <c r="M10" i="6"/>
  <c r="Q10" i="6"/>
  <c r="P10" i="6"/>
  <c r="O10" i="6"/>
  <c r="N10" i="6"/>
  <c r="M8" i="6"/>
  <c r="L8" i="6"/>
  <c r="Q8" i="6"/>
  <c r="P8" i="6"/>
  <c r="O8" i="6"/>
  <c r="N8" i="6"/>
  <c r="Q3" i="6"/>
  <c r="P3" i="6"/>
  <c r="O3" i="6"/>
  <c r="N3" i="6"/>
  <c r="M3" i="6"/>
  <c r="L3" i="6"/>
  <c r="Q19" i="6"/>
  <c r="P19" i="6"/>
  <c r="O19" i="6"/>
  <c r="N19" i="6"/>
  <c r="L19" i="6"/>
  <c r="M19" i="6"/>
  <c r="L22" i="6"/>
  <c r="M22" i="6"/>
  <c r="Q22" i="6"/>
  <c r="P22" i="6"/>
  <c r="O22" i="6"/>
  <c r="N22" i="6"/>
  <c r="L24" i="6"/>
  <c r="M24" i="6"/>
  <c r="Q24" i="6"/>
  <c r="P24" i="6"/>
  <c r="O24" i="6"/>
  <c r="N24" i="6"/>
  <c r="L17" i="6"/>
  <c r="M17" i="6"/>
  <c r="Q17" i="6"/>
  <c r="P17" i="6"/>
  <c r="O17" i="6"/>
  <c r="N17" i="6"/>
  <c r="L14" i="6"/>
  <c r="M14" i="6"/>
  <c r="Q14" i="6"/>
  <c r="P14" i="6"/>
  <c r="O14" i="6"/>
  <c r="N14" i="6"/>
  <c r="L15" i="6"/>
  <c r="M15" i="6"/>
  <c r="Q15" i="6"/>
  <c r="P15" i="6"/>
  <c r="O15" i="6"/>
  <c r="N15" i="6"/>
  <c r="L5" i="6"/>
  <c r="Q5" i="6"/>
  <c r="P5" i="6"/>
  <c r="O5" i="6"/>
  <c r="N5" i="6"/>
  <c r="M5" i="6"/>
  <c r="L13" i="6"/>
  <c r="M13" i="6"/>
  <c r="Q13" i="6"/>
  <c r="P13" i="6"/>
  <c r="O13" i="6"/>
  <c r="N13" i="6"/>
  <c r="L21" i="6"/>
  <c r="M21" i="6"/>
  <c r="Q21" i="6"/>
  <c r="P21" i="6"/>
  <c r="O21" i="6"/>
  <c r="N21" i="6"/>
  <c r="L16" i="6"/>
  <c r="M16" i="6"/>
  <c r="Q16" i="6"/>
  <c r="P16" i="6"/>
  <c r="O16" i="6"/>
  <c r="N16" i="6"/>
  <c r="L2" i="6"/>
  <c r="M2" i="6"/>
  <c r="Q2" i="6"/>
  <c r="P2" i="6"/>
  <c r="O2" i="6"/>
  <c r="N2" i="6"/>
  <c r="L6" i="6"/>
  <c r="Q6" i="6"/>
  <c r="P6" i="6"/>
  <c r="O6" i="6"/>
  <c r="N6" i="6"/>
  <c r="M6" i="6"/>
  <c r="L4" i="6"/>
  <c r="Q4" i="6"/>
  <c r="P4" i="6"/>
  <c r="O4" i="6"/>
  <c r="N4" i="6"/>
  <c r="M4" i="6"/>
  <c r="M9" i="6"/>
  <c r="L9" i="6"/>
  <c r="Q9" i="6"/>
  <c r="P9" i="6"/>
  <c r="O9" i="6"/>
  <c r="N9" i="6"/>
  <c r="L12" i="6"/>
  <c r="M12" i="6"/>
  <c r="Q12" i="6"/>
  <c r="P12" i="6"/>
  <c r="O12" i="6"/>
  <c r="N12" i="6"/>
  <c r="L18" i="6"/>
  <c r="M18" i="6"/>
  <c r="Q18" i="6"/>
  <c r="P18" i="6"/>
  <c r="O18" i="6"/>
  <c r="N18" i="6"/>
  <c r="L11" i="6"/>
  <c r="M11" i="6"/>
  <c r="Q11" i="6"/>
  <c r="P11" i="6"/>
  <c r="O11" i="6"/>
  <c r="N11" i="6"/>
  <c r="M20" i="6"/>
  <c r="Q20" i="6"/>
  <c r="P20" i="6"/>
  <c r="O20" i="6"/>
  <c r="N20" i="6"/>
  <c r="L20" i="6"/>
  <c r="L25" i="6"/>
  <c r="M25" i="6"/>
  <c r="Q25" i="6"/>
  <c r="P25" i="6"/>
  <c r="O25" i="6"/>
  <c r="N25" i="6"/>
</calcChain>
</file>

<file path=xl/sharedStrings.xml><?xml version="1.0" encoding="utf-8"?>
<sst xmlns="http://schemas.openxmlformats.org/spreadsheetml/2006/main" count="26" uniqueCount="25">
  <si>
    <t>時間</t>
    <phoneticPr fontId="1" type="noConversion"/>
  </si>
  <si>
    <t>序列</t>
    <phoneticPr fontId="1" type="noConversion"/>
  </si>
  <si>
    <t>車數變化輛</t>
  </si>
  <si>
    <t>累計車數變化</t>
  </si>
  <si>
    <t>0925</t>
    <phoneticPr fontId="1" type="noConversion"/>
  </si>
  <si>
    <t>1002</t>
    <phoneticPr fontId="1" type="noConversion"/>
  </si>
  <si>
    <t>1009</t>
    <phoneticPr fontId="1" type="noConversion"/>
  </si>
  <si>
    <t>1016</t>
    <phoneticPr fontId="1" type="noConversion"/>
  </si>
  <si>
    <t>1023</t>
    <phoneticPr fontId="1" type="noConversion"/>
  </si>
  <si>
    <t>平均</t>
    <phoneticPr fontId="1" type="noConversion"/>
  </si>
  <si>
    <t>標準差</t>
    <phoneticPr fontId="1" type="noConversion"/>
  </si>
  <si>
    <t>+1SD</t>
    <phoneticPr fontId="1" type="noConversion"/>
  </si>
  <si>
    <t>-1SD</t>
    <phoneticPr fontId="1" type="noConversion"/>
  </si>
  <si>
    <t>+1.96SD</t>
    <phoneticPr fontId="1" type="noConversion"/>
  </si>
  <si>
    <t>-1.96SD</t>
    <phoneticPr fontId="1" type="noConversion"/>
  </si>
  <si>
    <t>+2.58SD</t>
    <phoneticPr fontId="1" type="noConversion"/>
  </si>
  <si>
    <t>-2.58SD</t>
    <phoneticPr fontId="1" type="noConversion"/>
  </si>
  <si>
    <t>1030</t>
    <phoneticPr fontId="1" type="noConversion"/>
  </si>
  <si>
    <t>日期</t>
  </si>
  <si>
    <t>時間</t>
  </si>
  <si>
    <t>借車數</t>
  </si>
  <si>
    <t>還車數</t>
  </si>
  <si>
    <t>初始車數</t>
    <phoneticPr fontId="1" type="noConversion"/>
  </si>
  <si>
    <t>預測模型</t>
    <phoneticPr fontId="1" type="noConversion"/>
  </si>
  <si>
    <t>1030累計車數變化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</si>
</sst>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Noto Sans TC"/>
      <family val="2"/>
      <charset val="136"/>
    </font>
    <font>
      <sz val="12"/>
      <color theme="1"/>
      <name val="Noto Sans TC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2" fillId="2" borderId="4" xfId="0" applyNumberFormat="1" applyFont="1" applyFill="1" applyBorder="1">
      <alignment vertical="center"/>
    </xf>
    <xf numFmtId="0" fontId="2" fillId="0" borderId="0" xfId="0" applyNumberFormat="1" applyFont="1" applyBorder="1">
      <alignment vertical="center"/>
    </xf>
    <xf numFmtId="49" fontId="2" fillId="0" borderId="5" xfId="0" applyNumberFormat="1" applyFont="1" applyBorder="1">
      <alignment vertical="center"/>
    </xf>
    <xf numFmtId="49" fontId="3" fillId="0" borderId="0" xfId="0" applyNumberFormat="1" applyFont="1">
      <alignment vertical="center"/>
    </xf>
    <xf numFmtId="0" fontId="2" fillId="2" borderId="6" xfId="0" applyFont="1" applyFill="1" applyBorder="1">
      <alignment vertical="center"/>
    </xf>
    <xf numFmtId="0" fontId="3" fillId="0" borderId="0" xfId="0" applyNumberFormat="1" applyFont="1" applyBorder="1">
      <alignment vertical="center"/>
    </xf>
    <xf numFmtId="0" fontId="3" fillId="0" borderId="0" xfId="0" applyFont="1" applyFill="1" applyBorder="1">
      <alignment vertical="center"/>
    </xf>
    <xf numFmtId="176" fontId="3" fillId="0" borderId="0" xfId="0" applyNumberFormat="1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49" fontId="2" fillId="0" borderId="7" xfId="0" applyNumberFormat="1" applyFont="1" applyFill="1" applyBorder="1">
      <alignment vertical="center"/>
    </xf>
    <xf numFmtId="49" fontId="2" fillId="0" borderId="8" xfId="0" applyNumberFormat="1" applyFont="1" applyFill="1" applyBorder="1">
      <alignment vertical="center"/>
    </xf>
    <xf numFmtId="49" fontId="2" fillId="0" borderId="9" xfId="0" applyNumberFormat="1" applyFont="1" applyFill="1" applyBorder="1">
      <alignment vertical="center"/>
    </xf>
    <xf numFmtId="176" fontId="3" fillId="0" borderId="2" xfId="0" applyNumberFormat="1" applyFont="1" applyFill="1" applyBorder="1">
      <alignment vertical="center"/>
    </xf>
    <xf numFmtId="176" fontId="3" fillId="0" borderId="3" xfId="0" applyNumberFormat="1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177" fontId="3" fillId="0" borderId="3" xfId="0" applyNumberFormat="1" applyFont="1" applyFill="1" applyBorder="1">
      <alignment vertical="center"/>
    </xf>
    <xf numFmtId="49" fontId="2" fillId="0" borderId="10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0" xfId="0" applyFont="1" applyFill="1" applyBorder="1">
      <alignment vertical="center"/>
    </xf>
    <xf numFmtId="20" fontId="3" fillId="0" borderId="1" xfId="0" applyNumberFormat="1" applyFont="1" applyFill="1" applyBorder="1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FE4C2"/>
      <color rgb="FFBCEFEE"/>
      <color rgb="FFA3FFED"/>
      <color rgb="FF66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zoomScale="102" zoomScaleNormal="130" workbookViewId="0">
      <selection activeCell="K2" sqref="K2"/>
    </sheetView>
  </sheetViews>
  <sheetFormatPr defaultRowHeight="19.8" x14ac:dyDescent="0.3"/>
  <cols>
    <col min="1" max="1" width="10.44140625" style="12" bestFit="1" customWidth="1"/>
    <col min="2" max="2" width="6" style="9" hidden="1" customWidth="1"/>
    <col min="3" max="3" width="7.109375" style="23" bestFit="1" customWidth="1"/>
    <col min="4" max="4" width="6.88671875" style="19" bestFit="1" customWidth="1"/>
    <col min="5" max="7" width="6.88671875" style="10" bestFit="1" customWidth="1"/>
    <col min="8" max="8" width="6.88671875" style="20" bestFit="1" customWidth="1"/>
    <col min="9" max="9" width="7.21875" style="19" bestFit="1" customWidth="1"/>
    <col min="10" max="10" width="10.88671875" style="20" bestFit="1" customWidth="1"/>
    <col min="11" max="11" width="10.44140625" style="23" bestFit="1" customWidth="1"/>
    <col min="12" max="12" width="9.5546875" style="19" bestFit="1" customWidth="1"/>
    <col min="13" max="13" width="9.5546875" style="10" bestFit="1" customWidth="1"/>
    <col min="14" max="14" width="10.5546875" style="10" bestFit="1" customWidth="1"/>
    <col min="15" max="15" width="10" style="10" bestFit="1" customWidth="1"/>
    <col min="16" max="16" width="10.5546875" style="10" bestFit="1" customWidth="1"/>
    <col min="17" max="17" width="10" style="20" bestFit="1" customWidth="1"/>
    <col min="18" max="18" width="6.88671875" style="23" bestFit="1" customWidth="1"/>
    <col min="19" max="19" width="21.21875" style="12" bestFit="1" customWidth="1"/>
    <col min="20" max="16384" width="8.88671875" style="13"/>
  </cols>
  <sheetData>
    <row r="1" spans="1:19" s="7" customFormat="1" ht="20.399999999999999" thickBot="1" x14ac:dyDescent="0.35">
      <c r="A1" s="4" t="s">
        <v>22</v>
      </c>
      <c r="B1" s="5" t="s">
        <v>1</v>
      </c>
      <c r="C1" s="24" t="s">
        <v>0</v>
      </c>
      <c r="D1" s="14" t="s">
        <v>4</v>
      </c>
      <c r="E1" s="15" t="s">
        <v>5</v>
      </c>
      <c r="F1" s="15" t="s">
        <v>6</v>
      </c>
      <c r="G1" s="15" t="s">
        <v>7</v>
      </c>
      <c r="H1" s="16" t="s">
        <v>8</v>
      </c>
      <c r="I1" s="14" t="s">
        <v>9</v>
      </c>
      <c r="J1" s="16" t="s">
        <v>10</v>
      </c>
      <c r="K1" s="22" t="s">
        <v>23</v>
      </c>
      <c r="L1" s="14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6" t="s">
        <v>16</v>
      </c>
      <c r="R1" s="22" t="s">
        <v>17</v>
      </c>
      <c r="S1" s="6" t="s">
        <v>24</v>
      </c>
    </row>
    <row r="2" spans="1:19" ht="20.399999999999999" thickBot="1" x14ac:dyDescent="0.35">
      <c r="A2" s="8">
        <v>0</v>
      </c>
      <c r="B2" s="9">
        <v>1</v>
      </c>
      <c r="C2" s="25">
        <v>0</v>
      </c>
      <c r="D2" s="26">
        <v>13</v>
      </c>
      <c r="E2" s="26">
        <v>12</v>
      </c>
      <c r="F2" s="26">
        <v>18</v>
      </c>
      <c r="G2" s="26">
        <v>9</v>
      </c>
      <c r="H2" s="26">
        <v>9</v>
      </c>
      <c r="I2" s="19">
        <f t="shared" ref="I2:I25" si="0">AVERAGE(D2:H2)</f>
        <v>12.2</v>
      </c>
      <c r="J2" s="21">
        <f>_xlfn.STDEV.S(D2:H2)</f>
        <v>3.7013511046643481</v>
      </c>
      <c r="K2" s="23">
        <f>I2+$A$2</f>
        <v>12.2</v>
      </c>
      <c r="L2" s="17">
        <f>K2+J2*1</f>
        <v>15.901351104664347</v>
      </c>
      <c r="M2" s="11">
        <f>K2-J2*1</f>
        <v>8.498648895335652</v>
      </c>
      <c r="N2" s="11">
        <f>K2+J2*1.96</f>
        <v>19.454648165142121</v>
      </c>
      <c r="O2" s="11">
        <f>K2-J2*1.96</f>
        <v>4.9453518348578767</v>
      </c>
      <c r="P2" s="11">
        <f>K2+J2*2.58</f>
        <v>21.74948585003402</v>
      </c>
      <c r="Q2" s="18">
        <f>K2-J2*2.58</f>
        <v>2.6505141499659803</v>
      </c>
      <c r="R2" s="26">
        <v>19</v>
      </c>
      <c r="S2" s="12">
        <v>0</v>
      </c>
    </row>
    <row r="3" spans="1:19" x14ac:dyDescent="0.3">
      <c r="B3" s="9">
        <v>2</v>
      </c>
      <c r="C3" s="25">
        <v>4.1666666666666664E-2</v>
      </c>
      <c r="D3" s="26">
        <v>12</v>
      </c>
      <c r="E3" s="26">
        <v>16</v>
      </c>
      <c r="F3" s="26">
        <v>16</v>
      </c>
      <c r="G3" s="26">
        <v>8</v>
      </c>
      <c r="H3" s="26">
        <v>11</v>
      </c>
      <c r="I3" s="19">
        <f t="shared" si="0"/>
        <v>12.6</v>
      </c>
      <c r="J3" s="21">
        <f t="shared" ref="J3:J25" si="1">_xlfn.STDEV.S(D3:H3)</f>
        <v>3.4351128074635353</v>
      </c>
      <c r="K3" s="23">
        <f t="shared" ref="K3:K25" si="2">I3+$A$2</f>
        <v>12.6</v>
      </c>
      <c r="L3" s="17">
        <f t="shared" ref="L3:L25" si="3">K3+J3*1</f>
        <v>16.035112807463534</v>
      </c>
      <c r="M3" s="11">
        <f t="shared" ref="M3:M25" si="4">K3-J3*1</f>
        <v>9.1648871925364652</v>
      </c>
      <c r="N3" s="11">
        <f t="shared" ref="N3:N25" si="5">K3+J3*1.96</f>
        <v>19.332821102628529</v>
      </c>
      <c r="O3" s="11">
        <f t="shared" ref="O3:O25" si="6">K3-J3*1.96</f>
        <v>5.8671788973714705</v>
      </c>
      <c r="P3" s="11">
        <f t="shared" ref="P3:P25" si="7">K3+J3*2.58</f>
        <v>21.462591043255919</v>
      </c>
      <c r="Q3" s="18">
        <f t="shared" ref="Q3:Q25" si="8">K3-J3*2.58</f>
        <v>3.737408956744078</v>
      </c>
      <c r="R3" s="26">
        <v>10</v>
      </c>
      <c r="S3" s="12">
        <v>0</v>
      </c>
    </row>
    <row r="4" spans="1:19" x14ac:dyDescent="0.3">
      <c r="B4" s="9">
        <v>3</v>
      </c>
      <c r="C4" s="25">
        <v>8.3333333333333301E-2</v>
      </c>
      <c r="D4" s="26">
        <v>11</v>
      </c>
      <c r="E4" s="26">
        <v>9</v>
      </c>
      <c r="F4" s="26">
        <v>13</v>
      </c>
      <c r="G4" s="26">
        <v>11</v>
      </c>
      <c r="H4" s="26">
        <v>8</v>
      </c>
      <c r="I4" s="19">
        <f t="shared" si="0"/>
        <v>10.4</v>
      </c>
      <c r="J4" s="21">
        <f t="shared" si="1"/>
        <v>1.9493588689617958</v>
      </c>
      <c r="K4" s="23">
        <f t="shared" si="2"/>
        <v>10.4</v>
      </c>
      <c r="L4" s="17">
        <f t="shared" si="3"/>
        <v>12.349358868961795</v>
      </c>
      <c r="M4" s="11">
        <f t="shared" si="4"/>
        <v>8.4506411310382052</v>
      </c>
      <c r="N4" s="11">
        <f t="shared" si="5"/>
        <v>14.22074338316512</v>
      </c>
      <c r="O4" s="11">
        <f t="shared" si="6"/>
        <v>6.5792566168348809</v>
      </c>
      <c r="P4" s="11">
        <f t="shared" si="7"/>
        <v>15.429345881921433</v>
      </c>
      <c r="Q4" s="18">
        <f t="shared" si="8"/>
        <v>5.3706541180785674</v>
      </c>
      <c r="R4" s="26">
        <v>7</v>
      </c>
      <c r="S4" s="12">
        <v>0</v>
      </c>
    </row>
    <row r="5" spans="1:19" x14ac:dyDescent="0.3">
      <c r="B5" s="9">
        <v>4</v>
      </c>
      <c r="C5" s="25">
        <v>0.125</v>
      </c>
      <c r="D5" s="26">
        <v>9</v>
      </c>
      <c r="E5" s="26">
        <v>6</v>
      </c>
      <c r="F5" s="26">
        <v>9</v>
      </c>
      <c r="G5" s="26">
        <v>9</v>
      </c>
      <c r="H5" s="26">
        <v>6</v>
      </c>
      <c r="I5" s="19">
        <f t="shared" si="0"/>
        <v>7.8</v>
      </c>
      <c r="J5" s="21">
        <f t="shared" si="1"/>
        <v>1.6431676725154991</v>
      </c>
      <c r="K5" s="23">
        <f t="shared" si="2"/>
        <v>7.8</v>
      </c>
      <c r="L5" s="17">
        <f t="shared" si="3"/>
        <v>9.4431676725154983</v>
      </c>
      <c r="M5" s="11">
        <f t="shared" si="4"/>
        <v>6.1568323274845005</v>
      </c>
      <c r="N5" s="11">
        <f t="shared" si="5"/>
        <v>11.020608638130378</v>
      </c>
      <c r="O5" s="11">
        <f t="shared" si="6"/>
        <v>4.5793913618696216</v>
      </c>
      <c r="P5" s="11">
        <f t="shared" si="7"/>
        <v>12.039372595089986</v>
      </c>
      <c r="Q5" s="18">
        <f t="shared" si="8"/>
        <v>3.5606274049100124</v>
      </c>
      <c r="R5" s="26">
        <v>12</v>
      </c>
      <c r="S5" s="12">
        <v>0</v>
      </c>
    </row>
    <row r="6" spans="1:19" x14ac:dyDescent="0.3">
      <c r="B6" s="9">
        <v>5</v>
      </c>
      <c r="C6" s="25">
        <v>0.16666666666666699</v>
      </c>
      <c r="D6" s="26">
        <v>11</v>
      </c>
      <c r="E6" s="26">
        <v>7</v>
      </c>
      <c r="F6" s="26">
        <v>11</v>
      </c>
      <c r="G6" s="26">
        <v>9</v>
      </c>
      <c r="H6" s="26">
        <v>6</v>
      </c>
      <c r="I6" s="19">
        <f t="shared" si="0"/>
        <v>8.8000000000000007</v>
      </c>
      <c r="J6" s="21">
        <f t="shared" si="1"/>
        <v>2.2803508501982765</v>
      </c>
      <c r="K6" s="23">
        <f t="shared" si="2"/>
        <v>8.8000000000000007</v>
      </c>
      <c r="L6" s="17">
        <f t="shared" si="3"/>
        <v>11.080350850198277</v>
      </c>
      <c r="M6" s="11">
        <f t="shared" si="4"/>
        <v>6.5196491498017242</v>
      </c>
      <c r="N6" s="11">
        <f t="shared" si="5"/>
        <v>13.269487666388622</v>
      </c>
      <c r="O6" s="11">
        <f t="shared" si="6"/>
        <v>4.3305123336113791</v>
      </c>
      <c r="P6" s="11">
        <f t="shared" si="7"/>
        <v>14.683305193511554</v>
      </c>
      <c r="Q6" s="18">
        <f t="shared" si="8"/>
        <v>2.9166948064884473</v>
      </c>
      <c r="R6" s="26">
        <v>11</v>
      </c>
      <c r="S6" s="12">
        <v>-1</v>
      </c>
    </row>
    <row r="7" spans="1:19" x14ac:dyDescent="0.3">
      <c r="B7" s="9">
        <v>6</v>
      </c>
      <c r="C7" s="25">
        <v>0.20833333333333301</v>
      </c>
      <c r="D7" s="26">
        <v>10</v>
      </c>
      <c r="E7" s="26">
        <v>10</v>
      </c>
      <c r="F7" s="26">
        <v>16</v>
      </c>
      <c r="G7" s="26">
        <v>9</v>
      </c>
      <c r="H7" s="26">
        <v>5</v>
      </c>
      <c r="I7" s="19">
        <f t="shared" si="0"/>
        <v>10</v>
      </c>
      <c r="J7" s="21">
        <f t="shared" si="1"/>
        <v>3.9370039370059056</v>
      </c>
      <c r="K7" s="23">
        <f t="shared" si="2"/>
        <v>10</v>
      </c>
      <c r="L7" s="17">
        <f t="shared" si="3"/>
        <v>13.937003937005905</v>
      </c>
      <c r="M7" s="11">
        <f t="shared" si="4"/>
        <v>6.0629960629940944</v>
      </c>
      <c r="N7" s="11">
        <f t="shared" si="5"/>
        <v>17.716527716531573</v>
      </c>
      <c r="O7" s="11">
        <f t="shared" si="6"/>
        <v>2.2834722834684253</v>
      </c>
      <c r="P7" s="11">
        <f t="shared" si="7"/>
        <v>20.157470157475238</v>
      </c>
      <c r="Q7" s="18">
        <f t="shared" si="8"/>
        <v>-0.15747015747523641</v>
      </c>
      <c r="R7" s="26">
        <v>8</v>
      </c>
      <c r="S7" s="12">
        <v>-2</v>
      </c>
    </row>
    <row r="8" spans="1:19" x14ac:dyDescent="0.3">
      <c r="B8" s="9">
        <v>7</v>
      </c>
      <c r="C8" s="25">
        <v>0.25</v>
      </c>
      <c r="D8" s="26">
        <v>11</v>
      </c>
      <c r="E8" s="26">
        <v>10</v>
      </c>
      <c r="F8" s="26">
        <v>12</v>
      </c>
      <c r="G8" s="26">
        <v>9</v>
      </c>
      <c r="H8" s="26">
        <v>7</v>
      </c>
      <c r="I8" s="19">
        <f t="shared" si="0"/>
        <v>9.8000000000000007</v>
      </c>
      <c r="J8" s="21">
        <f t="shared" si="1"/>
        <v>1.9235384061671352</v>
      </c>
      <c r="K8" s="23">
        <f t="shared" si="2"/>
        <v>9.8000000000000007</v>
      </c>
      <c r="L8" s="17">
        <f t="shared" si="3"/>
        <v>11.723538406167137</v>
      </c>
      <c r="M8" s="11">
        <f>K8-J8*1</f>
        <v>7.8764615938328655</v>
      </c>
      <c r="N8" s="11">
        <f t="shared" si="5"/>
        <v>13.570135276087585</v>
      </c>
      <c r="O8" s="11">
        <f t="shared" si="6"/>
        <v>6.0298647239124161</v>
      </c>
      <c r="P8" s="11">
        <f t="shared" si="7"/>
        <v>14.762729087911211</v>
      </c>
      <c r="Q8" s="18">
        <f t="shared" si="8"/>
        <v>4.8372709120887913</v>
      </c>
      <c r="R8" s="26">
        <v>8</v>
      </c>
      <c r="S8" s="12">
        <v>-3</v>
      </c>
    </row>
    <row r="9" spans="1:19" x14ac:dyDescent="0.3">
      <c r="B9" s="9">
        <v>8</v>
      </c>
      <c r="C9" s="25">
        <v>0.29166666666666702</v>
      </c>
      <c r="D9" s="26">
        <v>10</v>
      </c>
      <c r="E9" s="26">
        <v>8</v>
      </c>
      <c r="F9" s="26">
        <v>13</v>
      </c>
      <c r="G9" s="26">
        <v>9</v>
      </c>
      <c r="H9" s="26">
        <v>10</v>
      </c>
      <c r="I9" s="19">
        <f t="shared" si="0"/>
        <v>10</v>
      </c>
      <c r="J9" s="21">
        <f t="shared" si="1"/>
        <v>1.8708286933869707</v>
      </c>
      <c r="K9" s="23">
        <f t="shared" si="2"/>
        <v>10</v>
      </c>
      <c r="L9" s="17">
        <f t="shared" si="3"/>
        <v>11.87082869338697</v>
      </c>
      <c r="M9" s="11">
        <f t="shared" si="4"/>
        <v>8.1291713066130296</v>
      </c>
      <c r="N9" s="11">
        <f t="shared" si="5"/>
        <v>13.666824239038462</v>
      </c>
      <c r="O9" s="11">
        <f t="shared" si="6"/>
        <v>6.333175760961538</v>
      </c>
      <c r="P9" s="11">
        <f t="shared" si="7"/>
        <v>14.826738028938385</v>
      </c>
      <c r="Q9" s="18">
        <f t="shared" si="8"/>
        <v>5.1732619710616152</v>
      </c>
      <c r="R9" s="26">
        <v>9</v>
      </c>
      <c r="S9" s="12">
        <v>-4</v>
      </c>
    </row>
    <row r="10" spans="1:19" x14ac:dyDescent="0.3">
      <c r="B10" s="9">
        <v>9</v>
      </c>
      <c r="C10" s="25">
        <v>0.33333333333333298</v>
      </c>
      <c r="D10" s="26">
        <v>16</v>
      </c>
      <c r="E10" s="26">
        <v>17</v>
      </c>
      <c r="F10" s="26">
        <v>13</v>
      </c>
      <c r="G10" s="26">
        <v>11</v>
      </c>
      <c r="H10" s="26">
        <v>12</v>
      </c>
      <c r="I10" s="19">
        <f t="shared" si="0"/>
        <v>13.8</v>
      </c>
      <c r="J10" s="21">
        <f t="shared" si="1"/>
        <v>2.5884358211089546</v>
      </c>
      <c r="K10" s="23">
        <f t="shared" si="2"/>
        <v>13.8</v>
      </c>
      <c r="L10" s="17">
        <f>K10+J10*1</f>
        <v>16.388435821108956</v>
      </c>
      <c r="M10" s="11">
        <f t="shared" si="4"/>
        <v>11.211564178891045</v>
      </c>
      <c r="N10" s="11">
        <f t="shared" si="5"/>
        <v>18.873334209373553</v>
      </c>
      <c r="O10" s="11">
        <f t="shared" si="6"/>
        <v>8.7266657906264484</v>
      </c>
      <c r="P10" s="11">
        <f t="shared" si="7"/>
        <v>20.478164418461105</v>
      </c>
      <c r="Q10" s="18">
        <f t="shared" si="8"/>
        <v>7.1218355815388978</v>
      </c>
      <c r="R10" s="26">
        <v>16</v>
      </c>
      <c r="S10" s="12">
        <v>-5</v>
      </c>
    </row>
    <row r="11" spans="1:19" x14ac:dyDescent="0.3">
      <c r="B11" s="9">
        <v>10</v>
      </c>
      <c r="C11" s="25">
        <v>0.375</v>
      </c>
      <c r="D11" s="26">
        <v>13</v>
      </c>
      <c r="E11" s="26">
        <v>16</v>
      </c>
      <c r="F11" s="26">
        <v>11</v>
      </c>
      <c r="G11" s="26">
        <v>13</v>
      </c>
      <c r="H11" s="26">
        <v>11</v>
      </c>
      <c r="I11" s="19">
        <f t="shared" si="0"/>
        <v>12.8</v>
      </c>
      <c r="J11" s="21">
        <f t="shared" si="1"/>
        <v>2.0493901531919168</v>
      </c>
      <c r="K11" s="23">
        <f t="shared" si="2"/>
        <v>12.8</v>
      </c>
      <c r="L11" s="17">
        <f t="shared" si="3"/>
        <v>14.849390153191917</v>
      </c>
      <c r="M11" s="11">
        <f t="shared" si="4"/>
        <v>10.750609846808084</v>
      </c>
      <c r="N11" s="11">
        <f t="shared" si="5"/>
        <v>16.816804700256156</v>
      </c>
      <c r="O11" s="11">
        <f t="shared" si="6"/>
        <v>8.7831952997438449</v>
      </c>
      <c r="P11" s="11">
        <f t="shared" si="7"/>
        <v>18.087426595235147</v>
      </c>
      <c r="Q11" s="18">
        <f t="shared" si="8"/>
        <v>7.5125734047648551</v>
      </c>
      <c r="R11" s="26">
        <v>7</v>
      </c>
      <c r="S11" s="12">
        <v>-6</v>
      </c>
    </row>
    <row r="12" spans="1:19" x14ac:dyDescent="0.3">
      <c r="B12" s="9">
        <v>11</v>
      </c>
      <c r="C12" s="25">
        <v>0.41666666666666702</v>
      </c>
      <c r="D12" s="26">
        <v>14</v>
      </c>
      <c r="E12" s="26">
        <v>17</v>
      </c>
      <c r="F12" s="26">
        <v>13</v>
      </c>
      <c r="G12" s="26">
        <v>11</v>
      </c>
      <c r="H12" s="26">
        <v>12</v>
      </c>
      <c r="I12" s="19">
        <f t="shared" si="0"/>
        <v>13.4</v>
      </c>
      <c r="J12" s="21">
        <f t="shared" si="1"/>
        <v>2.3021728866442701</v>
      </c>
      <c r="K12" s="23">
        <f t="shared" si="2"/>
        <v>13.4</v>
      </c>
      <c r="L12" s="17">
        <f t="shared" si="3"/>
        <v>15.70217288664427</v>
      </c>
      <c r="M12" s="11">
        <f t="shared" si="4"/>
        <v>11.097827113355731</v>
      </c>
      <c r="N12" s="11">
        <f t="shared" si="5"/>
        <v>17.912258857822771</v>
      </c>
      <c r="O12" s="11">
        <f t="shared" si="6"/>
        <v>8.8877411421772301</v>
      </c>
      <c r="P12" s="11">
        <f t="shared" si="7"/>
        <v>19.339606047542219</v>
      </c>
      <c r="Q12" s="18">
        <f t="shared" si="8"/>
        <v>7.4603939524577836</v>
      </c>
      <c r="R12" s="26">
        <v>11</v>
      </c>
      <c r="S12" s="12">
        <v>-7</v>
      </c>
    </row>
    <row r="13" spans="1:19" x14ac:dyDescent="0.3">
      <c r="B13" s="9">
        <v>12</v>
      </c>
      <c r="C13" s="25">
        <v>0.45833333333333298</v>
      </c>
      <c r="D13" s="26">
        <v>16</v>
      </c>
      <c r="E13" s="26">
        <v>12</v>
      </c>
      <c r="F13" s="26">
        <v>16</v>
      </c>
      <c r="G13" s="26">
        <v>15</v>
      </c>
      <c r="H13" s="26">
        <v>11</v>
      </c>
      <c r="I13" s="19">
        <f t="shared" si="0"/>
        <v>14</v>
      </c>
      <c r="J13" s="21">
        <f t="shared" si="1"/>
        <v>2.3452078799117149</v>
      </c>
      <c r="K13" s="23">
        <f t="shared" si="2"/>
        <v>14</v>
      </c>
      <c r="L13" s="17">
        <f t="shared" si="3"/>
        <v>16.345207879911715</v>
      </c>
      <c r="M13" s="11">
        <f t="shared" si="4"/>
        <v>11.654792120088285</v>
      </c>
      <c r="N13" s="11">
        <f t="shared" si="5"/>
        <v>18.596607444626962</v>
      </c>
      <c r="O13" s="11">
        <f t="shared" si="6"/>
        <v>9.4033925553730384</v>
      </c>
      <c r="P13" s="11">
        <f t="shared" si="7"/>
        <v>20.050636330172225</v>
      </c>
      <c r="Q13" s="18">
        <f t="shared" si="8"/>
        <v>7.9493636698277754</v>
      </c>
      <c r="R13" s="26">
        <v>9</v>
      </c>
      <c r="S13" s="12">
        <v>-8</v>
      </c>
    </row>
    <row r="14" spans="1:19" x14ac:dyDescent="0.3">
      <c r="B14" s="9">
        <v>13</v>
      </c>
      <c r="C14" s="25">
        <v>0.5</v>
      </c>
      <c r="D14" s="26">
        <v>12</v>
      </c>
      <c r="E14" s="26">
        <v>15</v>
      </c>
      <c r="F14" s="26">
        <v>17</v>
      </c>
      <c r="G14" s="26">
        <v>11.6</v>
      </c>
      <c r="H14" s="26">
        <v>10</v>
      </c>
      <c r="I14" s="19">
        <f t="shared" si="0"/>
        <v>13.12</v>
      </c>
      <c r="J14" s="21">
        <f t="shared" si="1"/>
        <v>2.8234730386529296</v>
      </c>
      <c r="K14" s="23">
        <f t="shared" si="2"/>
        <v>13.12</v>
      </c>
      <c r="L14" s="17">
        <f t="shared" si="3"/>
        <v>15.943473038652929</v>
      </c>
      <c r="M14" s="11">
        <f t="shared" si="4"/>
        <v>10.29652696134707</v>
      </c>
      <c r="N14" s="11">
        <f t="shared" si="5"/>
        <v>18.654007155759743</v>
      </c>
      <c r="O14" s="11">
        <f t="shared" si="6"/>
        <v>7.5859928442402573</v>
      </c>
      <c r="P14" s="11">
        <f t="shared" si="7"/>
        <v>20.404560439724559</v>
      </c>
      <c r="Q14" s="18">
        <f t="shared" si="8"/>
        <v>5.8354395602754403</v>
      </c>
      <c r="R14" s="26">
        <v>9</v>
      </c>
      <c r="S14" s="12">
        <v>-8</v>
      </c>
    </row>
    <row r="15" spans="1:19" x14ac:dyDescent="0.3">
      <c r="B15" s="9">
        <v>14</v>
      </c>
      <c r="C15" s="25">
        <v>0.54166666666666696</v>
      </c>
      <c r="D15" s="26">
        <v>12</v>
      </c>
      <c r="E15" s="26">
        <v>16</v>
      </c>
      <c r="F15" s="26">
        <v>16</v>
      </c>
      <c r="G15" s="26">
        <v>4</v>
      </c>
      <c r="H15" s="26">
        <v>8</v>
      </c>
      <c r="I15" s="19">
        <f t="shared" si="0"/>
        <v>11.2</v>
      </c>
      <c r="J15" s="21">
        <f t="shared" si="1"/>
        <v>5.2153619241621181</v>
      </c>
      <c r="K15" s="23">
        <f t="shared" si="2"/>
        <v>11.2</v>
      </c>
      <c r="L15" s="17">
        <f t="shared" si="3"/>
        <v>16.415361924162116</v>
      </c>
      <c r="M15" s="11">
        <f t="shared" si="4"/>
        <v>5.9846380758378812</v>
      </c>
      <c r="N15" s="11">
        <f t="shared" si="5"/>
        <v>21.422109371357749</v>
      </c>
      <c r="O15" s="11">
        <f t="shared" si="6"/>
        <v>0.97789062864224796</v>
      </c>
      <c r="P15" s="11">
        <f t="shared" si="7"/>
        <v>24.655633764338262</v>
      </c>
      <c r="Q15" s="18">
        <f t="shared" si="8"/>
        <v>-2.2556337643382651</v>
      </c>
      <c r="R15" s="26">
        <v>15</v>
      </c>
      <c r="S15" s="12">
        <v>-8</v>
      </c>
    </row>
    <row r="16" spans="1:19" x14ac:dyDescent="0.3">
      <c r="B16" s="9">
        <v>15</v>
      </c>
      <c r="C16" s="25">
        <v>0.58333333333333304</v>
      </c>
      <c r="D16" s="26">
        <v>15</v>
      </c>
      <c r="E16" s="26">
        <v>16</v>
      </c>
      <c r="F16" s="26">
        <v>16</v>
      </c>
      <c r="G16" s="26">
        <v>10</v>
      </c>
      <c r="H16" s="26">
        <v>9.1999999999999993</v>
      </c>
      <c r="I16" s="19">
        <f t="shared" si="0"/>
        <v>13.24</v>
      </c>
      <c r="J16" s="21">
        <f t="shared" si="1"/>
        <v>3.3597618963253901</v>
      </c>
      <c r="K16" s="23">
        <f t="shared" si="2"/>
        <v>13.24</v>
      </c>
      <c r="L16" s="17">
        <f t="shared" si="3"/>
        <v>16.59976189632539</v>
      </c>
      <c r="M16" s="11">
        <f t="shared" si="4"/>
        <v>9.8802381036746105</v>
      </c>
      <c r="N16" s="11">
        <f t="shared" si="5"/>
        <v>19.825133316797764</v>
      </c>
      <c r="O16" s="11">
        <f t="shared" si="6"/>
        <v>6.6548666832022354</v>
      </c>
      <c r="P16" s="11">
        <f t="shared" si="7"/>
        <v>21.908185692519506</v>
      </c>
      <c r="Q16" s="18">
        <f t="shared" si="8"/>
        <v>4.5718143074804942</v>
      </c>
      <c r="R16" s="26">
        <v>12</v>
      </c>
      <c r="S16" s="12">
        <v>-8</v>
      </c>
    </row>
    <row r="17" spans="2:19" x14ac:dyDescent="0.3">
      <c r="B17" s="9">
        <v>16</v>
      </c>
      <c r="C17" s="25">
        <v>0.625</v>
      </c>
      <c r="D17" s="26">
        <v>12</v>
      </c>
      <c r="E17" s="26">
        <v>13</v>
      </c>
      <c r="F17" s="26">
        <v>14</v>
      </c>
      <c r="G17" s="26">
        <v>9</v>
      </c>
      <c r="H17" s="26">
        <v>10</v>
      </c>
      <c r="I17" s="19">
        <f t="shared" si="0"/>
        <v>11.6</v>
      </c>
      <c r="J17" s="21">
        <f t="shared" si="1"/>
        <v>2.073644135332775</v>
      </c>
      <c r="K17" s="23">
        <f t="shared" si="2"/>
        <v>11.6</v>
      </c>
      <c r="L17" s="17">
        <f t="shared" si="3"/>
        <v>13.673644135332776</v>
      </c>
      <c r="M17" s="11">
        <f t="shared" si="4"/>
        <v>9.5263558646672237</v>
      </c>
      <c r="N17" s="11">
        <f t="shared" si="5"/>
        <v>15.66434250525224</v>
      </c>
      <c r="O17" s="11">
        <f t="shared" si="6"/>
        <v>7.5356574947477606</v>
      </c>
      <c r="P17" s="11">
        <f t="shared" si="7"/>
        <v>16.950001869158559</v>
      </c>
      <c r="Q17" s="18">
        <f t="shared" si="8"/>
        <v>6.2499981308414396</v>
      </c>
      <c r="R17" s="26">
        <v>11</v>
      </c>
      <c r="S17" s="12">
        <v>-7</v>
      </c>
    </row>
    <row r="18" spans="2:19" x14ac:dyDescent="0.3">
      <c r="B18" s="9">
        <v>17</v>
      </c>
      <c r="C18" s="25">
        <v>0.66666666666666696</v>
      </c>
      <c r="D18" s="26">
        <v>13</v>
      </c>
      <c r="E18" s="26">
        <v>15</v>
      </c>
      <c r="F18" s="26">
        <v>13</v>
      </c>
      <c r="G18" s="26">
        <v>16</v>
      </c>
      <c r="H18" s="26">
        <v>14</v>
      </c>
      <c r="I18" s="19">
        <f t="shared" si="0"/>
        <v>14.2</v>
      </c>
      <c r="J18" s="21">
        <f t="shared" si="1"/>
        <v>1.3038404810405297</v>
      </c>
      <c r="K18" s="23">
        <f t="shared" si="2"/>
        <v>14.2</v>
      </c>
      <c r="L18" s="17">
        <f t="shared" si="3"/>
        <v>15.503840481040529</v>
      </c>
      <c r="M18" s="11">
        <f t="shared" si="4"/>
        <v>12.89615951895947</v>
      </c>
      <c r="N18" s="11">
        <f t="shared" si="5"/>
        <v>16.755527342839436</v>
      </c>
      <c r="O18" s="11">
        <f t="shared" si="6"/>
        <v>11.644472657160561</v>
      </c>
      <c r="P18" s="11">
        <f t="shared" si="7"/>
        <v>17.563908441084568</v>
      </c>
      <c r="Q18" s="18">
        <f t="shared" si="8"/>
        <v>10.836091558915433</v>
      </c>
      <c r="R18" s="26">
        <v>10</v>
      </c>
      <c r="S18" s="12">
        <v>-6</v>
      </c>
    </row>
    <row r="19" spans="2:19" x14ac:dyDescent="0.3">
      <c r="B19" s="9">
        <v>18</v>
      </c>
      <c r="C19" s="25">
        <v>0.70833333333333304</v>
      </c>
      <c r="D19" s="26">
        <v>15</v>
      </c>
      <c r="E19" s="26">
        <v>17</v>
      </c>
      <c r="F19" s="26">
        <v>16</v>
      </c>
      <c r="G19" s="26">
        <v>13</v>
      </c>
      <c r="H19" s="26">
        <v>10</v>
      </c>
      <c r="I19" s="19">
        <f t="shared" si="0"/>
        <v>14.2</v>
      </c>
      <c r="J19" s="21">
        <f t="shared" si="1"/>
        <v>2.7748873851023195</v>
      </c>
      <c r="K19" s="23">
        <f t="shared" si="2"/>
        <v>14.2</v>
      </c>
      <c r="L19" s="17">
        <f t="shared" si="3"/>
        <v>16.974887385102321</v>
      </c>
      <c r="M19" s="11">
        <f t="shared" si="4"/>
        <v>11.42511261489768</v>
      </c>
      <c r="N19" s="11">
        <f t="shared" si="5"/>
        <v>19.638779274800545</v>
      </c>
      <c r="O19" s="11">
        <f t="shared" si="6"/>
        <v>8.7612207251994541</v>
      </c>
      <c r="P19" s="11">
        <f t="shared" si="7"/>
        <v>21.359209453563984</v>
      </c>
      <c r="Q19" s="18">
        <f t="shared" si="8"/>
        <v>7.040790546436015</v>
      </c>
      <c r="R19" s="26">
        <v>10</v>
      </c>
      <c r="S19" s="12">
        <v>-5</v>
      </c>
    </row>
    <row r="20" spans="2:19" x14ac:dyDescent="0.3">
      <c r="B20" s="9">
        <v>19</v>
      </c>
      <c r="C20" s="25">
        <v>0.75</v>
      </c>
      <c r="D20" s="26">
        <v>12</v>
      </c>
      <c r="E20" s="26">
        <v>17</v>
      </c>
      <c r="F20" s="26">
        <v>13</v>
      </c>
      <c r="G20" s="26">
        <v>14</v>
      </c>
      <c r="H20" s="26">
        <v>9</v>
      </c>
      <c r="I20" s="19">
        <f t="shared" si="0"/>
        <v>13</v>
      </c>
      <c r="J20" s="21">
        <f t="shared" si="1"/>
        <v>2.9154759474226504</v>
      </c>
      <c r="K20" s="23">
        <f t="shared" si="2"/>
        <v>13</v>
      </c>
      <c r="L20" s="17">
        <f t="shared" si="3"/>
        <v>15.915475947422649</v>
      </c>
      <c r="M20" s="11">
        <f t="shared" si="4"/>
        <v>10.084524052577351</v>
      </c>
      <c r="N20" s="11">
        <f t="shared" si="5"/>
        <v>18.714332856948396</v>
      </c>
      <c r="O20" s="11">
        <f t="shared" si="6"/>
        <v>7.2856671430516053</v>
      </c>
      <c r="P20" s="11">
        <f t="shared" si="7"/>
        <v>20.521927944350438</v>
      </c>
      <c r="Q20" s="18">
        <f t="shared" si="8"/>
        <v>5.4780720556495615</v>
      </c>
      <c r="R20" s="26">
        <v>10</v>
      </c>
      <c r="S20" s="12">
        <v>-4</v>
      </c>
    </row>
    <row r="21" spans="2:19" x14ac:dyDescent="0.3">
      <c r="B21" s="9">
        <v>20</v>
      </c>
      <c r="C21" s="25">
        <v>0.79166666666666696</v>
      </c>
      <c r="D21" s="26">
        <v>10</v>
      </c>
      <c r="E21" s="26">
        <v>15</v>
      </c>
      <c r="F21" s="26">
        <v>16</v>
      </c>
      <c r="G21" s="26">
        <v>13</v>
      </c>
      <c r="H21" s="26">
        <v>7</v>
      </c>
      <c r="I21" s="19">
        <f t="shared" si="0"/>
        <v>12.2</v>
      </c>
      <c r="J21" s="21">
        <f t="shared" si="1"/>
        <v>3.7013511046643481</v>
      </c>
      <c r="K21" s="23">
        <f t="shared" si="2"/>
        <v>12.2</v>
      </c>
      <c r="L21" s="17">
        <f t="shared" si="3"/>
        <v>15.901351104664347</v>
      </c>
      <c r="M21" s="11">
        <f t="shared" si="4"/>
        <v>8.498648895335652</v>
      </c>
      <c r="N21" s="11">
        <f t="shared" si="5"/>
        <v>19.454648165142121</v>
      </c>
      <c r="O21" s="11">
        <f t="shared" si="6"/>
        <v>4.9453518348578767</v>
      </c>
      <c r="P21" s="11">
        <f t="shared" si="7"/>
        <v>21.74948585003402</v>
      </c>
      <c r="Q21" s="18">
        <f t="shared" si="8"/>
        <v>2.6505141499659803</v>
      </c>
      <c r="R21" s="26">
        <v>8</v>
      </c>
      <c r="S21" s="12">
        <v>-3</v>
      </c>
    </row>
    <row r="22" spans="2:19" x14ac:dyDescent="0.3">
      <c r="B22" s="9">
        <v>21</v>
      </c>
      <c r="C22" s="25">
        <v>0.83333333333333304</v>
      </c>
      <c r="D22" s="26">
        <v>11</v>
      </c>
      <c r="E22" s="26">
        <v>15</v>
      </c>
      <c r="F22" s="26">
        <v>13</v>
      </c>
      <c r="G22" s="26">
        <v>11</v>
      </c>
      <c r="H22" s="26">
        <v>4</v>
      </c>
      <c r="I22" s="19">
        <f t="shared" si="0"/>
        <v>10.8</v>
      </c>
      <c r="J22" s="21">
        <f t="shared" si="1"/>
        <v>4.147288270665543</v>
      </c>
      <c r="K22" s="23">
        <f t="shared" si="2"/>
        <v>10.8</v>
      </c>
      <c r="L22" s="17">
        <f t="shared" si="3"/>
        <v>14.947288270665544</v>
      </c>
      <c r="M22" s="11">
        <f t="shared" si="4"/>
        <v>6.6527117293344578</v>
      </c>
      <c r="N22" s="11">
        <f t="shared" si="5"/>
        <v>18.928685010504466</v>
      </c>
      <c r="O22" s="11">
        <f t="shared" si="6"/>
        <v>2.6713149894955368</v>
      </c>
      <c r="P22" s="11">
        <f t="shared" si="7"/>
        <v>21.500003738317101</v>
      </c>
      <c r="Q22" s="18">
        <f t="shared" si="8"/>
        <v>9.9996261682900212E-2</v>
      </c>
      <c r="R22" s="26">
        <v>11</v>
      </c>
      <c r="S22" s="12">
        <v>-2</v>
      </c>
    </row>
    <row r="23" spans="2:19" x14ac:dyDescent="0.3">
      <c r="B23" s="9">
        <v>22</v>
      </c>
      <c r="C23" s="25">
        <v>0.875</v>
      </c>
      <c r="D23" s="26">
        <v>9</v>
      </c>
      <c r="E23" s="26">
        <v>17</v>
      </c>
      <c r="F23" s="26">
        <v>9</v>
      </c>
      <c r="G23" s="26">
        <v>10</v>
      </c>
      <c r="H23" s="26">
        <v>5</v>
      </c>
      <c r="I23" s="19">
        <f t="shared" si="0"/>
        <v>10</v>
      </c>
      <c r="J23" s="21">
        <f t="shared" si="1"/>
        <v>4.358898943540674</v>
      </c>
      <c r="K23" s="23">
        <f t="shared" si="2"/>
        <v>10</v>
      </c>
      <c r="L23" s="17">
        <f t="shared" si="3"/>
        <v>14.358898943540673</v>
      </c>
      <c r="M23" s="11">
        <f t="shared" si="4"/>
        <v>5.641101056459326</v>
      </c>
      <c r="N23" s="11">
        <f t="shared" si="5"/>
        <v>18.543441929339721</v>
      </c>
      <c r="O23" s="11">
        <f t="shared" si="6"/>
        <v>1.4565580706602788</v>
      </c>
      <c r="P23" s="11">
        <f t="shared" si="7"/>
        <v>21.24595927433494</v>
      </c>
      <c r="Q23" s="18">
        <f t="shared" si="8"/>
        <v>-1.2459592743349397</v>
      </c>
      <c r="R23" s="26">
        <v>14</v>
      </c>
      <c r="S23" s="12">
        <v>-1</v>
      </c>
    </row>
    <row r="24" spans="2:19" x14ac:dyDescent="0.3">
      <c r="B24" s="9">
        <v>23</v>
      </c>
      <c r="C24" s="25">
        <v>0.91666666666666696</v>
      </c>
      <c r="D24" s="26">
        <v>11</v>
      </c>
      <c r="E24" s="26">
        <v>16</v>
      </c>
      <c r="F24" s="26">
        <v>15</v>
      </c>
      <c r="G24" s="26">
        <v>10</v>
      </c>
      <c r="H24" s="26">
        <v>6</v>
      </c>
      <c r="I24" s="19">
        <f t="shared" si="0"/>
        <v>11.6</v>
      </c>
      <c r="J24" s="21">
        <f t="shared" si="1"/>
        <v>4.0373258476372715</v>
      </c>
      <c r="K24" s="23">
        <f t="shared" si="2"/>
        <v>11.6</v>
      </c>
      <c r="L24" s="17">
        <f t="shared" si="3"/>
        <v>15.637325847637271</v>
      </c>
      <c r="M24" s="11">
        <f t="shared" si="4"/>
        <v>7.5626741523627281</v>
      </c>
      <c r="N24" s="11">
        <f t="shared" si="5"/>
        <v>19.513158661369051</v>
      </c>
      <c r="O24" s="11">
        <f t="shared" si="6"/>
        <v>3.6868413386309475</v>
      </c>
      <c r="P24" s="11">
        <f t="shared" si="7"/>
        <v>22.01630068690416</v>
      </c>
      <c r="Q24" s="18">
        <f t="shared" si="8"/>
        <v>1.183699313095838</v>
      </c>
      <c r="R24" s="26">
        <v>13</v>
      </c>
      <c r="S24" s="12">
        <v>0</v>
      </c>
    </row>
    <row r="25" spans="2:19" x14ac:dyDescent="0.3">
      <c r="B25" s="9">
        <v>24</v>
      </c>
      <c r="C25" s="25">
        <v>0.95833333333333304</v>
      </c>
      <c r="D25" s="26">
        <v>11</v>
      </c>
      <c r="E25" s="26">
        <v>9</v>
      </c>
      <c r="F25" s="26">
        <v>10</v>
      </c>
      <c r="G25" s="26">
        <v>11</v>
      </c>
      <c r="H25" s="26">
        <v>3</v>
      </c>
      <c r="I25" s="19">
        <f t="shared" si="0"/>
        <v>8.8000000000000007</v>
      </c>
      <c r="J25" s="21">
        <f t="shared" si="1"/>
        <v>3.3466401061363027</v>
      </c>
      <c r="K25" s="23">
        <f t="shared" si="2"/>
        <v>8.8000000000000007</v>
      </c>
      <c r="L25" s="17">
        <f t="shared" si="3"/>
        <v>12.146640106136303</v>
      </c>
      <c r="M25" s="11">
        <f t="shared" si="4"/>
        <v>5.4533598938636985</v>
      </c>
      <c r="N25" s="11">
        <f t="shared" si="5"/>
        <v>15.359414608027155</v>
      </c>
      <c r="O25" s="11">
        <f t="shared" si="6"/>
        <v>2.2405853919728473</v>
      </c>
      <c r="P25" s="11">
        <f t="shared" si="7"/>
        <v>17.434331473831662</v>
      </c>
      <c r="Q25" s="18">
        <f t="shared" si="8"/>
        <v>0.16566852616833927</v>
      </c>
      <c r="R25" s="26">
        <v>8</v>
      </c>
      <c r="S25" s="12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G40" sqref="G40"/>
    </sheetView>
  </sheetViews>
  <sheetFormatPr defaultRowHeight="16.2" x14ac:dyDescent="0.3"/>
  <cols>
    <col min="1" max="1" width="10.6640625" bestFit="1" customWidth="1"/>
    <col min="3" max="3" width="8.88671875" style="3"/>
    <col min="6" max="6" width="12.88671875" bestFit="1" customWidth="1"/>
    <col min="7" max="7" width="15.33203125" bestFit="1" customWidth="1"/>
  </cols>
  <sheetData>
    <row r="1" spans="1:7" x14ac:dyDescent="0.3">
      <c r="A1" t="s">
        <v>18</v>
      </c>
      <c r="B1" t="s">
        <v>19</v>
      </c>
      <c r="C1" s="3" t="s">
        <v>1</v>
      </c>
      <c r="D1" t="s">
        <v>20</v>
      </c>
      <c r="E1" t="s">
        <v>21</v>
      </c>
      <c r="F1" t="s">
        <v>2</v>
      </c>
      <c r="G1" t="s">
        <v>3</v>
      </c>
    </row>
    <row r="2" spans="1:7" x14ac:dyDescent="0.3">
      <c r="A2" s="1">
        <v>45229</v>
      </c>
      <c r="B2" s="2">
        <v>0</v>
      </c>
      <c r="C2" s="3">
        <v>1</v>
      </c>
      <c r="D2">
        <v>1</v>
      </c>
      <c r="E2">
        <v>1</v>
      </c>
      <c r="F2">
        <f>E2-D2</f>
        <v>0</v>
      </c>
      <c r="G2">
        <f>F2</f>
        <v>0</v>
      </c>
    </row>
    <row r="3" spans="1:7" x14ac:dyDescent="0.3">
      <c r="A3" s="1">
        <v>45229</v>
      </c>
      <c r="B3" s="2">
        <v>1.0416666666666666E-2</v>
      </c>
      <c r="C3" s="3">
        <v>2</v>
      </c>
      <c r="D3">
        <v>1</v>
      </c>
      <c r="E3">
        <v>1</v>
      </c>
      <c r="F3">
        <f t="shared" ref="F3:F66" si="0">E3-D3</f>
        <v>0</v>
      </c>
      <c r="G3">
        <f>SUM($F$2:F3)</f>
        <v>0</v>
      </c>
    </row>
    <row r="4" spans="1:7" x14ac:dyDescent="0.3">
      <c r="A4" s="1">
        <v>45229</v>
      </c>
      <c r="B4" s="2">
        <v>2.0833333333333332E-2</v>
      </c>
      <c r="C4" s="3">
        <v>3</v>
      </c>
      <c r="D4">
        <v>1</v>
      </c>
      <c r="E4">
        <v>1</v>
      </c>
      <c r="F4">
        <f t="shared" si="0"/>
        <v>0</v>
      </c>
      <c r="G4">
        <f>SUM($F$2:F4)</f>
        <v>0</v>
      </c>
    </row>
    <row r="5" spans="1:7" x14ac:dyDescent="0.3">
      <c r="A5" s="1">
        <v>45229</v>
      </c>
      <c r="B5" s="2">
        <v>3.125E-2</v>
      </c>
      <c r="C5" s="3">
        <v>4</v>
      </c>
      <c r="D5">
        <v>1</v>
      </c>
      <c r="E5">
        <v>1</v>
      </c>
      <c r="F5">
        <f t="shared" si="0"/>
        <v>0</v>
      </c>
      <c r="G5">
        <f>SUM($F$2:F5)</f>
        <v>0</v>
      </c>
    </row>
    <row r="6" spans="1:7" x14ac:dyDescent="0.3">
      <c r="A6" s="1">
        <v>45229</v>
      </c>
      <c r="B6" s="2">
        <v>4.1666666666666664E-2</v>
      </c>
      <c r="C6" s="3">
        <v>5</v>
      </c>
      <c r="D6">
        <v>1</v>
      </c>
      <c r="E6">
        <v>0</v>
      </c>
      <c r="F6">
        <f t="shared" si="0"/>
        <v>-1</v>
      </c>
      <c r="G6">
        <f>SUM($F$2:F6)</f>
        <v>-1</v>
      </c>
    </row>
    <row r="7" spans="1:7" x14ac:dyDescent="0.3">
      <c r="A7" s="1">
        <v>45229</v>
      </c>
      <c r="B7" s="2">
        <v>5.2083333333333336E-2</v>
      </c>
      <c r="C7" s="3">
        <v>6</v>
      </c>
      <c r="D7">
        <v>1</v>
      </c>
      <c r="E7">
        <v>0</v>
      </c>
      <c r="F7">
        <f t="shared" si="0"/>
        <v>-1</v>
      </c>
      <c r="G7">
        <f>SUM($F$2:F7)</f>
        <v>-2</v>
      </c>
    </row>
    <row r="8" spans="1:7" x14ac:dyDescent="0.3">
      <c r="A8" s="1">
        <v>45229</v>
      </c>
      <c r="B8" s="2">
        <v>6.25E-2</v>
      </c>
      <c r="C8" s="3">
        <v>7</v>
      </c>
      <c r="D8">
        <v>1</v>
      </c>
      <c r="E8">
        <v>0</v>
      </c>
      <c r="F8">
        <f t="shared" si="0"/>
        <v>-1</v>
      </c>
      <c r="G8">
        <f>SUM($F$2:F8)</f>
        <v>-3</v>
      </c>
    </row>
    <row r="9" spans="1:7" x14ac:dyDescent="0.3">
      <c r="A9" s="1">
        <v>45229</v>
      </c>
      <c r="B9" s="2">
        <v>7.2916666666666671E-2</v>
      </c>
      <c r="C9" s="3">
        <v>8</v>
      </c>
      <c r="D9">
        <v>1</v>
      </c>
      <c r="E9">
        <v>0</v>
      </c>
      <c r="F9">
        <f t="shared" si="0"/>
        <v>-1</v>
      </c>
      <c r="G9">
        <f>SUM($F$2:F9)</f>
        <v>-4</v>
      </c>
    </row>
    <row r="10" spans="1:7" x14ac:dyDescent="0.3">
      <c r="A10" s="1">
        <v>45229</v>
      </c>
      <c r="B10" s="2">
        <v>8.3333333333333329E-2</v>
      </c>
      <c r="C10" s="3">
        <v>9</v>
      </c>
      <c r="D10">
        <v>1</v>
      </c>
      <c r="E10">
        <v>0</v>
      </c>
      <c r="F10">
        <f t="shared" si="0"/>
        <v>-1</v>
      </c>
      <c r="G10">
        <f>SUM($F$2:F10)</f>
        <v>-5</v>
      </c>
    </row>
    <row r="11" spans="1:7" x14ac:dyDescent="0.3">
      <c r="A11" s="1">
        <v>45229</v>
      </c>
      <c r="B11" s="2">
        <v>9.375E-2</v>
      </c>
      <c r="C11" s="3">
        <v>10</v>
      </c>
      <c r="D11">
        <v>1</v>
      </c>
      <c r="E11">
        <v>0</v>
      </c>
      <c r="F11">
        <f t="shared" si="0"/>
        <v>-1</v>
      </c>
      <c r="G11">
        <f>SUM($F$2:F11)</f>
        <v>-6</v>
      </c>
    </row>
    <row r="12" spans="1:7" x14ac:dyDescent="0.3">
      <c r="A12" s="1">
        <v>45229</v>
      </c>
      <c r="B12" s="2">
        <v>0.10416666666666667</v>
      </c>
      <c r="C12" s="3">
        <v>11</v>
      </c>
      <c r="D12">
        <v>1</v>
      </c>
      <c r="E12">
        <v>0</v>
      </c>
      <c r="F12">
        <f t="shared" si="0"/>
        <v>-1</v>
      </c>
      <c r="G12">
        <f>SUM($F$2:F12)</f>
        <v>-7</v>
      </c>
    </row>
    <row r="13" spans="1:7" x14ac:dyDescent="0.3">
      <c r="A13" s="1">
        <v>45229</v>
      </c>
      <c r="B13" s="2">
        <v>0.11458333333333333</v>
      </c>
      <c r="C13" s="3">
        <v>12</v>
      </c>
      <c r="D13">
        <v>1</v>
      </c>
      <c r="E13">
        <v>0</v>
      </c>
      <c r="F13">
        <f t="shared" si="0"/>
        <v>-1</v>
      </c>
      <c r="G13">
        <f>SUM($F$2:F13)</f>
        <v>-8</v>
      </c>
    </row>
    <row r="14" spans="1:7" x14ac:dyDescent="0.3">
      <c r="A14" s="1">
        <v>45229</v>
      </c>
      <c r="B14" s="2">
        <v>0.125</v>
      </c>
      <c r="C14" s="3">
        <v>13</v>
      </c>
      <c r="D14">
        <v>0</v>
      </c>
      <c r="E14">
        <v>0</v>
      </c>
      <c r="F14">
        <f t="shared" si="0"/>
        <v>0</v>
      </c>
      <c r="G14">
        <f>SUM($F$2:F14)</f>
        <v>-8</v>
      </c>
    </row>
    <row r="15" spans="1:7" x14ac:dyDescent="0.3">
      <c r="A15" s="1">
        <v>45229</v>
      </c>
      <c r="B15" s="2">
        <v>0.13541666666666666</v>
      </c>
      <c r="C15" s="3">
        <v>14</v>
      </c>
      <c r="D15">
        <v>0</v>
      </c>
      <c r="E15">
        <v>0</v>
      </c>
      <c r="F15">
        <f t="shared" si="0"/>
        <v>0</v>
      </c>
      <c r="G15">
        <f>SUM($F$2:F15)</f>
        <v>-8</v>
      </c>
    </row>
    <row r="16" spans="1:7" x14ac:dyDescent="0.3">
      <c r="A16" s="1">
        <v>45229</v>
      </c>
      <c r="B16" s="2">
        <v>0.14583333333333334</v>
      </c>
      <c r="C16" s="3">
        <v>15</v>
      </c>
      <c r="D16">
        <v>0</v>
      </c>
      <c r="E16">
        <v>0</v>
      </c>
      <c r="F16">
        <f t="shared" si="0"/>
        <v>0</v>
      </c>
      <c r="G16">
        <f>SUM($F$2:F16)</f>
        <v>-8</v>
      </c>
    </row>
    <row r="17" spans="1:7" x14ac:dyDescent="0.3">
      <c r="A17" s="1">
        <v>45229</v>
      </c>
      <c r="B17" s="2">
        <v>0.15625</v>
      </c>
      <c r="C17" s="3">
        <v>16</v>
      </c>
      <c r="D17">
        <v>0</v>
      </c>
      <c r="E17">
        <v>1</v>
      </c>
      <c r="F17">
        <f t="shared" si="0"/>
        <v>1</v>
      </c>
      <c r="G17">
        <f>SUM($F$2:F17)</f>
        <v>-7</v>
      </c>
    </row>
    <row r="18" spans="1:7" x14ac:dyDescent="0.3">
      <c r="A18" s="1">
        <v>45229</v>
      </c>
      <c r="B18" s="2">
        <v>0.16666666666666666</v>
      </c>
      <c r="C18" s="3">
        <v>17</v>
      </c>
      <c r="D18">
        <v>0</v>
      </c>
      <c r="E18">
        <v>1</v>
      </c>
      <c r="F18">
        <f t="shared" si="0"/>
        <v>1</v>
      </c>
      <c r="G18">
        <f>SUM($F$2:F18)</f>
        <v>-6</v>
      </c>
    </row>
    <row r="19" spans="1:7" x14ac:dyDescent="0.3">
      <c r="A19" s="1">
        <v>45229</v>
      </c>
      <c r="B19" s="2">
        <v>0.17708333333333334</v>
      </c>
      <c r="C19" s="3">
        <v>18</v>
      </c>
      <c r="D19">
        <v>0</v>
      </c>
      <c r="E19">
        <v>1</v>
      </c>
      <c r="F19">
        <f t="shared" si="0"/>
        <v>1</v>
      </c>
      <c r="G19">
        <f>SUM($F$2:F19)</f>
        <v>-5</v>
      </c>
    </row>
    <row r="20" spans="1:7" x14ac:dyDescent="0.3">
      <c r="A20" s="1">
        <v>45229</v>
      </c>
      <c r="B20" s="2">
        <v>0.1875</v>
      </c>
      <c r="C20" s="3">
        <v>19</v>
      </c>
      <c r="D20">
        <v>0</v>
      </c>
      <c r="E20">
        <v>1</v>
      </c>
      <c r="F20">
        <f t="shared" si="0"/>
        <v>1</v>
      </c>
      <c r="G20">
        <f>SUM($F$2:F20)</f>
        <v>-4</v>
      </c>
    </row>
    <row r="21" spans="1:7" x14ac:dyDescent="0.3">
      <c r="A21" s="1">
        <v>45229</v>
      </c>
      <c r="B21" s="2">
        <v>0.19791666666666666</v>
      </c>
      <c r="C21" s="3">
        <v>20</v>
      </c>
      <c r="D21">
        <v>0</v>
      </c>
      <c r="E21">
        <v>1</v>
      </c>
      <c r="F21">
        <f t="shared" si="0"/>
        <v>1</v>
      </c>
      <c r="G21">
        <f>SUM($F$2:F21)</f>
        <v>-3</v>
      </c>
    </row>
    <row r="22" spans="1:7" x14ac:dyDescent="0.3">
      <c r="A22" s="1">
        <v>45229</v>
      </c>
      <c r="B22" s="2">
        <v>0.20833333333333334</v>
      </c>
      <c r="C22" s="3">
        <v>21</v>
      </c>
      <c r="D22">
        <v>0</v>
      </c>
      <c r="E22">
        <v>1</v>
      </c>
      <c r="F22">
        <f t="shared" si="0"/>
        <v>1</v>
      </c>
      <c r="G22">
        <f>SUM($F$2:F22)</f>
        <v>-2</v>
      </c>
    </row>
    <row r="23" spans="1:7" x14ac:dyDescent="0.3">
      <c r="A23" s="1">
        <v>45229</v>
      </c>
      <c r="B23" s="2">
        <v>0.21875</v>
      </c>
      <c r="C23" s="3">
        <v>22</v>
      </c>
      <c r="D23">
        <v>0</v>
      </c>
      <c r="E23">
        <v>1</v>
      </c>
      <c r="F23">
        <f t="shared" si="0"/>
        <v>1</v>
      </c>
      <c r="G23">
        <f>SUM($F$2:F23)</f>
        <v>-1</v>
      </c>
    </row>
    <row r="24" spans="1:7" x14ac:dyDescent="0.3">
      <c r="A24" s="1">
        <v>45229</v>
      </c>
      <c r="B24" s="2">
        <v>0.22916666666666666</v>
      </c>
      <c r="C24" s="3">
        <v>23</v>
      </c>
      <c r="D24">
        <v>0</v>
      </c>
      <c r="E24">
        <v>1</v>
      </c>
      <c r="F24">
        <f t="shared" si="0"/>
        <v>1</v>
      </c>
      <c r="G24">
        <f>SUM($F$2:F24)</f>
        <v>0</v>
      </c>
    </row>
    <row r="25" spans="1:7" x14ac:dyDescent="0.3">
      <c r="A25" s="1">
        <v>45229</v>
      </c>
      <c r="B25" s="2">
        <v>0.23958333333333334</v>
      </c>
      <c r="C25" s="3">
        <v>24</v>
      </c>
      <c r="D25">
        <v>1</v>
      </c>
      <c r="E25">
        <v>1</v>
      </c>
      <c r="F25">
        <f t="shared" si="0"/>
        <v>0</v>
      </c>
      <c r="G25">
        <f>SUM($F$2:F25)</f>
        <v>0</v>
      </c>
    </row>
    <row r="26" spans="1:7" x14ac:dyDescent="0.3">
      <c r="A26" s="1">
        <v>45229</v>
      </c>
      <c r="B26" s="2">
        <v>0.25</v>
      </c>
      <c r="C26" s="3">
        <v>25</v>
      </c>
      <c r="D26">
        <v>1</v>
      </c>
      <c r="E26">
        <v>1</v>
      </c>
      <c r="F26">
        <f t="shared" si="0"/>
        <v>0</v>
      </c>
      <c r="G26">
        <f>SUM($F$2:F26)</f>
        <v>0</v>
      </c>
    </row>
    <row r="27" spans="1:7" x14ac:dyDescent="0.3">
      <c r="A27" s="1">
        <v>45229</v>
      </c>
      <c r="B27" s="2">
        <v>0.26041666666666669</v>
      </c>
      <c r="C27" s="3">
        <v>26</v>
      </c>
      <c r="D27">
        <v>1</v>
      </c>
      <c r="E27">
        <v>1</v>
      </c>
      <c r="F27">
        <f t="shared" si="0"/>
        <v>0</v>
      </c>
      <c r="G27">
        <f>SUM($F$2:F27)</f>
        <v>0</v>
      </c>
    </row>
    <row r="28" spans="1:7" x14ac:dyDescent="0.3">
      <c r="A28" s="1">
        <v>45229</v>
      </c>
      <c r="B28" s="2">
        <v>0.27083333333333331</v>
      </c>
      <c r="C28" s="3">
        <v>27</v>
      </c>
      <c r="D28">
        <v>1</v>
      </c>
      <c r="E28">
        <v>2</v>
      </c>
      <c r="F28">
        <f t="shared" si="0"/>
        <v>1</v>
      </c>
      <c r="G28">
        <f>SUM($F$2:F28)</f>
        <v>1</v>
      </c>
    </row>
    <row r="29" spans="1:7" x14ac:dyDescent="0.3">
      <c r="A29" s="1">
        <v>45229</v>
      </c>
      <c r="B29" s="2">
        <v>0.28125</v>
      </c>
      <c r="C29" s="3">
        <v>28</v>
      </c>
      <c r="D29">
        <v>1</v>
      </c>
      <c r="E29">
        <v>2</v>
      </c>
      <c r="F29">
        <f t="shared" si="0"/>
        <v>1</v>
      </c>
      <c r="G29">
        <f>SUM($F$2:F29)</f>
        <v>2</v>
      </c>
    </row>
    <row r="30" spans="1:7" x14ac:dyDescent="0.3">
      <c r="A30" s="1">
        <v>45229</v>
      </c>
      <c r="B30" s="2">
        <v>0.29166666666666669</v>
      </c>
      <c r="C30" s="3">
        <v>29</v>
      </c>
      <c r="D30">
        <v>1</v>
      </c>
      <c r="E30">
        <v>2</v>
      </c>
      <c r="F30">
        <f t="shared" si="0"/>
        <v>1</v>
      </c>
      <c r="G30">
        <f>SUM($F$2:F30)</f>
        <v>3</v>
      </c>
    </row>
    <row r="31" spans="1:7" x14ac:dyDescent="0.3">
      <c r="A31" s="1">
        <v>45229</v>
      </c>
      <c r="B31" s="2">
        <v>0.30208333333333331</v>
      </c>
      <c r="C31" s="3">
        <v>30</v>
      </c>
      <c r="D31">
        <v>2</v>
      </c>
      <c r="E31">
        <v>2</v>
      </c>
      <c r="F31">
        <f t="shared" si="0"/>
        <v>0</v>
      </c>
      <c r="G31">
        <f>SUM($F$2:F31)</f>
        <v>3</v>
      </c>
    </row>
    <row r="32" spans="1:7" x14ac:dyDescent="0.3">
      <c r="A32" s="1">
        <v>45229</v>
      </c>
      <c r="B32" s="2">
        <v>0.3125</v>
      </c>
      <c r="C32" s="3">
        <v>31</v>
      </c>
      <c r="D32">
        <v>2</v>
      </c>
      <c r="E32">
        <v>3</v>
      </c>
      <c r="F32">
        <f t="shared" si="0"/>
        <v>1</v>
      </c>
      <c r="G32">
        <f>SUM($F$2:F32)</f>
        <v>4</v>
      </c>
    </row>
    <row r="33" spans="1:7" x14ac:dyDescent="0.3">
      <c r="A33" s="1">
        <v>45229</v>
      </c>
      <c r="B33" s="2">
        <v>0.32291666666666669</v>
      </c>
      <c r="C33" s="3">
        <v>32</v>
      </c>
      <c r="D33">
        <v>2</v>
      </c>
      <c r="E33">
        <v>3</v>
      </c>
      <c r="F33">
        <f t="shared" si="0"/>
        <v>1</v>
      </c>
      <c r="G33">
        <f>SUM($F$2:F33)</f>
        <v>5</v>
      </c>
    </row>
    <row r="34" spans="1:7" x14ac:dyDescent="0.3">
      <c r="A34" s="1">
        <v>45229</v>
      </c>
      <c r="B34" s="2">
        <v>0.33333333333333331</v>
      </c>
      <c r="C34" s="3">
        <v>33</v>
      </c>
      <c r="D34">
        <v>3</v>
      </c>
      <c r="E34">
        <v>4</v>
      </c>
      <c r="F34">
        <f t="shared" si="0"/>
        <v>1</v>
      </c>
      <c r="G34">
        <f>SUM($F$2:F34)</f>
        <v>6</v>
      </c>
    </row>
    <row r="35" spans="1:7" x14ac:dyDescent="0.3">
      <c r="A35" s="1">
        <v>45229</v>
      </c>
      <c r="B35" s="2">
        <v>0.34375</v>
      </c>
      <c r="C35" s="3">
        <v>34</v>
      </c>
      <c r="D35">
        <v>4</v>
      </c>
      <c r="E35">
        <v>6</v>
      </c>
      <c r="F35">
        <f t="shared" si="0"/>
        <v>2</v>
      </c>
      <c r="G35">
        <f>SUM($F$2:F35)</f>
        <v>8</v>
      </c>
    </row>
    <row r="36" spans="1:7" x14ac:dyDescent="0.3">
      <c r="A36" s="1">
        <v>45229</v>
      </c>
      <c r="B36" s="2">
        <v>0.35416666666666669</v>
      </c>
      <c r="C36" s="3">
        <v>35</v>
      </c>
      <c r="D36">
        <v>6</v>
      </c>
      <c r="E36">
        <v>7</v>
      </c>
      <c r="F36">
        <f t="shared" si="0"/>
        <v>1</v>
      </c>
      <c r="G36">
        <f>SUM($F$2:F36)</f>
        <v>9</v>
      </c>
    </row>
    <row r="37" spans="1:7" x14ac:dyDescent="0.3">
      <c r="A37" s="1">
        <v>45229</v>
      </c>
      <c r="B37" s="2">
        <v>0.36458333333333331</v>
      </c>
      <c r="C37" s="3">
        <v>36</v>
      </c>
      <c r="D37">
        <v>7</v>
      </c>
      <c r="E37">
        <v>9</v>
      </c>
      <c r="F37">
        <f t="shared" si="0"/>
        <v>2</v>
      </c>
      <c r="G37">
        <f>SUM($F$2:F37)</f>
        <v>11</v>
      </c>
    </row>
    <row r="38" spans="1:7" x14ac:dyDescent="0.3">
      <c r="A38" s="1">
        <v>45229</v>
      </c>
      <c r="B38" s="2">
        <v>0.375</v>
      </c>
      <c r="C38" s="3">
        <v>37</v>
      </c>
      <c r="D38">
        <v>7</v>
      </c>
      <c r="E38">
        <v>9</v>
      </c>
      <c r="F38">
        <f t="shared" si="0"/>
        <v>2</v>
      </c>
      <c r="G38">
        <f>SUM($F$2:F38)</f>
        <v>13</v>
      </c>
    </row>
    <row r="39" spans="1:7" x14ac:dyDescent="0.3">
      <c r="A39" s="1">
        <v>45229</v>
      </c>
      <c r="B39" s="2">
        <v>0.38541666666666669</v>
      </c>
      <c r="C39" s="3">
        <v>38</v>
      </c>
      <c r="D39">
        <v>7</v>
      </c>
      <c r="E39">
        <v>9</v>
      </c>
      <c r="F39">
        <f t="shared" si="0"/>
        <v>2</v>
      </c>
      <c r="G39">
        <f>SUM($F$2:F39)</f>
        <v>15</v>
      </c>
    </row>
    <row r="40" spans="1:7" x14ac:dyDescent="0.3">
      <c r="A40" s="1">
        <v>45229</v>
      </c>
      <c r="B40" s="2">
        <v>0.39583333333333331</v>
      </c>
      <c r="C40" s="3">
        <v>39</v>
      </c>
      <c r="D40">
        <v>7</v>
      </c>
      <c r="E40">
        <v>10</v>
      </c>
      <c r="F40">
        <f t="shared" si="0"/>
        <v>3</v>
      </c>
      <c r="G40">
        <f>SUM($F$2:F40)</f>
        <v>18</v>
      </c>
    </row>
    <row r="41" spans="1:7" x14ac:dyDescent="0.3">
      <c r="A41" s="1">
        <v>45229</v>
      </c>
      <c r="B41" s="2">
        <v>0.40625</v>
      </c>
      <c r="C41" s="3">
        <v>40</v>
      </c>
      <c r="D41">
        <v>7</v>
      </c>
      <c r="E41">
        <v>10</v>
      </c>
      <c r="F41">
        <f t="shared" si="0"/>
        <v>3</v>
      </c>
      <c r="G41">
        <f>SUM($F$2:F41)</f>
        <v>21</v>
      </c>
    </row>
    <row r="42" spans="1:7" x14ac:dyDescent="0.3">
      <c r="A42" s="1">
        <v>45229</v>
      </c>
      <c r="B42" s="2">
        <v>0.41666666666666669</v>
      </c>
      <c r="C42" s="3">
        <v>41</v>
      </c>
      <c r="D42">
        <v>6</v>
      </c>
      <c r="E42">
        <v>8</v>
      </c>
      <c r="F42">
        <f t="shared" si="0"/>
        <v>2</v>
      </c>
      <c r="G42">
        <f>SUM($F$2:F42)</f>
        <v>23</v>
      </c>
    </row>
    <row r="43" spans="1:7" x14ac:dyDescent="0.3">
      <c r="A43" s="1">
        <v>45229</v>
      </c>
      <c r="B43" s="2">
        <v>0.42708333333333331</v>
      </c>
      <c r="C43" s="3">
        <v>42</v>
      </c>
      <c r="D43">
        <v>5</v>
      </c>
      <c r="E43">
        <v>7</v>
      </c>
      <c r="F43">
        <f t="shared" si="0"/>
        <v>2</v>
      </c>
      <c r="G43">
        <f>SUM($F$2:F43)</f>
        <v>25</v>
      </c>
    </row>
    <row r="44" spans="1:7" x14ac:dyDescent="0.3">
      <c r="A44" s="1">
        <v>45229</v>
      </c>
      <c r="B44" s="2">
        <v>0.4375</v>
      </c>
      <c r="C44" s="3">
        <v>43</v>
      </c>
      <c r="D44">
        <v>5</v>
      </c>
      <c r="E44">
        <v>5</v>
      </c>
      <c r="F44">
        <f t="shared" si="0"/>
        <v>0</v>
      </c>
      <c r="G44">
        <f>SUM($F$2:F44)</f>
        <v>25</v>
      </c>
    </row>
    <row r="45" spans="1:7" x14ac:dyDescent="0.3">
      <c r="A45" s="1">
        <v>45229</v>
      </c>
      <c r="B45" s="2">
        <v>0.44791666666666669</v>
      </c>
      <c r="C45" s="3">
        <v>44</v>
      </c>
      <c r="D45">
        <v>4</v>
      </c>
      <c r="E45">
        <v>4</v>
      </c>
      <c r="F45">
        <f t="shared" si="0"/>
        <v>0</v>
      </c>
      <c r="G45">
        <f>SUM($F$2:F45)</f>
        <v>25</v>
      </c>
    </row>
    <row r="46" spans="1:7" x14ac:dyDescent="0.3">
      <c r="A46" s="1">
        <v>45229</v>
      </c>
      <c r="B46" s="2">
        <v>0.45833333333333331</v>
      </c>
      <c r="C46" s="3">
        <v>45</v>
      </c>
      <c r="D46">
        <v>4</v>
      </c>
      <c r="E46">
        <v>4</v>
      </c>
      <c r="F46">
        <f t="shared" si="0"/>
        <v>0</v>
      </c>
      <c r="G46">
        <f>SUM($F$2:F46)</f>
        <v>25</v>
      </c>
    </row>
    <row r="47" spans="1:7" x14ac:dyDescent="0.3">
      <c r="A47" s="1">
        <v>45229</v>
      </c>
      <c r="B47" s="2">
        <v>0.46875</v>
      </c>
      <c r="C47" s="3">
        <v>46</v>
      </c>
      <c r="D47">
        <v>4</v>
      </c>
      <c r="E47">
        <v>4</v>
      </c>
      <c r="F47">
        <f t="shared" si="0"/>
        <v>0</v>
      </c>
      <c r="G47">
        <f>SUM($F$2:F47)</f>
        <v>25</v>
      </c>
    </row>
    <row r="48" spans="1:7" x14ac:dyDescent="0.3">
      <c r="A48" s="1">
        <v>45229</v>
      </c>
      <c r="B48" s="2">
        <v>0.47916666666666669</v>
      </c>
      <c r="C48" s="3">
        <v>47</v>
      </c>
      <c r="D48">
        <v>4</v>
      </c>
      <c r="E48">
        <v>4</v>
      </c>
      <c r="F48">
        <f t="shared" si="0"/>
        <v>0</v>
      </c>
      <c r="G48">
        <f>SUM($F$2:F48)</f>
        <v>25</v>
      </c>
    </row>
    <row r="49" spans="1:7" x14ac:dyDescent="0.3">
      <c r="A49" s="1">
        <v>45229</v>
      </c>
      <c r="B49" s="2">
        <v>0.48958333333333331</v>
      </c>
      <c r="C49" s="3">
        <v>48</v>
      </c>
      <c r="D49">
        <v>4</v>
      </c>
      <c r="E49">
        <v>5</v>
      </c>
      <c r="F49">
        <f t="shared" si="0"/>
        <v>1</v>
      </c>
      <c r="G49">
        <f>SUM($F$2:F49)</f>
        <v>26</v>
      </c>
    </row>
    <row r="50" spans="1:7" x14ac:dyDescent="0.3">
      <c r="A50" s="1">
        <v>45229</v>
      </c>
      <c r="B50" s="2">
        <v>0.5</v>
      </c>
      <c r="C50" s="3">
        <v>49</v>
      </c>
      <c r="D50">
        <v>5</v>
      </c>
      <c r="E50">
        <v>5</v>
      </c>
      <c r="F50">
        <f t="shared" si="0"/>
        <v>0</v>
      </c>
      <c r="G50">
        <f>SUM($F$2:F50)</f>
        <v>26</v>
      </c>
    </row>
    <row r="51" spans="1:7" x14ac:dyDescent="0.3">
      <c r="A51" s="1">
        <v>45229</v>
      </c>
      <c r="B51" s="2">
        <v>0.51041666666666663</v>
      </c>
      <c r="C51" s="3">
        <v>50</v>
      </c>
      <c r="D51">
        <v>5</v>
      </c>
      <c r="E51">
        <v>5</v>
      </c>
      <c r="F51">
        <f t="shared" si="0"/>
        <v>0</v>
      </c>
      <c r="G51">
        <f>SUM($F$2:F51)</f>
        <v>26</v>
      </c>
    </row>
    <row r="52" spans="1:7" x14ac:dyDescent="0.3">
      <c r="A52" s="1">
        <v>45229</v>
      </c>
      <c r="B52" s="2">
        <v>0.52083333333333337</v>
      </c>
      <c r="C52" s="3">
        <v>51</v>
      </c>
      <c r="D52">
        <v>6</v>
      </c>
      <c r="E52">
        <v>6</v>
      </c>
      <c r="F52">
        <f t="shared" si="0"/>
        <v>0</v>
      </c>
      <c r="G52">
        <f>SUM($F$2:F52)</f>
        <v>26</v>
      </c>
    </row>
    <row r="53" spans="1:7" x14ac:dyDescent="0.3">
      <c r="A53" s="1">
        <v>45229</v>
      </c>
      <c r="B53" s="2">
        <v>0.53125</v>
      </c>
      <c r="C53" s="3">
        <v>52</v>
      </c>
      <c r="D53">
        <v>6</v>
      </c>
      <c r="E53">
        <v>6</v>
      </c>
      <c r="F53">
        <f t="shared" si="0"/>
        <v>0</v>
      </c>
      <c r="G53">
        <f>SUM($F$2:F53)</f>
        <v>26</v>
      </c>
    </row>
    <row r="54" spans="1:7" x14ac:dyDescent="0.3">
      <c r="A54" s="1">
        <v>45229</v>
      </c>
      <c r="B54" s="2">
        <v>0.54166666666666663</v>
      </c>
      <c r="C54" s="3">
        <v>53</v>
      </c>
      <c r="D54">
        <v>6</v>
      </c>
      <c r="E54">
        <v>6</v>
      </c>
      <c r="F54">
        <f t="shared" si="0"/>
        <v>0</v>
      </c>
      <c r="G54">
        <f>SUM($F$2:F54)</f>
        <v>26</v>
      </c>
    </row>
    <row r="55" spans="1:7" x14ac:dyDescent="0.3">
      <c r="A55" s="1">
        <v>45229</v>
      </c>
      <c r="B55" s="2">
        <v>0.55208333333333337</v>
      </c>
      <c r="C55" s="3">
        <v>54</v>
      </c>
      <c r="D55">
        <v>5</v>
      </c>
      <c r="E55">
        <v>6</v>
      </c>
      <c r="F55">
        <f t="shared" si="0"/>
        <v>1</v>
      </c>
      <c r="G55">
        <f>SUM($F$2:F55)</f>
        <v>27</v>
      </c>
    </row>
    <row r="56" spans="1:7" x14ac:dyDescent="0.3">
      <c r="A56" s="1">
        <v>45229</v>
      </c>
      <c r="B56" s="2">
        <v>0.5625</v>
      </c>
      <c r="C56" s="3">
        <v>55</v>
      </c>
      <c r="D56">
        <v>5</v>
      </c>
      <c r="E56">
        <v>5</v>
      </c>
      <c r="F56">
        <f t="shared" si="0"/>
        <v>0</v>
      </c>
      <c r="G56">
        <f>SUM($F$2:F56)</f>
        <v>27</v>
      </c>
    </row>
    <row r="57" spans="1:7" x14ac:dyDescent="0.3">
      <c r="A57" s="1">
        <v>45229</v>
      </c>
      <c r="B57" s="2">
        <v>0.57291666666666663</v>
      </c>
      <c r="C57" s="3">
        <v>56</v>
      </c>
      <c r="D57">
        <v>5</v>
      </c>
      <c r="E57">
        <v>5</v>
      </c>
      <c r="F57">
        <f t="shared" si="0"/>
        <v>0</v>
      </c>
      <c r="G57">
        <f>SUM($F$2:F57)</f>
        <v>27</v>
      </c>
    </row>
    <row r="58" spans="1:7" x14ac:dyDescent="0.3">
      <c r="A58" s="1">
        <v>45229</v>
      </c>
      <c r="B58" s="2">
        <v>0.58333333333333337</v>
      </c>
      <c r="C58" s="3">
        <v>57</v>
      </c>
      <c r="D58">
        <v>4</v>
      </c>
      <c r="E58">
        <v>4</v>
      </c>
      <c r="F58">
        <f t="shared" si="0"/>
        <v>0</v>
      </c>
      <c r="G58">
        <f>SUM($F$2:F58)</f>
        <v>27</v>
      </c>
    </row>
    <row r="59" spans="1:7" x14ac:dyDescent="0.3">
      <c r="A59" s="1">
        <v>45229</v>
      </c>
      <c r="B59" s="2">
        <v>0.59375</v>
      </c>
      <c r="C59" s="3">
        <v>58</v>
      </c>
      <c r="D59">
        <v>4</v>
      </c>
      <c r="E59">
        <v>4</v>
      </c>
      <c r="F59">
        <f t="shared" si="0"/>
        <v>0</v>
      </c>
      <c r="G59">
        <f>SUM($F$2:F59)</f>
        <v>27</v>
      </c>
    </row>
    <row r="60" spans="1:7" x14ac:dyDescent="0.3">
      <c r="A60" s="1">
        <v>45229</v>
      </c>
      <c r="B60" s="2">
        <v>0.60416666666666663</v>
      </c>
      <c r="C60" s="3">
        <v>59</v>
      </c>
      <c r="D60">
        <v>3</v>
      </c>
      <c r="E60">
        <v>3</v>
      </c>
      <c r="F60">
        <f t="shared" si="0"/>
        <v>0</v>
      </c>
      <c r="G60">
        <f>SUM($F$2:F60)</f>
        <v>27</v>
      </c>
    </row>
    <row r="61" spans="1:7" x14ac:dyDescent="0.3">
      <c r="A61" s="1">
        <v>45229</v>
      </c>
      <c r="B61" s="2">
        <v>0.61458333333333337</v>
      </c>
      <c r="C61" s="3">
        <v>60</v>
      </c>
      <c r="D61">
        <v>3</v>
      </c>
      <c r="E61">
        <v>3</v>
      </c>
      <c r="F61">
        <f t="shared" si="0"/>
        <v>0</v>
      </c>
      <c r="G61">
        <f>SUM($F$2:F61)</f>
        <v>27</v>
      </c>
    </row>
    <row r="62" spans="1:7" x14ac:dyDescent="0.3">
      <c r="A62" s="1">
        <v>45229</v>
      </c>
      <c r="B62" s="2">
        <v>0.625</v>
      </c>
      <c r="C62" s="3">
        <v>61</v>
      </c>
      <c r="D62">
        <v>3</v>
      </c>
      <c r="E62">
        <v>3</v>
      </c>
      <c r="F62">
        <f t="shared" si="0"/>
        <v>0</v>
      </c>
      <c r="G62">
        <f>SUM($F$2:F62)</f>
        <v>27</v>
      </c>
    </row>
    <row r="63" spans="1:7" x14ac:dyDescent="0.3">
      <c r="A63" s="1">
        <v>45229</v>
      </c>
      <c r="B63" s="2">
        <v>0.63541666666666663</v>
      </c>
      <c r="C63" s="3">
        <v>62</v>
      </c>
      <c r="D63">
        <v>3</v>
      </c>
      <c r="E63">
        <v>3</v>
      </c>
      <c r="F63">
        <f t="shared" si="0"/>
        <v>0</v>
      </c>
      <c r="G63">
        <f>SUM($F$2:F63)</f>
        <v>27</v>
      </c>
    </row>
    <row r="64" spans="1:7" x14ac:dyDescent="0.3">
      <c r="A64" s="1">
        <v>45229</v>
      </c>
      <c r="B64" s="2">
        <v>0.64583333333333337</v>
      </c>
      <c r="C64" s="3">
        <v>63</v>
      </c>
      <c r="D64">
        <v>4</v>
      </c>
      <c r="E64">
        <v>3</v>
      </c>
      <c r="F64">
        <f t="shared" si="0"/>
        <v>-1</v>
      </c>
      <c r="G64">
        <f>SUM($F$2:F64)</f>
        <v>26</v>
      </c>
    </row>
    <row r="65" spans="1:7" x14ac:dyDescent="0.3">
      <c r="A65" s="1">
        <v>45229</v>
      </c>
      <c r="B65" s="2">
        <v>0.65625</v>
      </c>
      <c r="C65" s="3">
        <v>64</v>
      </c>
      <c r="D65">
        <v>4</v>
      </c>
      <c r="E65">
        <v>4</v>
      </c>
      <c r="F65">
        <f t="shared" si="0"/>
        <v>0</v>
      </c>
      <c r="G65">
        <f>SUM($F$2:F65)</f>
        <v>26</v>
      </c>
    </row>
    <row r="66" spans="1:7" x14ac:dyDescent="0.3">
      <c r="A66" s="1">
        <v>45229</v>
      </c>
      <c r="B66" s="2">
        <v>0.66666666666666663</v>
      </c>
      <c r="C66" s="3">
        <v>65</v>
      </c>
      <c r="D66">
        <v>4</v>
      </c>
      <c r="E66">
        <v>4</v>
      </c>
      <c r="F66">
        <f t="shared" si="0"/>
        <v>0</v>
      </c>
      <c r="G66">
        <f>SUM($F$2:F66)</f>
        <v>26</v>
      </c>
    </row>
    <row r="67" spans="1:7" x14ac:dyDescent="0.3">
      <c r="A67" s="1">
        <v>45229</v>
      </c>
      <c r="B67" s="2">
        <v>0.67708333333333337</v>
      </c>
      <c r="C67" s="3">
        <v>66</v>
      </c>
      <c r="D67">
        <v>5</v>
      </c>
      <c r="E67">
        <v>4</v>
      </c>
      <c r="F67">
        <f t="shared" ref="F67:F97" si="1">E67-D67</f>
        <v>-1</v>
      </c>
      <c r="G67">
        <f>SUM($F$2:F67)</f>
        <v>25</v>
      </c>
    </row>
    <row r="68" spans="1:7" x14ac:dyDescent="0.3">
      <c r="A68" s="1">
        <v>45229</v>
      </c>
      <c r="B68" s="2">
        <v>0.6875</v>
      </c>
      <c r="C68" s="3">
        <v>67</v>
      </c>
      <c r="D68">
        <v>5</v>
      </c>
      <c r="E68">
        <v>4</v>
      </c>
      <c r="F68">
        <f t="shared" si="1"/>
        <v>-1</v>
      </c>
      <c r="G68">
        <f>SUM($F$2:F68)</f>
        <v>24</v>
      </c>
    </row>
    <row r="69" spans="1:7" x14ac:dyDescent="0.3">
      <c r="A69" s="1">
        <v>45229</v>
      </c>
      <c r="B69" s="2">
        <v>0.69791666666666663</v>
      </c>
      <c r="C69" s="3">
        <v>68</v>
      </c>
      <c r="D69">
        <v>5</v>
      </c>
      <c r="E69">
        <v>4</v>
      </c>
      <c r="F69">
        <f t="shared" si="1"/>
        <v>-1</v>
      </c>
      <c r="G69">
        <f>SUM($F$2:F69)</f>
        <v>23</v>
      </c>
    </row>
    <row r="70" spans="1:7" x14ac:dyDescent="0.3">
      <c r="A70" s="1">
        <v>45229</v>
      </c>
      <c r="B70" s="2">
        <v>0.70833333333333337</v>
      </c>
      <c r="C70" s="3">
        <v>69</v>
      </c>
      <c r="D70">
        <v>5</v>
      </c>
      <c r="E70">
        <v>4</v>
      </c>
      <c r="F70">
        <f t="shared" si="1"/>
        <v>-1</v>
      </c>
      <c r="G70">
        <f>SUM($F$2:F70)</f>
        <v>22</v>
      </c>
    </row>
    <row r="71" spans="1:7" x14ac:dyDescent="0.3">
      <c r="A71" s="1">
        <v>45229</v>
      </c>
      <c r="B71" s="2">
        <v>0.71875</v>
      </c>
      <c r="C71" s="3">
        <v>70</v>
      </c>
      <c r="D71">
        <v>6</v>
      </c>
      <c r="E71">
        <v>4</v>
      </c>
      <c r="F71">
        <f t="shared" si="1"/>
        <v>-2</v>
      </c>
      <c r="G71">
        <f>SUM($F$2:F71)</f>
        <v>20</v>
      </c>
    </row>
    <row r="72" spans="1:7" x14ac:dyDescent="0.3">
      <c r="A72" s="1">
        <v>45229</v>
      </c>
      <c r="B72" s="2">
        <v>0.72916666666666663</v>
      </c>
      <c r="C72" s="3">
        <v>71</v>
      </c>
      <c r="D72">
        <v>6</v>
      </c>
      <c r="E72">
        <v>3</v>
      </c>
      <c r="F72">
        <f t="shared" si="1"/>
        <v>-3</v>
      </c>
      <c r="G72">
        <f>SUM($F$2:F72)</f>
        <v>17</v>
      </c>
    </row>
    <row r="73" spans="1:7" x14ac:dyDescent="0.3">
      <c r="A73" s="1">
        <v>45229</v>
      </c>
      <c r="B73" s="2">
        <v>0.73958333333333337</v>
      </c>
      <c r="C73" s="3">
        <v>72</v>
      </c>
      <c r="D73">
        <v>6</v>
      </c>
      <c r="E73">
        <v>3</v>
      </c>
      <c r="F73">
        <f t="shared" si="1"/>
        <v>-3</v>
      </c>
      <c r="G73">
        <f>SUM($F$2:F73)</f>
        <v>14</v>
      </c>
    </row>
    <row r="74" spans="1:7" x14ac:dyDescent="0.3">
      <c r="A74" s="1">
        <v>45229</v>
      </c>
      <c r="B74" s="2">
        <v>0.75</v>
      </c>
      <c r="C74" s="3">
        <v>73</v>
      </c>
      <c r="D74">
        <v>7</v>
      </c>
      <c r="E74">
        <v>4</v>
      </c>
      <c r="F74">
        <f t="shared" si="1"/>
        <v>-3</v>
      </c>
      <c r="G74">
        <f>SUM($F$2:F74)</f>
        <v>11</v>
      </c>
    </row>
    <row r="75" spans="1:7" x14ac:dyDescent="0.3">
      <c r="A75" s="1">
        <v>45229</v>
      </c>
      <c r="B75" s="2">
        <v>0.76041666666666663</v>
      </c>
      <c r="C75" s="3">
        <v>74</v>
      </c>
      <c r="D75">
        <v>8</v>
      </c>
      <c r="E75">
        <v>4</v>
      </c>
      <c r="F75">
        <f t="shared" si="1"/>
        <v>-4</v>
      </c>
      <c r="G75">
        <f>SUM($F$2:F75)</f>
        <v>7</v>
      </c>
    </row>
    <row r="76" spans="1:7" x14ac:dyDescent="0.3">
      <c r="A76" s="1">
        <v>45229</v>
      </c>
      <c r="B76" s="2">
        <v>0.77083333333333337</v>
      </c>
      <c r="C76" s="3">
        <v>75</v>
      </c>
      <c r="D76">
        <v>9</v>
      </c>
      <c r="E76">
        <v>5</v>
      </c>
      <c r="F76">
        <f t="shared" si="1"/>
        <v>-4</v>
      </c>
      <c r="G76">
        <f>SUM($F$2:F76)</f>
        <v>3</v>
      </c>
    </row>
    <row r="77" spans="1:7" x14ac:dyDescent="0.3">
      <c r="A77" s="1">
        <v>45229</v>
      </c>
      <c r="B77" s="2">
        <v>0.78125</v>
      </c>
      <c r="C77" s="3">
        <v>76</v>
      </c>
      <c r="D77">
        <v>10</v>
      </c>
      <c r="E77">
        <v>5</v>
      </c>
      <c r="F77">
        <f t="shared" si="1"/>
        <v>-5</v>
      </c>
      <c r="G77">
        <f>SUM($F$2:F77)</f>
        <v>-2</v>
      </c>
    </row>
    <row r="78" spans="1:7" x14ac:dyDescent="0.3">
      <c r="A78" s="1">
        <v>45229</v>
      </c>
      <c r="B78" s="2">
        <v>0.79166666666666663</v>
      </c>
      <c r="C78" s="3">
        <v>77</v>
      </c>
      <c r="D78">
        <v>9</v>
      </c>
      <c r="E78">
        <v>5</v>
      </c>
      <c r="F78">
        <f t="shared" si="1"/>
        <v>-4</v>
      </c>
      <c r="G78">
        <f>SUM($F$2:F78)</f>
        <v>-6</v>
      </c>
    </row>
    <row r="79" spans="1:7" x14ac:dyDescent="0.3">
      <c r="A79" s="1">
        <v>45229</v>
      </c>
      <c r="B79" s="2">
        <v>0.80208333333333337</v>
      </c>
      <c r="C79" s="3">
        <v>78</v>
      </c>
      <c r="D79">
        <v>8</v>
      </c>
      <c r="E79">
        <v>5</v>
      </c>
      <c r="F79">
        <f t="shared" si="1"/>
        <v>-3</v>
      </c>
      <c r="G79">
        <f>SUM($F$2:F79)</f>
        <v>-9</v>
      </c>
    </row>
    <row r="80" spans="1:7" x14ac:dyDescent="0.3">
      <c r="A80" s="1">
        <v>45229</v>
      </c>
      <c r="B80" s="2">
        <v>0.8125</v>
      </c>
      <c r="C80" s="3">
        <v>79</v>
      </c>
      <c r="D80">
        <v>7</v>
      </c>
      <c r="E80">
        <v>5</v>
      </c>
      <c r="F80">
        <f t="shared" si="1"/>
        <v>-2</v>
      </c>
      <c r="G80">
        <f>SUM($F$2:F80)</f>
        <v>-11</v>
      </c>
    </row>
    <row r="81" spans="1:7" x14ac:dyDescent="0.3">
      <c r="A81" s="1">
        <v>45229</v>
      </c>
      <c r="B81" s="2">
        <v>0.82291666666666663</v>
      </c>
      <c r="C81" s="3">
        <v>80</v>
      </c>
      <c r="D81">
        <v>6</v>
      </c>
      <c r="E81">
        <v>5</v>
      </c>
      <c r="F81">
        <f t="shared" si="1"/>
        <v>-1</v>
      </c>
      <c r="G81">
        <f>SUM($F$2:F81)</f>
        <v>-12</v>
      </c>
    </row>
    <row r="82" spans="1:7" x14ac:dyDescent="0.3">
      <c r="A82" s="1">
        <v>45229</v>
      </c>
      <c r="B82" s="2">
        <v>0.83333333333333337</v>
      </c>
      <c r="C82" s="3">
        <v>81</v>
      </c>
      <c r="D82">
        <v>6</v>
      </c>
      <c r="E82">
        <v>5</v>
      </c>
      <c r="F82">
        <f t="shared" si="1"/>
        <v>-1</v>
      </c>
      <c r="G82">
        <f>SUM($F$2:F82)</f>
        <v>-13</v>
      </c>
    </row>
    <row r="83" spans="1:7" x14ac:dyDescent="0.3">
      <c r="A83" s="1">
        <v>45229</v>
      </c>
      <c r="B83" s="2">
        <v>0.84375</v>
      </c>
      <c r="C83" s="3">
        <v>82</v>
      </c>
      <c r="D83">
        <v>5</v>
      </c>
      <c r="E83">
        <v>4</v>
      </c>
      <c r="F83">
        <f t="shared" si="1"/>
        <v>-1</v>
      </c>
      <c r="G83">
        <f>SUM($F$2:F83)</f>
        <v>-14</v>
      </c>
    </row>
    <row r="84" spans="1:7" x14ac:dyDescent="0.3">
      <c r="A84" s="1">
        <v>45229</v>
      </c>
      <c r="B84" s="2">
        <v>0.85416666666666663</v>
      </c>
      <c r="C84" s="3">
        <v>83</v>
      </c>
      <c r="D84">
        <v>4</v>
      </c>
      <c r="E84">
        <v>4</v>
      </c>
      <c r="F84">
        <f t="shared" si="1"/>
        <v>0</v>
      </c>
      <c r="G84">
        <f>SUM($F$2:F84)</f>
        <v>-14</v>
      </c>
    </row>
    <row r="85" spans="1:7" x14ac:dyDescent="0.3">
      <c r="A85" s="1">
        <v>45229</v>
      </c>
      <c r="B85" s="2">
        <v>0.86458333333333337</v>
      </c>
      <c r="C85" s="3">
        <v>84</v>
      </c>
      <c r="D85">
        <v>3</v>
      </c>
      <c r="E85">
        <v>3</v>
      </c>
      <c r="F85">
        <f t="shared" si="1"/>
        <v>0</v>
      </c>
      <c r="G85">
        <f>SUM($F$2:F85)</f>
        <v>-14</v>
      </c>
    </row>
    <row r="86" spans="1:7" x14ac:dyDescent="0.3">
      <c r="A86" s="1">
        <v>45229</v>
      </c>
      <c r="B86" s="2">
        <v>0.875</v>
      </c>
      <c r="C86" s="3">
        <v>85</v>
      </c>
      <c r="D86">
        <v>3</v>
      </c>
      <c r="E86">
        <v>3</v>
      </c>
      <c r="F86">
        <f t="shared" si="1"/>
        <v>0</v>
      </c>
      <c r="G86">
        <f>SUM($F$2:F86)</f>
        <v>-14</v>
      </c>
    </row>
    <row r="87" spans="1:7" x14ac:dyDescent="0.3">
      <c r="A87" s="1">
        <v>45229</v>
      </c>
      <c r="B87" s="2">
        <v>0.88541666666666663</v>
      </c>
      <c r="C87" s="3">
        <v>86</v>
      </c>
      <c r="D87">
        <v>3</v>
      </c>
      <c r="E87">
        <v>3</v>
      </c>
      <c r="F87">
        <f t="shared" si="1"/>
        <v>0</v>
      </c>
      <c r="G87">
        <f>SUM($F$2:F87)</f>
        <v>-14</v>
      </c>
    </row>
    <row r="88" spans="1:7" x14ac:dyDescent="0.3">
      <c r="A88" s="1">
        <v>45229</v>
      </c>
      <c r="B88" s="2">
        <v>0.89583333333333337</v>
      </c>
      <c r="C88" s="3">
        <v>87</v>
      </c>
      <c r="D88">
        <v>3</v>
      </c>
      <c r="E88">
        <v>2</v>
      </c>
      <c r="F88">
        <f t="shared" si="1"/>
        <v>-1</v>
      </c>
      <c r="G88">
        <f>SUM($F$2:F88)</f>
        <v>-15</v>
      </c>
    </row>
    <row r="89" spans="1:7" x14ac:dyDescent="0.3">
      <c r="A89" s="1">
        <v>45229</v>
      </c>
      <c r="B89" s="2">
        <v>0.90625</v>
      </c>
      <c r="C89" s="3">
        <v>88</v>
      </c>
      <c r="D89">
        <v>3</v>
      </c>
      <c r="E89">
        <v>2</v>
      </c>
      <c r="F89">
        <f t="shared" si="1"/>
        <v>-1</v>
      </c>
      <c r="G89">
        <f>SUM($F$2:F89)</f>
        <v>-16</v>
      </c>
    </row>
    <row r="90" spans="1:7" x14ac:dyDescent="0.3">
      <c r="A90" s="1">
        <v>45229</v>
      </c>
      <c r="B90" s="2">
        <v>0.91666666666666663</v>
      </c>
      <c r="C90" s="3">
        <v>89</v>
      </c>
      <c r="D90">
        <v>2</v>
      </c>
      <c r="E90">
        <v>2</v>
      </c>
      <c r="F90">
        <f t="shared" si="1"/>
        <v>0</v>
      </c>
      <c r="G90">
        <f>SUM($F$2:F90)</f>
        <v>-16</v>
      </c>
    </row>
    <row r="91" spans="1:7" x14ac:dyDescent="0.3">
      <c r="A91" s="1">
        <v>45229</v>
      </c>
      <c r="B91" s="2">
        <v>0.92708333333333337</v>
      </c>
      <c r="C91" s="3">
        <v>90</v>
      </c>
      <c r="D91">
        <v>2</v>
      </c>
      <c r="E91">
        <v>2</v>
      </c>
      <c r="F91">
        <f t="shared" si="1"/>
        <v>0</v>
      </c>
      <c r="G91">
        <f>SUM($F$2:F91)</f>
        <v>-16</v>
      </c>
    </row>
    <row r="92" spans="1:7" x14ac:dyDescent="0.3">
      <c r="A92" s="1">
        <v>45229</v>
      </c>
      <c r="B92" s="2">
        <v>0.9375</v>
      </c>
      <c r="C92" s="3">
        <v>91</v>
      </c>
      <c r="D92">
        <v>2</v>
      </c>
      <c r="E92">
        <v>2</v>
      </c>
      <c r="F92">
        <f t="shared" si="1"/>
        <v>0</v>
      </c>
      <c r="G92">
        <f>SUM($F$2:F92)</f>
        <v>-16</v>
      </c>
    </row>
    <row r="93" spans="1:7" x14ac:dyDescent="0.3">
      <c r="A93" s="1">
        <v>45229</v>
      </c>
      <c r="B93" s="2">
        <v>0.94791666666666663</v>
      </c>
      <c r="C93" s="3">
        <v>92</v>
      </c>
      <c r="D93">
        <v>2</v>
      </c>
      <c r="E93">
        <v>2</v>
      </c>
      <c r="F93">
        <f t="shared" si="1"/>
        <v>0</v>
      </c>
      <c r="G93">
        <f>SUM($F$2:F93)</f>
        <v>-16</v>
      </c>
    </row>
    <row r="94" spans="1:7" x14ac:dyDescent="0.3">
      <c r="A94" s="1">
        <v>45229</v>
      </c>
      <c r="B94" s="2">
        <v>0.95833333333333337</v>
      </c>
      <c r="C94" s="3">
        <v>93</v>
      </c>
      <c r="D94">
        <v>2</v>
      </c>
      <c r="E94">
        <v>2</v>
      </c>
      <c r="F94">
        <f t="shared" si="1"/>
        <v>0</v>
      </c>
      <c r="G94">
        <f>SUM($F$2:F94)</f>
        <v>-16</v>
      </c>
    </row>
    <row r="95" spans="1:7" x14ac:dyDescent="0.3">
      <c r="A95" s="1">
        <v>45229</v>
      </c>
      <c r="B95" s="2">
        <v>0.96875</v>
      </c>
      <c r="C95" s="3">
        <v>94</v>
      </c>
      <c r="D95">
        <v>1</v>
      </c>
      <c r="E95">
        <v>1</v>
      </c>
      <c r="F95">
        <f t="shared" si="1"/>
        <v>0</v>
      </c>
      <c r="G95">
        <f>SUM($F$2:F95)</f>
        <v>-16</v>
      </c>
    </row>
    <row r="96" spans="1:7" x14ac:dyDescent="0.3">
      <c r="A96" s="1">
        <v>45229</v>
      </c>
      <c r="B96" s="2">
        <v>0.97916666666666663</v>
      </c>
      <c r="C96" s="3">
        <v>95</v>
      </c>
      <c r="D96">
        <v>1</v>
      </c>
      <c r="E96">
        <v>1</v>
      </c>
      <c r="F96">
        <f t="shared" si="1"/>
        <v>0</v>
      </c>
      <c r="G96">
        <f>SUM($F$2:F96)</f>
        <v>-16</v>
      </c>
    </row>
    <row r="97" spans="1:7" x14ac:dyDescent="0.3">
      <c r="A97" s="1">
        <v>45229</v>
      </c>
      <c r="B97" s="2">
        <v>0.98958333333333337</v>
      </c>
      <c r="C97" s="3">
        <v>96</v>
      </c>
      <c r="D97">
        <v>1</v>
      </c>
      <c r="E97">
        <v>1</v>
      </c>
      <c r="F97">
        <f t="shared" si="1"/>
        <v>0</v>
      </c>
      <c r="G97">
        <f>SUM($F$2:F97)</f>
        <v>-16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累計車數變化</vt:lpstr>
      <vt:lpstr>1030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李國誠</dc:creator>
  <cp:lastModifiedBy>josep</cp:lastModifiedBy>
  <dcterms:created xsi:type="dcterms:W3CDTF">2023-10-30T02:48:23Z</dcterms:created>
  <dcterms:modified xsi:type="dcterms:W3CDTF">2024-01-12T01:36:37Z</dcterms:modified>
</cp:coreProperties>
</file>