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25/Documents/GitRepos/IM3-BoiseState/ABMdev/Data/NASS_Data/"/>
    </mc:Choice>
  </mc:AlternateContent>
  <xr:revisionPtr revIDLastSave="0" documentId="13_ncr:1_{DECAC274-42E9-F642-83D5-5372087A0E15}" xr6:coauthVersionLast="43" xr6:coauthVersionMax="43" xr10:uidLastSave="{00000000-0000-0000-0000-000000000000}"/>
  <bookViews>
    <workbookView xWindow="16160" yWindow="1640" windowWidth="26860" windowHeight="20940" xr2:uid="{00000000-000D-0000-FFFF-FFFF00000000}"/>
  </bookViews>
  <sheets>
    <sheet name="GCAM Cat" sheetId="3" r:id="rId1"/>
    <sheet name="Data" sheetId="1" r:id="rId2"/>
    <sheet name="MetaData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C12" i="3"/>
  <c r="C88" i="3"/>
  <c r="F86" i="3"/>
  <c r="C73" i="3"/>
  <c r="C72" i="3"/>
  <c r="C71" i="3"/>
  <c r="C70" i="3"/>
  <c r="C69" i="3"/>
  <c r="C68" i="3"/>
  <c r="C67" i="3"/>
  <c r="C56" i="1"/>
  <c r="F54" i="1"/>
  <c r="C41" i="1"/>
  <c r="C40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<sst xmlns="http://schemas.openxmlformats.org/spreadsheetml/2006/main" count="861" uniqueCount="75">
  <si>
    <t>Crop</t>
  </si>
  <si>
    <t>Year</t>
  </si>
  <si>
    <t>Area Source</t>
  </si>
  <si>
    <t xml:space="preserve">Yeild </t>
  </si>
  <si>
    <t>Yeild Units</t>
  </si>
  <si>
    <t xml:space="preserve">Price </t>
  </si>
  <si>
    <t>Price Unit</t>
  </si>
  <si>
    <t xml:space="preserve">BARLEY </t>
  </si>
  <si>
    <t xml:space="preserve">CORN, GRAIN </t>
  </si>
  <si>
    <t xml:space="preserve">CORN, SILAGE </t>
  </si>
  <si>
    <t xml:space="preserve">OATS </t>
  </si>
  <si>
    <t xml:space="preserve">SUGARBEETS </t>
  </si>
  <si>
    <t xml:space="preserve">WHEAT </t>
  </si>
  <si>
    <t xml:space="preserve">POTATOES </t>
  </si>
  <si>
    <t>Area (Acres)</t>
  </si>
  <si>
    <t>NASS</t>
  </si>
  <si>
    <t>Resolution</t>
  </si>
  <si>
    <t>Ag District</t>
  </si>
  <si>
    <t>Yeid Resolution</t>
  </si>
  <si>
    <t>Price Resolution</t>
  </si>
  <si>
    <t>BU/ACRE</t>
  </si>
  <si>
    <t>TONS / ACRE</t>
  </si>
  <si>
    <t>CWT / ACRE</t>
  </si>
  <si>
    <t>Yields were calculated as weighted average by area</t>
  </si>
  <si>
    <t>National</t>
  </si>
  <si>
    <t>State</t>
  </si>
  <si>
    <t>$ / BU</t>
  </si>
  <si>
    <t>$ / TON</t>
  </si>
  <si>
    <t>$ / CWT</t>
  </si>
  <si>
    <t>Data Processing Notes</t>
  </si>
  <si>
    <t>Pulled data from NASS using the API for each year of interest for the state of Idaho, its agricultural districts and the US</t>
  </si>
  <si>
    <t>Only used acreage from the Southwest, eastern, and south central districts (excluded north)</t>
  </si>
  <si>
    <t>Yeild was BU/ACRE NOT /net planted acre</t>
  </si>
  <si>
    <t>A CWT == 100lbs</t>
  </si>
  <si>
    <t xml:space="preserve">BEANS, DRY EDIBLE, INCL CHICKPEAS </t>
  </si>
  <si>
    <t xml:space="preserve">HAY, ALFALFA </t>
  </si>
  <si>
    <t>BU /ACRE</t>
  </si>
  <si>
    <t>LB / ACRE</t>
  </si>
  <si>
    <t>TONS/ACRE</t>
  </si>
  <si>
    <t>CWT /ACRES</t>
  </si>
  <si>
    <t>$/ BU</t>
  </si>
  <si>
    <t>$/CWT</t>
  </si>
  <si>
    <t>$/TON</t>
  </si>
  <si>
    <t>NA</t>
  </si>
  <si>
    <t xml:space="preserve">WHEAT, SPRING, (EXCL DURUM) </t>
  </si>
  <si>
    <t xml:space="preserve">WHEAT, WINTER </t>
  </si>
  <si>
    <t>Grapes</t>
  </si>
  <si>
    <t>Hops</t>
  </si>
  <si>
    <t>Mint</t>
  </si>
  <si>
    <t>Onions</t>
  </si>
  <si>
    <t>Peas</t>
  </si>
  <si>
    <t>Sod / Grass Seeds</t>
  </si>
  <si>
    <t>Stone/Pome Fruit</t>
  </si>
  <si>
    <t>CDL</t>
  </si>
  <si>
    <t>30m2, SRB</t>
  </si>
  <si>
    <t>BU / ACRE</t>
  </si>
  <si>
    <t>Price Received for Dry beans in 2010 is excluding chickpeas, even though they are included in the acreage</t>
  </si>
  <si>
    <t>$ / LB</t>
  </si>
  <si>
    <t>State, Weighted Avg</t>
  </si>
  <si>
    <t>$ / TON</t>
  </si>
  <si>
    <t>TONS / ACRE</t>
  </si>
  <si>
    <t xml:space="preserve">VEGETABLE TOTALS, 34 MAJOR, VARIES BY SEASON, FRESH MARKET </t>
  </si>
  <si>
    <t>Corn</t>
  </si>
  <si>
    <t>Wheat</t>
  </si>
  <si>
    <t>Root_Tuber</t>
  </si>
  <si>
    <t>OilCrop</t>
  </si>
  <si>
    <t>SugarCrop</t>
  </si>
  <si>
    <t>OtherGrain</t>
  </si>
  <si>
    <t>FodderGrass</t>
  </si>
  <si>
    <t>FodderHerb</t>
  </si>
  <si>
    <t>MiscCrop</t>
  </si>
  <si>
    <t>sugarbeets</t>
  </si>
  <si>
    <t>potatoes</t>
  </si>
  <si>
    <t>barley/oats</t>
  </si>
  <si>
    <t>alfalfa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</si>
</sst>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555555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D5C-A035-1949-8D74-650853F36A88}">
  <dimension ref="A2:K89"/>
  <sheetViews>
    <sheetView tabSelected="1" workbookViewId="0">
      <selection activeCell="L27" sqref="L27"/>
    </sheetView>
  </sheetViews>
  <sheetFormatPr baseColWidth="10" defaultRowHeight="16" x14ac:dyDescent="0.2"/>
  <sheetData>
    <row r="2" spans="1:11" x14ac:dyDescent="0.2">
      <c r="A2" t="s">
        <v>62</v>
      </c>
    </row>
    <row r="3" spans="1:11" x14ac:dyDescent="0.2">
      <c r="A3" t="s">
        <v>63</v>
      </c>
    </row>
    <row r="4" spans="1:11" x14ac:dyDescent="0.2">
      <c r="A4" t="s">
        <v>64</v>
      </c>
      <c r="B4" t="s">
        <v>72</v>
      </c>
    </row>
    <row r="5" spans="1:11" x14ac:dyDescent="0.2">
      <c r="A5" t="s">
        <v>65</v>
      </c>
    </row>
    <row r="6" spans="1:11" x14ac:dyDescent="0.2">
      <c r="A6" t="s">
        <v>66</v>
      </c>
      <c r="B6" t="s">
        <v>71</v>
      </c>
    </row>
    <row r="7" spans="1:11" x14ac:dyDescent="0.2">
      <c r="A7" t="s">
        <v>67</v>
      </c>
      <c r="B7" t="s">
        <v>73</v>
      </c>
    </row>
    <row r="8" spans="1:11" x14ac:dyDescent="0.2">
      <c r="A8" t="s">
        <v>68</v>
      </c>
    </row>
    <row r="9" spans="1:11" x14ac:dyDescent="0.2">
      <c r="A9" t="s">
        <v>69</v>
      </c>
      <c r="B9" t="s">
        <v>74</v>
      </c>
    </row>
    <row r="10" spans="1:11" x14ac:dyDescent="0.2">
      <c r="A10" t="s">
        <v>70</v>
      </c>
    </row>
    <row r="11" spans="1:11" x14ac:dyDescent="0.2">
      <c r="B11" t="s">
        <v>1</v>
      </c>
      <c r="C11" t="s">
        <v>14</v>
      </c>
      <c r="D11" t="s">
        <v>2</v>
      </c>
      <c r="E11" t="s">
        <v>16</v>
      </c>
      <c r="F11" s="3" t="s">
        <v>3</v>
      </c>
      <c r="G11" t="s">
        <v>4</v>
      </c>
      <c r="H11" t="s">
        <v>18</v>
      </c>
      <c r="I11" t="s">
        <v>5</v>
      </c>
      <c r="J11" t="s">
        <v>6</v>
      </c>
      <c r="K11" t="s">
        <v>19</v>
      </c>
    </row>
    <row r="12" spans="1:11" x14ac:dyDescent="0.2">
      <c r="A12" t="s">
        <v>62</v>
      </c>
      <c r="B12">
        <v>1975</v>
      </c>
      <c r="C12">
        <f>C35+C36</f>
        <v>121300</v>
      </c>
      <c r="D12" t="s">
        <v>15</v>
      </c>
      <c r="E12" t="s">
        <v>17</v>
      </c>
      <c r="F12">
        <f>((C35/C12)*F35)+((C36/C12)*F36)</f>
        <v>36.421104699093164</v>
      </c>
    </row>
    <row r="13" spans="1:11" x14ac:dyDescent="0.2">
      <c r="A13" t="s">
        <v>63</v>
      </c>
      <c r="B13">
        <v>1975</v>
      </c>
    </row>
    <row r="14" spans="1:11" x14ac:dyDescent="0.2">
      <c r="A14" t="s">
        <v>64</v>
      </c>
      <c r="B14">
        <v>1975</v>
      </c>
    </row>
    <row r="15" spans="1:11" x14ac:dyDescent="0.2">
      <c r="A15" t="s">
        <v>65</v>
      </c>
      <c r="B15">
        <v>1975</v>
      </c>
    </row>
    <row r="16" spans="1:11" x14ac:dyDescent="0.2">
      <c r="A16" t="s">
        <v>66</v>
      </c>
      <c r="B16">
        <v>1975</v>
      </c>
    </row>
    <row r="17" spans="1:2" x14ac:dyDescent="0.2">
      <c r="A17" t="s">
        <v>67</v>
      </c>
      <c r="B17">
        <v>1975</v>
      </c>
    </row>
    <row r="18" spans="1:2" x14ac:dyDescent="0.2">
      <c r="A18" t="s">
        <v>68</v>
      </c>
      <c r="B18">
        <v>1975</v>
      </c>
    </row>
    <row r="19" spans="1:2" x14ac:dyDescent="0.2">
      <c r="A19" t="s">
        <v>69</v>
      </c>
      <c r="B19">
        <v>1975</v>
      </c>
    </row>
    <row r="20" spans="1:2" x14ac:dyDescent="0.2">
      <c r="A20" t="s">
        <v>70</v>
      </c>
      <c r="B20">
        <v>1975</v>
      </c>
    </row>
    <row r="33" spans="1:11" x14ac:dyDescent="0.2">
      <c r="A33" t="s">
        <v>0</v>
      </c>
      <c r="B33" t="s">
        <v>1</v>
      </c>
      <c r="C33" t="s">
        <v>14</v>
      </c>
      <c r="D33" t="s">
        <v>2</v>
      </c>
      <c r="E33" t="s">
        <v>16</v>
      </c>
      <c r="F33" s="3" t="s">
        <v>3</v>
      </c>
      <c r="G33" t="s">
        <v>4</v>
      </c>
      <c r="H33" t="s">
        <v>18</v>
      </c>
      <c r="I33" t="s">
        <v>5</v>
      </c>
      <c r="J33" t="s">
        <v>6</v>
      </c>
      <c r="K33" t="s">
        <v>19</v>
      </c>
    </row>
    <row r="34" spans="1:11" x14ac:dyDescent="0.2">
      <c r="A34" t="s">
        <v>7</v>
      </c>
      <c r="B34">
        <v>1975</v>
      </c>
      <c r="C34">
        <v>697000</v>
      </c>
      <c r="D34" t="s">
        <v>15</v>
      </c>
      <c r="E34" t="s">
        <v>17</v>
      </c>
      <c r="F34" s="3">
        <v>50.490100430416064</v>
      </c>
      <c r="G34" t="s">
        <v>20</v>
      </c>
      <c r="H34" t="s">
        <v>17</v>
      </c>
      <c r="I34">
        <v>2.3199999999999998</v>
      </c>
      <c r="J34" t="s">
        <v>26</v>
      </c>
      <c r="K34" t="s">
        <v>25</v>
      </c>
    </row>
    <row r="35" spans="1:11" x14ac:dyDescent="0.2">
      <c r="A35" t="s">
        <v>8</v>
      </c>
      <c r="B35">
        <v>1975</v>
      </c>
      <c r="C35">
        <v>33000</v>
      </c>
      <c r="D35" t="s">
        <v>15</v>
      </c>
      <c r="E35" t="s">
        <v>17</v>
      </c>
      <c r="F35" s="3">
        <v>83.00454545454545</v>
      </c>
      <c r="G35" t="s">
        <v>20</v>
      </c>
      <c r="H35" t="s">
        <v>17</v>
      </c>
      <c r="I35">
        <v>2.8</v>
      </c>
      <c r="J35" t="s">
        <v>26</v>
      </c>
      <c r="K35" t="s">
        <v>25</v>
      </c>
    </row>
    <row r="36" spans="1:11" x14ac:dyDescent="0.2">
      <c r="A36" t="s">
        <v>9</v>
      </c>
      <c r="B36">
        <v>1975</v>
      </c>
      <c r="C36">
        <v>88300</v>
      </c>
      <c r="D36" t="s">
        <v>15</v>
      </c>
      <c r="E36" t="s">
        <v>17</v>
      </c>
      <c r="F36" s="3">
        <v>19.011664779161951</v>
      </c>
      <c r="G36" t="s">
        <v>21</v>
      </c>
      <c r="H36" t="s">
        <v>43</v>
      </c>
      <c r="I36">
        <v>0</v>
      </c>
      <c r="J36" t="s">
        <v>43</v>
      </c>
      <c r="K36" t="s">
        <v>43</v>
      </c>
    </row>
    <row r="37" spans="1:11" x14ac:dyDescent="0.2">
      <c r="A37" t="s">
        <v>10</v>
      </c>
      <c r="B37">
        <v>1975</v>
      </c>
      <c r="C37">
        <v>53900</v>
      </c>
      <c r="D37" t="s">
        <v>15</v>
      </c>
      <c r="E37" t="s">
        <v>17</v>
      </c>
      <c r="F37" s="3">
        <v>60.484230055658628</v>
      </c>
      <c r="G37" t="s">
        <v>20</v>
      </c>
      <c r="H37" t="s">
        <v>17</v>
      </c>
      <c r="I37">
        <v>1.56</v>
      </c>
      <c r="J37" t="s">
        <v>26</v>
      </c>
      <c r="K37" t="s">
        <v>25</v>
      </c>
    </row>
    <row r="38" spans="1:11" x14ac:dyDescent="0.2">
      <c r="A38" t="s">
        <v>11</v>
      </c>
      <c r="B38">
        <v>1975</v>
      </c>
      <c r="C38">
        <v>94539</v>
      </c>
      <c r="D38" t="s">
        <v>15</v>
      </c>
      <c r="E38" t="s">
        <v>17</v>
      </c>
      <c r="F38" s="3">
        <v>19.724470324416377</v>
      </c>
      <c r="G38" t="s">
        <v>21</v>
      </c>
      <c r="H38" t="s">
        <v>17</v>
      </c>
      <c r="I38">
        <v>27.6</v>
      </c>
      <c r="J38" t="s">
        <v>27</v>
      </c>
      <c r="K38" t="s">
        <v>24</v>
      </c>
    </row>
    <row r="39" spans="1:11" x14ac:dyDescent="0.2">
      <c r="A39" t="s">
        <v>12</v>
      </c>
      <c r="B39">
        <v>1975</v>
      </c>
      <c r="C39">
        <v>864660</v>
      </c>
      <c r="D39" t="s">
        <v>15</v>
      </c>
      <c r="E39" t="s">
        <v>17</v>
      </c>
      <c r="F39" s="3">
        <v>41.49810330071935</v>
      </c>
      <c r="G39" t="s">
        <v>20</v>
      </c>
      <c r="H39" t="s">
        <v>17</v>
      </c>
      <c r="I39">
        <v>3.4</v>
      </c>
      <c r="J39" t="s">
        <v>26</v>
      </c>
      <c r="K39" t="s">
        <v>25</v>
      </c>
    </row>
    <row r="40" spans="1:11" x14ac:dyDescent="0.2">
      <c r="A40" t="s">
        <v>13</v>
      </c>
      <c r="B40">
        <v>1975</v>
      </c>
      <c r="C40">
        <v>321500</v>
      </c>
      <c r="D40" t="s">
        <v>15</v>
      </c>
      <c r="E40" t="s">
        <v>17</v>
      </c>
      <c r="F40" s="3">
        <v>243.97356143079318</v>
      </c>
      <c r="G40" t="s">
        <v>22</v>
      </c>
      <c r="H40" t="s">
        <v>17</v>
      </c>
      <c r="I40">
        <v>3.75</v>
      </c>
      <c r="J40" t="s">
        <v>28</v>
      </c>
      <c r="K40" t="s">
        <v>25</v>
      </c>
    </row>
    <row r="41" spans="1:11" x14ac:dyDescent="0.2">
      <c r="A41" t="s">
        <v>7</v>
      </c>
      <c r="B41">
        <v>1990</v>
      </c>
      <c r="C41">
        <v>643000</v>
      </c>
      <c r="D41" t="s">
        <v>15</v>
      </c>
      <c r="E41" t="s">
        <v>17</v>
      </c>
      <c r="F41" s="3">
        <v>74.752255054432339</v>
      </c>
      <c r="G41" t="s">
        <v>36</v>
      </c>
      <c r="H41" t="s">
        <v>17</v>
      </c>
      <c r="I41">
        <v>2.62</v>
      </c>
      <c r="J41" t="s">
        <v>40</v>
      </c>
      <c r="K41" t="s">
        <v>25</v>
      </c>
    </row>
    <row r="42" spans="1:11" x14ac:dyDescent="0.2">
      <c r="A42" t="s">
        <v>34</v>
      </c>
      <c r="B42">
        <v>1990</v>
      </c>
      <c r="C42">
        <v>177600</v>
      </c>
      <c r="D42" t="s">
        <v>15</v>
      </c>
      <c r="E42" t="s">
        <v>17</v>
      </c>
      <c r="F42" s="3">
        <v>2004.1779279279281</v>
      </c>
      <c r="G42" t="s">
        <v>37</v>
      </c>
      <c r="H42" t="s">
        <v>17</v>
      </c>
      <c r="I42">
        <v>17.600000000000001</v>
      </c>
      <c r="J42" s="2" t="s">
        <v>41</v>
      </c>
    </row>
    <row r="43" spans="1:11" x14ac:dyDescent="0.2">
      <c r="A43" t="s">
        <v>8</v>
      </c>
      <c r="B43">
        <v>1990</v>
      </c>
      <c r="C43">
        <v>30000</v>
      </c>
      <c r="D43" t="s">
        <v>15</v>
      </c>
      <c r="E43" t="s">
        <v>17</v>
      </c>
      <c r="F43" s="3">
        <v>130.00466666666668</v>
      </c>
      <c r="G43" t="s">
        <v>36</v>
      </c>
      <c r="H43" t="s">
        <v>17</v>
      </c>
      <c r="I43">
        <v>2.7</v>
      </c>
      <c r="J43" t="s">
        <v>40</v>
      </c>
      <c r="K43" t="s">
        <v>25</v>
      </c>
    </row>
    <row r="44" spans="1:11" x14ac:dyDescent="0.2">
      <c r="A44" t="s">
        <v>9</v>
      </c>
      <c r="B44">
        <v>1990</v>
      </c>
      <c r="C44">
        <v>67700</v>
      </c>
      <c r="D44" t="s">
        <v>15</v>
      </c>
      <c r="E44" t="s">
        <v>17</v>
      </c>
      <c r="F44" s="3">
        <v>23.036927621861153</v>
      </c>
      <c r="G44" t="s">
        <v>38</v>
      </c>
      <c r="H44" t="s">
        <v>43</v>
      </c>
      <c r="I44">
        <v>0</v>
      </c>
      <c r="J44" t="s">
        <v>43</v>
      </c>
      <c r="K44" t="s">
        <v>43</v>
      </c>
    </row>
    <row r="45" spans="1:11" x14ac:dyDescent="0.2">
      <c r="A45" t="s">
        <v>35</v>
      </c>
      <c r="B45">
        <v>1990</v>
      </c>
      <c r="C45">
        <v>892000</v>
      </c>
      <c r="D45" t="s">
        <v>15</v>
      </c>
      <c r="E45" t="s">
        <v>17</v>
      </c>
      <c r="F45" s="3">
        <v>4.01640134529148</v>
      </c>
      <c r="G45" t="s">
        <v>38</v>
      </c>
      <c r="H45" t="s">
        <v>17</v>
      </c>
      <c r="I45">
        <v>84</v>
      </c>
      <c r="J45" t="s">
        <v>42</v>
      </c>
      <c r="K45" t="s">
        <v>25</v>
      </c>
    </row>
    <row r="46" spans="1:11" x14ac:dyDescent="0.2">
      <c r="A46" t="s">
        <v>10</v>
      </c>
      <c r="B46">
        <v>1990</v>
      </c>
      <c r="C46">
        <v>18000</v>
      </c>
      <c r="D46" t="s">
        <v>15</v>
      </c>
      <c r="E46" t="s">
        <v>17</v>
      </c>
      <c r="F46" s="3">
        <v>66.283333333333331</v>
      </c>
      <c r="G46" t="s">
        <v>36</v>
      </c>
      <c r="H46" t="s">
        <v>17</v>
      </c>
      <c r="I46">
        <v>1.47</v>
      </c>
      <c r="J46" t="s">
        <v>40</v>
      </c>
      <c r="K46" t="s">
        <v>25</v>
      </c>
    </row>
    <row r="47" spans="1:11" x14ac:dyDescent="0.2">
      <c r="A47" t="s">
        <v>11</v>
      </c>
      <c r="B47">
        <v>1990</v>
      </c>
      <c r="C47">
        <v>186000</v>
      </c>
      <c r="D47" t="s">
        <v>15</v>
      </c>
      <c r="E47" t="s">
        <v>17</v>
      </c>
      <c r="F47" s="3">
        <v>25.976881720430107</v>
      </c>
      <c r="G47" t="s">
        <v>38</v>
      </c>
      <c r="H47" t="s">
        <v>17</v>
      </c>
      <c r="I47">
        <v>41.7</v>
      </c>
      <c r="J47" t="s">
        <v>42</v>
      </c>
      <c r="K47" t="s">
        <v>25</v>
      </c>
    </row>
    <row r="48" spans="1:11" x14ac:dyDescent="0.2">
      <c r="A48" t="s">
        <v>12</v>
      </c>
      <c r="B48">
        <v>1990</v>
      </c>
      <c r="C48">
        <v>965000</v>
      </c>
      <c r="D48" t="s">
        <v>15</v>
      </c>
      <c r="E48" t="s">
        <v>17</v>
      </c>
      <c r="F48" s="3">
        <v>71.316165803108817</v>
      </c>
      <c r="G48" t="s">
        <v>36</v>
      </c>
      <c r="H48" t="s">
        <v>17</v>
      </c>
      <c r="I48">
        <v>2.5299999999999998</v>
      </c>
      <c r="J48" t="s">
        <v>40</v>
      </c>
      <c r="K48" t="s">
        <v>25</v>
      </c>
    </row>
    <row r="49" spans="1:11" x14ac:dyDescent="0.2">
      <c r="A49" t="s">
        <v>13</v>
      </c>
      <c r="B49">
        <v>1990</v>
      </c>
      <c r="C49">
        <v>402600</v>
      </c>
      <c r="D49" t="s">
        <v>15</v>
      </c>
      <c r="E49" t="s">
        <v>17</v>
      </c>
      <c r="F49" s="3">
        <v>295.35717834078491</v>
      </c>
      <c r="G49" t="s">
        <v>39</v>
      </c>
      <c r="H49" t="s">
        <v>17</v>
      </c>
      <c r="I49">
        <v>5</v>
      </c>
      <c r="J49" t="s">
        <v>41</v>
      </c>
      <c r="K49" t="s">
        <v>25</v>
      </c>
    </row>
    <row r="50" spans="1:11" x14ac:dyDescent="0.2">
      <c r="A50" t="s">
        <v>7</v>
      </c>
      <c r="B50">
        <v>2005</v>
      </c>
      <c r="C50">
        <v>546000</v>
      </c>
      <c r="D50" t="s">
        <v>15</v>
      </c>
      <c r="E50" t="s">
        <v>17</v>
      </c>
      <c r="F50" s="3">
        <v>89.601831501831498</v>
      </c>
      <c r="G50" t="s">
        <v>36</v>
      </c>
      <c r="H50" t="s">
        <v>17</v>
      </c>
      <c r="I50">
        <v>3.01</v>
      </c>
      <c r="J50" t="s">
        <v>40</v>
      </c>
      <c r="K50" t="s">
        <v>25</v>
      </c>
    </row>
    <row r="51" spans="1:11" x14ac:dyDescent="0.2">
      <c r="A51" t="s">
        <v>34</v>
      </c>
      <c r="B51">
        <v>2005</v>
      </c>
      <c r="C51">
        <v>67700</v>
      </c>
      <c r="D51" t="s">
        <v>15</v>
      </c>
      <c r="E51" t="s">
        <v>17</v>
      </c>
      <c r="F51" s="3">
        <v>2270.1329394386999</v>
      </c>
      <c r="G51" t="s">
        <v>37</v>
      </c>
      <c r="H51" t="s">
        <v>43</v>
      </c>
      <c r="I51" t="s">
        <v>43</v>
      </c>
      <c r="J51" t="s">
        <v>43</v>
      </c>
      <c r="K51" t="s">
        <v>43</v>
      </c>
    </row>
    <row r="52" spans="1:11" x14ac:dyDescent="0.2">
      <c r="A52" t="s">
        <v>8</v>
      </c>
      <c r="B52">
        <v>2005</v>
      </c>
      <c r="C52">
        <v>59900</v>
      </c>
      <c r="D52" t="s">
        <v>15</v>
      </c>
      <c r="E52" t="s">
        <v>17</v>
      </c>
      <c r="F52" s="3">
        <v>170.13923205342238</v>
      </c>
      <c r="G52" t="s">
        <v>36</v>
      </c>
      <c r="H52" t="s">
        <v>17</v>
      </c>
      <c r="I52">
        <v>2.68</v>
      </c>
      <c r="J52" t="s">
        <v>40</v>
      </c>
      <c r="K52" t="s">
        <v>25</v>
      </c>
    </row>
    <row r="53" spans="1:11" x14ac:dyDescent="0.2">
      <c r="A53" t="s">
        <v>9</v>
      </c>
      <c r="B53">
        <v>2005</v>
      </c>
      <c r="C53">
        <v>169700</v>
      </c>
      <c r="D53" t="s">
        <v>15</v>
      </c>
      <c r="E53" t="s">
        <v>17</v>
      </c>
      <c r="F53" s="3">
        <v>26.488568061284617</v>
      </c>
      <c r="G53" t="s">
        <v>38</v>
      </c>
      <c r="H53" t="s">
        <v>43</v>
      </c>
      <c r="I53">
        <v>0</v>
      </c>
      <c r="J53" t="s">
        <v>43</v>
      </c>
      <c r="K53" t="s">
        <v>43</v>
      </c>
    </row>
    <row r="54" spans="1:11" x14ac:dyDescent="0.2">
      <c r="A54" t="s">
        <v>35</v>
      </c>
      <c r="B54">
        <v>2005</v>
      </c>
      <c r="C54">
        <v>1037000</v>
      </c>
      <c r="D54" t="s">
        <v>15</v>
      </c>
      <c r="E54" t="s">
        <v>17</v>
      </c>
      <c r="F54" s="3">
        <v>4.3258052073288331</v>
      </c>
      <c r="G54" t="s">
        <v>38</v>
      </c>
      <c r="H54" t="s">
        <v>17</v>
      </c>
      <c r="I54">
        <v>112</v>
      </c>
      <c r="J54" t="s">
        <v>42</v>
      </c>
      <c r="K54" t="s">
        <v>25</v>
      </c>
    </row>
    <row r="55" spans="1:11" x14ac:dyDescent="0.2">
      <c r="A55" t="s">
        <v>10</v>
      </c>
      <c r="B55">
        <v>2005</v>
      </c>
      <c r="C55">
        <v>14000</v>
      </c>
      <c r="D55" t="s">
        <v>15</v>
      </c>
      <c r="E55" t="s">
        <v>17</v>
      </c>
      <c r="F55" s="3">
        <v>69.98571428571428</v>
      </c>
      <c r="G55" t="s">
        <v>36</v>
      </c>
      <c r="H55" t="s">
        <v>17</v>
      </c>
      <c r="I55">
        <v>1.3</v>
      </c>
      <c r="J55" t="s">
        <v>40</v>
      </c>
      <c r="K55" t="s">
        <v>25</v>
      </c>
    </row>
    <row r="56" spans="1:11" x14ac:dyDescent="0.2">
      <c r="A56" t="s">
        <v>11</v>
      </c>
      <c r="B56">
        <v>2005</v>
      </c>
      <c r="C56">
        <v>167000</v>
      </c>
      <c r="D56" t="s">
        <v>15</v>
      </c>
      <c r="E56" t="s">
        <v>17</v>
      </c>
      <c r="F56" s="3">
        <v>27.125748502994014</v>
      </c>
      <c r="G56" t="s">
        <v>38</v>
      </c>
      <c r="H56" t="s">
        <v>17</v>
      </c>
      <c r="I56">
        <v>44.4</v>
      </c>
      <c r="J56" t="s">
        <v>42</v>
      </c>
      <c r="K56" t="s">
        <v>25</v>
      </c>
    </row>
    <row r="57" spans="1:11" x14ac:dyDescent="0.2">
      <c r="A57" t="s">
        <v>12</v>
      </c>
      <c r="B57">
        <v>2005</v>
      </c>
      <c r="C57">
        <v>780000</v>
      </c>
      <c r="D57" t="s">
        <v>15</v>
      </c>
      <c r="E57" t="s">
        <v>17</v>
      </c>
      <c r="F57" s="3">
        <v>88.850384615384613</v>
      </c>
      <c r="G57" t="s">
        <v>36</v>
      </c>
      <c r="H57" t="s">
        <v>17</v>
      </c>
      <c r="I57">
        <v>3.31</v>
      </c>
      <c r="J57" t="s">
        <v>40</v>
      </c>
      <c r="K57" t="s">
        <v>25</v>
      </c>
    </row>
    <row r="58" spans="1:11" x14ac:dyDescent="0.2">
      <c r="A58" t="s">
        <v>13</v>
      </c>
      <c r="B58">
        <v>2005</v>
      </c>
      <c r="C58">
        <v>322800</v>
      </c>
      <c r="D58" t="s">
        <v>15</v>
      </c>
      <c r="E58" t="s">
        <v>17</v>
      </c>
      <c r="F58" s="3">
        <v>366.1090458488228</v>
      </c>
      <c r="G58" t="s">
        <v>39</v>
      </c>
      <c r="H58" t="s">
        <v>17</v>
      </c>
      <c r="I58">
        <v>5.7</v>
      </c>
      <c r="J58" t="s">
        <v>41</v>
      </c>
      <c r="K58" t="s">
        <v>25</v>
      </c>
    </row>
    <row r="59" spans="1:11" x14ac:dyDescent="0.2">
      <c r="A59" t="s">
        <v>7</v>
      </c>
      <c r="B59">
        <v>2010</v>
      </c>
      <c r="C59">
        <v>439000</v>
      </c>
      <c r="D59" t="s">
        <v>15</v>
      </c>
      <c r="E59" t="s">
        <v>17</v>
      </c>
      <c r="F59" s="3">
        <v>248503.41685649203</v>
      </c>
      <c r="G59" t="s">
        <v>55</v>
      </c>
      <c r="H59" t="s">
        <v>17</v>
      </c>
      <c r="I59">
        <v>92</v>
      </c>
      <c r="J59" t="s">
        <v>55</v>
      </c>
      <c r="K59" t="s">
        <v>25</v>
      </c>
    </row>
    <row r="60" spans="1:11" x14ac:dyDescent="0.2">
      <c r="A60" t="s">
        <v>34</v>
      </c>
      <c r="B60">
        <v>2010</v>
      </c>
      <c r="C60">
        <v>81600</v>
      </c>
      <c r="D60" t="s">
        <v>15</v>
      </c>
      <c r="E60" t="s">
        <v>17</v>
      </c>
      <c r="F60" s="3">
        <v>46697.303921568629</v>
      </c>
      <c r="G60" t="s">
        <v>37</v>
      </c>
      <c r="H60" t="s">
        <v>17</v>
      </c>
      <c r="I60">
        <v>27.2</v>
      </c>
      <c r="J60" t="s">
        <v>28</v>
      </c>
      <c r="K60" t="s">
        <v>25</v>
      </c>
    </row>
    <row r="61" spans="1:11" x14ac:dyDescent="0.2">
      <c r="A61" t="s">
        <v>35</v>
      </c>
      <c r="B61">
        <v>2010</v>
      </c>
      <c r="C61">
        <v>1068000</v>
      </c>
      <c r="D61" t="s">
        <v>15</v>
      </c>
      <c r="E61" t="s">
        <v>17</v>
      </c>
      <c r="F61" s="3">
        <v>401106.74157303374</v>
      </c>
      <c r="G61" t="s">
        <v>21</v>
      </c>
      <c r="H61" t="s">
        <v>17</v>
      </c>
      <c r="I61">
        <v>127</v>
      </c>
      <c r="J61" t="s">
        <v>27</v>
      </c>
      <c r="K61" t="s">
        <v>25</v>
      </c>
    </row>
    <row r="62" spans="1:11" x14ac:dyDescent="0.2">
      <c r="A62" t="s">
        <v>10</v>
      </c>
      <c r="B62">
        <v>2010</v>
      </c>
      <c r="C62">
        <v>9000</v>
      </c>
      <c r="D62" t="s">
        <v>15</v>
      </c>
      <c r="E62" t="s">
        <v>17</v>
      </c>
      <c r="F62" s="3">
        <v>9000</v>
      </c>
      <c r="G62" t="s">
        <v>55</v>
      </c>
      <c r="H62" t="s">
        <v>17</v>
      </c>
      <c r="I62">
        <v>2</v>
      </c>
      <c r="J62" t="s">
        <v>26</v>
      </c>
      <c r="K62" t="s">
        <v>25</v>
      </c>
    </row>
    <row r="63" spans="1:11" x14ac:dyDescent="0.2">
      <c r="A63" t="s">
        <v>11</v>
      </c>
      <c r="B63">
        <v>2010</v>
      </c>
      <c r="C63">
        <v>170000</v>
      </c>
      <c r="D63" t="s">
        <v>15</v>
      </c>
      <c r="E63" t="s">
        <v>17</v>
      </c>
      <c r="F63" s="3">
        <v>77569.76470588235</v>
      </c>
      <c r="G63" t="s">
        <v>21</v>
      </c>
      <c r="H63" t="s">
        <v>17</v>
      </c>
      <c r="I63">
        <v>57.3</v>
      </c>
      <c r="J63" t="s">
        <v>27</v>
      </c>
      <c r="K63" t="s">
        <v>25</v>
      </c>
    </row>
    <row r="64" spans="1:11" x14ac:dyDescent="0.2">
      <c r="A64" t="s">
        <v>44</v>
      </c>
      <c r="B64">
        <v>2010</v>
      </c>
      <c r="C64">
        <v>494500</v>
      </c>
      <c r="D64" t="s">
        <v>15</v>
      </c>
      <c r="E64" t="s">
        <v>17</v>
      </c>
      <c r="F64" s="3">
        <v>345302.83114256826</v>
      </c>
      <c r="G64" t="s">
        <v>55</v>
      </c>
      <c r="H64" t="s">
        <v>17</v>
      </c>
      <c r="I64">
        <v>6.33</v>
      </c>
      <c r="J64" t="s">
        <v>26</v>
      </c>
      <c r="K64" t="s">
        <v>25</v>
      </c>
    </row>
    <row r="65" spans="1:11" x14ac:dyDescent="0.2">
      <c r="A65" t="s">
        <v>45</v>
      </c>
      <c r="B65">
        <v>2010</v>
      </c>
      <c r="C65">
        <v>374000</v>
      </c>
      <c r="D65" t="s">
        <v>15</v>
      </c>
      <c r="E65" t="s">
        <v>17</v>
      </c>
      <c r="F65" s="3">
        <v>165786.09625668448</v>
      </c>
      <c r="G65" t="s">
        <v>55</v>
      </c>
      <c r="H65" t="s">
        <v>17</v>
      </c>
      <c r="I65">
        <v>5.68</v>
      </c>
      <c r="J65" t="s">
        <v>26</v>
      </c>
      <c r="K65" t="s">
        <v>25</v>
      </c>
    </row>
    <row r="66" spans="1:11" x14ac:dyDescent="0.2">
      <c r="A66" t="s">
        <v>13</v>
      </c>
      <c r="B66">
        <v>2010</v>
      </c>
      <c r="C66">
        <v>294000</v>
      </c>
      <c r="D66" t="s">
        <v>15</v>
      </c>
      <c r="E66" t="s">
        <v>17</v>
      </c>
      <c r="F66" s="3">
        <v>163761.90476190476</v>
      </c>
      <c r="G66" t="s">
        <v>22</v>
      </c>
      <c r="H66" t="s">
        <v>17</v>
      </c>
      <c r="I66">
        <v>8.1</v>
      </c>
      <c r="J66" t="s">
        <v>28</v>
      </c>
      <c r="K66" t="s">
        <v>25</v>
      </c>
    </row>
    <row r="67" spans="1:11" x14ac:dyDescent="0.2">
      <c r="A67" t="s">
        <v>46</v>
      </c>
      <c r="B67">
        <v>2010</v>
      </c>
      <c r="C67" s="6">
        <f>984*30*30*0.000247105</f>
        <v>218.83618800000002</v>
      </c>
      <c r="D67" t="s">
        <v>53</v>
      </c>
      <c r="E67" t="s">
        <v>54</v>
      </c>
      <c r="F67" s="4">
        <v>7.47</v>
      </c>
      <c r="G67" s="4" t="s">
        <v>60</v>
      </c>
      <c r="H67" t="s">
        <v>24</v>
      </c>
      <c r="I67" s="4">
        <v>542</v>
      </c>
      <c r="J67" s="4" t="s">
        <v>59</v>
      </c>
      <c r="K67" t="s">
        <v>24</v>
      </c>
    </row>
    <row r="68" spans="1:11" x14ac:dyDescent="0.2">
      <c r="A68" t="s">
        <v>47</v>
      </c>
      <c r="B68">
        <v>2010</v>
      </c>
      <c r="C68" s="6">
        <f>13255*30*30*0.000247105</f>
        <v>2947.8390975000002</v>
      </c>
      <c r="D68" t="s">
        <v>53</v>
      </c>
      <c r="E68" t="s">
        <v>54</v>
      </c>
      <c r="F68">
        <v>2129</v>
      </c>
      <c r="G68" t="s">
        <v>37</v>
      </c>
      <c r="H68" t="s">
        <v>25</v>
      </c>
      <c r="I68">
        <v>3.89</v>
      </c>
      <c r="J68" t="s">
        <v>57</v>
      </c>
      <c r="K68" t="s">
        <v>25</v>
      </c>
    </row>
    <row r="69" spans="1:11" x14ac:dyDescent="0.2">
      <c r="A69" t="s">
        <v>48</v>
      </c>
      <c r="B69">
        <v>2010</v>
      </c>
      <c r="C69" s="6">
        <f>1393*30*30*0.000247105</f>
        <v>309.79553850000002</v>
      </c>
      <c r="D69" t="s">
        <v>53</v>
      </c>
      <c r="E69" t="s">
        <v>54</v>
      </c>
      <c r="F69">
        <v>101</v>
      </c>
      <c r="G69" t="s">
        <v>37</v>
      </c>
      <c r="H69" t="s">
        <v>25</v>
      </c>
      <c r="I69">
        <v>19</v>
      </c>
      <c r="J69" t="s">
        <v>57</v>
      </c>
      <c r="K69" t="s">
        <v>25</v>
      </c>
    </row>
    <row r="70" spans="1:11" x14ac:dyDescent="0.2">
      <c r="A70" t="s">
        <v>49</v>
      </c>
      <c r="B70">
        <v>2010</v>
      </c>
      <c r="C70" s="6">
        <f>119538*30*30*0.000247105</f>
        <v>26584.593741000001</v>
      </c>
      <c r="D70" t="s">
        <v>53</v>
      </c>
      <c r="E70" t="s">
        <v>54</v>
      </c>
      <c r="F70">
        <v>760</v>
      </c>
      <c r="G70" t="s">
        <v>22</v>
      </c>
      <c r="H70" t="s">
        <v>25</v>
      </c>
      <c r="I70">
        <v>8.6999999999999993</v>
      </c>
      <c r="J70" t="s">
        <v>28</v>
      </c>
      <c r="K70" t="s">
        <v>25</v>
      </c>
    </row>
    <row r="71" spans="1:11" x14ac:dyDescent="0.2">
      <c r="A71" t="s">
        <v>50</v>
      </c>
      <c r="B71">
        <v>2010</v>
      </c>
      <c r="C71" s="6">
        <f>53371*30*30*0.000247105</f>
        <v>11869.416859500001</v>
      </c>
      <c r="D71" t="s">
        <v>53</v>
      </c>
      <c r="E71" t="s">
        <v>54</v>
      </c>
      <c r="F71">
        <v>1600</v>
      </c>
      <c r="G71" t="s">
        <v>37</v>
      </c>
      <c r="H71" t="s">
        <v>25</v>
      </c>
      <c r="I71">
        <v>11.1</v>
      </c>
      <c r="J71" t="s">
        <v>28</v>
      </c>
      <c r="K71" t="s">
        <v>25</v>
      </c>
    </row>
    <row r="72" spans="1:11" x14ac:dyDescent="0.2">
      <c r="A72" t="s">
        <v>51</v>
      </c>
      <c r="B72">
        <v>2010</v>
      </c>
      <c r="C72" s="6">
        <f>11915*30*30*0.000247105</f>
        <v>2649.8304674999999</v>
      </c>
      <c r="D72" t="s">
        <v>53</v>
      </c>
      <c r="E72" t="s">
        <v>54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</row>
    <row r="73" spans="1:11" x14ac:dyDescent="0.2">
      <c r="A73" t="s">
        <v>52</v>
      </c>
      <c r="B73">
        <v>2010</v>
      </c>
      <c r="C73" s="6">
        <f>15166*30*30*0.000247105</f>
        <v>3372.8349870000002</v>
      </c>
      <c r="D73" t="s">
        <v>53</v>
      </c>
      <c r="E73" t="s">
        <v>54</v>
      </c>
      <c r="F73" s="3">
        <v>9.2430712871287142</v>
      </c>
      <c r="G73" t="s">
        <v>21</v>
      </c>
      <c r="H73" t="s">
        <v>58</v>
      </c>
      <c r="I73" s="1">
        <v>713.45966996699667</v>
      </c>
      <c r="J73" t="s">
        <v>27</v>
      </c>
      <c r="K73" t="s">
        <v>58</v>
      </c>
    </row>
    <row r="74" spans="1:11" x14ac:dyDescent="0.2">
      <c r="A74" t="s">
        <v>61</v>
      </c>
      <c r="B74">
        <v>2010</v>
      </c>
      <c r="C74" s="6">
        <v>8000</v>
      </c>
      <c r="D74">
        <v>9000</v>
      </c>
      <c r="E74" t="s">
        <v>25</v>
      </c>
      <c r="F74" t="s">
        <v>43</v>
      </c>
      <c r="G74" t="s">
        <v>43</v>
      </c>
      <c r="H74" t="s">
        <v>43</v>
      </c>
      <c r="I74" t="s">
        <v>43</v>
      </c>
      <c r="J74" t="s">
        <v>43</v>
      </c>
      <c r="K74" t="s">
        <v>43</v>
      </c>
    </row>
    <row r="75" spans="1:11" x14ac:dyDescent="0.2">
      <c r="A75" t="s">
        <v>7</v>
      </c>
      <c r="B75">
        <v>2015</v>
      </c>
      <c r="C75" s="6">
        <v>537000</v>
      </c>
      <c r="D75" t="s">
        <v>15</v>
      </c>
      <c r="E75" t="s">
        <v>17</v>
      </c>
      <c r="F75" s="3">
        <v>100.41080074487897</v>
      </c>
      <c r="G75" t="s">
        <v>55</v>
      </c>
      <c r="H75" t="s">
        <v>17</v>
      </c>
      <c r="I75">
        <v>5.86</v>
      </c>
      <c r="J75" t="s">
        <v>55</v>
      </c>
      <c r="K75" t="s">
        <v>25</v>
      </c>
    </row>
    <row r="76" spans="1:11" x14ac:dyDescent="0.2">
      <c r="A76" t="s">
        <v>34</v>
      </c>
      <c r="B76">
        <v>2015</v>
      </c>
      <c r="C76" s="6">
        <v>32900</v>
      </c>
      <c r="D76" t="s">
        <v>15</v>
      </c>
      <c r="E76" t="s">
        <v>17</v>
      </c>
      <c r="F76" s="3">
        <v>2490</v>
      </c>
      <c r="G76" t="s">
        <v>37</v>
      </c>
      <c r="H76" t="s">
        <v>17</v>
      </c>
      <c r="I76">
        <v>32.1</v>
      </c>
      <c r="J76" t="s">
        <v>28</v>
      </c>
      <c r="K76" t="s">
        <v>25</v>
      </c>
    </row>
    <row r="77" spans="1:11" x14ac:dyDescent="0.2">
      <c r="A77" t="s">
        <v>35</v>
      </c>
      <c r="B77">
        <v>2015</v>
      </c>
      <c r="C77" s="6">
        <v>950000</v>
      </c>
      <c r="D77" t="s">
        <v>15</v>
      </c>
      <c r="E77" t="s">
        <v>17</v>
      </c>
      <c r="F77" s="3">
        <v>4.3125263157894738</v>
      </c>
      <c r="G77" t="s">
        <v>21</v>
      </c>
      <c r="H77" t="s">
        <v>17</v>
      </c>
      <c r="I77">
        <v>170</v>
      </c>
      <c r="J77" t="s">
        <v>27</v>
      </c>
      <c r="K77" t="s">
        <v>25</v>
      </c>
    </row>
    <row r="78" spans="1:11" x14ac:dyDescent="0.2">
      <c r="A78" t="s">
        <v>11</v>
      </c>
      <c r="B78">
        <v>2015</v>
      </c>
      <c r="C78" s="6">
        <v>172000</v>
      </c>
      <c r="D78" t="s">
        <v>15</v>
      </c>
      <c r="E78" t="s">
        <v>17</v>
      </c>
      <c r="F78" s="3">
        <v>38.291279069767441</v>
      </c>
      <c r="G78" t="s">
        <v>21</v>
      </c>
      <c r="H78" t="s">
        <v>17</v>
      </c>
      <c r="I78">
        <v>45.5</v>
      </c>
      <c r="J78" t="s">
        <v>27</v>
      </c>
      <c r="K78" t="s">
        <v>25</v>
      </c>
    </row>
    <row r="79" spans="1:11" x14ac:dyDescent="0.2">
      <c r="A79" t="s">
        <v>44</v>
      </c>
      <c r="B79">
        <v>2015</v>
      </c>
      <c r="C79" s="6">
        <v>310100</v>
      </c>
      <c r="D79" t="s">
        <v>15</v>
      </c>
      <c r="E79" t="s">
        <v>17</v>
      </c>
      <c r="F79" s="3">
        <v>80.557949048693956</v>
      </c>
      <c r="G79" t="s">
        <v>55</v>
      </c>
      <c r="H79" t="s">
        <v>17</v>
      </c>
      <c r="I79">
        <v>5.13</v>
      </c>
      <c r="J79" t="s">
        <v>26</v>
      </c>
      <c r="K79" t="s">
        <v>25</v>
      </c>
    </row>
    <row r="80" spans="1:11" x14ac:dyDescent="0.2">
      <c r="A80" t="s">
        <v>45</v>
      </c>
      <c r="B80">
        <v>2015</v>
      </c>
      <c r="C80" s="6">
        <v>395000</v>
      </c>
      <c r="D80" t="s">
        <v>15</v>
      </c>
      <c r="E80" t="s">
        <v>17</v>
      </c>
      <c r="F80" s="3">
        <v>93.622430379746831</v>
      </c>
      <c r="G80" t="s">
        <v>55</v>
      </c>
      <c r="H80" t="s">
        <v>17</v>
      </c>
      <c r="I80">
        <v>4.96</v>
      </c>
      <c r="J80" t="s">
        <v>26</v>
      </c>
      <c r="K80" t="s">
        <v>25</v>
      </c>
    </row>
    <row r="81" spans="1:11" x14ac:dyDescent="0.2">
      <c r="A81" t="s">
        <v>13</v>
      </c>
      <c r="B81">
        <v>2015</v>
      </c>
      <c r="C81" s="6">
        <v>236000</v>
      </c>
      <c r="D81" t="s">
        <v>15</v>
      </c>
      <c r="E81" t="s">
        <v>17</v>
      </c>
      <c r="F81" s="3">
        <v>393.72881355932202</v>
      </c>
      <c r="G81" t="s">
        <v>22</v>
      </c>
      <c r="H81" t="s">
        <v>17</v>
      </c>
      <c r="I81">
        <v>7</v>
      </c>
      <c r="J81" t="s">
        <v>28</v>
      </c>
      <c r="K81" t="s">
        <v>25</v>
      </c>
    </row>
    <row r="82" spans="1:11" x14ac:dyDescent="0.2">
      <c r="A82" t="s">
        <v>46</v>
      </c>
      <c r="B82">
        <v>2015</v>
      </c>
      <c r="C82" s="6">
        <v>301.78933649999999</v>
      </c>
      <c r="D82" t="s">
        <v>53</v>
      </c>
      <c r="E82" t="s">
        <v>54</v>
      </c>
      <c r="F82">
        <v>7.44</v>
      </c>
      <c r="G82" t="s">
        <v>21</v>
      </c>
      <c r="H82" t="s">
        <v>24</v>
      </c>
      <c r="I82">
        <v>776</v>
      </c>
      <c r="J82" t="s">
        <v>27</v>
      </c>
      <c r="K82" t="s">
        <v>24</v>
      </c>
    </row>
    <row r="83" spans="1:11" x14ac:dyDescent="0.2">
      <c r="A83" t="s">
        <v>47</v>
      </c>
      <c r="B83">
        <v>2015</v>
      </c>
      <c r="C83" s="6">
        <v>1530.0741600000001</v>
      </c>
      <c r="D83" t="s">
        <v>53</v>
      </c>
      <c r="E83" t="s">
        <v>54</v>
      </c>
      <c r="F83">
        <v>1794</v>
      </c>
      <c r="G83" t="s">
        <v>37</v>
      </c>
      <c r="H83" t="s">
        <v>25</v>
      </c>
      <c r="I83">
        <v>3.53</v>
      </c>
      <c r="J83" t="s">
        <v>57</v>
      </c>
      <c r="K83" t="s">
        <v>25</v>
      </c>
    </row>
    <row r="84" spans="1:11" x14ac:dyDescent="0.2">
      <c r="A84" t="s">
        <v>48</v>
      </c>
      <c r="B84">
        <v>2015</v>
      </c>
      <c r="C84" s="6">
        <v>474.14507400000002</v>
      </c>
      <c r="D84" t="s">
        <v>53</v>
      </c>
      <c r="E84" t="s">
        <v>54</v>
      </c>
      <c r="F84" s="3">
        <v>107.81081081081082</v>
      </c>
      <c r="G84" t="s">
        <v>37</v>
      </c>
      <c r="H84" t="s">
        <v>25</v>
      </c>
      <c r="I84">
        <v>21.245405405405407</v>
      </c>
      <c r="J84" t="s">
        <v>57</v>
      </c>
      <c r="K84" t="s">
        <v>25</v>
      </c>
    </row>
    <row r="85" spans="1:11" x14ac:dyDescent="0.2">
      <c r="A85" t="s">
        <v>49</v>
      </c>
      <c r="B85">
        <v>2015</v>
      </c>
      <c r="C85" s="6">
        <v>21250.684053000001</v>
      </c>
      <c r="D85" t="s">
        <v>53</v>
      </c>
      <c r="E85" t="s">
        <v>54</v>
      </c>
      <c r="F85">
        <v>720</v>
      </c>
      <c r="G85" t="s">
        <v>22</v>
      </c>
      <c r="H85" t="s">
        <v>25</v>
      </c>
      <c r="I85">
        <v>10.1</v>
      </c>
      <c r="J85" t="s">
        <v>28</v>
      </c>
      <c r="K85" t="s">
        <v>25</v>
      </c>
    </row>
    <row r="86" spans="1:11" x14ac:dyDescent="0.2">
      <c r="A86" t="s">
        <v>50</v>
      </c>
      <c r="B86">
        <v>2015</v>
      </c>
      <c r="C86" s="6">
        <v>11910.3374475</v>
      </c>
      <c r="D86" t="s">
        <v>53</v>
      </c>
      <c r="E86" t="s">
        <v>54</v>
      </c>
      <c r="F86">
        <f>1400/100</f>
        <v>14</v>
      </c>
      <c r="G86" t="s">
        <v>22</v>
      </c>
      <c r="H86" t="s">
        <v>25</v>
      </c>
      <c r="I86">
        <v>12.8</v>
      </c>
      <c r="J86" t="s">
        <v>28</v>
      </c>
      <c r="K86" t="s">
        <v>25</v>
      </c>
    </row>
    <row r="87" spans="1:11" x14ac:dyDescent="0.2">
      <c r="A87" t="s">
        <v>51</v>
      </c>
      <c r="B87">
        <v>2015</v>
      </c>
      <c r="C87" s="6">
        <v>2201.0383664999999</v>
      </c>
      <c r="D87" t="s">
        <v>53</v>
      </c>
      <c r="E87" t="s">
        <v>54</v>
      </c>
      <c r="F87" t="s">
        <v>43</v>
      </c>
      <c r="G87" t="s">
        <v>43</v>
      </c>
      <c r="H87" t="s">
        <v>43</v>
      </c>
      <c r="I87" t="s">
        <v>43</v>
      </c>
      <c r="J87" t="s">
        <v>43</v>
      </c>
      <c r="K87" t="s">
        <v>43</v>
      </c>
    </row>
    <row r="88" spans="1:11" x14ac:dyDescent="0.2">
      <c r="A88" t="s">
        <v>52</v>
      </c>
      <c r="B88">
        <v>2015</v>
      </c>
      <c r="C88" s="6">
        <f>8515*30*30*0.000247105</f>
        <v>1893.6891675000002</v>
      </c>
      <c r="D88" t="s">
        <v>53</v>
      </c>
      <c r="E88" t="s">
        <v>54</v>
      </c>
      <c r="F88" s="3">
        <v>8.75</v>
      </c>
      <c r="G88" t="s">
        <v>21</v>
      </c>
      <c r="H88" t="s">
        <v>58</v>
      </c>
      <c r="I88">
        <v>851.32222488611853</v>
      </c>
      <c r="J88" t="s">
        <v>27</v>
      </c>
      <c r="K88" t="s">
        <v>58</v>
      </c>
    </row>
    <row r="89" spans="1:11" x14ac:dyDescent="0.2">
      <c r="A89" t="s">
        <v>61</v>
      </c>
      <c r="B89">
        <v>2015</v>
      </c>
      <c r="C89" s="6">
        <v>8000</v>
      </c>
      <c r="D89" t="s">
        <v>15</v>
      </c>
      <c r="E89" t="s">
        <v>25</v>
      </c>
      <c r="F89" t="s">
        <v>43</v>
      </c>
      <c r="G89" t="s">
        <v>43</v>
      </c>
      <c r="H89" t="s">
        <v>43</v>
      </c>
      <c r="I89" t="s">
        <v>43</v>
      </c>
      <c r="J89" t="s">
        <v>43</v>
      </c>
      <c r="K8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workbookViewId="0">
      <selection sqref="A1:K57"/>
    </sheetView>
  </sheetViews>
  <sheetFormatPr baseColWidth="10" defaultRowHeight="16" x14ac:dyDescent="0.2"/>
  <cols>
    <col min="1" max="1" width="32.5" bestFit="1" customWidth="1"/>
    <col min="6" max="6" width="10.83203125" style="3"/>
  </cols>
  <sheetData>
    <row r="1" spans="1:11" x14ac:dyDescent="0.2">
      <c r="A1" t="s">
        <v>0</v>
      </c>
      <c r="B1" t="s">
        <v>1</v>
      </c>
      <c r="C1" t="s">
        <v>14</v>
      </c>
      <c r="D1" t="s">
        <v>2</v>
      </c>
      <c r="E1" t="s">
        <v>16</v>
      </c>
      <c r="F1" s="3" t="s">
        <v>3</v>
      </c>
      <c r="G1" t="s">
        <v>4</v>
      </c>
      <c r="H1" t="s">
        <v>18</v>
      </c>
      <c r="I1" t="s">
        <v>5</v>
      </c>
      <c r="J1" t="s">
        <v>6</v>
      </c>
      <c r="K1" t="s">
        <v>19</v>
      </c>
    </row>
    <row r="2" spans="1:11" x14ac:dyDescent="0.2">
      <c r="A2" t="s">
        <v>7</v>
      </c>
      <c r="B2">
        <v>1975</v>
      </c>
      <c r="C2">
        <v>697000</v>
      </c>
      <c r="D2" t="s">
        <v>15</v>
      </c>
      <c r="E2" t="s">
        <v>17</v>
      </c>
      <c r="F2" s="3">
        <v>50.490100430416064</v>
      </c>
      <c r="G2" t="s">
        <v>20</v>
      </c>
      <c r="H2" t="s">
        <v>17</v>
      </c>
      <c r="I2">
        <v>2.3199999999999998</v>
      </c>
      <c r="J2" t="s">
        <v>26</v>
      </c>
      <c r="K2" t="s">
        <v>25</v>
      </c>
    </row>
    <row r="3" spans="1:11" x14ac:dyDescent="0.2">
      <c r="A3" t="s">
        <v>8</v>
      </c>
      <c r="B3">
        <v>1975</v>
      </c>
      <c r="C3">
        <v>33000</v>
      </c>
      <c r="D3" t="s">
        <v>15</v>
      </c>
      <c r="E3" t="s">
        <v>17</v>
      </c>
      <c r="F3" s="3">
        <v>83.00454545454545</v>
      </c>
      <c r="G3" t="s">
        <v>20</v>
      </c>
      <c r="H3" t="s">
        <v>17</v>
      </c>
      <c r="I3">
        <v>2.8</v>
      </c>
      <c r="J3" t="s">
        <v>26</v>
      </c>
      <c r="K3" t="s">
        <v>25</v>
      </c>
    </row>
    <row r="4" spans="1:11" x14ac:dyDescent="0.2">
      <c r="A4" t="s">
        <v>9</v>
      </c>
      <c r="B4">
        <v>1975</v>
      </c>
      <c r="C4">
        <v>88300</v>
      </c>
      <c r="D4" t="s">
        <v>15</v>
      </c>
      <c r="E4" t="s">
        <v>17</v>
      </c>
      <c r="F4" s="3">
        <v>19.011664779161951</v>
      </c>
      <c r="G4" t="s">
        <v>21</v>
      </c>
      <c r="H4" t="s">
        <v>43</v>
      </c>
      <c r="I4">
        <v>0</v>
      </c>
      <c r="J4" t="s">
        <v>43</v>
      </c>
      <c r="K4" t="s">
        <v>43</v>
      </c>
    </row>
    <row r="5" spans="1:11" x14ac:dyDescent="0.2">
      <c r="A5" t="s">
        <v>10</v>
      </c>
      <c r="B5">
        <v>1975</v>
      </c>
      <c r="C5">
        <v>53900</v>
      </c>
      <c r="D5" t="s">
        <v>15</v>
      </c>
      <c r="E5" t="s">
        <v>17</v>
      </c>
      <c r="F5" s="3">
        <v>60.484230055658628</v>
      </c>
      <c r="G5" t="s">
        <v>20</v>
      </c>
      <c r="H5" t="s">
        <v>17</v>
      </c>
      <c r="I5">
        <v>1.56</v>
      </c>
      <c r="J5" t="s">
        <v>26</v>
      </c>
      <c r="K5" t="s">
        <v>25</v>
      </c>
    </row>
    <row r="6" spans="1:11" x14ac:dyDescent="0.2">
      <c r="A6" t="s">
        <v>11</v>
      </c>
      <c r="B6">
        <v>1975</v>
      </c>
      <c r="C6">
        <v>94539</v>
      </c>
      <c r="D6" t="s">
        <v>15</v>
      </c>
      <c r="E6" t="s">
        <v>17</v>
      </c>
      <c r="F6" s="3">
        <v>19.724470324416377</v>
      </c>
      <c r="G6" t="s">
        <v>21</v>
      </c>
      <c r="H6" t="s">
        <v>17</v>
      </c>
      <c r="I6">
        <v>27.6</v>
      </c>
      <c r="J6" t="s">
        <v>27</v>
      </c>
      <c r="K6" t="s">
        <v>24</v>
      </c>
    </row>
    <row r="7" spans="1:11" x14ac:dyDescent="0.2">
      <c r="A7" t="s">
        <v>12</v>
      </c>
      <c r="B7">
        <v>1975</v>
      </c>
      <c r="C7">
        <v>864660</v>
      </c>
      <c r="D7" t="s">
        <v>15</v>
      </c>
      <c r="E7" t="s">
        <v>17</v>
      </c>
      <c r="F7" s="3">
        <v>41.49810330071935</v>
      </c>
      <c r="G7" t="s">
        <v>20</v>
      </c>
      <c r="H7" t="s">
        <v>17</v>
      </c>
      <c r="I7">
        <v>3.4</v>
      </c>
      <c r="J7" t="s">
        <v>26</v>
      </c>
      <c r="K7" t="s">
        <v>25</v>
      </c>
    </row>
    <row r="8" spans="1:11" x14ac:dyDescent="0.2">
      <c r="A8" t="s">
        <v>13</v>
      </c>
      <c r="B8">
        <v>1975</v>
      </c>
      <c r="C8">
        <v>321500</v>
      </c>
      <c r="D8" t="s">
        <v>15</v>
      </c>
      <c r="E8" t="s">
        <v>17</v>
      </c>
      <c r="F8" s="3">
        <v>243.97356143079318</v>
      </c>
      <c r="G8" t="s">
        <v>22</v>
      </c>
      <c r="H8" t="s">
        <v>17</v>
      </c>
      <c r="I8">
        <v>3.75</v>
      </c>
      <c r="J8" t="s">
        <v>28</v>
      </c>
      <c r="K8" t="s">
        <v>25</v>
      </c>
    </row>
    <row r="9" spans="1:11" x14ac:dyDescent="0.2">
      <c r="A9" t="s">
        <v>7</v>
      </c>
      <c r="B9">
        <v>1990</v>
      </c>
      <c r="C9">
        <v>643000</v>
      </c>
      <c r="D9" t="s">
        <v>15</v>
      </c>
      <c r="E9" t="s">
        <v>17</v>
      </c>
      <c r="F9" s="3">
        <v>74.752255054432339</v>
      </c>
      <c r="G9" t="s">
        <v>36</v>
      </c>
      <c r="H9" t="s">
        <v>17</v>
      </c>
      <c r="I9">
        <v>2.62</v>
      </c>
      <c r="J9" t="s">
        <v>40</v>
      </c>
      <c r="K9" t="s">
        <v>25</v>
      </c>
    </row>
    <row r="10" spans="1:11" x14ac:dyDescent="0.2">
      <c r="A10" t="s">
        <v>34</v>
      </c>
      <c r="B10">
        <v>1990</v>
      </c>
      <c r="C10">
        <v>177600</v>
      </c>
      <c r="D10" t="s">
        <v>15</v>
      </c>
      <c r="E10" t="s">
        <v>17</v>
      </c>
      <c r="F10" s="3">
        <v>2004.1779279279281</v>
      </c>
      <c r="G10" t="s">
        <v>37</v>
      </c>
      <c r="H10" t="s">
        <v>17</v>
      </c>
      <c r="I10">
        <v>17.600000000000001</v>
      </c>
      <c r="J10" s="2" t="s">
        <v>41</v>
      </c>
    </row>
    <row r="11" spans="1:11" x14ac:dyDescent="0.2">
      <c r="A11" t="s">
        <v>8</v>
      </c>
      <c r="B11">
        <v>1990</v>
      </c>
      <c r="C11">
        <v>30000</v>
      </c>
      <c r="D11" t="s">
        <v>15</v>
      </c>
      <c r="E11" t="s">
        <v>17</v>
      </c>
      <c r="F11" s="3">
        <v>130.00466666666668</v>
      </c>
      <c r="G11" t="s">
        <v>36</v>
      </c>
      <c r="H11" t="s">
        <v>17</v>
      </c>
      <c r="I11">
        <v>2.7</v>
      </c>
      <c r="J11" t="s">
        <v>40</v>
      </c>
      <c r="K11" t="s">
        <v>25</v>
      </c>
    </row>
    <row r="12" spans="1:11" x14ac:dyDescent="0.2">
      <c r="A12" t="s">
        <v>9</v>
      </c>
      <c r="B12">
        <v>1990</v>
      </c>
      <c r="C12">
        <v>67700</v>
      </c>
      <c r="D12" t="s">
        <v>15</v>
      </c>
      <c r="E12" t="s">
        <v>17</v>
      </c>
      <c r="F12" s="3">
        <v>23.036927621861153</v>
      </c>
      <c r="G12" t="s">
        <v>38</v>
      </c>
      <c r="H12" t="s">
        <v>43</v>
      </c>
      <c r="I12">
        <v>0</v>
      </c>
      <c r="J12" t="s">
        <v>43</v>
      </c>
      <c r="K12" t="s">
        <v>43</v>
      </c>
    </row>
    <row r="13" spans="1:11" x14ac:dyDescent="0.2">
      <c r="A13" t="s">
        <v>35</v>
      </c>
      <c r="B13">
        <v>1990</v>
      </c>
      <c r="C13">
        <v>892000</v>
      </c>
      <c r="D13" t="s">
        <v>15</v>
      </c>
      <c r="E13" t="s">
        <v>17</v>
      </c>
      <c r="F13" s="3">
        <v>4.01640134529148</v>
      </c>
      <c r="G13" t="s">
        <v>38</v>
      </c>
      <c r="H13" t="s">
        <v>17</v>
      </c>
      <c r="I13">
        <v>84</v>
      </c>
      <c r="J13" t="s">
        <v>42</v>
      </c>
      <c r="K13" t="s">
        <v>25</v>
      </c>
    </row>
    <row r="14" spans="1:11" x14ac:dyDescent="0.2">
      <c r="A14" t="s">
        <v>10</v>
      </c>
      <c r="B14">
        <v>1990</v>
      </c>
      <c r="C14">
        <v>18000</v>
      </c>
      <c r="D14" t="s">
        <v>15</v>
      </c>
      <c r="E14" t="s">
        <v>17</v>
      </c>
      <c r="F14" s="3">
        <v>66.283333333333331</v>
      </c>
      <c r="G14" t="s">
        <v>36</v>
      </c>
      <c r="H14" t="s">
        <v>17</v>
      </c>
      <c r="I14">
        <v>1.47</v>
      </c>
      <c r="J14" t="s">
        <v>40</v>
      </c>
      <c r="K14" t="s">
        <v>25</v>
      </c>
    </row>
    <row r="15" spans="1:11" x14ac:dyDescent="0.2">
      <c r="A15" t="s">
        <v>11</v>
      </c>
      <c r="B15">
        <v>1990</v>
      </c>
      <c r="C15">
        <v>186000</v>
      </c>
      <c r="D15" t="s">
        <v>15</v>
      </c>
      <c r="E15" t="s">
        <v>17</v>
      </c>
      <c r="F15" s="3">
        <v>25.976881720430107</v>
      </c>
      <c r="G15" t="s">
        <v>38</v>
      </c>
      <c r="H15" t="s">
        <v>17</v>
      </c>
      <c r="I15">
        <v>41.7</v>
      </c>
      <c r="J15" t="s">
        <v>42</v>
      </c>
      <c r="K15" t="s">
        <v>25</v>
      </c>
    </row>
    <row r="16" spans="1:11" x14ac:dyDescent="0.2">
      <c r="A16" t="s">
        <v>12</v>
      </c>
      <c r="B16">
        <v>1990</v>
      </c>
      <c r="C16">
        <v>965000</v>
      </c>
      <c r="D16" t="s">
        <v>15</v>
      </c>
      <c r="E16" t="s">
        <v>17</v>
      </c>
      <c r="F16" s="3">
        <v>71.316165803108817</v>
      </c>
      <c r="G16" t="s">
        <v>36</v>
      </c>
      <c r="H16" t="s">
        <v>17</v>
      </c>
      <c r="I16">
        <v>2.5299999999999998</v>
      </c>
      <c r="J16" t="s">
        <v>40</v>
      </c>
      <c r="K16" t="s">
        <v>25</v>
      </c>
    </row>
    <row r="17" spans="1:11" x14ac:dyDescent="0.2">
      <c r="A17" t="s">
        <v>13</v>
      </c>
      <c r="B17">
        <v>1990</v>
      </c>
      <c r="C17">
        <v>402600</v>
      </c>
      <c r="D17" t="s">
        <v>15</v>
      </c>
      <c r="E17" t="s">
        <v>17</v>
      </c>
      <c r="F17" s="3">
        <v>295.35717834078491</v>
      </c>
      <c r="G17" t="s">
        <v>39</v>
      </c>
      <c r="H17" t="s">
        <v>17</v>
      </c>
      <c r="I17">
        <v>5</v>
      </c>
      <c r="J17" t="s">
        <v>41</v>
      </c>
      <c r="K17" t="s">
        <v>25</v>
      </c>
    </row>
    <row r="18" spans="1:11" x14ac:dyDescent="0.2">
      <c r="A18" t="s">
        <v>7</v>
      </c>
      <c r="B18">
        <v>2005</v>
      </c>
      <c r="C18">
        <v>546000</v>
      </c>
      <c r="D18" t="s">
        <v>15</v>
      </c>
      <c r="E18" t="s">
        <v>17</v>
      </c>
      <c r="F18" s="3">
        <v>89.601831501831498</v>
      </c>
      <c r="G18" t="s">
        <v>36</v>
      </c>
      <c r="H18" t="s">
        <v>17</v>
      </c>
      <c r="I18">
        <v>3.01</v>
      </c>
      <c r="J18" t="s">
        <v>40</v>
      </c>
      <c r="K18" t="s">
        <v>25</v>
      </c>
    </row>
    <row r="19" spans="1:11" x14ac:dyDescent="0.2">
      <c r="A19" t="s">
        <v>34</v>
      </c>
      <c r="B19">
        <v>2005</v>
      </c>
      <c r="C19">
        <v>67700</v>
      </c>
      <c r="D19" t="s">
        <v>15</v>
      </c>
      <c r="E19" t="s">
        <v>17</v>
      </c>
      <c r="F19" s="3">
        <v>2270.1329394386999</v>
      </c>
      <c r="G19" t="s">
        <v>37</v>
      </c>
      <c r="H19" t="s">
        <v>43</v>
      </c>
      <c r="I19" t="s">
        <v>43</v>
      </c>
      <c r="J19" t="s">
        <v>43</v>
      </c>
      <c r="K19" t="s">
        <v>43</v>
      </c>
    </row>
    <row r="20" spans="1:11" x14ac:dyDescent="0.2">
      <c r="A20" t="s">
        <v>8</v>
      </c>
      <c r="B20">
        <v>2005</v>
      </c>
      <c r="C20">
        <v>59900</v>
      </c>
      <c r="D20" t="s">
        <v>15</v>
      </c>
      <c r="E20" t="s">
        <v>17</v>
      </c>
      <c r="F20" s="3">
        <v>170.13923205342238</v>
      </c>
      <c r="G20" t="s">
        <v>36</v>
      </c>
      <c r="H20" t="s">
        <v>17</v>
      </c>
      <c r="I20">
        <v>2.68</v>
      </c>
      <c r="J20" t="s">
        <v>40</v>
      </c>
      <c r="K20" t="s">
        <v>25</v>
      </c>
    </row>
    <row r="21" spans="1:11" x14ac:dyDescent="0.2">
      <c r="A21" t="s">
        <v>9</v>
      </c>
      <c r="B21">
        <v>2005</v>
      </c>
      <c r="C21">
        <v>169700</v>
      </c>
      <c r="D21" t="s">
        <v>15</v>
      </c>
      <c r="E21" t="s">
        <v>17</v>
      </c>
      <c r="F21" s="3">
        <v>26.488568061284617</v>
      </c>
      <c r="G21" t="s">
        <v>38</v>
      </c>
      <c r="H21" t="s">
        <v>43</v>
      </c>
      <c r="I21">
        <v>0</v>
      </c>
      <c r="J21" t="s">
        <v>43</v>
      </c>
      <c r="K21" t="s">
        <v>43</v>
      </c>
    </row>
    <row r="22" spans="1:11" x14ac:dyDescent="0.2">
      <c r="A22" t="s">
        <v>35</v>
      </c>
      <c r="B22">
        <v>2005</v>
      </c>
      <c r="C22">
        <v>1037000</v>
      </c>
      <c r="D22" t="s">
        <v>15</v>
      </c>
      <c r="E22" t="s">
        <v>17</v>
      </c>
      <c r="F22" s="3">
        <v>4.3258052073288331</v>
      </c>
      <c r="G22" t="s">
        <v>38</v>
      </c>
      <c r="H22" t="s">
        <v>17</v>
      </c>
      <c r="I22">
        <v>112</v>
      </c>
      <c r="J22" t="s">
        <v>42</v>
      </c>
      <c r="K22" t="s">
        <v>25</v>
      </c>
    </row>
    <row r="23" spans="1:11" x14ac:dyDescent="0.2">
      <c r="A23" t="s">
        <v>10</v>
      </c>
      <c r="B23">
        <v>2005</v>
      </c>
      <c r="C23">
        <v>14000</v>
      </c>
      <c r="D23" t="s">
        <v>15</v>
      </c>
      <c r="E23" t="s">
        <v>17</v>
      </c>
      <c r="F23" s="3">
        <v>69.98571428571428</v>
      </c>
      <c r="G23" t="s">
        <v>36</v>
      </c>
      <c r="H23" t="s">
        <v>17</v>
      </c>
      <c r="I23">
        <v>1.3</v>
      </c>
      <c r="J23" t="s">
        <v>40</v>
      </c>
      <c r="K23" t="s">
        <v>25</v>
      </c>
    </row>
    <row r="24" spans="1:11" x14ac:dyDescent="0.2">
      <c r="A24" t="s">
        <v>11</v>
      </c>
      <c r="B24">
        <v>2005</v>
      </c>
      <c r="C24">
        <v>167000</v>
      </c>
      <c r="D24" t="s">
        <v>15</v>
      </c>
      <c r="E24" t="s">
        <v>17</v>
      </c>
      <c r="F24" s="3">
        <v>27.125748502994014</v>
      </c>
      <c r="G24" t="s">
        <v>38</v>
      </c>
      <c r="H24" t="s">
        <v>17</v>
      </c>
      <c r="I24">
        <v>44.4</v>
      </c>
      <c r="J24" t="s">
        <v>42</v>
      </c>
      <c r="K24" t="s">
        <v>25</v>
      </c>
    </row>
    <row r="25" spans="1:11" x14ac:dyDescent="0.2">
      <c r="A25" t="s">
        <v>12</v>
      </c>
      <c r="B25">
        <v>2005</v>
      </c>
      <c r="C25">
        <v>780000</v>
      </c>
      <c r="D25" t="s">
        <v>15</v>
      </c>
      <c r="E25" t="s">
        <v>17</v>
      </c>
      <c r="F25" s="3">
        <v>88.850384615384613</v>
      </c>
      <c r="G25" t="s">
        <v>36</v>
      </c>
      <c r="H25" t="s">
        <v>17</v>
      </c>
      <c r="I25">
        <v>3.31</v>
      </c>
      <c r="J25" t="s">
        <v>40</v>
      </c>
      <c r="K25" t="s">
        <v>25</v>
      </c>
    </row>
    <row r="26" spans="1:11" x14ac:dyDescent="0.2">
      <c r="A26" t="s">
        <v>13</v>
      </c>
      <c r="B26">
        <v>2005</v>
      </c>
      <c r="C26">
        <v>322800</v>
      </c>
      <c r="D26" t="s">
        <v>15</v>
      </c>
      <c r="E26" t="s">
        <v>17</v>
      </c>
      <c r="F26" s="3">
        <v>366.1090458488228</v>
      </c>
      <c r="G26" t="s">
        <v>39</v>
      </c>
      <c r="H26" t="s">
        <v>17</v>
      </c>
      <c r="I26">
        <v>5.7</v>
      </c>
      <c r="J26" t="s">
        <v>41</v>
      </c>
      <c r="K26" t="s">
        <v>25</v>
      </c>
    </row>
    <row r="27" spans="1:11" x14ac:dyDescent="0.2">
      <c r="A27" t="s">
        <v>7</v>
      </c>
      <c r="B27">
        <v>2010</v>
      </c>
      <c r="C27">
        <v>439000</v>
      </c>
      <c r="D27" t="s">
        <v>15</v>
      </c>
      <c r="E27" t="s">
        <v>17</v>
      </c>
      <c r="F27" s="3">
        <v>248503.41685649203</v>
      </c>
      <c r="G27" t="s">
        <v>55</v>
      </c>
      <c r="H27" t="s">
        <v>17</v>
      </c>
      <c r="I27">
        <v>92</v>
      </c>
      <c r="J27" t="s">
        <v>55</v>
      </c>
      <c r="K27" t="s">
        <v>25</v>
      </c>
    </row>
    <row r="28" spans="1:11" x14ac:dyDescent="0.2">
      <c r="A28" t="s">
        <v>34</v>
      </c>
      <c r="B28">
        <v>2010</v>
      </c>
      <c r="C28">
        <v>81600</v>
      </c>
      <c r="D28" t="s">
        <v>15</v>
      </c>
      <c r="E28" t="s">
        <v>17</v>
      </c>
      <c r="F28" s="3">
        <v>46697.303921568629</v>
      </c>
      <c r="G28" t="s">
        <v>37</v>
      </c>
      <c r="H28" t="s">
        <v>17</v>
      </c>
      <c r="I28">
        <v>27.2</v>
      </c>
      <c r="J28" t="s">
        <v>28</v>
      </c>
      <c r="K28" t="s">
        <v>25</v>
      </c>
    </row>
    <row r="29" spans="1:11" x14ac:dyDescent="0.2">
      <c r="A29" t="s">
        <v>35</v>
      </c>
      <c r="B29">
        <v>2010</v>
      </c>
      <c r="C29">
        <v>1068000</v>
      </c>
      <c r="D29" t="s">
        <v>15</v>
      </c>
      <c r="E29" t="s">
        <v>17</v>
      </c>
      <c r="F29" s="3">
        <v>401106.74157303374</v>
      </c>
      <c r="G29" t="s">
        <v>21</v>
      </c>
      <c r="H29" t="s">
        <v>17</v>
      </c>
      <c r="I29">
        <v>127</v>
      </c>
      <c r="J29" t="s">
        <v>27</v>
      </c>
      <c r="K29" t="s">
        <v>25</v>
      </c>
    </row>
    <row r="30" spans="1:11" x14ac:dyDescent="0.2">
      <c r="A30" t="s">
        <v>10</v>
      </c>
      <c r="B30">
        <v>2010</v>
      </c>
      <c r="C30">
        <v>9000</v>
      </c>
      <c r="D30" t="s">
        <v>15</v>
      </c>
      <c r="E30" t="s">
        <v>17</v>
      </c>
      <c r="F30" s="3">
        <v>9000</v>
      </c>
      <c r="G30" t="s">
        <v>55</v>
      </c>
      <c r="H30" t="s">
        <v>17</v>
      </c>
      <c r="I30">
        <v>2</v>
      </c>
      <c r="J30" t="s">
        <v>26</v>
      </c>
      <c r="K30" t="s">
        <v>25</v>
      </c>
    </row>
    <row r="31" spans="1:11" x14ac:dyDescent="0.2">
      <c r="A31" t="s">
        <v>11</v>
      </c>
      <c r="B31">
        <v>2010</v>
      </c>
      <c r="C31">
        <v>170000</v>
      </c>
      <c r="D31" t="s">
        <v>15</v>
      </c>
      <c r="E31" t="s">
        <v>17</v>
      </c>
      <c r="F31" s="3">
        <v>77569.76470588235</v>
      </c>
      <c r="G31" t="s">
        <v>21</v>
      </c>
      <c r="H31" t="s">
        <v>17</v>
      </c>
      <c r="I31">
        <v>57.3</v>
      </c>
      <c r="J31" t="s">
        <v>27</v>
      </c>
      <c r="K31" t="s">
        <v>25</v>
      </c>
    </row>
    <row r="32" spans="1:11" x14ac:dyDescent="0.2">
      <c r="A32" t="s">
        <v>44</v>
      </c>
      <c r="B32">
        <v>2010</v>
      </c>
      <c r="C32">
        <v>494500</v>
      </c>
      <c r="D32" t="s">
        <v>15</v>
      </c>
      <c r="E32" t="s">
        <v>17</v>
      </c>
      <c r="F32" s="3">
        <v>345302.83114256826</v>
      </c>
      <c r="G32" t="s">
        <v>55</v>
      </c>
      <c r="H32" t="s">
        <v>17</v>
      </c>
      <c r="I32">
        <v>6.33</v>
      </c>
      <c r="J32" t="s">
        <v>26</v>
      </c>
      <c r="K32" t="s">
        <v>25</v>
      </c>
    </row>
    <row r="33" spans="1:23" x14ac:dyDescent="0.2">
      <c r="A33" t="s">
        <v>45</v>
      </c>
      <c r="B33">
        <v>2010</v>
      </c>
      <c r="C33">
        <v>374000</v>
      </c>
      <c r="D33" t="s">
        <v>15</v>
      </c>
      <c r="E33" t="s">
        <v>17</v>
      </c>
      <c r="F33" s="3">
        <v>165786.09625668448</v>
      </c>
      <c r="G33" t="s">
        <v>55</v>
      </c>
      <c r="H33" t="s">
        <v>17</v>
      </c>
      <c r="I33">
        <v>5.68</v>
      </c>
      <c r="J33" t="s">
        <v>26</v>
      </c>
      <c r="K33" t="s">
        <v>25</v>
      </c>
    </row>
    <row r="34" spans="1:23" x14ac:dyDescent="0.2">
      <c r="A34" t="s">
        <v>13</v>
      </c>
      <c r="B34">
        <v>2010</v>
      </c>
      <c r="C34">
        <v>294000</v>
      </c>
      <c r="D34" t="s">
        <v>15</v>
      </c>
      <c r="E34" t="s">
        <v>17</v>
      </c>
      <c r="F34" s="3">
        <v>163761.90476190476</v>
      </c>
      <c r="G34" t="s">
        <v>22</v>
      </c>
      <c r="H34" t="s">
        <v>17</v>
      </c>
      <c r="I34">
        <v>8.1</v>
      </c>
      <c r="J34" t="s">
        <v>28</v>
      </c>
      <c r="K34" t="s">
        <v>25</v>
      </c>
    </row>
    <row r="35" spans="1:23" x14ac:dyDescent="0.2">
      <c r="A35" t="s">
        <v>46</v>
      </c>
      <c r="B35">
        <v>2010</v>
      </c>
      <c r="C35" s="6">
        <f>984*30*30*0.000247105</f>
        <v>218.83618800000002</v>
      </c>
      <c r="D35" t="s">
        <v>53</v>
      </c>
      <c r="E35" t="s">
        <v>54</v>
      </c>
      <c r="F35" s="4">
        <v>7.47</v>
      </c>
      <c r="G35" s="4" t="s">
        <v>60</v>
      </c>
      <c r="H35" t="s">
        <v>24</v>
      </c>
      <c r="I35" s="4">
        <v>542</v>
      </c>
      <c r="J35" s="4" t="s">
        <v>59</v>
      </c>
      <c r="K35" t="s">
        <v>24</v>
      </c>
      <c r="O35" s="4"/>
    </row>
    <row r="36" spans="1:23" x14ac:dyDescent="0.2">
      <c r="A36" t="s">
        <v>47</v>
      </c>
      <c r="B36">
        <v>2010</v>
      </c>
      <c r="C36" s="6">
        <f>13255*30*30*0.000247105</f>
        <v>2947.8390975000002</v>
      </c>
      <c r="D36" t="s">
        <v>53</v>
      </c>
      <c r="E36" t="s">
        <v>54</v>
      </c>
      <c r="F36">
        <v>2129</v>
      </c>
      <c r="G36" t="s">
        <v>37</v>
      </c>
      <c r="H36" t="s">
        <v>25</v>
      </c>
      <c r="I36">
        <v>3.89</v>
      </c>
      <c r="J36" t="s">
        <v>57</v>
      </c>
      <c r="K36" t="s">
        <v>25</v>
      </c>
      <c r="N36" s="5"/>
      <c r="O36" s="4"/>
      <c r="P36" s="4"/>
      <c r="Q36" s="4"/>
      <c r="R36" s="4"/>
      <c r="S36" s="4"/>
      <c r="T36" s="4"/>
      <c r="U36" s="4"/>
      <c r="W36" s="4"/>
    </row>
    <row r="37" spans="1:23" x14ac:dyDescent="0.2">
      <c r="A37" t="s">
        <v>48</v>
      </c>
      <c r="B37">
        <v>2010</v>
      </c>
      <c r="C37" s="6">
        <f>1393*30*30*0.000247105</f>
        <v>309.79553850000002</v>
      </c>
      <c r="D37" t="s">
        <v>53</v>
      </c>
      <c r="E37" t="s">
        <v>54</v>
      </c>
      <c r="F37">
        <v>101</v>
      </c>
      <c r="G37" t="s">
        <v>37</v>
      </c>
      <c r="H37" t="s">
        <v>25</v>
      </c>
      <c r="I37">
        <v>19</v>
      </c>
      <c r="J37" t="s">
        <v>57</v>
      </c>
      <c r="K37" t="s">
        <v>25</v>
      </c>
    </row>
    <row r="38" spans="1:23" x14ac:dyDescent="0.2">
      <c r="A38" t="s">
        <v>49</v>
      </c>
      <c r="B38">
        <v>2010</v>
      </c>
      <c r="C38" s="6">
        <f>119538*30*30*0.000247105</f>
        <v>26584.593741000001</v>
      </c>
      <c r="D38" t="s">
        <v>53</v>
      </c>
      <c r="E38" t="s">
        <v>54</v>
      </c>
      <c r="F38">
        <v>760</v>
      </c>
      <c r="G38" t="s">
        <v>22</v>
      </c>
      <c r="H38" t="s">
        <v>25</v>
      </c>
      <c r="I38">
        <v>8.6999999999999993</v>
      </c>
      <c r="J38" t="s">
        <v>28</v>
      </c>
      <c r="K38" t="s">
        <v>25</v>
      </c>
    </row>
    <row r="39" spans="1:23" x14ac:dyDescent="0.2">
      <c r="A39" t="s">
        <v>50</v>
      </c>
      <c r="B39">
        <v>2010</v>
      </c>
      <c r="C39" s="6">
        <f>53371*30*30*0.000247105</f>
        <v>11869.416859500001</v>
      </c>
      <c r="D39" t="s">
        <v>53</v>
      </c>
      <c r="E39" t="s">
        <v>54</v>
      </c>
      <c r="F39">
        <v>1600</v>
      </c>
      <c r="G39" t="s">
        <v>37</v>
      </c>
      <c r="H39" t="s">
        <v>25</v>
      </c>
      <c r="I39">
        <v>11.1</v>
      </c>
      <c r="J39" t="s">
        <v>28</v>
      </c>
      <c r="K39" t="s">
        <v>25</v>
      </c>
    </row>
    <row r="40" spans="1:23" x14ac:dyDescent="0.2">
      <c r="A40" t="s">
        <v>51</v>
      </c>
      <c r="B40">
        <v>2010</v>
      </c>
      <c r="C40" s="6">
        <f>11915*30*30*0.000247105</f>
        <v>2649.8304674999999</v>
      </c>
      <c r="D40" t="s">
        <v>53</v>
      </c>
      <c r="E40" t="s">
        <v>54</v>
      </c>
      <c r="F40" t="s">
        <v>43</v>
      </c>
      <c r="G40" t="s">
        <v>43</v>
      </c>
      <c r="H40" t="s">
        <v>43</v>
      </c>
      <c r="I40" t="s">
        <v>43</v>
      </c>
      <c r="J40" t="s">
        <v>43</v>
      </c>
      <c r="K40" t="s">
        <v>43</v>
      </c>
    </row>
    <row r="41" spans="1:23" x14ac:dyDescent="0.2">
      <c r="A41" t="s">
        <v>52</v>
      </c>
      <c r="B41">
        <v>2010</v>
      </c>
      <c r="C41" s="6">
        <f>15166*30*30*0.000247105</f>
        <v>3372.8349870000002</v>
      </c>
      <c r="D41" t="s">
        <v>53</v>
      </c>
      <c r="E41" t="s">
        <v>54</v>
      </c>
      <c r="F41" s="3">
        <v>9.2430712871287142</v>
      </c>
      <c r="G41" t="s">
        <v>21</v>
      </c>
      <c r="H41" t="s">
        <v>58</v>
      </c>
      <c r="I41" s="1">
        <v>713.45966996699667</v>
      </c>
      <c r="J41" t="s">
        <v>27</v>
      </c>
      <c r="K41" t="s">
        <v>58</v>
      </c>
    </row>
    <row r="42" spans="1:23" x14ac:dyDescent="0.2">
      <c r="A42" t="s">
        <v>61</v>
      </c>
      <c r="B42">
        <v>2010</v>
      </c>
      <c r="C42" s="6">
        <v>8000</v>
      </c>
      <c r="D42">
        <v>9000</v>
      </c>
      <c r="E42" t="s">
        <v>25</v>
      </c>
      <c r="F42" t="s">
        <v>43</v>
      </c>
      <c r="G42" t="s">
        <v>43</v>
      </c>
      <c r="H42" t="s">
        <v>43</v>
      </c>
      <c r="I42" t="s">
        <v>43</v>
      </c>
      <c r="J42" t="s">
        <v>43</v>
      </c>
      <c r="K42" t="s">
        <v>43</v>
      </c>
    </row>
    <row r="43" spans="1:23" x14ac:dyDescent="0.2">
      <c r="A43" t="s">
        <v>7</v>
      </c>
      <c r="B43">
        <v>2015</v>
      </c>
      <c r="C43" s="6">
        <v>537000</v>
      </c>
      <c r="D43" t="s">
        <v>15</v>
      </c>
      <c r="E43" t="s">
        <v>17</v>
      </c>
      <c r="F43" s="3">
        <v>100.41080074487897</v>
      </c>
      <c r="G43" t="s">
        <v>55</v>
      </c>
      <c r="H43" t="s">
        <v>17</v>
      </c>
      <c r="I43">
        <v>5.86</v>
      </c>
      <c r="J43" t="s">
        <v>55</v>
      </c>
      <c r="K43" t="s">
        <v>25</v>
      </c>
    </row>
    <row r="44" spans="1:23" x14ac:dyDescent="0.2">
      <c r="A44" t="s">
        <v>34</v>
      </c>
      <c r="B44">
        <v>2015</v>
      </c>
      <c r="C44" s="6">
        <v>32900</v>
      </c>
      <c r="D44" t="s">
        <v>15</v>
      </c>
      <c r="E44" t="s">
        <v>17</v>
      </c>
      <c r="F44" s="3">
        <v>2490</v>
      </c>
      <c r="G44" t="s">
        <v>37</v>
      </c>
      <c r="H44" t="s">
        <v>17</v>
      </c>
      <c r="I44">
        <v>32.1</v>
      </c>
      <c r="J44" t="s">
        <v>28</v>
      </c>
      <c r="K44" t="s">
        <v>25</v>
      </c>
    </row>
    <row r="45" spans="1:23" x14ac:dyDescent="0.2">
      <c r="A45" t="s">
        <v>35</v>
      </c>
      <c r="B45">
        <v>2015</v>
      </c>
      <c r="C45" s="6">
        <v>950000</v>
      </c>
      <c r="D45" t="s">
        <v>15</v>
      </c>
      <c r="E45" t="s">
        <v>17</v>
      </c>
      <c r="F45" s="3">
        <v>4.3125263157894738</v>
      </c>
      <c r="G45" t="s">
        <v>21</v>
      </c>
      <c r="H45" t="s">
        <v>17</v>
      </c>
      <c r="I45">
        <v>170</v>
      </c>
      <c r="J45" t="s">
        <v>27</v>
      </c>
      <c r="K45" t="s">
        <v>25</v>
      </c>
    </row>
    <row r="46" spans="1:23" x14ac:dyDescent="0.2">
      <c r="A46" t="s">
        <v>11</v>
      </c>
      <c r="B46">
        <v>2015</v>
      </c>
      <c r="C46" s="6">
        <v>172000</v>
      </c>
      <c r="D46" t="s">
        <v>15</v>
      </c>
      <c r="E46" t="s">
        <v>17</v>
      </c>
      <c r="F46" s="3">
        <v>38.291279069767441</v>
      </c>
      <c r="G46" t="s">
        <v>21</v>
      </c>
      <c r="H46" t="s">
        <v>17</v>
      </c>
      <c r="I46">
        <v>45.5</v>
      </c>
      <c r="J46" t="s">
        <v>27</v>
      </c>
      <c r="K46" t="s">
        <v>25</v>
      </c>
    </row>
    <row r="47" spans="1:23" x14ac:dyDescent="0.2">
      <c r="A47" t="s">
        <v>44</v>
      </c>
      <c r="B47">
        <v>2015</v>
      </c>
      <c r="C47" s="6">
        <v>310100</v>
      </c>
      <c r="D47" t="s">
        <v>15</v>
      </c>
      <c r="E47" t="s">
        <v>17</v>
      </c>
      <c r="F47" s="3">
        <v>80.557949048693956</v>
      </c>
      <c r="G47" t="s">
        <v>55</v>
      </c>
      <c r="H47" t="s">
        <v>17</v>
      </c>
      <c r="I47">
        <v>5.13</v>
      </c>
      <c r="J47" t="s">
        <v>26</v>
      </c>
      <c r="K47" t="s">
        <v>25</v>
      </c>
    </row>
    <row r="48" spans="1:23" x14ac:dyDescent="0.2">
      <c r="A48" t="s">
        <v>45</v>
      </c>
      <c r="B48">
        <v>2015</v>
      </c>
      <c r="C48" s="6">
        <v>395000</v>
      </c>
      <c r="D48" t="s">
        <v>15</v>
      </c>
      <c r="E48" t="s">
        <v>17</v>
      </c>
      <c r="F48" s="3">
        <v>93.622430379746831</v>
      </c>
      <c r="G48" t="s">
        <v>55</v>
      </c>
      <c r="H48" t="s">
        <v>17</v>
      </c>
      <c r="I48">
        <v>4.96</v>
      </c>
      <c r="J48" t="s">
        <v>26</v>
      </c>
      <c r="K48" t="s">
        <v>25</v>
      </c>
    </row>
    <row r="49" spans="1:11" x14ac:dyDescent="0.2">
      <c r="A49" t="s">
        <v>13</v>
      </c>
      <c r="B49">
        <v>2015</v>
      </c>
      <c r="C49" s="6">
        <v>236000</v>
      </c>
      <c r="D49" t="s">
        <v>15</v>
      </c>
      <c r="E49" t="s">
        <v>17</v>
      </c>
      <c r="F49" s="3">
        <v>393.72881355932202</v>
      </c>
      <c r="G49" t="s">
        <v>22</v>
      </c>
      <c r="H49" t="s">
        <v>17</v>
      </c>
      <c r="I49">
        <v>7</v>
      </c>
      <c r="J49" t="s">
        <v>28</v>
      </c>
      <c r="K49" t="s">
        <v>25</v>
      </c>
    </row>
    <row r="50" spans="1:11" x14ac:dyDescent="0.2">
      <c r="A50" t="s">
        <v>46</v>
      </c>
      <c r="B50">
        <v>2015</v>
      </c>
      <c r="C50" s="6">
        <v>301.78933649999999</v>
      </c>
      <c r="D50" t="s">
        <v>53</v>
      </c>
      <c r="E50" t="s">
        <v>54</v>
      </c>
      <c r="F50">
        <v>7.44</v>
      </c>
      <c r="G50" t="s">
        <v>21</v>
      </c>
      <c r="H50" t="s">
        <v>24</v>
      </c>
      <c r="I50">
        <v>776</v>
      </c>
      <c r="J50" t="s">
        <v>27</v>
      </c>
      <c r="K50" t="s">
        <v>24</v>
      </c>
    </row>
    <row r="51" spans="1:11" x14ac:dyDescent="0.2">
      <c r="A51" t="s">
        <v>47</v>
      </c>
      <c r="B51">
        <v>2015</v>
      </c>
      <c r="C51" s="6">
        <v>1530.0741600000001</v>
      </c>
      <c r="D51" t="s">
        <v>53</v>
      </c>
      <c r="E51" t="s">
        <v>54</v>
      </c>
      <c r="F51">
        <v>1794</v>
      </c>
      <c r="G51" t="s">
        <v>37</v>
      </c>
      <c r="H51" t="s">
        <v>25</v>
      </c>
      <c r="I51">
        <v>3.53</v>
      </c>
      <c r="J51" t="s">
        <v>57</v>
      </c>
      <c r="K51" t="s">
        <v>25</v>
      </c>
    </row>
    <row r="52" spans="1:11" x14ac:dyDescent="0.2">
      <c r="A52" t="s">
        <v>48</v>
      </c>
      <c r="B52">
        <v>2015</v>
      </c>
      <c r="C52" s="6">
        <v>474.14507400000002</v>
      </c>
      <c r="D52" t="s">
        <v>53</v>
      </c>
      <c r="E52" t="s">
        <v>54</v>
      </c>
      <c r="F52" s="3">
        <v>107.81081081081082</v>
      </c>
      <c r="G52" t="s">
        <v>37</v>
      </c>
      <c r="H52" t="s">
        <v>25</v>
      </c>
      <c r="I52">
        <v>21.245405405405407</v>
      </c>
      <c r="J52" t="s">
        <v>57</v>
      </c>
      <c r="K52" t="s">
        <v>25</v>
      </c>
    </row>
    <row r="53" spans="1:11" x14ac:dyDescent="0.2">
      <c r="A53" t="s">
        <v>49</v>
      </c>
      <c r="B53">
        <v>2015</v>
      </c>
      <c r="C53" s="6">
        <v>21250.684053000001</v>
      </c>
      <c r="D53" t="s">
        <v>53</v>
      </c>
      <c r="E53" t="s">
        <v>54</v>
      </c>
      <c r="F53">
        <v>720</v>
      </c>
      <c r="G53" t="s">
        <v>22</v>
      </c>
      <c r="H53" t="s">
        <v>25</v>
      </c>
      <c r="I53">
        <v>10.1</v>
      </c>
      <c r="J53" t="s">
        <v>28</v>
      </c>
      <c r="K53" t="s">
        <v>25</v>
      </c>
    </row>
    <row r="54" spans="1:11" x14ac:dyDescent="0.2">
      <c r="A54" t="s">
        <v>50</v>
      </c>
      <c r="B54">
        <v>2015</v>
      </c>
      <c r="C54" s="6">
        <v>11910.3374475</v>
      </c>
      <c r="D54" t="s">
        <v>53</v>
      </c>
      <c r="E54" t="s">
        <v>54</v>
      </c>
      <c r="F54">
        <f>1400/100</f>
        <v>14</v>
      </c>
      <c r="G54" t="s">
        <v>22</v>
      </c>
      <c r="H54" t="s">
        <v>25</v>
      </c>
      <c r="I54">
        <v>12.8</v>
      </c>
      <c r="J54" t="s">
        <v>28</v>
      </c>
      <c r="K54" t="s">
        <v>25</v>
      </c>
    </row>
    <row r="55" spans="1:11" x14ac:dyDescent="0.2">
      <c r="A55" t="s">
        <v>51</v>
      </c>
      <c r="B55">
        <v>2015</v>
      </c>
      <c r="C55" s="6">
        <v>2201.0383664999999</v>
      </c>
      <c r="D55" t="s">
        <v>53</v>
      </c>
      <c r="E55" t="s">
        <v>54</v>
      </c>
      <c r="F55" t="s">
        <v>43</v>
      </c>
      <c r="G55" t="s">
        <v>43</v>
      </c>
      <c r="H55" t="s">
        <v>43</v>
      </c>
      <c r="I55" t="s">
        <v>43</v>
      </c>
      <c r="J55" t="s">
        <v>43</v>
      </c>
      <c r="K55" t="s">
        <v>43</v>
      </c>
    </row>
    <row r="56" spans="1:11" x14ac:dyDescent="0.2">
      <c r="A56" t="s">
        <v>52</v>
      </c>
      <c r="B56">
        <v>2015</v>
      </c>
      <c r="C56" s="6">
        <f>8515*30*30*0.000247105</f>
        <v>1893.6891675000002</v>
      </c>
      <c r="D56" t="s">
        <v>53</v>
      </c>
      <c r="E56" t="s">
        <v>54</v>
      </c>
      <c r="F56" s="3">
        <v>8.75</v>
      </c>
      <c r="G56" t="s">
        <v>21</v>
      </c>
      <c r="H56" t="s">
        <v>58</v>
      </c>
      <c r="I56">
        <v>851.32222488611853</v>
      </c>
      <c r="J56" t="s">
        <v>27</v>
      </c>
      <c r="K56" t="s">
        <v>58</v>
      </c>
    </row>
    <row r="57" spans="1:11" x14ac:dyDescent="0.2">
      <c r="A57" t="s">
        <v>61</v>
      </c>
      <c r="B57">
        <v>2015</v>
      </c>
      <c r="C57" s="6">
        <v>8000</v>
      </c>
      <c r="D57" t="s">
        <v>15</v>
      </c>
      <c r="E57" t="s">
        <v>25</v>
      </c>
      <c r="F57" t="s">
        <v>43</v>
      </c>
      <c r="G57" t="s">
        <v>43</v>
      </c>
      <c r="H57" t="s">
        <v>43</v>
      </c>
      <c r="I57" t="s">
        <v>43</v>
      </c>
      <c r="J57" t="s">
        <v>43</v>
      </c>
      <c r="K5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23</v>
      </c>
    </row>
    <row r="8" spans="1:1" x14ac:dyDescent="0.2">
      <c r="A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GCAM Cat</vt:lpstr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Kaiser, PhD</dc:creator>
  <cp:lastModifiedBy>Kendra Kaiser</cp:lastModifiedBy>
  <dcterms:created xsi:type="dcterms:W3CDTF">2019-08-02T00:13:53Z</dcterms:created>
  <dcterms:modified xsi:type="dcterms:W3CDTF">2019-08-05T16:30:11Z</dcterms:modified>
</cp:coreProperties>
</file>