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anh\Documents\GitHub\SE07_HeThongThiTracNghiemTrucTuyen\Docs\"/>
    </mc:Choice>
  </mc:AlternateContent>
  <bookViews>
    <workbookView xWindow="0" yWindow="0" windowWidth="15480" windowHeight="8190" tabRatio="894" activeTab="6"/>
  </bookViews>
  <sheets>
    <sheet name="Cover" sheetId="1" r:id="rId1"/>
    <sheet name="Test case List" sheetId="2" r:id="rId2"/>
    <sheet name="Check Login Screen" sheetId="3" r:id="rId3"/>
    <sheet name="Check QLKT-DS screen" sheetId="4" r:id="rId4"/>
    <sheet name="Check QLKT-CN screen" sheetId="7" r:id="rId5"/>
    <sheet name="Check QLKT-TM screen" sheetId="6" r:id="rId6"/>
    <sheet name="Test Report" sheetId="5" r:id="rId7"/>
    <sheet name="Check QLTL-DS screen" sheetId="8" r:id="rId8"/>
    <sheet name="Check QLBDT-DS screen" sheetId="9" r:id="rId9"/>
    <sheet name="Check QLBDT-ThemMoi screen" sheetId="10" r:id="rId10"/>
    <sheet name="Check QLBDT-Sua screen" sheetId="11" r:id="rId11"/>
    <sheet name="Check QLTB-DS screen" sheetId="12" r:id="rId12"/>
    <sheet name="Check QLTB-ThemMoi screen" sheetId="13" r:id="rId13"/>
    <sheet name="Check QLTB-Sua screen" sheetId="14" r:id="rId14"/>
    <sheet name="Check TimKiem screen" sheetId="15" r:id="rId15"/>
    <sheet name="Check QLTS-DS screen" sheetId="16" r:id="rId16"/>
    <sheet name="Check QLTS-ThemMoi screen" sheetId="17" r:id="rId17"/>
    <sheet name="Check QLTS-Sua screen" sheetId="18" r:id="rId18"/>
    <sheet name="Check TKKQ screen" sheetId="19" r:id="rId19"/>
  </sheets>
  <definedNames>
    <definedName name="_xlnm._FilterDatabase" localSheetId="2" hidden="1">'Check Login Screen'!$A$8:$H$21</definedName>
    <definedName name="_xlnm._FilterDatabase" localSheetId="3" hidden="1">'Check QLKT-DS screen'!$A$8:$H$21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H26" i="5" l="1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H16" i="5"/>
  <c r="G16" i="5"/>
  <c r="F16" i="5"/>
  <c r="E16" i="5"/>
  <c r="H15" i="5"/>
  <c r="G15" i="5"/>
  <c r="F15" i="5"/>
  <c r="E15" i="5"/>
  <c r="D17" i="5"/>
  <c r="D16" i="5"/>
  <c r="D15" i="5"/>
  <c r="D11" i="5"/>
  <c r="E6" i="19" l="1"/>
  <c r="D6" i="19"/>
  <c r="B6" i="19"/>
  <c r="A6" i="19"/>
  <c r="E6" i="18"/>
  <c r="D6" i="18"/>
  <c r="B6" i="18"/>
  <c r="A6" i="18"/>
  <c r="E6" i="17"/>
  <c r="D6" i="17"/>
  <c r="B6" i="17"/>
  <c r="A6" i="17"/>
  <c r="E6" i="8"/>
  <c r="C6" i="8" s="1"/>
  <c r="E6" i="16"/>
  <c r="D6" i="16"/>
  <c r="B6" i="16"/>
  <c r="A6" i="16"/>
  <c r="D6" i="8"/>
  <c r="D6" i="9"/>
  <c r="B6" i="8"/>
  <c r="C6" i="19" l="1"/>
  <c r="C6" i="18"/>
  <c r="C6" i="17"/>
  <c r="C6" i="16"/>
  <c r="E6" i="15"/>
  <c r="D6" i="15"/>
  <c r="B6" i="15"/>
  <c r="A6" i="15"/>
  <c r="E6" i="14"/>
  <c r="D6" i="14"/>
  <c r="B6" i="14"/>
  <c r="A6" i="14"/>
  <c r="C6" i="15" l="1"/>
  <c r="C6" i="14"/>
  <c r="E6" i="13"/>
  <c r="D6" i="13"/>
  <c r="B6" i="13"/>
  <c r="A6" i="13"/>
  <c r="E6" i="12"/>
  <c r="D6" i="12"/>
  <c r="B6" i="12"/>
  <c r="A6" i="12"/>
  <c r="E6" i="11"/>
  <c r="D6" i="11"/>
  <c r="B6" i="11"/>
  <c r="A6" i="11"/>
  <c r="E6" i="10"/>
  <c r="D6" i="10"/>
  <c r="B6" i="10"/>
  <c r="A6" i="10"/>
  <c r="C6" i="13" l="1"/>
  <c r="C6" i="12"/>
  <c r="C6" i="11"/>
  <c r="C6" i="10"/>
  <c r="E6" i="9"/>
  <c r="B6" i="9"/>
  <c r="A6" i="9"/>
  <c r="C6" i="9" l="1"/>
  <c r="E6" i="7" l="1"/>
  <c r="D6" i="7"/>
  <c r="B6" i="7"/>
  <c r="A6" i="7"/>
  <c r="E6" i="6"/>
  <c r="D6" i="6"/>
  <c r="B6" i="6"/>
  <c r="A6" i="6"/>
  <c r="C6" i="1"/>
  <c r="A6" i="3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C6" i="6" l="1"/>
  <c r="G26" i="5"/>
  <c r="E26" i="5"/>
  <c r="C6" i="4"/>
  <c r="F12" i="5" s="1"/>
  <c r="C6" i="7"/>
  <c r="C6" i="3"/>
  <c r="F11" i="5" s="1"/>
  <c r="E28" i="5" l="1"/>
  <c r="E29" i="5"/>
  <c r="F26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<sst xmlns="http://schemas.openxmlformats.org/spreadsheetml/2006/main" count="1307" uniqueCount="558">
  <si>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</si>
  <si>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</si>
  <si>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</si>
  <si>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</si>
  <si>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</si>
  <si>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</si>
  <si>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</si>
  <si>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</si>
  <si>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</si>
  <si>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</si>
  <si>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</si>
  <si>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</si>
  <si>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</si>
  <si>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</si>
  <si>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</si>
  <si>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</si>
  <si>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</si>
  <si>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</si>
  <si>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</si>
  <si>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</si>
  <si>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</si>
  <si>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</si>
  <si>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</si>
  <si>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</si>
  <si>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</si>
  <si>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</si>
  <si>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</si>
  <si>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</si>
  <si>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</si>
  <si>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</si>
  <si>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</si>
  <si>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</si>
  <si>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</si>
  <si>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</si>
  <si>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</si>
  <si>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</si>
  <si>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</si>
  <si>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</si>
  <si>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</si>
  <si>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</si>
  <si>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</si>
  <si>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</si>
  <si>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</si>
  <si>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</si>
  <si>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</si>
  <si>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</si>
  <si>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</si>
  <si>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</si>
  <si>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</si>
  <si>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</si>
  <si>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</si>
  <si>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</si>
  <si>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</si>
  <si>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</si>
  <si>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</si>
  <si>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</si>
  <si>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</si>
  <si>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</si>
  <si>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</si>
  <si>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</si>
  <si>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</si>
  <si>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</si>
  <si>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</si>
  <si>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</si>
  <si>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</si>
  <si>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</si>
  <si>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</si>
  <si>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</si>
  <si>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</si>
  <si>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</si>
  <si>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</si>
  <si>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</si>
  <si>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</si>
  <si>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</si>
  <si>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</si>
  <si>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</si>
  <si>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</si>
  <si>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</si>
  <si>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</si>
  <si>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</si>
  <si>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</si>
  <si>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</si>
  <si>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</si>
  <si>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</si>
  <si>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</si>
  <si>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</si>
  <si>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</si>
  <si>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</si>
  <si>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</si>
  <si>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</si>
  <si>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</si>
  <si>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</si>
  <si>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</si>
  <si>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</si>
  <si>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</si>
  <si>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</si>
  <si>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</si>
  <si>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</si>
  <si>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</si>
  <si>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</si>
  <si>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</si>
  <si>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</si>
  <si>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</si>
  <si>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</si>
  <si>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</si>
  <si>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</si>
  <si>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</si>
  <si>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</si>
  <si>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</si>
  <si>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</si>
  <si>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</si>
  <si>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</si>
  <si>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</si>
  <si>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</si>
  <si>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</si>
  <si>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</si>
  <si>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</si>
  <si>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</si>
  <si>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</si>
  <si>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</si>
  <si>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</si>
  <si>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</si>
  <si>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</si>
  <si>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</si>
  <si>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</si>
  <si>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</si>
  <si>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</si>
  <si>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</si>
  <si>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</si>
  <si>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</si>
  <si>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</si>
  <si>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</si>
  <si>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</si>
  <si>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</si>
  <si>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</si>
  <si>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</si>
  <si>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</si>
  <si>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</si>
  <si>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</si>
  <si>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</si>
  <si>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</si>
  <si>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</si>
  <si>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</si>
  <si>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</si>
  <si>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</si>
  <si>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</si>
  <si>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</si>
  <si>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</si>
  <si>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</si>
  <si>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</si>
  <si>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</si>
  <si>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</si>
  <si>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</si>
  <si>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</si>
  <si>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</si>
  <si>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</si>
  <si>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</si>
  <si>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</si>
  <si>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</si>
  <si>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</si>
  <si>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</si>
  <si>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</si>
  <si>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</si>
  <si>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</si>
  <si>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</si>
  <si>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</si>
  <si>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</si>
  <si>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</si>
  <si>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</si>
  <si>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</si>
  <si>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</si>
  <si>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</si>
  <si>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</si>
  <si>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</si>
  <si>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</si>
  <si>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</si>
  <si>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</si>
  <si>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</si>
  <si>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</si>
  <si>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</si>
  <si>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</si>
  <si>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</si>
  <si>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</si>
  <si>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</si>
  <si>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</si>
  <si>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</si>
  <si>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</si>
  <si>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</si>
  <si>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</si>
  <si>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</si>
  <si>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</si>
  <si>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</si>
  <si>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</si>
  <si>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</si>
  <si>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</si>
  <si>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</si>
  <si>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</si>
  <si>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</si>
  <si>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</si>
  <si>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</si>
  <si>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</si>
  <si>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</si>
  <si>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</si>
  <si>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</si>
  <si>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</si>
  <si>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</si>
  <si>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</si>
  <si>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</si>
  <si>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</si>
  <si>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</si>
  <si>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</si>
  <si>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</si>
  <si>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</si>
  <si>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</si>
  <si>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</si>
  <si>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</si>
  <si>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</si>
  <si>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</si>
  <si>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</si>
  <si>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</si>
  <si>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</si>
  <si>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</si>
  <si>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</si>
  <si>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</si>
  <si>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</si>
  <si>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GUI-Quản lý kì thi - Sửa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</si>
  <si>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</si>
  <si>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</si>
  <si>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</si>
  <si>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</si>
  <si>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</si>
  <si>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</si>
  <si>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</si>
  <si>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</si>
  <si>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</si>
  <si>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</si>
  <si>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</si>
  <si>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</si>
  <si>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</si>
  <si>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</si>
  <si>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</si>
  <si>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Check Quản lý bộ đề thi- Danh sách  Screen</t>
  </si>
  <si>
    <t>Check Gui - Quản lý bộ đề thi_Danh sách Screen</t>
  </si>
  <si>
    <t>Gui-QLBDT_DS-1</t>
  </si>
  <si>
    <t>Gui-QLBDT_DS-2</t>
  </si>
  <si>
    <t>[Mã bộ đề thi] Column</t>
  </si>
  <si>
    <t>[Tên bộ đề thi] Column</t>
  </si>
  <si>
    <t>[Ngày cập nhật] Column</t>
  </si>
  <si>
    <t>Lấy dữ liệu từ cột MÃ ĐỀ THI trong bảng ĐỀ THI</t>
  </si>
  <si>
    <t>Lấy dữ liệu từ cột TÊN ĐỀ THI trong bảng ĐỀ THI</t>
  </si>
  <si>
    <t>Lấy dữ liệu từ cột TÊN CẤP THI trong bản CẤP THI</t>
  </si>
  <si>
    <t/>
  </si>
  <si>
    <t>FUNC-Sua-1</t>
  </si>
  <si>
    <t>Gui-QLBDT_DS-4</t>
  </si>
  <si>
    <t>Gui-QLBDT_DS-3</t>
  </si>
  <si>
    <t>Check Quản lý bộ đề thi- Thêm mới  Screen</t>
  </si>
  <si>
    <t>Check Gui - Quản lý bộ đề thi_Thêm mới Screen</t>
  </si>
  <si>
    <t>Gui-QLBDT_TM-1</t>
  </si>
  <si>
    <t>[Mã bộ đề thi] Textbox</t>
  </si>
  <si>
    <t>- Status : Editable
- Default : Blank
- Max length : 10</t>
  </si>
  <si>
    <t>[Tên bộ đề thi] Textbox</t>
  </si>
  <si>
    <t>- Status : Editable
- Default : Blank
- Max length : 20</t>
  </si>
  <si>
    <t>Gui-QLBDT_TM-2</t>
  </si>
  <si>
    <t>Gui-QLBDT_TM-3</t>
  </si>
  <si>
    <t>Gui-QLBDT_TM-4</t>
  </si>
  <si>
    <t>[Thoát]Linkbutton</t>
  </si>
  <si>
    <t>Gui-QLBDT_TM-5</t>
  </si>
  <si>
    <t xml:space="preserve">- Hiển thị thông báo xác nhận xóa
</t>
  </si>
  <si>
    <t>Thêm mới bộ đề thi khi nhập các trường với ký tự đặc biệt</t>
  </si>
  <si>
    <t>Thêm mới bộ đề thi với các trường dữ liệu được nhập với độ dài lớn nhất</t>
  </si>
  <si>
    <t>- Bộ đề thi mới được thêm vào DB
- Đóng cửa sổ thêm mới
- Quay lại trang danh sách
- Làm mới danh sách bộ đề thi</t>
  </si>
  <si>
    <t>FUNC-TM-10</t>
  </si>
  <si>
    <t>FUNC-TM-11</t>
  </si>
  <si>
    <t>Check Quản lý bộ đề thi- Sửa Screen</t>
  </si>
  <si>
    <t>Check Gui - Quản lý bộ đề thi_Sửa Screen</t>
  </si>
  <si>
    <t>Check Function Sửa</t>
  </si>
  <si>
    <t>Mở thành công màn hình Sửa</t>
  </si>
  <si>
    <t>Gui-QLBDT_Sua-1</t>
  </si>
  <si>
    <t>Gui-QLBDT_Sua-2</t>
  </si>
  <si>
    <t>Gui-QLBDT_Sua-3</t>
  </si>
  <si>
    <t>Gui-QLBDT_Sua-4</t>
  </si>
  <si>
    <t>Gui-QLBDT_Sua-5</t>
  </si>
  <si>
    <t xml:space="preserve">- Hiển thị màn hình Sửa
</t>
  </si>
  <si>
    <t>FUNC-Sua-2</t>
  </si>
  <si>
    <t>Cập nhật bộ đề thi khi nhập các trường với ký tự đặc biệt</t>
  </si>
  <si>
    <t>- Hiển thị thông báo: "Cấp thi là bắt buộc "</t>
  </si>
  <si>
    <t>- Hiển thị thông báo: "Tên bộ đề thi là bắt buộc "</t>
  </si>
  <si>
    <t>- Hiển thị thông báo: "Mã bộ đề thi là bắt buộc "</t>
  </si>
  <si>
    <t>- Hiển thị thông báo: "Đầu vào không đúng"</t>
  </si>
  <si>
    <t>Cập nhật bộ đề thi với các trường dữ liệu được nhập với độ dài lớn nhất</t>
  </si>
  <si>
    <t>- Bộ đề thi mới được thêm vào DB
- Đóng cửa sổ sửa
- Quay lại trang danh sách
- Làm mới danh sách bộ đề thi</t>
  </si>
  <si>
    <t>Thoát màn hình Sửa</t>
  </si>
  <si>
    <t>- Tại màn hình Quản lý bộ đề thi - Sửa
1. Click vào linkbutton [Thoát]</t>
  </si>
  <si>
    <t xml:space="preserve">- Tại màn hình Quản lý bộ đề thi - Danh sách
1. Click linkbutton [Sửa]
</t>
  </si>
  <si>
    <t>- Tại màn hình Quản lý bộ đề thi - Danh sách
1. Click vào linkbutton [Thêm mới]</t>
  </si>
  <si>
    <t>FUNC-Sua-3</t>
  </si>
  <si>
    <t>FUNC-Sua-4</t>
  </si>
  <si>
    <t>FUNC-Sua-5</t>
  </si>
  <si>
    <t>FUNC-Sua-6</t>
  </si>
  <si>
    <t>FUNC-Sua-7</t>
  </si>
  <si>
    <t>FUNC-Sua-8</t>
  </si>
  <si>
    <t>- Tại màn hình Quản lý bộ đề thi - Thêm mới
1. Click vào linkbutton [Thoát]</t>
  </si>
  <si>
    <t>Check Quản lý thông báo- Danh sách Screen</t>
  </si>
  <si>
    <t>Check Gui - Quản lý thông báo_Danh sách Screen</t>
  </si>
  <si>
    <t>Gui-QLTB_DS-1</t>
  </si>
  <si>
    <t>Gui-QLTB_DS-2</t>
  </si>
  <si>
    <t>Gui-QLTB_DS-3</t>
  </si>
  <si>
    <t>Gui-QLTB_DS-4</t>
  </si>
  <si>
    <t>[Nội dung] Column</t>
  </si>
  <si>
    <t>[Ngày đăng] Column</t>
  </si>
  <si>
    <t>[Mã thông báo] Column</t>
  </si>
  <si>
    <t>Lấy dữ liệu từ cột MÃ THÔNG BÁO trong bảng THÔNG BÁO</t>
  </si>
  <si>
    <t>Lấy dữ liệu từ cột NỘI DUNG trong bảng THÔNG BÁO</t>
  </si>
  <si>
    <t>- Tại màn hình Quản lý thông báo - Danh sách
1. Click vào linkbutton [Xóa]
2. Click vào xác nhận xóa</t>
  </si>
  <si>
    <t>[Thêm mới] Linkbutton</t>
  </si>
  <si>
    <t xml:space="preserve">- Tại màn hình Quản lý kỳ thi - danh sách
1. Click vào linkbutton [Xóa]
2. Click vào hủy </t>
  </si>
  <si>
    <t>- Tại màn hình quản lý kỳ thi - danh sách
1. Click vào linkbutton xóa
2. Click vào hủy</t>
  </si>
  <si>
    <t>Check Quản lý thông báo- Thêm mới  Screen</t>
  </si>
  <si>
    <t>Check Gui - Quản lý thông báo_Thêm mới Screen</t>
  </si>
  <si>
    <t>[Mã thông báo] Textbox</t>
  </si>
  <si>
    <t>- Tại màn hình Quản lý thông báo - Danh sách
1. Click vào linkbutton [Thêm mới]</t>
  </si>
  <si>
    <t>Thêm mới thông báo khi nhập các trường với ký tự đặc biệt</t>
  </si>
  <si>
    <t>Thêm mới thông báo với các trường dữ liệu được nhập với độ dài lớn nhất</t>
  </si>
  <si>
    <t>- Tại màn hình Quản lý thông báo - Thêm mới
1. Click vào linkbutton [Thoát]</t>
  </si>
  <si>
    <t>[Nội dung] Textbox</t>
  </si>
  <si>
    <t>- Status : Editable
- Default : Blank
- Max length : 100</t>
  </si>
  <si>
    <t>- Thông báo mới được thêm vào DB
- Đóng cửa sổ thêm mới
- Quay lại trang danh sách
- Làm mới danh sách thông báo</t>
  </si>
  <si>
    <t>- Hiển thị thông báo: "Mã thông báo là bắt buộc "</t>
  </si>
  <si>
    <t>Thêm mới thông báo khi không nhập trường Mã thông báo, hoặc Mã thông báo là các khoảng trắng</t>
  </si>
  <si>
    <t>Thêm mới thông báo khi không nhập trường Nội dung thông báo hoặc Nội dung thông báo là các khoảng trắng</t>
  </si>
  <si>
    <t>- Hiển thị thông báo: "Nội dung thông báo là bắt buộc "</t>
  </si>
  <si>
    <t>Thêm mới thông báo khi nhập vào Mã thông báo bị trùng</t>
  </si>
  <si>
    <t>- Hiển thị thông báo: "Mã thông báo đã có trong hệ thống "</t>
  </si>
  <si>
    <t>Quay lại màn hình Quản lý thông báo - Danh sách</t>
  </si>
  <si>
    <t>Cập nhật bộ đề thi khi không nhập trường Mã bộ đề thi, hoặc Mã bộ đề thi là các khoảng trắng</t>
  </si>
  <si>
    <t>Cập nhật bộ đề thi khi không nhập trường Tên bộ đề thi hoặc Tên bộ đề thi là các khoảng trắng</t>
  </si>
  <si>
    <t>Cập nhật bộ đề thi khi không nhập trường Cấp thi hoặc Cấp thi là các khoảng trắng</t>
  </si>
  <si>
    <t>Quay lại màn hình Quản lý bộ đề thi - Danh sách</t>
  </si>
  <si>
    <t>Thêm mới bộ đề thi khi nhập vào Mã bộ đề thi bị trùng</t>
  </si>
  <si>
    <t>- Hiển thị thông báo: "Mã bộ đề thi đã có trong hệ thống"</t>
  </si>
  <si>
    <t>Thêm mới bộ đề thi khi không nhập trường Cấp thi hoặc Cấp thi là các khoảng trắng</t>
  </si>
  <si>
    <t>Thêm mới bộ đề thi khi không nhập trường Tên bộ đề thi hoặc Tên bộ đề thi là các khoảng trắng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</si>
  <si>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</si>
  <si>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Mã bộ đề thi, hoặc Mã bộ đề thi là các khoảng trắng</t>
  </si>
  <si>
    <t>Check Quản lý thông báo - Sửa Screen</t>
  </si>
  <si>
    <t>Check Gui - Quản lý thông báo_Sửa Screen</t>
  </si>
  <si>
    <t>[Tên thông báo] Textbox</t>
  </si>
  <si>
    <t xml:space="preserve">- Tại màn hình Quản lý thông báo - Danh sách
1. Click linkbutton [Sửa]
</t>
  </si>
  <si>
    <t>- Hiển thị thông báo: "Tên thông báo là bắt buộc "</t>
  </si>
  <si>
    <t>Cập nhật thông báo khi nhập các trường với ký tự đặc biệt</t>
  </si>
  <si>
    <t>Cập nhật thông báo với các trường dữ liệu được nhập với độ dài lớn nhất</t>
  </si>
  <si>
    <t>- Tại màn hình Quản lý thông báo - Sửa
1. Click vào linkbutton [Thoát]</t>
  </si>
  <si>
    <t>[Nội dung chi tiết] Textbox</t>
  </si>
  <si>
    <t>Gui-QLTB_Sua-2</t>
  </si>
  <si>
    <t>Gui-QLTB_Sua-3</t>
  </si>
  <si>
    <t>Gui-QLTB_Sua-4</t>
  </si>
  <si>
    <t>Gui-QLTB_Sua-1</t>
  </si>
  <si>
    <t>- Thông báo mới được thêm vào DB
- Đóng cửa sổ sửa
- Quay lại trang danh sách
- Làm mới danh sách thông báo</t>
  </si>
  <si>
    <t>Cập nhật thông báo khi không nhập trường Tên thông báo, hoặc Tên thông báo là các khoảng trắng</t>
  </si>
  <si>
    <t>Cập nhật thông báo khi không nhập trường Nội dung thông báo hoặc Nội dung thông báo là các khoảng trắng</t>
  </si>
  <si>
    <t>Check Tìm kiếm Screen</t>
  </si>
  <si>
    <t>Check Gui - Tìm kiếm Screen</t>
  </si>
  <si>
    <t>Check Function Tìm kiếm</t>
  </si>
  <si>
    <t>[Nội dung tìm kiếm] Textbox</t>
  </si>
  <si>
    <t xml:space="preserve">- Tại màn hình Home
1. Click button [Tìm kiếm]
</t>
  </si>
  <si>
    <t xml:space="preserve">- Hiển thị màn hình Tìm kiếm
</t>
  </si>
  <si>
    <t>Tìm kiếm thành công</t>
  </si>
  <si>
    <t>- Hệ thống truy vấn vào DB
- Hiển thị các kết quả tìm kiếm được</t>
  </si>
  <si>
    <t>Tìm kiếm khi không nhập Nội dung tìm kiếm hoặc Nội dung tìm kiếm là các khoảng trắng</t>
  </si>
  <si>
    <t>[Tìm kiếm] Button</t>
  </si>
  <si>
    <t>- Tại màn hình Tìm kiếm
1. Nhập vào Nội dung cần tìm kiếm
2. Click button [Tìm kiếm]</t>
  </si>
  <si>
    <t>- Tại màn hình Tìm kiếm
1. Bỏ trống textbox Nội dung tìm kiếm hoặc nhập vào các ký tự khoảng trắng
2. Click button [Tìm kiếm]</t>
  </si>
  <si>
    <t>- Hiển thị thông báo: "Không tìm thấy nội dung cần tìm"</t>
  </si>
  <si>
    <t>Tìm kiếm khi nhập các trường với ký tự đặc biệt</t>
  </si>
  <si>
    <t>- Tại màn hình Tìm kiếm
1. 1. Nhập vào"$$$%" vào các textbox
2. Click button [Tìm kiếm]</t>
  </si>
  <si>
    <t>Thoát màn hình Tìm kiếm</t>
  </si>
  <si>
    <t>- Tại màn hình Tìm kiếm
1. Click vào linkbutton [Thoát]</t>
  </si>
  <si>
    <t>Quay lại màn hình Home</t>
  </si>
  <si>
    <t>Check Quản lý thí sinh- Danh sách Screen</t>
  </si>
  <si>
    <t>Check Gui - Quản lý thí sinh_Danh sách Screen</t>
  </si>
  <si>
    <t>- Tại màn hình Quản lý thí sinh - Danh sách
1. Click vào linkbutton [Xóa]
2. Click vào xác nhận xóa</t>
  </si>
  <si>
    <t>[SDB] Column</t>
  </si>
  <si>
    <t>[Tên thí sinh] Column</t>
  </si>
  <si>
    <t>[Ngày sinh] Column</t>
  </si>
  <si>
    <t>Lấy dữ liệu từ cột SBD trong bảng THÍ SINH</t>
  </si>
  <si>
    <t>Lấy dữ liệu từ cột TÊN NGƯỜI DÙNG trong bảng NGƯỜI DÙNG</t>
  </si>
  <si>
    <t>Lấy dữ liệu từ cột NGÀY SINH trong bảng NGƯỜI DÙNG</t>
  </si>
  <si>
    <t>Lấy dữ liệu từ cột MÃ KỲ THI trong bảng KỲ THI</t>
  </si>
  <si>
    <t>Gui-QLTS_DS-1</t>
  </si>
  <si>
    <t>Gui-QLTS_DS-2</t>
  </si>
  <si>
    <t>Gui-QLTS_DS-3</t>
  </si>
  <si>
    <t>Gui-QLTS_DS-4</t>
  </si>
  <si>
    <t>Check Quản lý thí sinh- Thêm mới  Screen</t>
  </si>
  <si>
    <t>Check Gui - Quản lý thí sinh_Thêm mới Screen</t>
  </si>
  <si>
    <t>Thêm mới thí sinh khi nhập các trường với ký tự đặc biệt</t>
  </si>
  <si>
    <t>Thêm mới thí sinh khi nhập vào Mã thí sinh bị trùng</t>
  </si>
  <si>
    <t>Thêm mới thí sinh với các trường dữ liệu được nhập với độ dài lớn nhất</t>
  </si>
  <si>
    <t>Gui-QLTS_TM-1</t>
  </si>
  <si>
    <t>Gui-QLTS_TM-2</t>
  </si>
  <si>
    <t>Gui-QLTS_TM-4</t>
  </si>
  <si>
    <t>Gui-QLTS_TM-5</t>
  </si>
  <si>
    <t>[SBD] Textbox</t>
  </si>
  <si>
    <t>[Tên thí sinh] Textbox</t>
  </si>
  <si>
    <t>[Ngày sinh] Textbox</t>
  </si>
  <si>
    <t>[Giới tính] Textbox</t>
  </si>
  <si>
    <t>Gui-QLTS_TM-3</t>
  </si>
  <si>
    <t>Gui-QLTS_TM-6</t>
  </si>
  <si>
    <t>Gui-QLTS_TM-7</t>
  </si>
  <si>
    <t xml:space="preserve">- Tại màn hình Quản thí sinh thi - Danh sách
1. Click linkbutton thêm mới
</t>
  </si>
  <si>
    <t>- Tại màn hình Quản thí sinh thi - Thêm mới
1. Nhập vào toàn bộ những thông tin cần thiết
2. Click button [Submit]</t>
  </si>
  <si>
    <t>- Thí sinh mới được thêm vào DB
- Đóng cửa sổ thêm mới
- Quay lại trang danh sách
- Làm mới danh sách thí sinh</t>
  </si>
  <si>
    <t>Thêm mới thí sinh khi không nhập trường SDB, hoặc SBD là các khoảng trắng</t>
  </si>
  <si>
    <t>- Tại màn hình Quản thí sinh thi - Thêm mới
1. Nhập vào toàn bộ những thông tin cần thiết ngoại trừ SBD
2. Click button [Submit]</t>
  </si>
  <si>
    <t>- Hiển thị thông báo: "SBD là bắt buộc "</t>
  </si>
  <si>
    <t>Thêm mới thí sinh khi không nhập trường Tên thí sinh hoặc Tên thí sinh là các khoảng trắng</t>
  </si>
  <si>
    <t>- Tại màn hình Quản thí sinh thi - Thêm mới
1. Nhập vào toàn bộ những thông tin cần thiết ngoại trừ Tên thí sinh
2. Click button [Submit]</t>
  </si>
  <si>
    <t>- Hiển thị thông báo: "Tên thí sinh là bắt buộc"</t>
  </si>
  <si>
    <t>Thêm mới thí sinh khi không nhập trường Ngày sinh hoặc Ngày sinh là các khoảng trắng</t>
  </si>
  <si>
    <t>- Tại màn hình Quản thí sinh thi - Thêm mới
1. Nhập vào toàn bộ những thông tin cần thiết ngoại trừ Ngày sinh
2. Click button [Submit]</t>
  </si>
  <si>
    <t>- Hiển thị thông báo: "Ngày sinh là bắt buộc"</t>
  </si>
  <si>
    <t>Thêm mới thí sinh khi không nhập trường Giới tính hoặc Giới tính là các khoảng trắng</t>
  </si>
  <si>
    <t>- Tại màn hình Quản thí sinh thi - Thêm mới
1. Nhập vào toàn bộ những thông tin cần thiết ngoại trừ Giới tính
2. Click button [Submit]</t>
  </si>
  <si>
    <t>- Hiển thị thông báo: "Giới tính là bắt buộc"</t>
  </si>
  <si>
    <t>Thêm mới thí sinh khi không nhập trường Mã kỳ thi hoặc Mã kỳ thi là những khoảng trắng</t>
  </si>
  <si>
    <t>- Tại màn hình Quản thí sinh thi - Thêm mới
1. Nhập vào toàn bộ những thông tin cần thiết ngoại trừ Mã kỳ thi
2. Click button [Submit]</t>
  </si>
  <si>
    <t>- Hiển thị thông báo: "Mã kỳ thi là bắt buộc"</t>
  </si>
  <si>
    <t>- Tại màn hình Quản thí sinh thi - Thêm mới
1. Nhập vào"$$$%" vào các textbox
2. Click button [Submit]</t>
  </si>
  <si>
    <t>- Tại màn hình Quản thí sinh thi - Thêm mới
1. Nhập vào Mã thí sinh đã có trong DB
2. Nhập vào toàn bộ những thông tin cần thiết
3. Click button [Submit]</t>
  </si>
  <si>
    <t>- Hiển thị thông báo: "Mã thí sinh đã có trong hệ thống "</t>
  </si>
  <si>
    <t>- Tại màn hình Quản thí sinh thi - Thêm mới
1. Nhập vào toàn bộ những thông tin cần thiết với độ dài lớn nhất
2. Click button [Submit]</t>
  </si>
  <si>
    <t>Quay lại màn hình Quản thí sinh thi - Danh sách</t>
  </si>
  <si>
    <t>- Tại màn hình Quản thí sinh thi - Thêm mới
1. Click vào linkbutton [Thoát]</t>
  </si>
  <si>
    <t>Check Quản lý thí sinh- Sửa Screen</t>
  </si>
  <si>
    <t>Check Gui - Quản lý thí sinh_Sửa Screen</t>
  </si>
  <si>
    <t>Gui-QLTS_Sua-1</t>
  </si>
  <si>
    <t>Gui-QLTS_Sua-2</t>
  </si>
  <si>
    <t>Gui-QLTS_Sua-3</t>
  </si>
  <si>
    <t>Gui-QLTS_Sua-4</t>
  </si>
  <si>
    <t>Gui-QLTS_Sua-5</t>
  </si>
  <si>
    <t>Gui-QLTS_Sua-6</t>
  </si>
  <si>
    <t>Gui-QLTS_Sua-7</t>
  </si>
  <si>
    <t>Mở thành công màn hình sửa</t>
  </si>
  <si>
    <t xml:space="preserve">- Tại màn hình Quản thí sinh thi - Danh sách
1. Click linkbutton sửa
</t>
  </si>
  <si>
    <t xml:space="preserve">- Hiển thị màn hình sửa
</t>
  </si>
  <si>
    <t>- Tại màn hình Quản thí sinh thi - Sửa
1. Nhập vào toàn bộ những thông tin cần thiết
2. Click button [Submit]</t>
  </si>
  <si>
    <t>- Thí sinh mới được thêm vào DB
- Đóng cửa sổ Sửa
- Quay lại trang danh sách
- Làm mới danh sách thí sinh</t>
  </si>
  <si>
    <t>- Tại màn hình Quản thí sinh thi - Sửa
1. Nhập vào toàn bộ những thông tin cần thiết ngoại trừ SBD
2. Click button [Submit]</t>
  </si>
  <si>
    <t>- Tại màn hình Quản thí sinh thi - Sửa
1. Nhập vào toàn bộ những thông tin cần thiết ngoại trừ Tên thí sinh
2. Click button [Submit]</t>
  </si>
  <si>
    <t>- Tại màn hình Quản thí sinh thi - Sửa
1. Nhập vào toàn bộ những thông tin cần thiết ngoại trừ Ngày sinh
2. Click button [Submit]</t>
  </si>
  <si>
    <t>- Tại màn hình Quản thí sinh thi - Sửa
1. Nhập vào toàn bộ những thông tin cần thiết ngoại trừ Giới tính
2. Click button [Submit]</t>
  </si>
  <si>
    <t>- Tại màn hình Quản thí sinh thi - Sửa
1. Nhập vào toàn bộ những thông tin cần thiết ngoại trừ Mã kỳ thi
2. Click button [Submit]</t>
  </si>
  <si>
    <t>- Tại màn hình Quản thí sinh thi - Sửa
1. Nhập vào"$$$%" vào các textbox
2. Click button [Submit]</t>
  </si>
  <si>
    <t>- Tại màn hình Quản thí sinh thi - Sửa
1. Nhập vào Mã thí sinh đã có trong DB
2. Nhập vào toàn bộ những thông tin cần thiết
3. Click button [Submit]</t>
  </si>
  <si>
    <t>- Tại màn hình Quản thí sinh thi - Sửa
1. Nhập vào toàn bộ những thông tin cần thiết với độ dài lớn nhất
2. Click button [Submit]</t>
  </si>
  <si>
    <t>- Tại màn hình Quản thí sinh thi - Sửa
1. Click vào linkbutton [Thoát]</t>
  </si>
  <si>
    <t>- Thí sinh mới được cập nhật vào DB
- Đóng cửa sổ Sửa
- Quay lại trang danh sách
- Làm mới danh sách thí sinh</t>
  </si>
  <si>
    <t>Cập nhật thí sinh khi không nhập trường SDB, hoặc SBD là các khoảng trắng</t>
  </si>
  <si>
    <t>Cập nhật thí sinh khi không nhập trường Tên thí sinh hoặc Tên thí sinh là các khoảng trắng</t>
  </si>
  <si>
    <t>Cập nhật thí sinh khi không nhập trường Ngày sinh hoặc Ngày sinh là các khoảng trắng</t>
  </si>
  <si>
    <t>Cập nhật thí sinh khi không nhập trường Giới tính hoặc Giới tính là các khoảng trắng</t>
  </si>
  <si>
    <t>Cập nhật thí sinh khi không nhập trường Mã kỳ thi hoặc Mã kỳ thi là những khoảng trắng</t>
  </si>
  <si>
    <t>Cập nhật thí sinh khi nhập các trường với ký tự đặc biệt</t>
  </si>
  <si>
    <t>Cập nhật thí sinh với các trường dữ liệu được nhập với độ dài lớn nhất</t>
  </si>
  <si>
    <t>Cập nhật thí sinh khi nhập vào Mã thí sinh bị trùng</t>
  </si>
  <si>
    <t>FUNC-Sua-9</t>
  </si>
  <si>
    <t>FUNC-Sua-10</t>
  </si>
  <si>
    <t>FUNC-Sua-11</t>
  </si>
  <si>
    <t>Check Thống kê kết quả Screen</t>
  </si>
  <si>
    <t>Lấy dữ liệu từ cột SBD trong bảng ĐIỂM</t>
  </si>
  <si>
    <t>Lấy dữ liệu từ cột TÊN THÍ SINH trong bảng NGƯỜI DÙNG</t>
  </si>
  <si>
    <t>Lấy dữ liệu từ cột GIỚI TÍNH trong bảng NGƯỜI DÙNG</t>
  </si>
  <si>
    <t>Lấy dữ liệu từ cột MÃ KỲ THI  trong bảng THÍ SINH</t>
  </si>
  <si>
    <t>Gui-TKKQ-5</t>
  </si>
  <si>
    <t>Gui-TKKQ-4</t>
  </si>
  <si>
    <t>Gui-TKKQ-3</t>
  </si>
  <si>
    <t>Gui-TKKQ-2</t>
  </si>
  <si>
    <t>Gui-TKKQ-1</t>
  </si>
  <si>
    <t>Gui-TKKQ-6</t>
  </si>
  <si>
    <t>Gui-TKKQ-8</t>
  </si>
  <si>
    <t>Gui-TKKQ-7</t>
  </si>
  <si>
    <t>[Điểm thi] Textbox</t>
  </si>
  <si>
    <t>Lấy dữ liệu từ cột ĐIỂM THI  trong bảng ĐIỂM</t>
  </si>
  <si>
    <t>Check Function</t>
  </si>
  <si>
    <t>Check Gui - Thống kê kết quả Screen</t>
  </si>
  <si>
    <t>Gui-TimKiem-1</t>
  </si>
  <si>
    <t>Gui-TimKiem-3</t>
  </si>
  <si>
    <t>Gui-TimKiem-4</t>
  </si>
  <si>
    <t>FUNC-TimKiem-1</t>
  </si>
  <si>
    <t>FUNC-TimKiem-2</t>
  </si>
  <si>
    <t>FUNC-TimKiem-3</t>
  </si>
  <si>
    <t>FUNC-TimKiem-4</t>
  </si>
  <si>
    <t>FUNC-TimKiem-5</t>
  </si>
  <si>
    <t>Mở thành công màn hình tìm kiếm</t>
  </si>
  <si>
    <t>- Tại màn hình Quản lý thông báo - Sửa
1. Nhập vào toàn bộ những thông tin cần thiết
2. Click button [Submit]</t>
  </si>
  <si>
    <t>- Tại màn hình Quản lý thông báo - Sửa
1. Nhập vào toàn bộ những thông tin cần thiết ngoại trừ Tên thông báo
2. Click button [Submit]</t>
  </si>
  <si>
    <t>- Tại màn hình Quản lý thông báo - Sửa
1. Nhập vào toàn bộ những thông tin cần thiết ngoại trừ Nội dung thông báo
2. Click button [Submit]</t>
  </si>
  <si>
    <t>- Tại màn hình Quản lý thông báo - Sửa
1. Nhập vào"$$$%" vào các textbox
2. Click button [Submit]</t>
  </si>
  <si>
    <t>- Tại màn hình Quản lý thông báo - Sửa
1. Nhập vào toàn bộ những thông tin cần thiết với độ dài lớn nhất
2. Click button [Submit]</t>
  </si>
  <si>
    <t>- Tại màn hình Quản lý thông báo - Thêm mới
1. Nhập vào toàn bộ những thông tin cần thiết
2. Click button [Submit]</t>
  </si>
  <si>
    <t>- Tại màn hình Quản lý thông báo - Thêm mới
1. Nhập vào toàn bộ những thông tin cần thiết ngoại trừ Mã thông báo
2. Click button [Submit]</t>
  </si>
  <si>
    <t>- Tại màn hình Quản lý thông báo - Thêm mới
1. Nhập vào toàn bộ những thông tin cần thiết ngoại trừ Nội dung thông báo
2. Click button [Submit]</t>
  </si>
  <si>
    <t>- Tại màn hình Quản lý thông báo - Thêm mới
1. Nhập vào"$$$%" vào các textbox
2. Click button [Submit]</t>
  </si>
  <si>
    <t>- Tại màn hình Quản lý thông báo - Thêm mới
1. Nhập vào Mã thông báo đã có trong DB
2. Nhập vào toàn bộ những thông tin cần thiết
3. Click button [Submit]</t>
  </si>
  <si>
    <t>- Tại màn hình Quản lý thông báo - Thêm mới
1. Nhập vào toàn bộ những thông tin cần thiết với độ dài lớn nhất
2. Click button [Submit]</t>
  </si>
  <si>
    <t xml:space="preserve">- Tại màn hình Quản lý thông báo - Danh sách
1. Click vào linkbutton [Xóa]
2. Click vào hủy </t>
  </si>
  <si>
    <t>Gui-QLTB_TM-1</t>
  </si>
  <si>
    <t>Gui-QLTB_TM-2</t>
  </si>
  <si>
    <t>Gui-QLTB_TM-4</t>
  </si>
  <si>
    <t>Gui-QLTB_TM-5</t>
  </si>
  <si>
    <t>- Tại màn hình Quản lý bộ đề thi - Sửa
1. Nhập vào toàn bộ những thông tin cần thiết
2. Click button [Submit]</t>
  </si>
  <si>
    <t>- Tại màn hình Quản lý bộ đề thi - Sửa
1. Nhập vào toàn bộ những thông tin cần thiết ngoại trừ Mã bộ đề thi
2. Click button [Submit]</t>
  </si>
  <si>
    <t>- Tại màn hình Quản lý bộ đề thi - Sửa
1. Nhập vào toàn bộ những thông tin cần thiết ngoại trừ Tên bộ đề thi
2. Click button [Submit]</t>
  </si>
  <si>
    <t>- Tại màn hình Quản lý bộ đề thi - Sửa
1. Nhập vào toàn bộ những thông tin cần thiết ngoại trừ Cấp thi
2. Click button [Submit]</t>
  </si>
  <si>
    <t>- Tại màn hình Quản lý bộ đề thi - Sửa
1. Nhập vào"$$$%" vào các textbox
2. Click button [Submit]</t>
  </si>
  <si>
    <t>- Tại màn hình Quản lý bộ đề thi - Sửa
1. Nhập vào toàn bộ những thông tin cần thiết với độ dài lớn nhất
2. Click button [Submit]</t>
  </si>
  <si>
    <t>- Tại màn hình Quản lý bộ đề thi - Thêm mới
1. Nhập vào toàn bộ những thông tin cần thiết với độ dài lớn nhất
2. Click button [Submit]</t>
  </si>
  <si>
    <t>- Tại màn hình Quản lý bộ đề thi - Thêm mới
1. Nhập vào Mã bộ đề thi đã có trong DB
2. Nhập vào toàn bộ những thông tin cần thiết
3. Click button [Submit]</t>
  </si>
  <si>
    <t>- Tại màn hình Quản lý bộ đề thi - Thêm mới
1. Nhập vào"$$$%" vào các textbox
2. Click button [Submit]</t>
  </si>
  <si>
    <t>- Tại màn hình Quản lý bộ đề thi - Thêm mới
1. Nhập vào toàn bộ những thông tin cần thiết ngoại trừ Cấp thi
2. Click button [Submit]</t>
  </si>
  <si>
    <t>- Tại màn hình Quản lý bộ đề thi - Thêm mới
1. Nhập vào toàn bộ những thông tin cần thiết ngoại trừ Mã bộ đề thi
2. Click button [Submit]</t>
  </si>
  <si>
    <t>- Tại màn hình Quản lý bộ đề thi - Thêm mới
1. Nhập vào toàn bộ những thông tin cần thiết
2. Click button [Submit]</t>
  </si>
  <si>
    <t>- Tại màn hình Quản lý bộ đề thi - Danh sách
1. Click vào linkbutton [Xóa]
2. Click vào xác nhận xóa</t>
  </si>
  <si>
    <t>- Tại màn hình Quản lý kỳ thi - Danh sách
1. Click vào linkbutton [Xóa]
2. Click vào xác nhận xóa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</si>
  <si>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</si>
  <si>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</si>
  <si>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</si>
  <si>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</si>
  <si>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</si>
  <si>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</si>
  <si>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</si>
  <si>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</si>
  <si>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QLBDT-DS screen</t>
  </si>
  <si>
    <t>Check GUI-Quản lý bộ đề thi - Danh sách Screen</t>
  </si>
  <si>
    <t>Check GUI-Quản lý kì thi- Thêm mới Screen</t>
  </si>
  <si>
    <t>Check GUI-Quản lý kì thi- Danh sách Screen</t>
  </si>
  <si>
    <t>Check GUI-Quản lý bộ đề thi - Thêm mới Screen</t>
  </si>
  <si>
    <t>Check QLBDT-ThemMoi screen</t>
  </si>
  <si>
    <t>Check GUI-Quản lý bộ đề thi - Sửa Screen</t>
  </si>
  <si>
    <t>Check QLBDT-Sua screen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</si>
  <si>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</si>
  <si>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</si>
  <si>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</si>
  <si>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</si>
  <si>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</si>
  <si>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</si>
  <si>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</si>
  <si>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</si>
  <si>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</si>
  <si>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</si>
  <si>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</si>
  <si>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</si>
  <si>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</si>
  <si>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</si>
  <si>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</si>
  <si>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</si>
  <si>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Check FUNC-Xoa</t>
  </si>
  <si>
    <t>Check FUNC-TM</t>
  </si>
  <si>
    <t>Check FUNC-Sua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</si>
</sst>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6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15" fillId="2" borderId="8" xfId="1" applyNumberFormat="1" applyFill="1" applyBorder="1" applyAlignment="1" applyProtection="1">
      <alignment horizontal="left" vertical="center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5" fillId="2" borderId="8" xfId="1" quotePrefix="1" applyFill="1" applyBorder="1" applyAlignment="1">
      <alignment horizontal="left" vertical="center"/>
    </xf>
    <xf numFmtId="0" fontId="15" fillId="2" borderId="8" xfId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13" fillId="2" borderId="49" xfId="3" applyFont="1" applyFill="1" applyBorder="1" applyAlignment="1">
      <alignment horizontal="left" wrapText="1"/>
    </xf>
    <xf numFmtId="0" fontId="2" fillId="2" borderId="39" xfId="3" applyFont="1" applyFill="1" applyBorder="1" applyAlignment="1">
      <alignment vertical="center" wrapText="1"/>
    </xf>
    <xf numFmtId="0" fontId="2" fillId="2" borderId="36" xfId="3" applyFont="1" applyFill="1" applyBorder="1" applyAlignment="1">
      <alignment vertical="center" wrapText="1"/>
    </xf>
    <xf numFmtId="0" fontId="2" fillId="2" borderId="0" xfId="3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2" fillId="2" borderId="43" xfId="3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2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2" fillId="2" borderId="2" xfId="3" quotePrefix="1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17" fillId="2" borderId="39" xfId="0" quotePrefix="1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vertical="center" wrapText="1"/>
    </xf>
    <xf numFmtId="0" fontId="2" fillId="2" borderId="52" xfId="3" applyFont="1" applyFill="1" applyBorder="1" applyAlignment="1">
      <alignment vertical="center" wrapText="1"/>
    </xf>
    <xf numFmtId="0" fontId="17" fillId="2" borderId="36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7" fillId="2" borderId="50" xfId="3" applyFont="1" applyFill="1" applyBorder="1" applyAlignment="1">
      <alignment horizontal="left" wrapText="1"/>
    </xf>
    <xf numFmtId="0" fontId="7" fillId="2" borderId="50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7" fillId="2" borderId="34" xfId="3" applyFont="1" applyFill="1" applyBorder="1" applyAlignment="1">
      <alignment horizontal="left" vertical="center" wrapText="1"/>
    </xf>
    <xf numFmtId="0" fontId="2" fillId="2" borderId="53" xfId="3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2" fillId="2" borderId="46" xfId="0" applyFont="1" applyFill="1" applyBorder="1" applyAlignment="1">
      <alignment horizontal="left"/>
    </xf>
    <xf numFmtId="1" fontId="2" fillId="2" borderId="56" xfId="0" applyNumberFormat="1" applyFont="1" applyFill="1" applyBorder="1" applyAlignment="1">
      <alignment vertical="center"/>
    </xf>
    <xf numFmtId="1" fontId="2" fillId="2" borderId="56" xfId="0" applyNumberFormat="1" applyFont="1" applyFill="1" applyBorder="1"/>
    <xf numFmtId="1" fontId="2" fillId="2" borderId="55" xfId="0" applyNumberFormat="1" applyFont="1" applyFill="1" applyBorder="1"/>
    <xf numFmtId="0" fontId="15" fillId="2" borderId="54" xfId="1" quotePrefix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/>
    </xf>
    <xf numFmtId="0" fontId="2" fillId="2" borderId="58" xfId="0" applyFont="1" applyFill="1" applyBorder="1" applyAlignment="1">
      <alignment horizontal="left" vertical="center"/>
    </xf>
    <xf numFmtId="0" fontId="2" fillId="2" borderId="58" xfId="0" applyFont="1" applyFill="1" applyBorder="1" applyAlignment="1">
      <alignment horizontal="left"/>
    </xf>
    <xf numFmtId="0" fontId="2" fillId="2" borderId="57" xfId="0" applyFont="1" applyFill="1" applyBorder="1" applyAlignment="1">
      <alignment horizontal="left"/>
    </xf>
    <xf numFmtId="1" fontId="2" fillId="2" borderId="27" xfId="0" applyNumberFormat="1" applyFont="1" applyFill="1" applyBorder="1" applyAlignment="1">
      <alignment vertical="center"/>
    </xf>
    <xf numFmtId="0" fontId="2" fillId="2" borderId="28" xfId="0" applyFont="1" applyFill="1" applyBorder="1" applyAlignment="1">
      <alignment horizontal="left" vertical="center"/>
    </xf>
    <xf numFmtId="1" fontId="2" fillId="2" borderId="59" xfId="0" applyNumberFormat="1" applyFont="1" applyFill="1" applyBorder="1"/>
    <xf numFmtId="0" fontId="2" fillId="2" borderId="60" xfId="0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11" t="s">
        <v>0</v>
      </c>
      <c r="D2" s="211"/>
      <c r="E2" s="211"/>
      <c r="F2" s="211"/>
      <c r="G2" s="211"/>
    </row>
    <row r="3" spans="1:7">
      <c r="B3" s="6"/>
      <c r="C3" s="7"/>
      <c r="F3" s="8"/>
    </row>
    <row r="4" spans="1:7" ht="14.25" customHeight="1">
      <c r="B4" s="9" t="s">
        <v>1</v>
      </c>
      <c r="C4" s="212" t="s">
        <v>2</v>
      </c>
      <c r="D4" s="212"/>
      <c r="E4" s="212"/>
      <c r="F4" s="9" t="s">
        <v>3</v>
      </c>
      <c r="G4" s="10"/>
    </row>
    <row r="5" spans="1:7" ht="14.25" customHeight="1">
      <c r="B5" s="9" t="s">
        <v>4</v>
      </c>
      <c r="C5" s="212" t="s">
        <v>5</v>
      </c>
      <c r="D5" s="212"/>
      <c r="E5" s="212"/>
      <c r="F5" s="9" t="s">
        <v>6</v>
      </c>
      <c r="G5" s="10"/>
    </row>
    <row r="6" spans="1:7" ht="15.75" customHeight="1">
      <c r="B6" s="213" t="s">
        <v>7</v>
      </c>
      <c r="C6" s="214" t="str">
        <f>C5&amp;"_"&amp;"XXX"&amp;"_"&amp;"vx.x"</f>
        <v>&lt;Project Code&gt;_XXX_vx.x</v>
      </c>
      <c r="D6" s="214"/>
      <c r="E6" s="214"/>
      <c r="F6" s="9" t="s">
        <v>8</v>
      </c>
      <c r="G6" s="12"/>
    </row>
    <row r="7" spans="1:7" ht="13.5" customHeight="1">
      <c r="B7" s="213"/>
      <c r="C7" s="214"/>
      <c r="D7" s="214"/>
      <c r="E7" s="214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B13" sqref="B13"/>
    </sheetView>
  </sheetViews>
  <sheetFormatPr defaultRowHeight="13.5"/>
  <cols>
    <col min="1" max="1" width="11.5" style="184" customWidth="1"/>
    <col min="2" max="2" width="22.125" style="184" customWidth="1"/>
    <col min="3" max="3" width="23.75" style="184" customWidth="1"/>
    <col min="4" max="4" width="23.5" style="184" customWidth="1"/>
    <col min="5" max="5" width="22.25" style="184" customWidth="1"/>
    <col min="6" max="6" width="9" style="184"/>
    <col min="7" max="7" width="10.75" style="184" customWidth="1"/>
    <col min="8" max="8" width="14.375" style="184" customWidth="1"/>
    <col min="9" max="16384" width="9" style="184"/>
  </cols>
  <sheetData>
    <row r="1" spans="1:8" ht="14.25" thickBot="1"/>
    <row r="2" spans="1:8">
      <c r="A2" s="191" t="s">
        <v>25</v>
      </c>
      <c r="B2" s="230" t="s">
        <v>255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COUNTIF(F10:F1007,"Pass")</f>
        <v>14</v>
      </c>
      <c r="B6" s="77">
        <f>COUNTIF(F10:F1007,"Fail")</f>
        <v>0</v>
      </c>
      <c r="C6" s="77">
        <f>E6-D6-B6-A6</f>
        <v>0</v>
      </c>
      <c r="D6" s="78">
        <f>COUNTIF(F$10:F$1007,"N/A")</f>
        <v>0</v>
      </c>
      <c r="E6" s="219">
        <f>COUNTA(A10:A1007)</f>
        <v>14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256</v>
      </c>
      <c r="C9" s="84"/>
      <c r="D9" s="84"/>
      <c r="E9" s="84"/>
      <c r="F9" s="84"/>
      <c r="G9" s="84"/>
      <c r="H9" s="85"/>
    </row>
    <row r="10" spans="1:8" ht="41.25" customHeight="1">
      <c r="A10" s="194" t="s">
        <v>257</v>
      </c>
      <c r="B10" s="195" t="s">
        <v>258</v>
      </c>
      <c r="C10" s="196"/>
      <c r="D10" s="197" t="s">
        <v>259</v>
      </c>
      <c r="E10" s="198"/>
      <c r="F10" s="185" t="s">
        <v>26</v>
      </c>
      <c r="G10" s="185"/>
      <c r="H10" s="199"/>
    </row>
    <row r="11" spans="1:8" ht="41.25" customHeight="1">
      <c r="A11" s="181" t="s">
        <v>262</v>
      </c>
      <c r="B11" s="181" t="s">
        <v>260</v>
      </c>
      <c r="C11" s="155"/>
      <c r="D11" s="200" t="s">
        <v>261</v>
      </c>
      <c r="E11" s="201"/>
      <c r="F11" s="186" t="s">
        <v>26</v>
      </c>
      <c r="G11" s="185"/>
      <c r="H11" s="199"/>
    </row>
    <row r="12" spans="1:8" ht="42" customHeight="1">
      <c r="A12" s="181" t="s">
        <v>263</v>
      </c>
      <c r="B12" s="181" t="s">
        <v>134</v>
      </c>
      <c r="C12" s="155"/>
      <c r="D12" s="200" t="s">
        <v>261</v>
      </c>
      <c r="E12" s="201"/>
      <c r="F12" s="187" t="s">
        <v>26</v>
      </c>
      <c r="G12" s="185"/>
      <c r="H12" s="199"/>
    </row>
    <row r="13" spans="1:8" ht="25.5">
      <c r="A13" s="181" t="s">
        <v>264</v>
      </c>
      <c r="B13" s="181" t="s">
        <v>138</v>
      </c>
      <c r="C13" s="155"/>
      <c r="D13" s="200" t="s">
        <v>64</v>
      </c>
      <c r="E13" s="201"/>
      <c r="F13" s="187" t="s">
        <v>26</v>
      </c>
      <c r="G13" s="185"/>
      <c r="H13" s="199"/>
    </row>
    <row r="14" spans="1:8" ht="25.5">
      <c r="A14" s="181" t="s">
        <v>266</v>
      </c>
      <c r="B14" s="181" t="s">
        <v>265</v>
      </c>
      <c r="C14" s="156"/>
      <c r="D14" s="202" t="s">
        <v>64</v>
      </c>
      <c r="E14" s="203"/>
      <c r="F14" s="188" t="s">
        <v>26</v>
      </c>
      <c r="G14" s="185"/>
      <c r="H14" s="199"/>
    </row>
    <row r="15" spans="1:8">
      <c r="A15" s="142"/>
      <c r="B15" s="142" t="s">
        <v>141</v>
      </c>
      <c r="C15" s="136"/>
      <c r="D15" s="136"/>
      <c r="E15" s="136"/>
      <c r="F15" s="136"/>
      <c r="G15" s="136"/>
      <c r="H15" s="164"/>
    </row>
    <row r="16" spans="1:8" ht="51">
      <c r="A16" s="185" t="s">
        <v>142</v>
      </c>
      <c r="B16" s="204" t="s">
        <v>143</v>
      </c>
      <c r="C16" s="204" t="s">
        <v>294</v>
      </c>
      <c r="D16" s="204" t="s">
        <v>267</v>
      </c>
      <c r="E16" s="185"/>
      <c r="F16" s="185" t="s">
        <v>26</v>
      </c>
      <c r="G16" s="185"/>
      <c r="H16" s="199"/>
    </row>
    <row r="17" spans="1:8" ht="63.75">
      <c r="A17" s="185" t="s">
        <v>146</v>
      </c>
      <c r="B17" s="204" t="s">
        <v>147</v>
      </c>
      <c r="C17" s="204" t="s">
        <v>520</v>
      </c>
      <c r="D17" s="204" t="s">
        <v>270</v>
      </c>
      <c r="E17" s="185"/>
      <c r="F17" s="183" t="s">
        <v>26</v>
      </c>
      <c r="G17" s="185"/>
      <c r="H17" s="199"/>
    </row>
    <row r="18" spans="1:8" ht="76.5">
      <c r="A18" s="185" t="s">
        <v>150</v>
      </c>
      <c r="B18" s="204" t="s">
        <v>343</v>
      </c>
      <c r="C18" s="204" t="s">
        <v>519</v>
      </c>
      <c r="D18" s="204" t="s">
        <v>287</v>
      </c>
      <c r="E18" s="185"/>
      <c r="F18" s="183" t="s">
        <v>26</v>
      </c>
      <c r="G18" s="185"/>
      <c r="H18" s="199"/>
    </row>
    <row r="19" spans="1:8" ht="76.5">
      <c r="A19" s="185" t="s">
        <v>153</v>
      </c>
      <c r="B19" s="185" t="s">
        <v>341</v>
      </c>
      <c r="C19" s="204" t="s">
        <v>342</v>
      </c>
      <c r="D19" s="204" t="s">
        <v>286</v>
      </c>
      <c r="E19" s="185"/>
      <c r="F19" s="183" t="s">
        <v>26</v>
      </c>
      <c r="G19" s="185"/>
      <c r="H19" s="199"/>
    </row>
    <row r="20" spans="1:8" ht="76.5">
      <c r="A20" s="185" t="s">
        <v>156</v>
      </c>
      <c r="B20" s="185" t="s">
        <v>340</v>
      </c>
      <c r="C20" s="204" t="s">
        <v>518</v>
      </c>
      <c r="D20" s="204" t="s">
        <v>285</v>
      </c>
      <c r="E20" s="185"/>
      <c r="F20" s="183" t="s">
        <v>26</v>
      </c>
      <c r="G20" s="185"/>
      <c r="H20" s="199"/>
    </row>
    <row r="21" spans="1:8" ht="63.75">
      <c r="A21" s="185" t="s">
        <v>159</v>
      </c>
      <c r="B21" s="185" t="s">
        <v>268</v>
      </c>
      <c r="C21" s="204" t="s">
        <v>517</v>
      </c>
      <c r="D21" s="204" t="s">
        <v>288</v>
      </c>
      <c r="E21" s="185"/>
      <c r="F21" s="183" t="s">
        <v>26</v>
      </c>
      <c r="G21" s="185"/>
      <c r="H21" s="199"/>
    </row>
    <row r="22" spans="1:8" ht="89.25">
      <c r="A22" s="185" t="s">
        <v>162</v>
      </c>
      <c r="B22" s="185" t="s">
        <v>338</v>
      </c>
      <c r="C22" s="204" t="s">
        <v>516</v>
      </c>
      <c r="D22" s="204" t="s">
        <v>339</v>
      </c>
      <c r="E22" s="185"/>
      <c r="F22" s="183" t="s">
        <v>26</v>
      </c>
      <c r="G22" s="185"/>
      <c r="H22" s="199"/>
    </row>
    <row r="23" spans="1:8" ht="76.5">
      <c r="A23" s="185" t="s">
        <v>173</v>
      </c>
      <c r="B23" s="185" t="s">
        <v>269</v>
      </c>
      <c r="C23" s="204" t="s">
        <v>515</v>
      </c>
      <c r="D23" s="204" t="s">
        <v>270</v>
      </c>
      <c r="E23" s="185"/>
      <c r="F23" s="183" t="s">
        <v>26</v>
      </c>
      <c r="G23" s="185"/>
      <c r="H23" s="199"/>
    </row>
    <row r="24" spans="1:8" ht="38.25">
      <c r="A24" s="185" t="s">
        <v>177</v>
      </c>
      <c r="B24" s="185" t="s">
        <v>180</v>
      </c>
      <c r="C24" s="204" t="s">
        <v>301</v>
      </c>
      <c r="D24" s="204" t="s">
        <v>337</v>
      </c>
      <c r="E24" s="185"/>
      <c r="F24" s="183" t="s">
        <v>26</v>
      </c>
      <c r="G24" s="183"/>
      <c r="H24" s="183"/>
    </row>
    <row r="29" spans="1:8">
      <c r="B29" s="1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84" customWidth="1"/>
    <col min="2" max="2" width="22.5" style="184" customWidth="1"/>
    <col min="3" max="3" width="28.125" style="184" customWidth="1"/>
    <col min="4" max="4" width="24.5" style="184" customWidth="1"/>
    <col min="5" max="5" width="19.375" style="184" customWidth="1"/>
    <col min="6" max="6" width="9" style="184"/>
    <col min="7" max="7" width="10.375" style="184" customWidth="1"/>
    <col min="8" max="8" width="15.125" style="184" customWidth="1"/>
    <col min="9" max="16384" width="9" style="184"/>
  </cols>
  <sheetData>
    <row r="1" spans="1:8" ht="14.25" thickBot="1"/>
    <row r="2" spans="1:8">
      <c r="A2" s="191" t="s">
        <v>25</v>
      </c>
      <c r="B2" s="230" t="s">
        <v>273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COUNTIF(F10:F1006,"Pass")</f>
        <v>13</v>
      </c>
      <c r="B6" s="77">
        <f>COUNTIF(F10:F1006,"Fail")</f>
        <v>0</v>
      </c>
      <c r="C6" s="77">
        <f>E6-D6-B6-A6</f>
        <v>0</v>
      </c>
      <c r="D6" s="78">
        <f>COUNTIF(F$10:F$1006,"N/A")</f>
        <v>0</v>
      </c>
      <c r="E6" s="219">
        <f>COUNTA(A10:A1006)</f>
        <v>13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274</v>
      </c>
      <c r="C9" s="84"/>
      <c r="D9" s="84"/>
      <c r="E9" s="84"/>
      <c r="F9" s="84"/>
      <c r="G9" s="84"/>
      <c r="H9" s="85"/>
    </row>
    <row r="10" spans="1:8" ht="38.25">
      <c r="A10" s="194" t="s">
        <v>277</v>
      </c>
      <c r="B10" s="195" t="s">
        <v>258</v>
      </c>
      <c r="C10" s="196"/>
      <c r="D10" s="197" t="s">
        <v>259</v>
      </c>
      <c r="E10" s="198"/>
      <c r="F10" s="185" t="s">
        <v>26</v>
      </c>
      <c r="G10" s="185"/>
      <c r="H10" s="199"/>
    </row>
    <row r="11" spans="1:8" ht="38.25">
      <c r="A11" s="181" t="s">
        <v>278</v>
      </c>
      <c r="B11" s="181" t="s">
        <v>260</v>
      </c>
      <c r="C11" s="155"/>
      <c r="D11" s="200" t="s">
        <v>261</v>
      </c>
      <c r="E11" s="201"/>
      <c r="F11" s="186" t="s">
        <v>26</v>
      </c>
      <c r="G11" s="185"/>
      <c r="H11" s="199"/>
    </row>
    <row r="12" spans="1:8" ht="38.25">
      <c r="A12" s="181" t="s">
        <v>279</v>
      </c>
      <c r="B12" s="181" t="s">
        <v>134</v>
      </c>
      <c r="C12" s="155"/>
      <c r="D12" s="200" t="s">
        <v>261</v>
      </c>
      <c r="E12" s="201"/>
      <c r="F12" s="187" t="s">
        <v>26</v>
      </c>
      <c r="G12" s="185"/>
      <c r="H12" s="199"/>
    </row>
    <row r="13" spans="1:8" ht="25.5">
      <c r="A13" s="181" t="s">
        <v>280</v>
      </c>
      <c r="B13" s="181" t="s">
        <v>138</v>
      </c>
      <c r="C13" s="155"/>
      <c r="D13" s="200" t="s">
        <v>64</v>
      </c>
      <c r="E13" s="201"/>
      <c r="F13" s="187" t="s">
        <v>26</v>
      </c>
      <c r="G13" s="185"/>
      <c r="H13" s="199"/>
    </row>
    <row r="14" spans="1:8" ht="25.5">
      <c r="A14" s="181" t="s">
        <v>281</v>
      </c>
      <c r="B14" s="181" t="s">
        <v>265</v>
      </c>
      <c r="C14" s="156"/>
      <c r="D14" s="202" t="s">
        <v>64</v>
      </c>
      <c r="E14" s="203"/>
      <c r="F14" s="188" t="s">
        <v>26</v>
      </c>
      <c r="G14" s="185"/>
      <c r="H14" s="199"/>
    </row>
    <row r="15" spans="1:8">
      <c r="A15" s="142"/>
      <c r="B15" s="142" t="s">
        <v>275</v>
      </c>
      <c r="C15" s="136"/>
      <c r="D15" s="136"/>
      <c r="E15" s="136"/>
      <c r="F15" s="136"/>
      <c r="G15" s="136"/>
      <c r="H15" s="164"/>
    </row>
    <row r="16" spans="1:8" ht="51">
      <c r="A16" s="185" t="s">
        <v>252</v>
      </c>
      <c r="B16" s="204" t="s">
        <v>276</v>
      </c>
      <c r="C16" s="204" t="s">
        <v>293</v>
      </c>
      <c r="D16" s="204" t="s">
        <v>282</v>
      </c>
      <c r="E16" s="185"/>
      <c r="F16" s="185" t="s">
        <v>26</v>
      </c>
      <c r="G16" s="185"/>
      <c r="H16" s="199"/>
    </row>
    <row r="17" spans="1:8" ht="63.75">
      <c r="A17" s="185" t="s">
        <v>283</v>
      </c>
      <c r="B17" s="204" t="s">
        <v>204</v>
      </c>
      <c r="C17" s="204" t="s">
        <v>509</v>
      </c>
      <c r="D17" s="204" t="s">
        <v>290</v>
      </c>
      <c r="E17" s="185"/>
      <c r="F17" s="183" t="s">
        <v>26</v>
      </c>
      <c r="G17" s="185"/>
      <c r="H17" s="199"/>
    </row>
    <row r="18" spans="1:8" ht="63.75">
      <c r="A18" s="185" t="s">
        <v>295</v>
      </c>
      <c r="B18" s="204" t="s">
        <v>334</v>
      </c>
      <c r="C18" s="204" t="s">
        <v>510</v>
      </c>
      <c r="D18" s="204" t="s">
        <v>287</v>
      </c>
      <c r="E18" s="185"/>
      <c r="F18" s="183" t="s">
        <v>26</v>
      </c>
      <c r="G18" s="185"/>
      <c r="H18" s="199"/>
    </row>
    <row r="19" spans="1:8" ht="63.75">
      <c r="A19" s="185" t="s">
        <v>296</v>
      </c>
      <c r="B19" s="185" t="s">
        <v>335</v>
      </c>
      <c r="C19" s="204" t="s">
        <v>511</v>
      </c>
      <c r="D19" s="204" t="s">
        <v>286</v>
      </c>
      <c r="E19" s="185"/>
      <c r="F19" s="183" t="s">
        <v>26</v>
      </c>
      <c r="G19" s="185"/>
      <c r="H19" s="199"/>
    </row>
    <row r="20" spans="1:8" ht="63.75">
      <c r="A20" s="185" t="s">
        <v>297</v>
      </c>
      <c r="B20" s="185" t="s">
        <v>336</v>
      </c>
      <c r="C20" s="204" t="s">
        <v>512</v>
      </c>
      <c r="D20" s="204" t="s">
        <v>285</v>
      </c>
      <c r="E20" s="185"/>
      <c r="F20" s="183" t="s">
        <v>26</v>
      </c>
      <c r="G20" s="185"/>
      <c r="H20" s="199"/>
    </row>
    <row r="21" spans="1:8" ht="51">
      <c r="A21" s="185" t="s">
        <v>298</v>
      </c>
      <c r="B21" s="185" t="s">
        <v>284</v>
      </c>
      <c r="C21" s="204" t="s">
        <v>513</v>
      </c>
      <c r="D21" s="204" t="s">
        <v>288</v>
      </c>
      <c r="E21" s="185"/>
      <c r="F21" s="183" t="s">
        <v>26</v>
      </c>
      <c r="G21" s="185"/>
      <c r="H21" s="199"/>
    </row>
    <row r="22" spans="1:8" ht="63.75">
      <c r="A22" s="185" t="s">
        <v>299</v>
      </c>
      <c r="B22" s="185" t="s">
        <v>289</v>
      </c>
      <c r="C22" s="204" t="s">
        <v>514</v>
      </c>
      <c r="D22" s="204" t="s">
        <v>290</v>
      </c>
      <c r="E22" s="185"/>
      <c r="F22" s="183" t="s">
        <v>26</v>
      </c>
      <c r="G22" s="185"/>
      <c r="H22" s="199"/>
    </row>
    <row r="23" spans="1:8" ht="38.25">
      <c r="A23" s="185" t="s">
        <v>300</v>
      </c>
      <c r="B23" s="185" t="s">
        <v>291</v>
      </c>
      <c r="C23" s="204" t="s">
        <v>292</v>
      </c>
      <c r="D23" s="204" t="s">
        <v>337</v>
      </c>
      <c r="E23" s="185"/>
      <c r="F23" s="183" t="s">
        <v>26</v>
      </c>
      <c r="G23" s="183"/>
      <c r="H23" s="18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3.5"/>
  <cols>
    <col min="1" max="1" width="12.125" style="184" customWidth="1"/>
    <col min="2" max="2" width="23" style="184" customWidth="1"/>
    <col min="3" max="3" width="27.375" style="184" customWidth="1"/>
    <col min="4" max="4" width="26.25" style="184" customWidth="1"/>
    <col min="5" max="5" width="22.625" style="184" customWidth="1"/>
    <col min="6" max="7" width="9" style="184"/>
    <col min="8" max="8" width="12" style="184" customWidth="1"/>
    <col min="9" max="16384" width="9" style="184"/>
  </cols>
  <sheetData>
    <row r="1" spans="1:8" ht="14.25" thickBot="1"/>
    <row r="2" spans="1:8">
      <c r="A2" s="191" t="s">
        <v>25</v>
      </c>
      <c r="B2" s="230" t="s">
        <v>302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COUNTIF(F10:F1003,"Pass")</f>
        <v>6</v>
      </c>
      <c r="B6" s="77">
        <f>COUNTIF(F10:F1003,"Fail")</f>
        <v>0</v>
      </c>
      <c r="C6" s="77">
        <f>E6-D6-B6-A6</f>
        <v>0</v>
      </c>
      <c r="D6" s="78">
        <f>COUNTIF(F$10:F$1003,"N/A")</f>
        <v>0</v>
      </c>
      <c r="E6" s="219">
        <f>COUNTA(A10:A1003)</f>
        <v>6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303</v>
      </c>
      <c r="C9" s="84"/>
      <c r="D9" s="84"/>
      <c r="E9" s="84"/>
      <c r="F9" s="84"/>
      <c r="G9" s="84"/>
      <c r="H9" s="85"/>
    </row>
    <row r="10" spans="1:8" ht="15" customHeight="1">
      <c r="A10" s="194" t="s">
        <v>304</v>
      </c>
      <c r="B10" s="195" t="s">
        <v>314</v>
      </c>
      <c r="C10" s="196"/>
      <c r="D10" s="197" t="s">
        <v>64</v>
      </c>
      <c r="E10" s="198"/>
      <c r="F10" s="185" t="s">
        <v>26</v>
      </c>
      <c r="G10" s="185"/>
      <c r="H10" s="199"/>
    </row>
    <row r="11" spans="1:8" ht="25.5">
      <c r="A11" s="223" t="s">
        <v>305</v>
      </c>
      <c r="B11" s="223" t="s">
        <v>103</v>
      </c>
      <c r="C11" s="155"/>
      <c r="D11" s="200" t="s">
        <v>104</v>
      </c>
      <c r="E11" s="201"/>
      <c r="F11" s="186" t="s">
        <v>26</v>
      </c>
      <c r="G11" s="185"/>
      <c r="H11" s="199"/>
    </row>
    <row r="12" spans="1:8" ht="25.5">
      <c r="A12" s="224"/>
      <c r="B12" s="224"/>
      <c r="C12" s="155" t="s">
        <v>310</v>
      </c>
      <c r="D12" s="200" t="s">
        <v>311</v>
      </c>
      <c r="E12" s="201"/>
      <c r="F12" s="186"/>
      <c r="G12" s="185"/>
      <c r="H12" s="199"/>
    </row>
    <row r="13" spans="1:8" ht="25.5">
      <c r="A13" s="224"/>
      <c r="B13" s="224"/>
      <c r="C13" s="155" t="s">
        <v>308</v>
      </c>
      <c r="D13" s="200" t="s">
        <v>312</v>
      </c>
      <c r="E13" s="201"/>
      <c r="F13" s="186"/>
      <c r="G13" s="185"/>
      <c r="H13" s="199"/>
    </row>
    <row r="14" spans="1:8">
      <c r="A14" s="224"/>
      <c r="B14" s="224"/>
      <c r="C14" s="156" t="s">
        <v>309</v>
      </c>
      <c r="D14" s="202" t="s">
        <v>251</v>
      </c>
      <c r="E14" s="203"/>
      <c r="F14" s="186"/>
      <c r="G14" s="185"/>
      <c r="H14" s="199"/>
    </row>
    <row r="15" spans="1:8">
      <c r="A15" s="225"/>
      <c r="B15" s="225"/>
      <c r="C15" s="156" t="s">
        <v>109</v>
      </c>
      <c r="D15" s="202" t="s">
        <v>114</v>
      </c>
      <c r="E15" s="203"/>
      <c r="F15" s="186"/>
      <c r="G15" s="185"/>
      <c r="H15" s="199"/>
    </row>
    <row r="16" spans="1:8">
      <c r="A16" s="194" t="s">
        <v>306</v>
      </c>
      <c r="B16" s="205" t="s">
        <v>116</v>
      </c>
      <c r="C16" s="180"/>
      <c r="D16" s="206" t="s">
        <v>64</v>
      </c>
      <c r="E16" s="207"/>
      <c r="F16" s="187" t="s">
        <v>26</v>
      </c>
      <c r="G16" s="194"/>
      <c r="H16" s="208"/>
    </row>
    <row r="17" spans="1:8">
      <c r="A17" s="209" t="s">
        <v>307</v>
      </c>
      <c r="B17" s="181" t="s">
        <v>118</v>
      </c>
      <c r="C17" s="181"/>
      <c r="D17" s="200" t="s">
        <v>64</v>
      </c>
      <c r="E17" s="201"/>
      <c r="F17" s="181" t="s">
        <v>26</v>
      </c>
      <c r="G17" s="181"/>
      <c r="H17" s="210"/>
    </row>
    <row r="18" spans="1:8">
      <c r="A18" s="142"/>
      <c r="B18" s="142" t="s">
        <v>120</v>
      </c>
      <c r="C18" s="136"/>
      <c r="D18" s="136"/>
      <c r="E18" s="136"/>
      <c r="F18" s="136"/>
      <c r="G18" s="136"/>
      <c r="H18" s="164"/>
    </row>
    <row r="19" spans="1:8" ht="51">
      <c r="A19" s="185" t="s">
        <v>121</v>
      </c>
      <c r="B19" s="185" t="s">
        <v>122</v>
      </c>
      <c r="C19" s="204" t="s">
        <v>313</v>
      </c>
      <c r="D19" s="204" t="s">
        <v>123</v>
      </c>
      <c r="E19" s="185"/>
      <c r="F19" s="185" t="s">
        <v>26</v>
      </c>
      <c r="G19" s="185"/>
      <c r="H19" s="199"/>
    </row>
    <row r="20" spans="1:8" ht="51">
      <c r="A20" s="185" t="s">
        <v>124</v>
      </c>
      <c r="B20" s="185" t="s">
        <v>125</v>
      </c>
      <c r="C20" s="204" t="s">
        <v>504</v>
      </c>
      <c r="D20" s="204" t="s">
        <v>127</v>
      </c>
      <c r="E20" s="185"/>
      <c r="F20" s="183" t="s">
        <v>26</v>
      </c>
      <c r="G20" s="183"/>
      <c r="H20" s="183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3.5"/>
  <cols>
    <col min="1" max="1" width="13.5" style="184" customWidth="1"/>
    <col min="2" max="2" width="21.25" style="184" customWidth="1"/>
    <col min="3" max="3" width="24.625" style="184" customWidth="1"/>
    <col min="4" max="4" width="24.875" style="184" customWidth="1"/>
    <col min="5" max="5" width="21.875" style="184" customWidth="1"/>
    <col min="6" max="6" width="11.125" style="184" customWidth="1"/>
    <col min="7" max="7" width="9" style="184"/>
    <col min="8" max="8" width="16" style="184" customWidth="1"/>
    <col min="9" max="16384" width="9" style="184"/>
  </cols>
  <sheetData>
    <row r="1" spans="1:8" ht="14.25" thickBot="1"/>
    <row r="2" spans="1:8" ht="22.5" customHeight="1">
      <c r="A2" s="191" t="s">
        <v>25</v>
      </c>
      <c r="B2" s="230" t="s">
        <v>317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COUNTIF(F10:F1005,"Pass")</f>
        <v>12</v>
      </c>
      <c r="B6" s="77">
        <f>COUNTIF(F10:F1005,"Fail")</f>
        <v>0</v>
      </c>
      <c r="C6" s="77">
        <f>E6-D6-B6-A6</f>
        <v>0</v>
      </c>
      <c r="D6" s="78">
        <f>COUNTIF(F$10:F$1005,"N/A")</f>
        <v>0</v>
      </c>
      <c r="E6" s="219">
        <f>COUNTA(A10:A1005)</f>
        <v>12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318</v>
      </c>
      <c r="C9" s="84"/>
      <c r="D9" s="84"/>
      <c r="E9" s="84"/>
      <c r="F9" s="84"/>
      <c r="G9" s="84"/>
      <c r="H9" s="85"/>
    </row>
    <row r="10" spans="1:8" ht="38.25">
      <c r="A10" s="194" t="s">
        <v>505</v>
      </c>
      <c r="B10" s="195" t="s">
        <v>319</v>
      </c>
      <c r="C10" s="196"/>
      <c r="D10" s="197" t="s">
        <v>259</v>
      </c>
      <c r="E10" s="198"/>
      <c r="F10" s="185" t="s">
        <v>26</v>
      </c>
      <c r="G10" s="185"/>
      <c r="H10" s="199"/>
    </row>
    <row r="11" spans="1:8" ht="38.25">
      <c r="A11" s="181" t="s">
        <v>506</v>
      </c>
      <c r="B11" s="181" t="s">
        <v>324</v>
      </c>
      <c r="C11" s="155"/>
      <c r="D11" s="200" t="s">
        <v>325</v>
      </c>
      <c r="E11" s="201"/>
      <c r="F11" s="186" t="s">
        <v>26</v>
      </c>
      <c r="G11" s="185"/>
      <c r="H11" s="199"/>
    </row>
    <row r="12" spans="1:8">
      <c r="A12" s="181" t="s">
        <v>507</v>
      </c>
      <c r="B12" s="181" t="s">
        <v>138</v>
      </c>
      <c r="C12" s="155"/>
      <c r="D12" s="200" t="s">
        <v>64</v>
      </c>
      <c r="E12" s="201"/>
      <c r="F12" s="187" t="s">
        <v>26</v>
      </c>
      <c r="G12" s="185"/>
      <c r="H12" s="199"/>
    </row>
    <row r="13" spans="1:8">
      <c r="A13" s="181" t="s">
        <v>508</v>
      </c>
      <c r="B13" s="181" t="s">
        <v>265</v>
      </c>
      <c r="C13" s="156"/>
      <c r="D13" s="202" t="s">
        <v>64</v>
      </c>
      <c r="E13" s="203"/>
      <c r="F13" s="188" t="s">
        <v>26</v>
      </c>
      <c r="G13" s="185"/>
      <c r="H13" s="199"/>
    </row>
    <row r="14" spans="1:8">
      <c r="A14" s="142"/>
      <c r="B14" s="142" t="s">
        <v>141</v>
      </c>
      <c r="C14" s="136"/>
      <c r="D14" s="136"/>
      <c r="E14" s="136"/>
      <c r="F14" s="136"/>
      <c r="G14" s="136"/>
      <c r="H14" s="164"/>
    </row>
    <row r="15" spans="1:8" ht="51">
      <c r="A15" s="185" t="s">
        <v>142</v>
      </c>
      <c r="B15" s="204" t="s">
        <v>143</v>
      </c>
      <c r="C15" s="204" t="s">
        <v>320</v>
      </c>
      <c r="D15" s="204" t="s">
        <v>267</v>
      </c>
      <c r="E15" s="185"/>
      <c r="F15" s="185" t="s">
        <v>26</v>
      </c>
      <c r="G15" s="185"/>
      <c r="H15" s="199"/>
    </row>
    <row r="16" spans="1:8" ht="63.75">
      <c r="A16" s="185" t="s">
        <v>146</v>
      </c>
      <c r="B16" s="204" t="s">
        <v>147</v>
      </c>
      <c r="C16" s="204" t="s">
        <v>498</v>
      </c>
      <c r="D16" s="204" t="s">
        <v>326</v>
      </c>
      <c r="E16" s="185"/>
      <c r="F16" s="183" t="s">
        <v>26</v>
      </c>
      <c r="G16" s="185"/>
      <c r="H16" s="199"/>
    </row>
    <row r="17" spans="1:8" ht="76.5">
      <c r="A17" s="185" t="s">
        <v>150</v>
      </c>
      <c r="B17" s="204" t="s">
        <v>328</v>
      </c>
      <c r="C17" s="204" t="s">
        <v>499</v>
      </c>
      <c r="D17" s="204" t="s">
        <v>327</v>
      </c>
      <c r="E17" s="185"/>
      <c r="F17" s="183" t="s">
        <v>26</v>
      </c>
      <c r="G17" s="185"/>
      <c r="H17" s="199"/>
    </row>
    <row r="18" spans="1:8" ht="76.5">
      <c r="A18" s="185" t="s">
        <v>153</v>
      </c>
      <c r="B18" s="185" t="s">
        <v>329</v>
      </c>
      <c r="C18" s="204" t="s">
        <v>500</v>
      </c>
      <c r="D18" s="204" t="s">
        <v>330</v>
      </c>
      <c r="E18" s="185"/>
      <c r="F18" s="183" t="s">
        <v>26</v>
      </c>
      <c r="G18" s="185"/>
      <c r="H18" s="199"/>
    </row>
    <row r="19" spans="1:8" ht="63.75">
      <c r="A19" s="185" t="s">
        <v>156</v>
      </c>
      <c r="B19" s="185" t="s">
        <v>321</v>
      </c>
      <c r="C19" s="204" t="s">
        <v>501</v>
      </c>
      <c r="D19" s="204" t="s">
        <v>288</v>
      </c>
      <c r="E19" s="185"/>
      <c r="F19" s="183" t="s">
        <v>26</v>
      </c>
      <c r="G19" s="185"/>
      <c r="H19" s="199"/>
    </row>
    <row r="20" spans="1:8" ht="89.25">
      <c r="A20" s="185" t="s">
        <v>159</v>
      </c>
      <c r="B20" s="185" t="s">
        <v>331</v>
      </c>
      <c r="C20" s="204" t="s">
        <v>502</v>
      </c>
      <c r="D20" s="204" t="s">
        <v>332</v>
      </c>
      <c r="E20" s="185"/>
      <c r="F20" s="183" t="s">
        <v>26</v>
      </c>
      <c r="G20" s="185"/>
      <c r="H20" s="199"/>
    </row>
    <row r="21" spans="1:8" ht="76.5">
      <c r="A21" s="185" t="s">
        <v>162</v>
      </c>
      <c r="B21" s="185" t="s">
        <v>322</v>
      </c>
      <c r="C21" s="204" t="s">
        <v>503</v>
      </c>
      <c r="D21" s="204" t="s">
        <v>326</v>
      </c>
      <c r="E21" s="185"/>
      <c r="F21" s="183" t="s">
        <v>26</v>
      </c>
      <c r="G21" s="185"/>
      <c r="H21" s="199"/>
    </row>
    <row r="22" spans="1:8" ht="38.25">
      <c r="A22" s="185" t="s">
        <v>173</v>
      </c>
      <c r="B22" s="185" t="s">
        <v>180</v>
      </c>
      <c r="C22" s="204" t="s">
        <v>323</v>
      </c>
      <c r="D22" s="204" t="s">
        <v>333</v>
      </c>
      <c r="E22" s="185"/>
      <c r="F22" s="183" t="s">
        <v>26</v>
      </c>
      <c r="G22" s="183"/>
      <c r="H22" s="18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191" t="s">
        <v>25</v>
      </c>
      <c r="B2" s="230" t="s">
        <v>344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COUNTIF(F10:F1004,"Pass")</f>
        <v>11</v>
      </c>
      <c r="B6" s="77">
        <f>COUNTIF(F10:F1004,"Fail")</f>
        <v>0</v>
      </c>
      <c r="C6" s="77">
        <f>E6-D6-B6-A6</f>
        <v>0</v>
      </c>
      <c r="D6" s="78">
        <f>COUNTIF(F$10:F$1004,"N/A")</f>
        <v>0</v>
      </c>
      <c r="E6" s="219">
        <f>COUNTA(A10:A1004)</f>
        <v>11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345</v>
      </c>
      <c r="C9" s="84"/>
      <c r="D9" s="84"/>
      <c r="E9" s="84"/>
      <c r="F9" s="84"/>
      <c r="G9" s="84"/>
      <c r="H9" s="85"/>
    </row>
    <row r="10" spans="1:8" ht="38.25">
      <c r="A10" s="181" t="s">
        <v>356</v>
      </c>
      <c r="B10" s="181" t="s">
        <v>346</v>
      </c>
      <c r="C10" s="155"/>
      <c r="D10" s="200" t="s">
        <v>261</v>
      </c>
      <c r="E10" s="201"/>
      <c r="F10" s="186" t="s">
        <v>26</v>
      </c>
      <c r="G10" s="185"/>
      <c r="H10" s="199"/>
    </row>
    <row r="11" spans="1:8" ht="38.25">
      <c r="A11" s="181" t="s">
        <v>353</v>
      </c>
      <c r="B11" s="181" t="s">
        <v>352</v>
      </c>
      <c r="C11" s="155"/>
      <c r="D11" s="200" t="s">
        <v>325</v>
      </c>
      <c r="E11" s="201"/>
      <c r="F11" s="187" t="s">
        <v>26</v>
      </c>
      <c r="G11" s="185"/>
      <c r="H11" s="199"/>
    </row>
    <row r="12" spans="1:8" ht="25.5">
      <c r="A12" s="181" t="s">
        <v>354</v>
      </c>
      <c r="B12" s="181" t="s">
        <v>138</v>
      </c>
      <c r="C12" s="155"/>
      <c r="D12" s="200" t="s">
        <v>64</v>
      </c>
      <c r="E12" s="201"/>
      <c r="F12" s="187" t="s">
        <v>26</v>
      </c>
      <c r="G12" s="185"/>
      <c r="H12" s="199"/>
    </row>
    <row r="13" spans="1:8" ht="25.5">
      <c r="A13" s="181" t="s">
        <v>355</v>
      </c>
      <c r="B13" s="181" t="s">
        <v>265</v>
      </c>
      <c r="C13" s="156"/>
      <c r="D13" s="202" t="s">
        <v>64</v>
      </c>
      <c r="E13" s="203"/>
      <c r="F13" s="188" t="s">
        <v>26</v>
      </c>
      <c r="G13" s="185"/>
      <c r="H13" s="199"/>
    </row>
    <row r="14" spans="1:8">
      <c r="A14" s="142"/>
      <c r="B14" s="142" t="s">
        <v>275</v>
      </c>
      <c r="C14" s="136"/>
      <c r="D14" s="136"/>
      <c r="E14" s="136"/>
      <c r="F14" s="136"/>
      <c r="G14" s="136"/>
      <c r="H14" s="164"/>
    </row>
    <row r="15" spans="1:8" ht="51">
      <c r="A15" s="185" t="s">
        <v>252</v>
      </c>
      <c r="B15" s="204" t="s">
        <v>276</v>
      </c>
      <c r="C15" s="204" t="s">
        <v>347</v>
      </c>
      <c r="D15" s="204" t="s">
        <v>282</v>
      </c>
      <c r="E15" s="185"/>
      <c r="F15" s="185" t="s">
        <v>26</v>
      </c>
      <c r="G15" s="185"/>
      <c r="H15" s="199"/>
    </row>
    <row r="16" spans="1:8" ht="76.5">
      <c r="A16" s="185" t="s">
        <v>283</v>
      </c>
      <c r="B16" s="204" t="s">
        <v>204</v>
      </c>
      <c r="C16" s="204" t="s">
        <v>493</v>
      </c>
      <c r="D16" s="204" t="s">
        <v>357</v>
      </c>
      <c r="E16" s="185"/>
      <c r="F16" s="183" t="s">
        <v>26</v>
      </c>
      <c r="G16" s="185"/>
      <c r="H16" s="199"/>
    </row>
    <row r="17" spans="1:8" ht="76.5">
      <c r="A17" s="185" t="s">
        <v>295</v>
      </c>
      <c r="B17" s="204" t="s">
        <v>358</v>
      </c>
      <c r="C17" s="204" t="s">
        <v>494</v>
      </c>
      <c r="D17" s="204" t="s">
        <v>348</v>
      </c>
      <c r="E17" s="185"/>
      <c r="F17" s="183" t="s">
        <v>26</v>
      </c>
      <c r="G17" s="185"/>
      <c r="H17" s="199"/>
    </row>
    <row r="18" spans="1:8" ht="76.5">
      <c r="A18" s="185" t="s">
        <v>296</v>
      </c>
      <c r="B18" s="185" t="s">
        <v>359</v>
      </c>
      <c r="C18" s="204" t="s">
        <v>495</v>
      </c>
      <c r="D18" s="204" t="s">
        <v>330</v>
      </c>
      <c r="E18" s="185"/>
      <c r="F18" s="183" t="s">
        <v>26</v>
      </c>
      <c r="G18" s="185"/>
      <c r="H18" s="199"/>
    </row>
    <row r="19" spans="1:8" ht="63.75">
      <c r="A19" s="185" t="s">
        <v>298</v>
      </c>
      <c r="B19" s="185" t="s">
        <v>349</v>
      </c>
      <c r="C19" s="204" t="s">
        <v>496</v>
      </c>
      <c r="D19" s="204" t="s">
        <v>288</v>
      </c>
      <c r="E19" s="185"/>
      <c r="F19" s="183" t="s">
        <v>26</v>
      </c>
      <c r="G19" s="185"/>
      <c r="H19" s="199"/>
    </row>
    <row r="20" spans="1:8" ht="76.5">
      <c r="A20" s="185" t="s">
        <v>299</v>
      </c>
      <c r="B20" s="185" t="s">
        <v>350</v>
      </c>
      <c r="C20" s="204" t="s">
        <v>497</v>
      </c>
      <c r="D20" s="204" t="s">
        <v>357</v>
      </c>
      <c r="E20" s="185"/>
      <c r="F20" s="183" t="s">
        <v>26</v>
      </c>
      <c r="G20" s="185"/>
      <c r="H20" s="199"/>
    </row>
    <row r="21" spans="1:8" ht="51">
      <c r="A21" s="185" t="s">
        <v>300</v>
      </c>
      <c r="B21" s="185" t="s">
        <v>291</v>
      </c>
      <c r="C21" s="204" t="s">
        <v>351</v>
      </c>
      <c r="D21" s="204" t="s">
        <v>333</v>
      </c>
      <c r="E21" s="185"/>
      <c r="F21" s="183" t="s">
        <v>26</v>
      </c>
      <c r="G21" s="183"/>
      <c r="H21" s="18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191" t="s">
        <v>25</v>
      </c>
      <c r="B2" s="230" t="s">
        <v>360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COUNTIF(F10:F1001,"Pass")</f>
        <v>8</v>
      </c>
      <c r="B6" s="77">
        <f>COUNTIF(F10:F1001,"Fail")</f>
        <v>0</v>
      </c>
      <c r="C6" s="77">
        <f>E6-D6-B6-A6</f>
        <v>0</v>
      </c>
      <c r="D6" s="78">
        <f>COUNTIF(F$10:F$1001,"N/A")</f>
        <v>0</v>
      </c>
      <c r="E6" s="219">
        <f>COUNTA(A10:A1001)</f>
        <v>8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361</v>
      </c>
      <c r="C9" s="84"/>
      <c r="D9" s="84"/>
      <c r="E9" s="84"/>
      <c r="F9" s="84"/>
      <c r="G9" s="84"/>
      <c r="H9" s="85"/>
    </row>
    <row r="10" spans="1:8" ht="38.25">
      <c r="A10" s="181" t="s">
        <v>484</v>
      </c>
      <c r="B10" s="181" t="s">
        <v>363</v>
      </c>
      <c r="C10" s="155"/>
      <c r="D10" s="200" t="s">
        <v>59</v>
      </c>
      <c r="E10" s="201"/>
      <c r="F10" s="186" t="s">
        <v>26</v>
      </c>
      <c r="G10" s="185"/>
      <c r="H10" s="199"/>
    </row>
    <row r="11" spans="1:8">
      <c r="A11" s="181" t="s">
        <v>485</v>
      </c>
      <c r="B11" s="181" t="s">
        <v>369</v>
      </c>
      <c r="C11" s="155"/>
      <c r="D11" s="200" t="s">
        <v>64</v>
      </c>
      <c r="E11" s="201"/>
      <c r="F11" s="187" t="s">
        <v>26</v>
      </c>
      <c r="G11" s="185"/>
      <c r="H11" s="199"/>
    </row>
    <row r="12" spans="1:8">
      <c r="A12" s="181" t="s">
        <v>486</v>
      </c>
      <c r="B12" s="181" t="s">
        <v>265</v>
      </c>
      <c r="C12" s="156"/>
      <c r="D12" s="202" t="s">
        <v>64</v>
      </c>
      <c r="E12" s="203"/>
      <c r="F12" s="188" t="s">
        <v>26</v>
      </c>
      <c r="G12" s="185"/>
      <c r="H12" s="199"/>
    </row>
    <row r="13" spans="1:8">
      <c r="A13" s="142"/>
      <c r="B13" s="142" t="s">
        <v>362</v>
      </c>
      <c r="C13" s="136"/>
      <c r="D13" s="136"/>
      <c r="E13" s="136"/>
      <c r="F13" s="136"/>
      <c r="G13" s="136"/>
      <c r="H13" s="164"/>
    </row>
    <row r="14" spans="1:8" ht="38.25">
      <c r="A14" s="185" t="s">
        <v>487</v>
      </c>
      <c r="B14" s="204" t="s">
        <v>492</v>
      </c>
      <c r="C14" s="204" t="s">
        <v>364</v>
      </c>
      <c r="D14" s="204" t="s">
        <v>365</v>
      </c>
      <c r="E14" s="185"/>
      <c r="F14" s="185" t="s">
        <v>26</v>
      </c>
      <c r="G14" s="185"/>
      <c r="H14" s="199"/>
    </row>
    <row r="15" spans="1:8" ht="51">
      <c r="A15" s="185" t="s">
        <v>488</v>
      </c>
      <c r="B15" s="204" t="s">
        <v>366</v>
      </c>
      <c r="C15" s="204" t="s">
        <v>370</v>
      </c>
      <c r="D15" s="204" t="s">
        <v>367</v>
      </c>
      <c r="E15" s="185"/>
      <c r="F15" s="183" t="s">
        <v>26</v>
      </c>
      <c r="G15" s="185"/>
      <c r="H15" s="199"/>
    </row>
    <row r="16" spans="1:8" ht="63.75">
      <c r="A16" s="185" t="s">
        <v>489</v>
      </c>
      <c r="B16" s="204" t="s">
        <v>368</v>
      </c>
      <c r="C16" s="204" t="s">
        <v>371</v>
      </c>
      <c r="D16" s="204" t="s">
        <v>372</v>
      </c>
      <c r="E16" s="185"/>
      <c r="F16" s="183" t="s">
        <v>26</v>
      </c>
      <c r="G16" s="185"/>
      <c r="H16" s="199"/>
    </row>
    <row r="17" spans="1:8" ht="51">
      <c r="A17" s="185" t="s">
        <v>490</v>
      </c>
      <c r="B17" s="185" t="s">
        <v>373</v>
      </c>
      <c r="C17" s="204" t="s">
        <v>374</v>
      </c>
      <c r="D17" s="204" t="s">
        <v>372</v>
      </c>
      <c r="E17" s="185"/>
      <c r="F17" s="183" t="s">
        <v>26</v>
      </c>
      <c r="G17" s="185"/>
      <c r="H17" s="199"/>
    </row>
    <row r="18" spans="1:8" ht="25.5">
      <c r="A18" s="185" t="s">
        <v>491</v>
      </c>
      <c r="B18" s="185" t="s">
        <v>375</v>
      </c>
      <c r="C18" s="204" t="s">
        <v>376</v>
      </c>
      <c r="D18" s="204" t="s">
        <v>377</v>
      </c>
      <c r="E18" s="185"/>
      <c r="F18" s="183" t="s">
        <v>26</v>
      </c>
      <c r="G18" s="183"/>
      <c r="H18" s="18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C9" sqref="C9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191" t="s">
        <v>25</v>
      </c>
      <c r="B2" s="230" t="s">
        <v>378</v>
      </c>
      <c r="C2" s="230"/>
      <c r="D2" s="230"/>
      <c r="E2" s="230"/>
      <c r="F2" s="230"/>
    </row>
    <row r="3" spans="1:8" ht="25.5" customHeight="1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COUNTIF(F10:F1006,"Pass")</f>
        <v>6</v>
      </c>
      <c r="B6" s="77">
        <f>COUNTIF(F10:F1006,"Fail")</f>
        <v>0</v>
      </c>
      <c r="C6" s="77">
        <f>E6-D6-B6-A6</f>
        <v>0</v>
      </c>
      <c r="D6" s="78">
        <f>COUNTIF(F$10:F$1006,"N/A")</f>
        <v>0</v>
      </c>
      <c r="E6" s="219">
        <f>COUNTA(A10:A1006)</f>
        <v>6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379</v>
      </c>
      <c r="C9" s="84"/>
      <c r="D9" s="84"/>
      <c r="E9" s="84"/>
      <c r="F9" s="84"/>
      <c r="G9" s="84"/>
      <c r="H9" s="85"/>
    </row>
    <row r="10" spans="1:8" ht="25.5">
      <c r="A10" s="194" t="s">
        <v>388</v>
      </c>
      <c r="B10" s="195" t="s">
        <v>314</v>
      </c>
      <c r="C10" s="196"/>
      <c r="D10" s="197" t="s">
        <v>64</v>
      </c>
      <c r="E10" s="198"/>
      <c r="F10" s="185" t="s">
        <v>26</v>
      </c>
      <c r="G10" s="185"/>
      <c r="H10" s="199"/>
    </row>
    <row r="11" spans="1:8" ht="25.5">
      <c r="A11" s="223" t="s">
        <v>389</v>
      </c>
      <c r="B11" s="223" t="s">
        <v>103</v>
      </c>
      <c r="C11" s="155"/>
      <c r="D11" s="200" t="s">
        <v>104</v>
      </c>
      <c r="E11" s="201"/>
      <c r="F11" s="186" t="s">
        <v>26</v>
      </c>
      <c r="G11" s="185"/>
      <c r="H11" s="199"/>
    </row>
    <row r="12" spans="1:8" ht="25.5">
      <c r="A12" s="224"/>
      <c r="B12" s="224"/>
      <c r="C12" s="155" t="s">
        <v>381</v>
      </c>
      <c r="D12" s="200" t="s">
        <v>384</v>
      </c>
      <c r="E12" s="201"/>
      <c r="F12" s="186"/>
      <c r="G12" s="185"/>
      <c r="H12" s="199"/>
    </row>
    <row r="13" spans="1:8" ht="25.5">
      <c r="A13" s="224"/>
      <c r="B13" s="224"/>
      <c r="C13" s="155" t="s">
        <v>382</v>
      </c>
      <c r="D13" s="200" t="s">
        <v>385</v>
      </c>
      <c r="E13" s="201"/>
      <c r="F13" s="186"/>
      <c r="G13" s="185"/>
      <c r="H13" s="199"/>
    </row>
    <row r="14" spans="1:8" ht="25.5">
      <c r="A14" s="224"/>
      <c r="B14" s="224"/>
      <c r="C14" s="156" t="s">
        <v>383</v>
      </c>
      <c r="D14" s="200" t="s">
        <v>386</v>
      </c>
      <c r="E14" s="203"/>
      <c r="F14" s="186"/>
      <c r="G14" s="185"/>
      <c r="H14" s="199"/>
    </row>
    <row r="15" spans="1:8" ht="25.5">
      <c r="A15" s="224"/>
      <c r="B15" s="224"/>
      <c r="C15" s="156" t="s">
        <v>105</v>
      </c>
      <c r="D15" s="200" t="s">
        <v>387</v>
      </c>
      <c r="E15" s="203"/>
      <c r="F15" s="186"/>
      <c r="G15" s="185"/>
      <c r="H15" s="199"/>
    </row>
    <row r="16" spans="1:8">
      <c r="A16" s="233"/>
      <c r="B16" s="225"/>
      <c r="C16" s="156" t="s">
        <v>109</v>
      </c>
      <c r="D16" s="202" t="s">
        <v>114</v>
      </c>
      <c r="E16" s="203"/>
      <c r="F16" s="186"/>
      <c r="G16" s="185"/>
      <c r="H16" s="199"/>
    </row>
    <row r="17" spans="1:8" ht="25.5">
      <c r="A17" s="194" t="s">
        <v>390</v>
      </c>
      <c r="B17" s="205" t="s">
        <v>116</v>
      </c>
      <c r="C17" s="180"/>
      <c r="D17" s="206" t="s">
        <v>64</v>
      </c>
      <c r="E17" s="207"/>
      <c r="F17" s="187" t="s">
        <v>26</v>
      </c>
      <c r="G17" s="194"/>
      <c r="H17" s="208"/>
    </row>
    <row r="18" spans="1:8" ht="25.5">
      <c r="A18" s="209" t="s">
        <v>391</v>
      </c>
      <c r="B18" s="181" t="s">
        <v>118</v>
      </c>
      <c r="C18" s="181"/>
      <c r="D18" s="200" t="s">
        <v>64</v>
      </c>
      <c r="E18" s="201"/>
      <c r="F18" s="181" t="s">
        <v>26</v>
      </c>
      <c r="G18" s="181"/>
      <c r="H18" s="210"/>
    </row>
    <row r="19" spans="1:8">
      <c r="A19" s="142"/>
      <c r="B19" s="142" t="s">
        <v>120</v>
      </c>
      <c r="C19" s="136"/>
      <c r="D19" s="136"/>
      <c r="E19" s="136"/>
      <c r="F19" s="136"/>
      <c r="G19" s="136"/>
      <c r="H19" s="164"/>
    </row>
    <row r="20" spans="1:8" ht="63.75">
      <c r="A20" s="185" t="s">
        <v>121</v>
      </c>
      <c r="B20" s="185" t="s">
        <v>122</v>
      </c>
      <c r="C20" s="204" t="s">
        <v>380</v>
      </c>
      <c r="D20" s="204" t="s">
        <v>123</v>
      </c>
      <c r="E20" s="185"/>
      <c r="F20" s="185" t="s">
        <v>26</v>
      </c>
      <c r="G20" s="185"/>
      <c r="H20" s="199"/>
    </row>
    <row r="21" spans="1:8" ht="63.75">
      <c r="A21" s="185" t="s">
        <v>124</v>
      </c>
      <c r="B21" s="185" t="s">
        <v>125</v>
      </c>
      <c r="C21" s="204" t="s">
        <v>315</v>
      </c>
      <c r="D21" s="204" t="s">
        <v>127</v>
      </c>
      <c r="E21" s="185"/>
      <c r="F21" s="183" t="s">
        <v>26</v>
      </c>
      <c r="G21" s="183"/>
      <c r="H21" s="183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C20" sqref="C20"/>
    </sheetView>
  </sheetViews>
  <sheetFormatPr defaultRowHeight="13.5"/>
  <cols>
    <col min="1" max="1" width="11.5" style="184" customWidth="1"/>
    <col min="2" max="2" width="23.375" style="184" customWidth="1"/>
    <col min="3" max="3" width="25" customWidth="1"/>
    <col min="4" max="4" width="23.375" style="184" customWidth="1"/>
    <col min="5" max="5" width="23" customWidth="1"/>
    <col min="6" max="6" width="11.125" style="184" customWidth="1"/>
    <col min="8" max="8" width="13.75" customWidth="1"/>
  </cols>
  <sheetData>
    <row r="1" spans="1:8" ht="14.25" thickBot="1"/>
    <row r="2" spans="1:8">
      <c r="A2" s="191" t="s">
        <v>25</v>
      </c>
      <c r="B2" s="230" t="s">
        <v>392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COUNTIF(F10:F1008,"Pass")</f>
        <v>18</v>
      </c>
      <c r="B6" s="77">
        <f>COUNTIF(F10:F1008,"Fail")</f>
        <v>0</v>
      </c>
      <c r="C6" s="77">
        <f>E6-D6-B6-A6</f>
        <v>0</v>
      </c>
      <c r="D6" s="78">
        <f>COUNTIF(F$10:F$1008,"N/A")</f>
        <v>0</v>
      </c>
      <c r="E6" s="219">
        <f>COUNTA(A10:A1008)</f>
        <v>18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393</v>
      </c>
      <c r="C9" s="84"/>
      <c r="D9" s="84"/>
      <c r="E9" s="84"/>
      <c r="F9" s="84"/>
      <c r="G9" s="84"/>
      <c r="H9" s="85"/>
    </row>
    <row r="10" spans="1:8" ht="38.25">
      <c r="A10" s="194" t="s">
        <v>397</v>
      </c>
      <c r="B10" s="195" t="s">
        <v>401</v>
      </c>
      <c r="C10" s="196"/>
      <c r="D10" s="197" t="s">
        <v>261</v>
      </c>
      <c r="E10" s="198"/>
      <c r="F10" s="185" t="s">
        <v>26</v>
      </c>
      <c r="G10" s="185"/>
      <c r="H10" s="199"/>
    </row>
    <row r="11" spans="1:8" ht="38.25">
      <c r="A11" s="181" t="s">
        <v>398</v>
      </c>
      <c r="B11" s="181" t="s">
        <v>402</v>
      </c>
      <c r="C11" s="155"/>
      <c r="D11" s="200" t="s">
        <v>261</v>
      </c>
      <c r="E11" s="201"/>
      <c r="F11" s="186" t="s">
        <v>26</v>
      </c>
      <c r="G11" s="185"/>
      <c r="H11" s="199"/>
    </row>
    <row r="12" spans="1:8" ht="38.25">
      <c r="A12" s="181" t="s">
        <v>405</v>
      </c>
      <c r="B12" s="181" t="s">
        <v>403</v>
      </c>
      <c r="C12" s="155"/>
      <c r="D12" s="200" t="s">
        <v>325</v>
      </c>
      <c r="E12" s="201"/>
      <c r="F12" s="186" t="s">
        <v>26</v>
      </c>
      <c r="G12" s="185"/>
      <c r="H12" s="199"/>
    </row>
    <row r="13" spans="1:8" ht="38.25">
      <c r="A13" s="181" t="s">
        <v>399</v>
      </c>
      <c r="B13" s="181" t="s">
        <v>404</v>
      </c>
      <c r="C13" s="155"/>
      <c r="D13" s="200" t="s">
        <v>259</v>
      </c>
      <c r="E13" s="201"/>
      <c r="F13" s="186" t="s">
        <v>26</v>
      </c>
      <c r="G13" s="185"/>
      <c r="H13" s="199"/>
    </row>
    <row r="14" spans="1:8" ht="38.25">
      <c r="A14" s="181" t="s">
        <v>400</v>
      </c>
      <c r="B14" s="181" t="s">
        <v>130</v>
      </c>
      <c r="C14" s="155"/>
      <c r="D14" s="200" t="s">
        <v>259</v>
      </c>
      <c r="E14" s="201"/>
      <c r="F14" s="186" t="s">
        <v>26</v>
      </c>
      <c r="G14" s="185"/>
      <c r="H14" s="199"/>
    </row>
    <row r="15" spans="1:8" ht="25.5">
      <c r="A15" s="181" t="s">
        <v>406</v>
      </c>
      <c r="B15" s="181" t="s">
        <v>138</v>
      </c>
      <c r="C15" s="155"/>
      <c r="D15" s="200" t="s">
        <v>64</v>
      </c>
      <c r="E15" s="201"/>
      <c r="F15" s="187" t="s">
        <v>26</v>
      </c>
      <c r="G15" s="185"/>
      <c r="H15" s="199"/>
    </row>
    <row r="16" spans="1:8" ht="25.5">
      <c r="A16" s="181" t="s">
        <v>407</v>
      </c>
      <c r="B16" s="181" t="s">
        <v>265</v>
      </c>
      <c r="C16" s="156"/>
      <c r="D16" s="202" t="s">
        <v>64</v>
      </c>
      <c r="E16" s="203"/>
      <c r="F16" s="188" t="s">
        <v>26</v>
      </c>
      <c r="G16" s="185"/>
      <c r="H16" s="199"/>
    </row>
    <row r="17" spans="1:8">
      <c r="A17" s="142"/>
      <c r="B17" s="142" t="s">
        <v>141</v>
      </c>
      <c r="C17" s="136"/>
      <c r="D17" s="136"/>
      <c r="E17" s="136"/>
      <c r="F17" s="136"/>
      <c r="G17" s="136"/>
      <c r="H17" s="164"/>
    </row>
    <row r="18" spans="1:8" ht="51">
      <c r="A18" s="185" t="s">
        <v>142</v>
      </c>
      <c r="B18" s="185" t="s">
        <v>143</v>
      </c>
      <c r="C18" s="145" t="s">
        <v>408</v>
      </c>
      <c r="D18" s="204" t="s">
        <v>145</v>
      </c>
      <c r="E18" s="87"/>
      <c r="F18" s="185" t="s">
        <v>26</v>
      </c>
      <c r="G18" s="87"/>
      <c r="H18" s="98"/>
    </row>
    <row r="19" spans="1:8" ht="63.75">
      <c r="A19" s="185" t="s">
        <v>146</v>
      </c>
      <c r="B19" s="185" t="s">
        <v>147</v>
      </c>
      <c r="C19" s="145" t="s">
        <v>409</v>
      </c>
      <c r="D19" s="204" t="s">
        <v>410</v>
      </c>
      <c r="E19" s="87"/>
      <c r="F19" s="183" t="s">
        <v>26</v>
      </c>
      <c r="G19" s="94"/>
      <c r="H19" s="95"/>
    </row>
    <row r="20" spans="1:8" ht="63.75">
      <c r="A20" s="185" t="s">
        <v>150</v>
      </c>
      <c r="B20" s="185" t="s">
        <v>411</v>
      </c>
      <c r="C20" s="145" t="s">
        <v>412</v>
      </c>
      <c r="D20" s="204" t="s">
        <v>413</v>
      </c>
      <c r="E20" s="87"/>
      <c r="F20" s="183" t="s">
        <v>26</v>
      </c>
      <c r="G20" s="94"/>
      <c r="H20" s="95"/>
    </row>
    <row r="21" spans="1:8" ht="66" customHeight="1">
      <c r="A21" s="185" t="s">
        <v>153</v>
      </c>
      <c r="B21" s="185" t="s">
        <v>414</v>
      </c>
      <c r="C21" s="145" t="s">
        <v>415</v>
      </c>
      <c r="D21" s="204" t="s">
        <v>416</v>
      </c>
      <c r="E21" s="87"/>
      <c r="F21" s="183" t="s">
        <v>26</v>
      </c>
      <c r="G21" s="94"/>
      <c r="H21" s="95"/>
    </row>
    <row r="22" spans="1:8" ht="66" customHeight="1">
      <c r="A22" s="185" t="s">
        <v>156</v>
      </c>
      <c r="B22" s="185" t="s">
        <v>417</v>
      </c>
      <c r="C22" s="145" t="s">
        <v>418</v>
      </c>
      <c r="D22" s="204" t="s">
        <v>419</v>
      </c>
      <c r="E22" s="87"/>
      <c r="F22" s="183" t="s">
        <v>26</v>
      </c>
      <c r="G22" s="94"/>
      <c r="H22" s="95"/>
    </row>
    <row r="23" spans="1:8" ht="66" customHeight="1">
      <c r="A23" s="185" t="s">
        <v>159</v>
      </c>
      <c r="B23" s="185" t="s">
        <v>420</v>
      </c>
      <c r="C23" s="145" t="s">
        <v>421</v>
      </c>
      <c r="D23" s="204" t="s">
        <v>422</v>
      </c>
      <c r="E23" s="87"/>
      <c r="F23" s="183" t="s">
        <v>26</v>
      </c>
      <c r="G23" s="94"/>
      <c r="H23" s="95"/>
    </row>
    <row r="24" spans="1:8" ht="76.5">
      <c r="A24" s="185" t="s">
        <v>162</v>
      </c>
      <c r="B24" s="185" t="s">
        <v>423</v>
      </c>
      <c r="C24" s="145" t="s">
        <v>424</v>
      </c>
      <c r="D24" s="204" t="s">
        <v>425</v>
      </c>
      <c r="E24" s="87"/>
      <c r="F24" s="183" t="s">
        <v>26</v>
      </c>
      <c r="G24" s="94"/>
      <c r="H24" s="95"/>
    </row>
    <row r="25" spans="1:8" ht="63.75">
      <c r="A25" s="185" t="s">
        <v>173</v>
      </c>
      <c r="B25" s="185" t="s">
        <v>394</v>
      </c>
      <c r="C25" s="145" t="s">
        <v>426</v>
      </c>
      <c r="D25" s="204" t="s">
        <v>288</v>
      </c>
      <c r="E25" s="87"/>
      <c r="F25" s="183" t="s">
        <v>26</v>
      </c>
      <c r="G25" s="94"/>
      <c r="H25" s="95"/>
    </row>
    <row r="26" spans="1:8" ht="89.25">
      <c r="A26" s="185" t="s">
        <v>177</v>
      </c>
      <c r="B26" s="185" t="s">
        <v>395</v>
      </c>
      <c r="C26" s="145" t="s">
        <v>427</v>
      </c>
      <c r="D26" s="204" t="s">
        <v>428</v>
      </c>
      <c r="E26" s="87"/>
      <c r="F26" s="183" t="s">
        <v>26</v>
      </c>
      <c r="G26" s="94"/>
      <c r="H26" s="95"/>
    </row>
    <row r="27" spans="1:8" ht="76.5">
      <c r="A27" s="185" t="s">
        <v>271</v>
      </c>
      <c r="B27" s="185" t="s">
        <v>396</v>
      </c>
      <c r="C27" s="145" t="s">
        <v>429</v>
      </c>
      <c r="D27" s="204" t="s">
        <v>410</v>
      </c>
      <c r="E27" s="87"/>
      <c r="F27" s="183" t="s">
        <v>26</v>
      </c>
      <c r="G27" s="94"/>
      <c r="H27" s="95"/>
    </row>
    <row r="28" spans="1:8" ht="38.25">
      <c r="A28" s="185" t="s">
        <v>272</v>
      </c>
      <c r="B28" s="185" t="s">
        <v>180</v>
      </c>
      <c r="C28" s="145" t="s">
        <v>431</v>
      </c>
      <c r="D28" s="204" t="s">
        <v>430</v>
      </c>
      <c r="E28" s="87"/>
      <c r="F28" s="185" t="s">
        <v>26</v>
      </c>
      <c r="G28" s="87"/>
      <c r="H28" s="9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191" t="s">
        <v>25</v>
      </c>
      <c r="B2" s="230" t="s">
        <v>432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COUNTIF(F10:F1008,"Pass")</f>
        <v>18</v>
      </c>
      <c r="B6" s="77">
        <f>COUNTIF(F10:F1008,"Fail")</f>
        <v>0</v>
      </c>
      <c r="C6" s="77">
        <f>E6-D6-B6-A6</f>
        <v>0</v>
      </c>
      <c r="D6" s="78">
        <f>COUNTIF(F$10:F$1008,"N/A")</f>
        <v>0</v>
      </c>
      <c r="E6" s="219">
        <f>COUNTA(A10:A1008)</f>
        <v>18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433</v>
      </c>
      <c r="C9" s="84"/>
      <c r="D9" s="84"/>
      <c r="E9" s="84"/>
      <c r="F9" s="84"/>
      <c r="G9" s="84"/>
      <c r="H9" s="85"/>
    </row>
    <row r="10" spans="1:8" ht="38.25">
      <c r="A10" s="194" t="s">
        <v>434</v>
      </c>
      <c r="B10" s="195" t="s">
        <v>401</v>
      </c>
      <c r="C10" s="196"/>
      <c r="D10" s="197" t="s">
        <v>261</v>
      </c>
      <c r="E10" s="198"/>
      <c r="F10" s="185" t="s">
        <v>26</v>
      </c>
      <c r="G10" s="185"/>
      <c r="H10" s="199"/>
    </row>
    <row r="11" spans="1:8" ht="38.25">
      <c r="A11" s="181" t="s">
        <v>435</v>
      </c>
      <c r="B11" s="181" t="s">
        <v>402</v>
      </c>
      <c r="C11" s="155"/>
      <c r="D11" s="200" t="s">
        <v>261</v>
      </c>
      <c r="E11" s="201"/>
      <c r="F11" s="186" t="s">
        <v>26</v>
      </c>
      <c r="G11" s="185"/>
      <c r="H11" s="199"/>
    </row>
    <row r="12" spans="1:8" ht="38.25">
      <c r="A12" s="181" t="s">
        <v>436</v>
      </c>
      <c r="B12" s="181" t="s">
        <v>403</v>
      </c>
      <c r="C12" s="155"/>
      <c r="D12" s="200" t="s">
        <v>325</v>
      </c>
      <c r="E12" s="201"/>
      <c r="F12" s="186" t="s">
        <v>26</v>
      </c>
      <c r="G12" s="185"/>
      <c r="H12" s="199"/>
    </row>
    <row r="13" spans="1:8" ht="38.25">
      <c r="A13" s="181" t="s">
        <v>437</v>
      </c>
      <c r="B13" s="181" t="s">
        <v>404</v>
      </c>
      <c r="C13" s="155"/>
      <c r="D13" s="200" t="s">
        <v>259</v>
      </c>
      <c r="E13" s="201"/>
      <c r="F13" s="186" t="s">
        <v>26</v>
      </c>
      <c r="G13" s="185"/>
      <c r="H13" s="199"/>
    </row>
    <row r="14" spans="1:8" ht="38.25">
      <c r="A14" s="181" t="s">
        <v>438</v>
      </c>
      <c r="B14" s="181" t="s">
        <v>130</v>
      </c>
      <c r="C14" s="155"/>
      <c r="D14" s="200" t="s">
        <v>259</v>
      </c>
      <c r="E14" s="201"/>
      <c r="F14" s="186" t="s">
        <v>26</v>
      </c>
      <c r="G14" s="185"/>
      <c r="H14" s="199"/>
    </row>
    <row r="15" spans="1:8">
      <c r="A15" s="181" t="s">
        <v>439</v>
      </c>
      <c r="B15" s="181" t="s">
        <v>138</v>
      </c>
      <c r="C15" s="155"/>
      <c r="D15" s="200" t="s">
        <v>64</v>
      </c>
      <c r="E15" s="201"/>
      <c r="F15" s="187" t="s">
        <v>26</v>
      </c>
      <c r="G15" s="185"/>
      <c r="H15" s="199"/>
    </row>
    <row r="16" spans="1:8">
      <c r="A16" s="181" t="s">
        <v>440</v>
      </c>
      <c r="B16" s="181" t="s">
        <v>265</v>
      </c>
      <c r="C16" s="156"/>
      <c r="D16" s="202" t="s">
        <v>64</v>
      </c>
      <c r="E16" s="203"/>
      <c r="F16" s="188" t="s">
        <v>26</v>
      </c>
      <c r="G16" s="185"/>
      <c r="H16" s="199"/>
    </row>
    <row r="17" spans="1:8">
      <c r="A17" s="142"/>
      <c r="B17" s="142" t="s">
        <v>275</v>
      </c>
      <c r="C17" s="136"/>
      <c r="D17" s="136"/>
      <c r="E17" s="136"/>
      <c r="F17" s="136"/>
      <c r="G17" s="136"/>
      <c r="H17" s="164"/>
    </row>
    <row r="18" spans="1:8" ht="51">
      <c r="A18" s="185" t="s">
        <v>252</v>
      </c>
      <c r="B18" s="185" t="s">
        <v>441</v>
      </c>
      <c r="C18" s="145" t="s">
        <v>442</v>
      </c>
      <c r="D18" s="204" t="s">
        <v>443</v>
      </c>
      <c r="E18" s="87"/>
      <c r="F18" s="185" t="s">
        <v>26</v>
      </c>
      <c r="G18" s="87"/>
      <c r="H18" s="98"/>
    </row>
    <row r="19" spans="1:8" ht="76.5">
      <c r="A19" s="185" t="s">
        <v>283</v>
      </c>
      <c r="B19" s="185" t="s">
        <v>204</v>
      </c>
      <c r="C19" s="145" t="s">
        <v>444</v>
      </c>
      <c r="D19" s="204" t="s">
        <v>455</v>
      </c>
      <c r="E19" s="87"/>
      <c r="F19" s="183" t="s">
        <v>26</v>
      </c>
      <c r="G19" s="94"/>
      <c r="H19" s="95"/>
    </row>
    <row r="20" spans="1:8" ht="76.5">
      <c r="A20" s="185" t="s">
        <v>295</v>
      </c>
      <c r="B20" s="185" t="s">
        <v>456</v>
      </c>
      <c r="C20" s="145" t="s">
        <v>446</v>
      </c>
      <c r="D20" s="204" t="s">
        <v>413</v>
      </c>
      <c r="E20" s="87"/>
      <c r="F20" s="183" t="s">
        <v>26</v>
      </c>
      <c r="G20" s="94"/>
      <c r="H20" s="95"/>
    </row>
    <row r="21" spans="1:8" ht="76.5">
      <c r="A21" s="185" t="s">
        <v>296</v>
      </c>
      <c r="B21" s="185" t="s">
        <v>457</v>
      </c>
      <c r="C21" s="145" t="s">
        <v>447</v>
      </c>
      <c r="D21" s="204" t="s">
        <v>416</v>
      </c>
      <c r="E21" s="87"/>
      <c r="F21" s="183" t="s">
        <v>26</v>
      </c>
      <c r="G21" s="94"/>
      <c r="H21" s="95"/>
    </row>
    <row r="22" spans="1:8" ht="76.5">
      <c r="A22" s="185" t="s">
        <v>297</v>
      </c>
      <c r="B22" s="185" t="s">
        <v>458</v>
      </c>
      <c r="C22" s="145" t="s">
        <v>448</v>
      </c>
      <c r="D22" s="204" t="s">
        <v>419</v>
      </c>
      <c r="E22" s="87"/>
      <c r="F22" s="183" t="s">
        <v>26</v>
      </c>
      <c r="G22" s="94"/>
      <c r="H22" s="95"/>
    </row>
    <row r="23" spans="1:8" ht="76.5">
      <c r="A23" s="185" t="s">
        <v>298</v>
      </c>
      <c r="B23" s="185" t="s">
        <v>459</v>
      </c>
      <c r="C23" s="145" t="s">
        <v>449</v>
      </c>
      <c r="D23" s="204" t="s">
        <v>422</v>
      </c>
      <c r="E23" s="87"/>
      <c r="F23" s="183" t="s">
        <v>26</v>
      </c>
      <c r="G23" s="94"/>
      <c r="H23" s="95"/>
    </row>
    <row r="24" spans="1:8" ht="76.5">
      <c r="A24" s="185" t="s">
        <v>299</v>
      </c>
      <c r="B24" s="185" t="s">
        <v>460</v>
      </c>
      <c r="C24" s="145" t="s">
        <v>450</v>
      </c>
      <c r="D24" s="204" t="s">
        <v>425</v>
      </c>
      <c r="E24" s="87"/>
      <c r="F24" s="183" t="s">
        <v>26</v>
      </c>
      <c r="G24" s="94"/>
      <c r="H24" s="95"/>
    </row>
    <row r="25" spans="1:8" ht="63.75">
      <c r="A25" s="185" t="s">
        <v>300</v>
      </c>
      <c r="B25" s="185" t="s">
        <v>461</v>
      </c>
      <c r="C25" s="145" t="s">
        <v>451</v>
      </c>
      <c r="D25" s="204" t="s">
        <v>288</v>
      </c>
      <c r="E25" s="87"/>
      <c r="F25" s="183" t="s">
        <v>26</v>
      </c>
      <c r="G25" s="94"/>
      <c r="H25" s="95"/>
    </row>
    <row r="26" spans="1:8" ht="89.25">
      <c r="A26" s="185" t="s">
        <v>464</v>
      </c>
      <c r="B26" s="185" t="s">
        <v>463</v>
      </c>
      <c r="C26" s="145" t="s">
        <v>452</v>
      </c>
      <c r="D26" s="204" t="s">
        <v>428</v>
      </c>
      <c r="E26" s="87"/>
      <c r="F26" s="183" t="s">
        <v>26</v>
      </c>
      <c r="G26" s="94"/>
      <c r="H26" s="95"/>
    </row>
    <row r="27" spans="1:8" ht="76.5">
      <c r="A27" s="185" t="s">
        <v>465</v>
      </c>
      <c r="B27" s="185" t="s">
        <v>462</v>
      </c>
      <c r="C27" s="145" t="s">
        <v>453</v>
      </c>
      <c r="D27" s="204" t="s">
        <v>445</v>
      </c>
      <c r="E27" s="87"/>
      <c r="F27" s="183" t="s">
        <v>26</v>
      </c>
      <c r="G27" s="94"/>
      <c r="H27" s="95"/>
    </row>
    <row r="28" spans="1:8" ht="51">
      <c r="A28" s="185" t="s">
        <v>466</v>
      </c>
      <c r="B28" s="185" t="s">
        <v>291</v>
      </c>
      <c r="C28" s="145" t="s">
        <v>454</v>
      </c>
      <c r="D28" s="204" t="s">
        <v>430</v>
      </c>
      <c r="E28" s="87"/>
      <c r="F28" s="185" t="s">
        <v>26</v>
      </c>
      <c r="G28" s="87"/>
      <c r="H28" s="9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4" workbookViewId="0">
      <selection activeCell="C10" sqref="C10"/>
    </sheetView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191" t="s">
        <v>25</v>
      </c>
      <c r="B2" s="230" t="s">
        <v>467</v>
      </c>
      <c r="C2" s="230"/>
      <c r="D2" s="230"/>
      <c r="E2" s="230"/>
      <c r="F2" s="230"/>
    </row>
    <row r="3" spans="1:8" ht="25.5">
      <c r="A3" s="192" t="s">
        <v>27</v>
      </c>
      <c r="B3" s="231" t="s">
        <v>28</v>
      </c>
      <c r="C3" s="231"/>
      <c r="D3" s="231"/>
      <c r="E3" s="231"/>
      <c r="F3" s="231"/>
    </row>
    <row r="4" spans="1:8">
      <c r="A4" s="193" t="s">
        <v>30</v>
      </c>
      <c r="B4" s="232"/>
      <c r="C4" s="232"/>
      <c r="D4" s="232"/>
      <c r="E4" s="232"/>
      <c r="F4" s="232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COUNTIF(F10:F1007,"Pass")</f>
        <v>8</v>
      </c>
      <c r="B6" s="77">
        <f>COUNTIF(F10:F1007,"Fail")</f>
        <v>0</v>
      </c>
      <c r="C6" s="77">
        <f>E6-D6-B6-A6</f>
        <v>0</v>
      </c>
      <c r="D6" s="78">
        <f>COUNTIF(F$10:F$1007,"N/A")</f>
        <v>0</v>
      </c>
      <c r="E6" s="219">
        <f>COUNTA(A10:A1007)</f>
        <v>8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483</v>
      </c>
      <c r="C9" s="84"/>
      <c r="D9" s="84"/>
      <c r="E9" s="84"/>
      <c r="F9" s="84"/>
      <c r="G9" s="84"/>
      <c r="H9" s="85"/>
    </row>
    <row r="10" spans="1:8" ht="25.5">
      <c r="A10" s="194" t="s">
        <v>476</v>
      </c>
      <c r="B10" s="195" t="s">
        <v>401</v>
      </c>
      <c r="C10" s="196"/>
      <c r="D10" s="200" t="s">
        <v>468</v>
      </c>
      <c r="E10" s="198"/>
      <c r="F10" s="185" t="s">
        <v>26</v>
      </c>
      <c r="G10" s="185"/>
      <c r="H10" s="199"/>
    </row>
    <row r="11" spans="1:8" ht="38.25">
      <c r="A11" s="181" t="s">
        <v>475</v>
      </c>
      <c r="B11" s="181" t="s">
        <v>402</v>
      </c>
      <c r="C11" s="155"/>
      <c r="D11" s="200" t="s">
        <v>469</v>
      </c>
      <c r="E11" s="201"/>
      <c r="F11" s="186" t="s">
        <v>26</v>
      </c>
      <c r="G11" s="185"/>
      <c r="H11" s="199"/>
    </row>
    <row r="12" spans="1:8" ht="38.25">
      <c r="A12" s="181" t="s">
        <v>474</v>
      </c>
      <c r="B12" s="181" t="s">
        <v>403</v>
      </c>
      <c r="C12" s="155"/>
      <c r="D12" s="200" t="s">
        <v>386</v>
      </c>
      <c r="E12" s="201"/>
      <c r="F12" s="186" t="s">
        <v>26</v>
      </c>
      <c r="G12" s="185"/>
      <c r="H12" s="199"/>
    </row>
    <row r="13" spans="1:8" ht="25.5">
      <c r="A13" s="181" t="s">
        <v>473</v>
      </c>
      <c r="B13" s="181" t="s">
        <v>404</v>
      </c>
      <c r="C13" s="155"/>
      <c r="D13" s="200" t="s">
        <v>470</v>
      </c>
      <c r="E13" s="201"/>
      <c r="F13" s="186" t="s">
        <v>26</v>
      </c>
      <c r="G13" s="185"/>
      <c r="H13" s="199"/>
    </row>
    <row r="14" spans="1:8" ht="25.5">
      <c r="A14" s="181" t="s">
        <v>472</v>
      </c>
      <c r="B14" s="181" t="s">
        <v>130</v>
      </c>
      <c r="C14" s="155"/>
      <c r="D14" s="200" t="s">
        <v>471</v>
      </c>
      <c r="E14" s="201"/>
      <c r="F14" s="186" t="s">
        <v>26</v>
      </c>
      <c r="G14" s="185"/>
      <c r="H14" s="199"/>
    </row>
    <row r="15" spans="1:8" ht="25.5">
      <c r="A15" s="181" t="s">
        <v>477</v>
      </c>
      <c r="B15" s="181" t="s">
        <v>480</v>
      </c>
      <c r="C15" s="155"/>
      <c r="D15" s="200" t="s">
        <v>481</v>
      </c>
      <c r="E15" s="201"/>
      <c r="F15" s="186" t="s">
        <v>26</v>
      </c>
      <c r="G15" s="185"/>
      <c r="H15" s="199"/>
    </row>
    <row r="16" spans="1:8">
      <c r="A16" s="181" t="s">
        <v>479</v>
      </c>
      <c r="B16" s="181" t="s">
        <v>138</v>
      </c>
      <c r="C16" s="155"/>
      <c r="D16" s="200" t="s">
        <v>64</v>
      </c>
      <c r="E16" s="201"/>
      <c r="F16" s="187" t="s">
        <v>26</v>
      </c>
      <c r="G16" s="185"/>
      <c r="H16" s="199"/>
    </row>
    <row r="17" spans="1:8">
      <c r="A17" s="181" t="s">
        <v>478</v>
      </c>
      <c r="B17" s="181" t="s">
        <v>265</v>
      </c>
      <c r="C17" s="156"/>
      <c r="D17" s="202" t="s">
        <v>64</v>
      </c>
      <c r="E17" s="203"/>
      <c r="F17" s="188" t="s">
        <v>26</v>
      </c>
      <c r="G17" s="185"/>
      <c r="H17" s="199"/>
    </row>
    <row r="18" spans="1:8">
      <c r="A18" s="142"/>
      <c r="B18" s="142" t="s">
        <v>482</v>
      </c>
      <c r="C18" s="136"/>
      <c r="D18" s="136"/>
      <c r="E18" s="136"/>
      <c r="F18" s="136"/>
      <c r="G18" s="136"/>
      <c r="H18" s="16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opLeftCell="B16" workbookViewId="0">
      <selection activeCell="D33" sqref="D33"/>
    </sheetView>
  </sheetViews>
  <sheetFormatPr defaultRowHeight="12.75"/>
  <cols>
    <col min="1" max="1" width="1.375" style="8" customWidth="1"/>
    <col min="2" max="2" width="11.75" style="37" customWidth="1"/>
    <col min="3" max="3" width="36.75" style="47" customWidth="1"/>
    <col min="4" max="4" width="25.75" style="47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236" t="s">
        <v>17</v>
      </c>
      <c r="E1" s="40"/>
    </row>
    <row r="2" spans="2:6" ht="13.5" customHeight="1">
      <c r="B2" s="39"/>
      <c r="D2" s="237"/>
      <c r="E2" s="41"/>
    </row>
    <row r="3" spans="2:6">
      <c r="B3" s="217" t="s">
        <v>1</v>
      </c>
      <c r="C3" s="217"/>
      <c r="D3" s="218" t="str">
        <f>Cover!C4</f>
        <v>&lt;Project Name&gt;</v>
      </c>
      <c r="E3" s="218"/>
      <c r="F3" s="218"/>
    </row>
    <row r="4" spans="2:6">
      <c r="B4" s="217" t="s">
        <v>4</v>
      </c>
      <c r="C4" s="217"/>
      <c r="D4" s="218" t="str">
        <f>Cover!C5</f>
        <v>&lt;Project Code&gt;</v>
      </c>
      <c r="E4" s="218"/>
      <c r="F4" s="218"/>
    </row>
    <row r="5" spans="2:6" s="42" customFormat="1" ht="84.75" customHeight="1">
      <c r="B5" s="215" t="s">
        <v>18</v>
      </c>
      <c r="C5" s="215"/>
      <c r="D5" s="216" t="s">
        <v>19</v>
      </c>
      <c r="E5" s="216"/>
      <c r="F5" s="216"/>
    </row>
    <row r="6" spans="2:6">
      <c r="B6" s="43"/>
      <c r="C6" s="234"/>
      <c r="D6" s="23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 ht="13.5">
      <c r="B9" s="53">
        <v>1</v>
      </c>
      <c r="C9" s="54" t="s">
        <v>54</v>
      </c>
      <c r="D9" s="132" t="s">
        <v>55</v>
      </c>
      <c r="E9" s="55"/>
      <c r="F9" s="56"/>
    </row>
    <row r="10" spans="2:6" ht="13.5">
      <c r="B10" s="53">
        <v>2</v>
      </c>
      <c r="C10" s="54" t="s">
        <v>96</v>
      </c>
      <c r="D10" s="132" t="s">
        <v>55</v>
      </c>
      <c r="E10" s="55"/>
      <c r="F10" s="56"/>
    </row>
    <row r="11" spans="2:6" ht="13.5">
      <c r="B11" s="53">
        <v>3</v>
      </c>
      <c r="C11" s="54" t="s">
        <v>97</v>
      </c>
      <c r="D11" s="132" t="s">
        <v>55</v>
      </c>
      <c r="E11" s="55"/>
      <c r="F11" s="56"/>
    </row>
    <row r="12" spans="2:6" ht="13.5">
      <c r="B12" s="53">
        <v>4</v>
      </c>
      <c r="C12" s="146" t="s">
        <v>534</v>
      </c>
      <c r="D12" s="132" t="s">
        <v>99</v>
      </c>
      <c r="E12" s="55"/>
      <c r="F12" s="56"/>
    </row>
    <row r="13" spans="2:6" ht="13.5">
      <c r="B13" s="53">
        <v>5</v>
      </c>
      <c r="C13" s="54" t="s">
        <v>183</v>
      </c>
      <c r="D13" s="132" t="s">
        <v>99</v>
      </c>
      <c r="E13" s="55"/>
      <c r="F13" s="56"/>
    </row>
    <row r="14" spans="2:6" ht="13.5">
      <c r="B14" s="53">
        <v>6</v>
      </c>
      <c r="C14" s="146" t="s">
        <v>533</v>
      </c>
      <c r="D14" s="171" t="s">
        <v>184</v>
      </c>
      <c r="E14" s="57"/>
      <c r="F14" s="56"/>
    </row>
    <row r="15" spans="2:6" ht="13.5">
      <c r="B15" s="53">
        <v>7</v>
      </c>
      <c r="C15" s="146" t="s">
        <v>224</v>
      </c>
      <c r="D15" s="172" t="s">
        <v>184</v>
      </c>
      <c r="E15" s="57"/>
      <c r="F15" s="56"/>
    </row>
    <row r="16" spans="2:6" ht="13.5">
      <c r="B16" s="53">
        <v>8</v>
      </c>
      <c r="C16" s="54" t="s">
        <v>225</v>
      </c>
      <c r="D16" s="171" t="s">
        <v>222</v>
      </c>
      <c r="E16" s="57"/>
      <c r="F16" s="56"/>
    </row>
    <row r="17" spans="2:6" ht="13.5">
      <c r="B17" s="53">
        <v>9</v>
      </c>
      <c r="C17" s="54" t="s">
        <v>226</v>
      </c>
      <c r="D17" s="172" t="s">
        <v>222</v>
      </c>
      <c r="E17" s="57"/>
      <c r="F17" s="56"/>
    </row>
    <row r="18" spans="2:6" ht="18" customHeight="1">
      <c r="B18" s="53"/>
      <c r="C18" s="54" t="s">
        <v>532</v>
      </c>
      <c r="D18" s="171" t="s">
        <v>531</v>
      </c>
      <c r="E18" s="57"/>
      <c r="F18" s="56"/>
    </row>
    <row r="19" spans="2:6" ht="18" customHeight="1">
      <c r="B19" s="53"/>
      <c r="C19" s="54" t="s">
        <v>555</v>
      </c>
      <c r="D19" s="171" t="s">
        <v>531</v>
      </c>
      <c r="E19" s="57"/>
      <c r="F19" s="56"/>
    </row>
    <row r="20" spans="2:6" ht="13.5">
      <c r="B20" s="53"/>
      <c r="C20" s="54" t="s">
        <v>535</v>
      </c>
      <c r="D20" s="171" t="s">
        <v>536</v>
      </c>
      <c r="E20" s="57"/>
      <c r="F20" s="56"/>
    </row>
    <row r="21" spans="2:6" ht="13.5">
      <c r="B21" s="53"/>
      <c r="C21" s="54" t="s">
        <v>556</v>
      </c>
      <c r="D21" s="171" t="s">
        <v>536</v>
      </c>
      <c r="E21" s="57"/>
      <c r="F21" s="56"/>
    </row>
    <row r="22" spans="2:6" ht="13.5">
      <c r="B22" s="53"/>
      <c r="C22" s="54" t="s">
        <v>537</v>
      </c>
      <c r="D22" s="171" t="s">
        <v>538</v>
      </c>
      <c r="E22" s="57"/>
      <c r="F22" s="56"/>
    </row>
    <row r="23" spans="2:6" ht="13.5">
      <c r="B23" s="247"/>
      <c r="C23" s="54" t="s">
        <v>557</v>
      </c>
      <c r="D23" s="171" t="s">
        <v>538</v>
      </c>
      <c r="E23" s="57"/>
      <c r="F23" s="248"/>
    </row>
    <row r="24" spans="2:6" ht="13.5">
      <c r="B24" s="239"/>
      <c r="C24" s="54" t="s">
        <v>539</v>
      </c>
      <c r="D24" s="171" t="s">
        <v>540</v>
      </c>
      <c r="E24" s="57"/>
      <c r="F24" s="244"/>
    </row>
    <row r="25" spans="2:6" ht="13.5">
      <c r="B25" s="239"/>
      <c r="C25" s="54" t="s">
        <v>555</v>
      </c>
      <c r="D25" s="171" t="s">
        <v>540</v>
      </c>
      <c r="E25" s="57"/>
      <c r="F25" s="244"/>
    </row>
    <row r="26" spans="2:6" ht="13.5">
      <c r="B26" s="240"/>
      <c r="C26" s="54" t="s">
        <v>541</v>
      </c>
      <c r="D26" s="171" t="s">
        <v>542</v>
      </c>
      <c r="E26" s="235"/>
      <c r="F26" s="245"/>
    </row>
    <row r="27" spans="2:6" ht="13.5">
      <c r="B27" s="240"/>
      <c r="C27" s="54" t="s">
        <v>556</v>
      </c>
      <c r="D27" s="171" t="s">
        <v>542</v>
      </c>
      <c r="E27" s="235"/>
      <c r="F27" s="245"/>
    </row>
    <row r="28" spans="2:6" ht="13.5">
      <c r="B28" s="240"/>
      <c r="C28" s="54" t="s">
        <v>543</v>
      </c>
      <c r="D28" s="171" t="s">
        <v>544</v>
      </c>
      <c r="E28" s="235"/>
      <c r="F28" s="245"/>
    </row>
    <row r="29" spans="2:6" ht="13.5">
      <c r="B29" s="240"/>
      <c r="C29" s="54" t="s">
        <v>557</v>
      </c>
      <c r="D29" s="171" t="s">
        <v>544</v>
      </c>
      <c r="E29" s="235"/>
      <c r="F29" s="245"/>
    </row>
    <row r="30" spans="2:6" ht="13.5">
      <c r="B30" s="240"/>
      <c r="C30" s="54" t="s">
        <v>545</v>
      </c>
      <c r="D30" s="171" t="s">
        <v>546</v>
      </c>
      <c r="E30" s="235"/>
      <c r="F30" s="245"/>
    </row>
    <row r="31" spans="2:6" ht="13.5">
      <c r="B31" s="240"/>
      <c r="C31" s="54" t="s">
        <v>557</v>
      </c>
      <c r="D31" s="171" t="s">
        <v>546</v>
      </c>
      <c r="E31" s="235"/>
      <c r="F31" s="245"/>
    </row>
    <row r="32" spans="2:6" ht="13.5">
      <c r="B32" s="240"/>
      <c r="C32" s="54" t="s">
        <v>547</v>
      </c>
      <c r="D32" s="171" t="s">
        <v>548</v>
      </c>
      <c r="E32" s="235"/>
      <c r="F32" s="245"/>
    </row>
    <row r="33" spans="2:6" ht="13.5">
      <c r="B33" s="240"/>
      <c r="C33" s="54" t="s">
        <v>555</v>
      </c>
      <c r="D33" s="171" t="s">
        <v>548</v>
      </c>
      <c r="E33" s="235"/>
      <c r="F33" s="245"/>
    </row>
    <row r="34" spans="2:6" ht="13.5">
      <c r="B34" s="240"/>
      <c r="C34" s="54" t="s">
        <v>549</v>
      </c>
      <c r="D34" s="171" t="s">
        <v>550</v>
      </c>
      <c r="E34" s="235"/>
      <c r="F34" s="245"/>
    </row>
    <row r="35" spans="2:6" ht="13.5">
      <c r="B35" s="240"/>
      <c r="C35" s="54" t="s">
        <v>556</v>
      </c>
      <c r="D35" s="171" t="s">
        <v>550</v>
      </c>
      <c r="E35" s="235"/>
      <c r="F35" s="245"/>
    </row>
    <row r="36" spans="2:6" ht="13.5">
      <c r="B36" s="240"/>
      <c r="C36" s="54" t="s">
        <v>551</v>
      </c>
      <c r="D36" s="171" t="s">
        <v>552</v>
      </c>
      <c r="E36" s="235"/>
      <c r="F36" s="245"/>
    </row>
    <row r="37" spans="2:6" ht="13.5">
      <c r="B37" s="249"/>
      <c r="C37" s="54" t="s">
        <v>557</v>
      </c>
      <c r="D37" s="171" t="s">
        <v>552</v>
      </c>
      <c r="E37" s="238"/>
      <c r="F37" s="250"/>
    </row>
    <row r="38" spans="2:6" ht="13.5">
      <c r="B38" s="241"/>
      <c r="C38" s="58" t="s">
        <v>553</v>
      </c>
      <c r="D38" s="242" t="s">
        <v>554</v>
      </c>
      <c r="E38" s="243"/>
      <c r="F38" s="246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BDT-DS screen'!A1" display="Check QLBDT-DS screen"/>
    <hyperlink ref="D20" location="'Check QLBDT-ThemMoi screen'!A1" display="Check QLBDT-ThemMoi screen"/>
    <hyperlink ref="D22" location="'Check QLBDT-Sua screen'!A1" display="'Check QLBDT-Sua screen"/>
    <hyperlink ref="D24" location="'Check QLTB-DS screen'!A1" display="'Check QLTB-DS screen"/>
    <hyperlink ref="D26" location="'Check QLTB-ThemMoi screen'!A1" display="'Check QLTB-ThemMoi screen"/>
    <hyperlink ref="D28" location="'Check QLTB-Sua screen'!A1" display="Check QLTB-Sua screen"/>
    <hyperlink ref="D30" location="'Check TimKiem screen'!A1" display="'Check TimKiem screen"/>
    <hyperlink ref="D32" location="'Check QLTS-DS screen'!A1" display="Check QLTS-DS screen"/>
    <hyperlink ref="D34" location="'Check QLTS-ThemMoi screen'!A1" display="'Check QLTS-ThemMoi screen"/>
    <hyperlink ref="D36" location="'Check QLTS-Sua screen'!A1" display="Check QLTS-Sua screen"/>
    <hyperlink ref="D38" location="'Check TKKQ screen'!A1" display="'Check TKKQ screen"/>
    <hyperlink ref="D19" location="'Check QLBDT-DS screen'!A1" display="Check QLBDT-DS screen"/>
    <hyperlink ref="D21" location="'Check QLBDT-ThemMoi screen'!A1" display="Check QLBDT-ThemMoi screen"/>
    <hyperlink ref="D23" location="'Check QLBDT-Sua screen'!A1" display="'Check QLBDT-Sua screen"/>
    <hyperlink ref="D25" location="'Check QLTB-DS screen'!A1" display="'Check QLTB-DS screen"/>
    <hyperlink ref="D27" location="'Check QLTB-ThemMoi screen'!A1" display="'Check QLTB-ThemMoi screen"/>
    <hyperlink ref="D29" location="'Check QLTB-Sua screen'!A1" display="Check QLTB-Sua screen"/>
    <hyperlink ref="D31" location="'Check TimKiem screen'!A1" display="'Check TimKiem screen"/>
    <hyperlink ref="D37" location="'Check QLTS-Sua screen'!A1" display="Check QLTS-Sua screen"/>
    <hyperlink ref="D35" location="'Check QLTS-ThemMoi screen'!A1" display="'Check QLTS-ThemMoi screen"/>
    <hyperlink ref="D33" location="'Check QLTS-DS screen'!A1" display="Check QLTS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18" activePane="bottomLeft" state="frozen"/>
      <selection pane="bottomLeft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59"/>
    <col min="8" max="8" width="17.625" style="8" customWidth="1"/>
    <col min="9" max="9" width="8.25" style="60" customWidth="1"/>
    <col min="10" max="10" width="0" style="8" hidden="1" customWidth="1"/>
    <col min="11" max="16384" width="9" style="8"/>
  </cols>
  <sheetData>
    <row r="1" spans="1:10" s="66" customFormat="1">
      <c r="A1" s="61"/>
      <c r="B1" s="62"/>
      <c r="C1" s="62"/>
      <c r="D1" s="62"/>
      <c r="E1" s="62"/>
      <c r="F1" s="63"/>
      <c r="G1" s="64"/>
      <c r="H1" s="42"/>
      <c r="I1" s="65"/>
    </row>
    <row r="2" spans="1:10" s="66" customFormat="1" ht="15" customHeight="1">
      <c r="A2" s="67" t="s">
        <v>25</v>
      </c>
      <c r="B2" s="220" t="s">
        <v>55</v>
      </c>
      <c r="C2" s="220"/>
      <c r="D2" s="220"/>
      <c r="E2" s="220"/>
      <c r="F2" s="220"/>
      <c r="G2" s="68"/>
      <c r="H2" s="42"/>
      <c r="I2" s="65"/>
      <c r="J2" s="66" t="s">
        <v>26</v>
      </c>
    </row>
    <row r="3" spans="1:10" s="66" customFormat="1" ht="25.5" customHeight="1">
      <c r="A3" s="69" t="s">
        <v>27</v>
      </c>
      <c r="B3" s="220" t="s">
        <v>28</v>
      </c>
      <c r="C3" s="220"/>
      <c r="D3" s="220"/>
      <c r="E3" s="220"/>
      <c r="F3" s="220"/>
      <c r="G3" s="68"/>
      <c r="H3" s="42"/>
      <c r="I3" s="65"/>
      <c r="J3" s="66" t="s">
        <v>29</v>
      </c>
    </row>
    <row r="4" spans="1:10" s="66" customFormat="1" ht="18" customHeight="1">
      <c r="A4" s="67" t="s">
        <v>30</v>
      </c>
      <c r="B4" s="221"/>
      <c r="C4" s="221"/>
      <c r="D4" s="221"/>
      <c r="E4" s="221"/>
      <c r="F4" s="221"/>
      <c r="G4" s="68"/>
      <c r="H4" s="42"/>
      <c r="I4" s="65"/>
      <c r="J4" s="70"/>
    </row>
    <row r="5" spans="1:10" s="66" customFormat="1" ht="19.5" customHeight="1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  <c r="G5" s="74"/>
      <c r="H5" s="74"/>
      <c r="I5" s="75"/>
      <c r="J5" s="66" t="s">
        <v>34</v>
      </c>
    </row>
    <row r="6" spans="1:10" s="66" customFormat="1" ht="15" customHeight="1">
      <c r="A6" s="76">
        <f>COUNTIF(F10:F1002,"Pass")</f>
        <v>11</v>
      </c>
      <c r="B6" s="77">
        <f>COUNTIF(F10:F1002,"Fail")</f>
        <v>0</v>
      </c>
      <c r="C6" s="77">
        <f>E6-D6-B6-A6</f>
        <v>0</v>
      </c>
      <c r="D6" s="78">
        <f>COUNTIF(F$10:F$1002,"N/A")</f>
        <v>0</v>
      </c>
      <c r="E6" s="219">
        <f>COUNTA(A10:A1002)</f>
        <v>11</v>
      </c>
      <c r="F6" s="219"/>
      <c r="G6" s="74"/>
      <c r="H6" s="74"/>
      <c r="I6" s="75"/>
      <c r="J6" s="66" t="s">
        <v>32</v>
      </c>
    </row>
    <row r="7" spans="1:10" s="66" customFormat="1" ht="15" customHeight="1">
      <c r="D7" s="79"/>
      <c r="E7" s="79"/>
      <c r="F7" s="74"/>
      <c r="G7" s="74"/>
      <c r="H7" s="74"/>
      <c r="I7" s="75"/>
    </row>
    <row r="8" spans="1:10" s="66" customFormat="1" ht="25.5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  <c r="I8" s="82"/>
    </row>
    <row r="9" spans="1:10" s="66" customFormat="1" ht="15.75" customHeight="1">
      <c r="A9" s="83"/>
      <c r="B9" s="83" t="s">
        <v>56</v>
      </c>
      <c r="C9" s="84"/>
      <c r="D9" s="84"/>
      <c r="E9" s="84"/>
      <c r="F9" s="84"/>
      <c r="G9" s="84"/>
      <c r="H9" s="85"/>
      <c r="I9" s="86"/>
    </row>
    <row r="10" spans="1:10" s="92" customFormat="1" ht="120.95" customHeight="1">
      <c r="A10" s="87" t="s">
        <v>57</v>
      </c>
      <c r="B10" s="87" t="s">
        <v>58</v>
      </c>
      <c r="C10" s="88"/>
      <c r="D10" s="133" t="s">
        <v>59</v>
      </c>
      <c r="E10" s="89"/>
      <c r="F10" s="87" t="s">
        <v>26</v>
      </c>
      <c r="G10" s="87"/>
      <c r="H10" s="90"/>
      <c r="I10" s="91"/>
    </row>
    <row r="11" spans="1:10" ht="38.25">
      <c r="A11" s="87" t="s">
        <v>60</v>
      </c>
      <c r="B11" s="87" t="s">
        <v>61</v>
      </c>
      <c r="C11" s="87"/>
      <c r="D11" s="134" t="s">
        <v>59</v>
      </c>
      <c r="E11" s="93"/>
      <c r="F11" s="87" t="s">
        <v>26</v>
      </c>
      <c r="G11" s="87"/>
      <c r="H11" s="90"/>
      <c r="I11" s="91"/>
    </row>
    <row r="12" spans="1:10">
      <c r="A12" s="87" t="s">
        <v>62</v>
      </c>
      <c r="B12" s="137" t="s">
        <v>63</v>
      </c>
      <c r="C12" s="137"/>
      <c r="D12" s="140" t="s">
        <v>64</v>
      </c>
      <c r="E12" s="141"/>
      <c r="F12" s="137" t="s">
        <v>26</v>
      </c>
      <c r="G12" s="137"/>
      <c r="H12" s="90"/>
      <c r="I12" s="91"/>
    </row>
    <row r="13" spans="1:10">
      <c r="A13" s="135" t="s">
        <v>65</v>
      </c>
      <c r="B13" s="138" t="s">
        <v>66</v>
      </c>
      <c r="C13" s="138"/>
      <c r="D13" s="143" t="s">
        <v>64</v>
      </c>
      <c r="E13" s="144"/>
      <c r="F13" s="138" t="s">
        <v>26</v>
      </c>
      <c r="G13" s="138"/>
      <c r="H13" s="139"/>
      <c r="I13" s="91"/>
    </row>
    <row r="14" spans="1:10" s="66" customFormat="1" ht="15.75" customHeight="1">
      <c r="A14" s="84"/>
      <c r="B14" s="142" t="s">
        <v>67</v>
      </c>
      <c r="C14" s="136"/>
      <c r="D14" s="136"/>
      <c r="E14" s="136"/>
      <c r="F14" s="136"/>
      <c r="G14" s="136"/>
      <c r="H14" s="90"/>
      <c r="I14" s="86"/>
    </row>
    <row r="15" spans="1:10" ht="25.5">
      <c r="A15" s="87" t="s">
        <v>69</v>
      </c>
      <c r="B15" s="87" t="s">
        <v>70</v>
      </c>
      <c r="C15" s="87" t="s">
        <v>71</v>
      </c>
      <c r="D15" s="87" t="s">
        <v>72</v>
      </c>
      <c r="E15" s="87"/>
      <c r="F15" s="87" t="s">
        <v>26</v>
      </c>
      <c r="G15" s="87"/>
      <c r="H15" s="85"/>
      <c r="I15" s="91"/>
    </row>
    <row r="16" spans="1:10" ht="51">
      <c r="A16" s="87" t="s">
        <v>73</v>
      </c>
      <c r="B16" s="87" t="s">
        <v>74</v>
      </c>
      <c r="C16" s="145" t="s">
        <v>75</v>
      </c>
      <c r="D16" s="87" t="s">
        <v>76</v>
      </c>
      <c r="E16" s="87"/>
      <c r="F16" s="87" t="s">
        <v>26</v>
      </c>
      <c r="G16" s="87"/>
      <c r="H16" s="85"/>
      <c r="I16" s="91"/>
    </row>
    <row r="17" spans="1:9" ht="51">
      <c r="A17" s="87" t="s">
        <v>68</v>
      </c>
      <c r="B17" s="87" t="s">
        <v>77</v>
      </c>
      <c r="C17" s="145" t="s">
        <v>78</v>
      </c>
      <c r="D17" s="87" t="s">
        <v>79</v>
      </c>
      <c r="E17" s="87"/>
      <c r="F17" s="87" t="s">
        <v>26</v>
      </c>
      <c r="G17" s="87"/>
      <c r="H17" s="85"/>
      <c r="I17" s="91"/>
    </row>
    <row r="18" spans="1:9" ht="51">
      <c r="A18" s="87" t="s">
        <v>80</v>
      </c>
      <c r="B18" s="87" t="s">
        <v>81</v>
      </c>
      <c r="C18" s="145" t="s">
        <v>82</v>
      </c>
      <c r="D18" s="87" t="s">
        <v>83</v>
      </c>
      <c r="E18" s="87"/>
      <c r="F18" s="87" t="s">
        <v>26</v>
      </c>
      <c r="G18" s="87"/>
      <c r="H18" s="85"/>
      <c r="I18" s="91"/>
    </row>
    <row r="19" spans="1:9" ht="51">
      <c r="A19" s="87" t="s">
        <v>84</v>
      </c>
      <c r="B19" s="87" t="s">
        <v>85</v>
      </c>
      <c r="C19" s="145" t="s">
        <v>86</v>
      </c>
      <c r="D19" s="87" t="s">
        <v>87</v>
      </c>
      <c r="E19" s="87"/>
      <c r="F19" s="87" t="s">
        <v>26</v>
      </c>
      <c r="G19" s="87"/>
      <c r="H19" s="85"/>
      <c r="I19" s="91"/>
    </row>
    <row r="20" spans="1:9" ht="51">
      <c r="A20" s="87" t="s">
        <v>88</v>
      </c>
      <c r="B20" s="87" t="s">
        <v>89</v>
      </c>
      <c r="C20" s="145" t="s">
        <v>90</v>
      </c>
      <c r="D20" s="87" t="s">
        <v>87</v>
      </c>
      <c r="E20" s="87"/>
      <c r="F20" s="87" t="s">
        <v>26</v>
      </c>
      <c r="G20" s="87"/>
      <c r="H20" s="85"/>
      <c r="I20" s="91"/>
    </row>
    <row r="21" spans="1:9">
      <c r="A21" s="83"/>
      <c r="B21" s="83" t="s">
        <v>91</v>
      </c>
      <c r="C21" s="84"/>
      <c r="D21" s="84"/>
      <c r="E21" s="84"/>
      <c r="F21" s="84"/>
      <c r="G21" s="84"/>
      <c r="H21" s="95"/>
      <c r="I21" s="96"/>
    </row>
    <row r="22" spans="1:9" s="66" customFormat="1" ht="15.75" customHeight="1">
      <c r="A22" s="87" t="s">
        <v>92</v>
      </c>
      <c r="B22" s="87" t="s">
        <v>93</v>
      </c>
      <c r="C22" s="145" t="s">
        <v>94</v>
      </c>
      <c r="D22" s="87" t="s">
        <v>95</v>
      </c>
      <c r="E22" s="87"/>
      <c r="F22" s="87" t="s">
        <v>26</v>
      </c>
      <c r="G22" s="87"/>
      <c r="H22" s="85"/>
      <c r="I22" s="86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B11" sqref="B11:B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9"/>
    <col min="8" max="8" width="17.625" style="8" customWidth="1"/>
    <col min="9" max="9" width="8.25" style="60" customWidth="1"/>
    <col min="10" max="10" width="0" style="8" hidden="1" customWidth="1"/>
    <col min="11" max="16384" width="9" style="8"/>
  </cols>
  <sheetData>
    <row r="1" spans="1:10" s="66" customFormat="1">
      <c r="A1" s="61"/>
      <c r="B1" s="62"/>
      <c r="C1" s="62"/>
      <c r="D1" s="62"/>
      <c r="E1" s="62"/>
      <c r="F1" s="63"/>
      <c r="G1" s="64"/>
      <c r="H1" s="42"/>
      <c r="I1" s="65"/>
    </row>
    <row r="2" spans="1:10" s="66" customFormat="1" ht="15" customHeight="1">
      <c r="A2" s="67" t="s">
        <v>25</v>
      </c>
      <c r="B2" s="220" t="s">
        <v>98</v>
      </c>
      <c r="C2" s="220"/>
      <c r="D2" s="220"/>
      <c r="E2" s="220"/>
      <c r="F2" s="220"/>
      <c r="G2" s="68"/>
      <c r="H2" s="42"/>
      <c r="I2" s="65"/>
      <c r="J2" s="66" t="s">
        <v>26</v>
      </c>
    </row>
    <row r="3" spans="1:10" s="66" customFormat="1" ht="25.5" customHeight="1">
      <c r="A3" s="69" t="s">
        <v>27</v>
      </c>
      <c r="B3" s="220" t="s">
        <v>28</v>
      </c>
      <c r="C3" s="220"/>
      <c r="D3" s="220"/>
      <c r="E3" s="220"/>
      <c r="F3" s="220"/>
      <c r="G3" s="68"/>
      <c r="H3" s="42"/>
      <c r="I3" s="65"/>
      <c r="J3" s="66" t="s">
        <v>29</v>
      </c>
    </row>
    <row r="4" spans="1:10" s="66" customFormat="1" ht="18" customHeight="1">
      <c r="A4" s="67" t="s">
        <v>30</v>
      </c>
      <c r="B4" s="221"/>
      <c r="C4" s="221"/>
      <c r="D4" s="221"/>
      <c r="E4" s="221"/>
      <c r="F4" s="221"/>
      <c r="G4" s="68"/>
      <c r="H4" s="42"/>
      <c r="I4" s="65"/>
      <c r="J4" s="70"/>
    </row>
    <row r="5" spans="1:10" s="66" customFormat="1" ht="19.5" customHeight="1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  <c r="G5" s="74"/>
      <c r="H5" s="74"/>
      <c r="I5" s="75"/>
      <c r="J5" s="66" t="s">
        <v>34</v>
      </c>
    </row>
    <row r="6" spans="1:10" s="66" customFormat="1" ht="15" customHeight="1">
      <c r="A6" s="97">
        <f>COUNTIF(F10:F1004,"Pass")</f>
        <v>6</v>
      </c>
      <c r="B6" s="77">
        <f>COUNTIF(F10:F1004,"Fail")</f>
        <v>0</v>
      </c>
      <c r="C6" s="77">
        <f>E6-D6-B6-A6</f>
        <v>0</v>
      </c>
      <c r="D6" s="78">
        <f>COUNTIF(F$10:F$1004,"N/A")</f>
        <v>0</v>
      </c>
      <c r="E6" s="219">
        <f>COUNTA(A10:A1004)</f>
        <v>6</v>
      </c>
      <c r="F6" s="219"/>
      <c r="G6" s="74"/>
      <c r="H6" s="74"/>
      <c r="I6" s="75"/>
      <c r="J6" s="66" t="s">
        <v>32</v>
      </c>
    </row>
    <row r="7" spans="1:10" s="66" customFormat="1" ht="15" customHeight="1">
      <c r="D7" s="79"/>
      <c r="E7" s="79"/>
      <c r="F7" s="79"/>
      <c r="G7" s="79"/>
      <c r="H7" s="79"/>
      <c r="I7" s="75"/>
    </row>
    <row r="8" spans="1:10" s="66" customFormat="1" ht="25.5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  <c r="I8" s="82"/>
    </row>
    <row r="9" spans="1:10" s="66" customFormat="1" ht="15.75" customHeight="1">
      <c r="A9" s="83"/>
      <c r="B9" s="83" t="s">
        <v>119</v>
      </c>
      <c r="C9" s="84"/>
      <c r="D9" s="84"/>
      <c r="E9" s="84"/>
      <c r="F9" s="84"/>
      <c r="G9" s="84"/>
      <c r="H9" s="85"/>
      <c r="I9" s="86"/>
    </row>
    <row r="10" spans="1:10" s="92" customFormat="1" ht="120.95" customHeight="1">
      <c r="A10" s="137" t="s">
        <v>100</v>
      </c>
      <c r="B10" s="153" t="s">
        <v>101</v>
      </c>
      <c r="C10" s="149"/>
      <c r="D10" s="147" t="s">
        <v>64</v>
      </c>
      <c r="E10" s="150"/>
      <c r="F10" s="87" t="s">
        <v>26</v>
      </c>
      <c r="G10" s="87"/>
      <c r="H10" s="98"/>
      <c r="I10" s="91"/>
    </row>
    <row r="11" spans="1:10" ht="25.5">
      <c r="A11" s="223" t="s">
        <v>102</v>
      </c>
      <c r="B11" s="223" t="s">
        <v>103</v>
      </c>
      <c r="C11" s="155"/>
      <c r="D11" s="143" t="s">
        <v>104</v>
      </c>
      <c r="E11" s="144"/>
      <c r="F11" s="148" t="s">
        <v>26</v>
      </c>
      <c r="G11" s="87"/>
      <c r="H11" s="98"/>
      <c r="I11" s="91"/>
    </row>
    <row r="12" spans="1:10" ht="25.5">
      <c r="A12" s="224"/>
      <c r="B12" s="224"/>
      <c r="C12" s="155" t="s">
        <v>105</v>
      </c>
      <c r="D12" s="143" t="s">
        <v>110</v>
      </c>
      <c r="E12" s="144"/>
      <c r="F12" s="148"/>
      <c r="G12" s="87"/>
      <c r="H12" s="98"/>
      <c r="I12" s="91"/>
    </row>
    <row r="13" spans="1:10" ht="25.5">
      <c r="A13" s="224"/>
      <c r="B13" s="224"/>
      <c r="C13" s="155" t="s">
        <v>106</v>
      </c>
      <c r="D13" s="143" t="s">
        <v>111</v>
      </c>
      <c r="E13" s="144"/>
      <c r="F13" s="148"/>
      <c r="G13" s="87"/>
      <c r="H13" s="98"/>
      <c r="I13" s="91"/>
    </row>
    <row r="14" spans="1:10" ht="25.5">
      <c r="A14" s="224"/>
      <c r="B14" s="224"/>
      <c r="C14" s="156" t="s">
        <v>107</v>
      </c>
      <c r="D14" s="151" t="s">
        <v>112</v>
      </c>
      <c r="E14" s="154"/>
      <c r="F14" s="148"/>
      <c r="G14" s="87"/>
      <c r="H14" s="98"/>
      <c r="I14" s="91"/>
    </row>
    <row r="15" spans="1:10" ht="25.5">
      <c r="A15" s="224"/>
      <c r="B15" s="224"/>
      <c r="C15" s="156" t="s">
        <v>108</v>
      </c>
      <c r="D15" s="151" t="s">
        <v>113</v>
      </c>
      <c r="E15" s="154"/>
      <c r="F15" s="148"/>
      <c r="G15" s="87"/>
      <c r="H15" s="98"/>
      <c r="I15" s="91"/>
    </row>
    <row r="16" spans="1:10">
      <c r="A16" s="225"/>
      <c r="B16" s="225"/>
      <c r="C16" s="156" t="s">
        <v>109</v>
      </c>
      <c r="D16" s="151" t="s">
        <v>114</v>
      </c>
      <c r="E16" s="154"/>
      <c r="F16" s="148"/>
      <c r="G16" s="87"/>
      <c r="H16" s="98"/>
      <c r="I16" s="91"/>
    </row>
    <row r="17" spans="1:11" ht="25.5">
      <c r="A17" s="158" t="s">
        <v>115</v>
      </c>
      <c r="B17" s="159" t="s">
        <v>116</v>
      </c>
      <c r="C17" s="160"/>
      <c r="D17" s="152" t="s">
        <v>64</v>
      </c>
      <c r="E17" s="161"/>
      <c r="F17" s="162" t="s">
        <v>26</v>
      </c>
      <c r="G17" s="137"/>
      <c r="H17" s="163"/>
      <c r="I17" s="91"/>
    </row>
    <row r="18" spans="1:11" ht="25.5">
      <c r="A18" s="138" t="s">
        <v>117</v>
      </c>
      <c r="B18" s="138" t="s">
        <v>118</v>
      </c>
      <c r="C18" s="138"/>
      <c r="D18" s="143" t="s">
        <v>64</v>
      </c>
      <c r="E18" s="144"/>
      <c r="F18" s="138" t="s">
        <v>26</v>
      </c>
      <c r="G18" s="138"/>
      <c r="H18" s="165"/>
      <c r="I18" s="91"/>
    </row>
    <row r="19" spans="1:11" s="66" customFormat="1" ht="15.75" customHeight="1">
      <c r="A19" s="142"/>
      <c r="B19" s="142" t="s">
        <v>120</v>
      </c>
      <c r="C19" s="136"/>
      <c r="D19" s="136"/>
      <c r="E19" s="136"/>
      <c r="F19" s="136"/>
      <c r="G19" s="136"/>
      <c r="H19" s="164"/>
      <c r="I19" s="86"/>
    </row>
    <row r="20" spans="1:11" ht="51">
      <c r="A20" s="87" t="s">
        <v>121</v>
      </c>
      <c r="B20" s="87" t="s">
        <v>122</v>
      </c>
      <c r="C20" s="145" t="s">
        <v>126</v>
      </c>
      <c r="D20" s="145" t="s">
        <v>123</v>
      </c>
      <c r="E20" s="87"/>
      <c r="F20" s="87" t="s">
        <v>26</v>
      </c>
      <c r="G20" s="87"/>
      <c r="H20" s="98"/>
      <c r="I20" s="91"/>
    </row>
    <row r="21" spans="1:11" ht="51">
      <c r="A21" s="87" t="s">
        <v>124</v>
      </c>
      <c r="B21" s="87" t="s">
        <v>125</v>
      </c>
      <c r="C21" s="145" t="s">
        <v>126</v>
      </c>
      <c r="D21" s="145" t="s">
        <v>127</v>
      </c>
      <c r="E21" s="87"/>
      <c r="F21" s="95" t="s">
        <v>26</v>
      </c>
      <c r="G21" s="94"/>
      <c r="H21" s="95"/>
      <c r="I21" s="96"/>
    </row>
    <row r="22" spans="1:11">
      <c r="F22" s="99"/>
      <c r="I22" s="86"/>
      <c r="J22" s="66"/>
      <c r="K22" s="66"/>
    </row>
    <row r="23" spans="1:11">
      <c r="F23" s="100"/>
      <c r="I23" s="91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9"/>
    <col min="8" max="8" width="17.625" style="8" customWidth="1"/>
    <col min="9" max="9" width="8.25" style="60" customWidth="1"/>
    <col min="10" max="10" width="0" style="8" hidden="1" customWidth="1"/>
    <col min="11" max="16384" width="9" style="8"/>
  </cols>
  <sheetData>
    <row r="1" spans="1:10" s="66" customFormat="1" ht="13.5" thickBot="1">
      <c r="A1" s="61"/>
      <c r="B1" s="62"/>
      <c r="C1" s="62"/>
      <c r="D1" s="62"/>
      <c r="E1" s="62"/>
      <c r="F1" s="63"/>
      <c r="G1" s="64"/>
      <c r="H1" s="42"/>
      <c r="I1" s="65"/>
    </row>
    <row r="2" spans="1:10" s="66" customFormat="1" ht="15" customHeight="1">
      <c r="A2" s="67" t="s">
        <v>25</v>
      </c>
      <c r="B2" s="220" t="s">
        <v>185</v>
      </c>
      <c r="C2" s="220"/>
      <c r="D2" s="220"/>
      <c r="E2" s="220"/>
      <c r="F2" s="220"/>
      <c r="G2" s="68"/>
      <c r="H2" s="42"/>
      <c r="I2" s="65"/>
      <c r="J2" s="66" t="s">
        <v>26</v>
      </c>
    </row>
    <row r="3" spans="1:10" s="66" customFormat="1" ht="25.5" customHeight="1">
      <c r="A3" s="69" t="s">
        <v>27</v>
      </c>
      <c r="B3" s="220" t="s">
        <v>28</v>
      </c>
      <c r="C3" s="220"/>
      <c r="D3" s="220"/>
      <c r="E3" s="220"/>
      <c r="F3" s="220"/>
      <c r="G3" s="68"/>
      <c r="H3" s="42"/>
      <c r="I3" s="65"/>
      <c r="J3" s="66" t="s">
        <v>29</v>
      </c>
    </row>
    <row r="4" spans="1:10" s="66" customFormat="1" ht="18" customHeight="1">
      <c r="A4" s="67" t="s">
        <v>30</v>
      </c>
      <c r="B4" s="221"/>
      <c r="C4" s="221"/>
      <c r="D4" s="221"/>
      <c r="E4" s="221"/>
      <c r="F4" s="221"/>
      <c r="G4" s="68"/>
      <c r="H4" s="42"/>
      <c r="I4" s="65"/>
      <c r="J4" s="70"/>
    </row>
    <row r="5" spans="1:10" s="66" customFormat="1" ht="19.5" customHeight="1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  <c r="G5" s="74"/>
      <c r="H5" s="74"/>
      <c r="I5" s="75"/>
      <c r="J5" s="66" t="s">
        <v>34</v>
      </c>
    </row>
    <row r="6" spans="1:10" s="66" customFormat="1" ht="15" customHeight="1" thickBot="1">
      <c r="A6" s="97">
        <f>COUNTIF(F10:F1008,"Pass")</f>
        <v>14</v>
      </c>
      <c r="B6" s="77">
        <f>COUNTIF(F10:F1008,"Fail")</f>
        <v>0</v>
      </c>
      <c r="C6" s="77">
        <f>E6-D6-B6-A6</f>
        <v>0</v>
      </c>
      <c r="D6" s="78">
        <f>COUNTIF(F$10:F$1008,"N/A")</f>
        <v>0</v>
      </c>
      <c r="E6" s="219">
        <f>COUNTA(A10:A1009)</f>
        <v>14</v>
      </c>
      <c r="F6" s="219"/>
      <c r="G6" s="74"/>
      <c r="H6" s="74"/>
      <c r="I6" s="75"/>
      <c r="J6" s="66" t="s">
        <v>32</v>
      </c>
    </row>
    <row r="7" spans="1:10" s="66" customFormat="1" ht="15" customHeight="1">
      <c r="D7" s="79"/>
      <c r="E7" s="79"/>
      <c r="F7" s="79"/>
      <c r="G7" s="79"/>
      <c r="H7" s="79"/>
      <c r="I7" s="75"/>
    </row>
    <row r="8" spans="1:10" s="66" customFormat="1" ht="25.5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  <c r="I8" s="82"/>
    </row>
    <row r="9" spans="1:10" s="66" customFormat="1" ht="15.75" customHeight="1">
      <c r="A9" s="83"/>
      <c r="B9" s="83" t="s">
        <v>119</v>
      </c>
      <c r="C9" s="84"/>
      <c r="D9" s="84"/>
      <c r="E9" s="84"/>
      <c r="F9" s="84"/>
      <c r="G9" s="84"/>
      <c r="H9" s="85"/>
      <c r="I9" s="86"/>
    </row>
    <row r="10" spans="1:10" s="92" customFormat="1" ht="120.95" customHeight="1">
      <c r="A10" s="157" t="s">
        <v>186</v>
      </c>
      <c r="B10" s="167" t="s">
        <v>132</v>
      </c>
      <c r="C10" s="155"/>
      <c r="D10" s="143" t="s">
        <v>59</v>
      </c>
      <c r="E10" s="144"/>
      <c r="F10" s="148" t="s">
        <v>26</v>
      </c>
      <c r="G10" s="87"/>
      <c r="H10" s="98"/>
      <c r="I10" s="91"/>
    </row>
    <row r="11" spans="1:10" ht="63.75" customHeight="1">
      <c r="A11" s="166" t="s">
        <v>199</v>
      </c>
      <c r="B11" s="168" t="s">
        <v>134</v>
      </c>
      <c r="C11" s="155"/>
      <c r="D11" s="143" t="s">
        <v>59</v>
      </c>
      <c r="E11" s="144"/>
      <c r="F11" s="148" t="s">
        <v>26</v>
      </c>
      <c r="G11" s="87"/>
      <c r="H11" s="98"/>
      <c r="I11" s="91"/>
    </row>
    <row r="12" spans="1:10" ht="51" customHeight="1">
      <c r="A12" s="166" t="s">
        <v>187</v>
      </c>
      <c r="B12" s="168" t="s">
        <v>136</v>
      </c>
      <c r="C12" s="155"/>
      <c r="D12" s="143" t="s">
        <v>59</v>
      </c>
      <c r="E12" s="144"/>
      <c r="F12" s="148" t="s">
        <v>26</v>
      </c>
      <c r="G12" s="87"/>
      <c r="H12" s="98"/>
      <c r="I12" s="91"/>
    </row>
    <row r="13" spans="1:10" ht="51" customHeight="1">
      <c r="A13" s="166" t="s">
        <v>188</v>
      </c>
      <c r="B13" s="168" t="s">
        <v>138</v>
      </c>
      <c r="C13" s="156"/>
      <c r="D13" s="151" t="s">
        <v>64</v>
      </c>
      <c r="E13" s="154"/>
      <c r="F13" s="148" t="s">
        <v>26</v>
      </c>
      <c r="G13" s="87"/>
      <c r="H13" s="98"/>
      <c r="I13" s="91"/>
    </row>
    <row r="14" spans="1:10" ht="51" customHeight="1">
      <c r="A14" s="166" t="s">
        <v>189</v>
      </c>
      <c r="B14" s="168" t="s">
        <v>140</v>
      </c>
      <c r="C14" s="156"/>
      <c r="D14" s="151" t="s">
        <v>64</v>
      </c>
      <c r="E14" s="154"/>
      <c r="F14" s="148" t="s">
        <v>26</v>
      </c>
      <c r="G14" s="87"/>
      <c r="H14" s="98"/>
      <c r="I14" s="91"/>
    </row>
    <row r="15" spans="1:10" ht="63.75" customHeight="1">
      <c r="A15" s="142"/>
      <c r="B15" s="142" t="s">
        <v>200</v>
      </c>
      <c r="C15" s="136"/>
      <c r="D15" s="136"/>
      <c r="E15" s="136"/>
      <c r="F15" s="136"/>
      <c r="G15" s="136"/>
      <c r="H15" s="164"/>
      <c r="I15" s="91"/>
    </row>
    <row r="16" spans="1:10" s="66" customFormat="1" ht="45" customHeight="1">
      <c r="A16" s="87" t="s">
        <v>190</v>
      </c>
      <c r="B16" s="87" t="s">
        <v>201</v>
      </c>
      <c r="C16" s="145" t="s">
        <v>202</v>
      </c>
      <c r="D16" s="145" t="s">
        <v>203</v>
      </c>
      <c r="E16" s="87"/>
      <c r="F16" s="87" t="s">
        <v>26</v>
      </c>
      <c r="G16" s="87"/>
      <c r="H16" s="98"/>
      <c r="I16" s="86"/>
    </row>
    <row r="17" spans="1:11" ht="63.75">
      <c r="A17" s="87" t="s">
        <v>191</v>
      </c>
      <c r="B17" s="87" t="s">
        <v>204</v>
      </c>
      <c r="C17" s="145" t="s">
        <v>205</v>
      </c>
      <c r="D17" s="145" t="s">
        <v>221</v>
      </c>
      <c r="E17" s="87"/>
      <c r="F17" s="95" t="s">
        <v>26</v>
      </c>
      <c r="G17" s="94"/>
      <c r="H17" s="95"/>
      <c r="I17" s="91"/>
    </row>
    <row r="18" spans="1:11" ht="63.75">
      <c r="A18" s="87" t="s">
        <v>192</v>
      </c>
      <c r="B18" s="87" t="s">
        <v>207</v>
      </c>
      <c r="C18" s="145" t="s">
        <v>208</v>
      </c>
      <c r="D18" s="145" t="s">
        <v>155</v>
      </c>
      <c r="E18" s="87"/>
      <c r="F18" s="95" t="s">
        <v>26</v>
      </c>
      <c r="G18" s="94"/>
      <c r="H18" s="95"/>
      <c r="I18" s="91"/>
    </row>
    <row r="19" spans="1:11" ht="63.75">
      <c r="A19" s="87" t="s">
        <v>193</v>
      </c>
      <c r="B19" s="87" t="s">
        <v>209</v>
      </c>
      <c r="C19" s="145" t="s">
        <v>210</v>
      </c>
      <c r="D19" s="145" t="s">
        <v>158</v>
      </c>
      <c r="E19" s="87"/>
      <c r="F19" s="95" t="s">
        <v>26</v>
      </c>
      <c r="G19" s="94"/>
      <c r="H19" s="95"/>
      <c r="I19" s="91"/>
    </row>
    <row r="20" spans="1:11" ht="76.5">
      <c r="A20" s="87" t="s">
        <v>194</v>
      </c>
      <c r="B20" s="87" t="s">
        <v>211</v>
      </c>
      <c r="C20" s="145" t="s">
        <v>212</v>
      </c>
      <c r="D20" s="145" t="s">
        <v>161</v>
      </c>
      <c r="E20" s="87"/>
      <c r="F20" s="95" t="s">
        <v>26</v>
      </c>
      <c r="G20" s="94"/>
      <c r="H20" s="95"/>
      <c r="I20" s="91"/>
    </row>
    <row r="21" spans="1:11" ht="63.75">
      <c r="A21" s="87" t="s">
        <v>195</v>
      </c>
      <c r="B21" s="87" t="s">
        <v>213</v>
      </c>
      <c r="C21" s="145" t="s">
        <v>214</v>
      </c>
      <c r="D21" s="145" t="s">
        <v>165</v>
      </c>
      <c r="E21" s="87"/>
      <c r="F21" s="95" t="s">
        <v>26</v>
      </c>
      <c r="G21" s="94"/>
      <c r="H21" s="95"/>
      <c r="I21" s="91"/>
    </row>
    <row r="22" spans="1:11" ht="63.75">
      <c r="A22" s="87" t="s">
        <v>196</v>
      </c>
      <c r="B22" s="87" t="s">
        <v>215</v>
      </c>
      <c r="C22" s="145" t="s">
        <v>216</v>
      </c>
      <c r="D22" s="145" t="s">
        <v>168</v>
      </c>
      <c r="E22" s="87"/>
      <c r="F22" s="95" t="s">
        <v>26</v>
      </c>
      <c r="G22" s="94"/>
      <c r="H22" s="95"/>
      <c r="I22" s="91"/>
    </row>
    <row r="23" spans="1:11" ht="63.75">
      <c r="A23" s="87" t="s">
        <v>197</v>
      </c>
      <c r="B23" s="87" t="s">
        <v>217</v>
      </c>
      <c r="C23" s="145" t="s">
        <v>218</v>
      </c>
      <c r="D23" s="145" t="s">
        <v>206</v>
      </c>
      <c r="E23" s="87"/>
      <c r="F23" s="95" t="s">
        <v>26</v>
      </c>
      <c r="G23" s="94"/>
      <c r="H23" s="95"/>
      <c r="I23" s="91"/>
    </row>
    <row r="24" spans="1:11" ht="38.25">
      <c r="A24" s="87" t="s">
        <v>198</v>
      </c>
      <c r="B24" s="87" t="s">
        <v>219</v>
      </c>
      <c r="C24" s="145" t="s">
        <v>220</v>
      </c>
      <c r="D24" s="145" t="s">
        <v>182</v>
      </c>
      <c r="E24" s="87"/>
      <c r="F24" s="87" t="s">
        <v>26</v>
      </c>
      <c r="G24" s="87"/>
      <c r="H24" s="98"/>
      <c r="I24" s="91"/>
    </row>
    <row r="25" spans="1:11">
      <c r="G25" s="8"/>
      <c r="I25" s="91"/>
    </row>
    <row r="26" spans="1:11">
      <c r="A26" s="100"/>
      <c r="B26" s="100"/>
      <c r="C26" s="169"/>
      <c r="D26" s="169"/>
      <c r="E26" s="100"/>
      <c r="F26" s="170"/>
      <c r="G26" s="44"/>
      <c r="H26" s="110"/>
      <c r="I26" s="91"/>
    </row>
    <row r="27" spans="1:11">
      <c r="F27" s="100"/>
      <c r="I27" s="91"/>
    </row>
    <row r="28" spans="1:11">
      <c r="I28" s="91"/>
    </row>
    <row r="29" spans="1:11">
      <c r="I29" s="91"/>
    </row>
    <row r="30" spans="1:11">
      <c r="I30" s="86"/>
      <c r="J30" s="66"/>
      <c r="K30" s="66"/>
    </row>
    <row r="31" spans="1:11">
      <c r="I31" s="9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3" workbookViewId="0">
      <selection activeCell="A17" sqref="A17:H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9"/>
    <col min="8" max="8" width="17.625" style="8" customWidth="1"/>
    <col min="9" max="9" width="8.25" style="60" customWidth="1"/>
    <col min="10" max="10" width="0" style="8" hidden="1" customWidth="1"/>
    <col min="11" max="16384" width="9" style="8"/>
  </cols>
  <sheetData>
    <row r="1" spans="1:10" s="66" customFormat="1" ht="13.5" thickBot="1">
      <c r="A1" s="61"/>
      <c r="B1" s="62"/>
      <c r="C1" s="62"/>
      <c r="D1" s="62"/>
      <c r="E1" s="62"/>
      <c r="F1" s="63"/>
      <c r="G1" s="64"/>
      <c r="H1" s="42"/>
      <c r="I1" s="65"/>
    </row>
    <row r="2" spans="1:10" s="66" customFormat="1" ht="15" customHeight="1">
      <c r="A2" s="67" t="s">
        <v>25</v>
      </c>
      <c r="B2" s="220" t="s">
        <v>128</v>
      </c>
      <c r="C2" s="220"/>
      <c r="D2" s="220"/>
      <c r="E2" s="220"/>
      <c r="F2" s="220"/>
      <c r="G2" s="68"/>
      <c r="H2" s="42"/>
      <c r="I2" s="65"/>
      <c r="J2" s="66" t="s">
        <v>26</v>
      </c>
    </row>
    <row r="3" spans="1:10" s="66" customFormat="1" ht="25.5" customHeight="1">
      <c r="A3" s="69" t="s">
        <v>27</v>
      </c>
      <c r="B3" s="220" t="s">
        <v>28</v>
      </c>
      <c r="C3" s="220"/>
      <c r="D3" s="220"/>
      <c r="E3" s="220"/>
      <c r="F3" s="220"/>
      <c r="G3" s="68"/>
      <c r="H3" s="42"/>
      <c r="I3" s="65"/>
      <c r="J3" s="66" t="s">
        <v>29</v>
      </c>
    </row>
    <row r="4" spans="1:10" s="66" customFormat="1" ht="18" customHeight="1">
      <c r="A4" s="67" t="s">
        <v>30</v>
      </c>
      <c r="B4" s="221"/>
      <c r="C4" s="221"/>
      <c r="D4" s="221"/>
      <c r="E4" s="221"/>
      <c r="F4" s="221"/>
      <c r="G4" s="68"/>
      <c r="H4" s="42"/>
      <c r="I4" s="65"/>
      <c r="J4" s="70"/>
    </row>
    <row r="5" spans="1:10" s="66" customFormat="1" ht="19.5" customHeight="1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  <c r="G5" s="74"/>
      <c r="H5" s="74"/>
      <c r="I5" s="75"/>
      <c r="J5" s="66" t="s">
        <v>34</v>
      </c>
    </row>
    <row r="6" spans="1:10" s="66" customFormat="1" ht="15" customHeight="1" thickBot="1">
      <c r="A6" s="97">
        <f>COUNTIF(F10:F1011,"Pass")</f>
        <v>17</v>
      </c>
      <c r="B6" s="77">
        <f>COUNTIF(F10:F1011,"Fail")</f>
        <v>0</v>
      </c>
      <c r="C6" s="77">
        <f>E6-D6-B6-A6</f>
        <v>0</v>
      </c>
      <c r="D6" s="78">
        <f>COUNTIF(F$10:F$1011,"N/A")</f>
        <v>0</v>
      </c>
      <c r="E6" s="219">
        <f>COUNTA(A10:A1012)</f>
        <v>17</v>
      </c>
      <c r="F6" s="219"/>
      <c r="G6" s="74"/>
      <c r="H6" s="74"/>
      <c r="I6" s="75"/>
      <c r="J6" s="66" t="s">
        <v>32</v>
      </c>
    </row>
    <row r="7" spans="1:10" s="66" customFormat="1" ht="15" customHeight="1">
      <c r="D7" s="79"/>
      <c r="E7" s="79"/>
      <c r="F7" s="79"/>
      <c r="G7" s="79"/>
      <c r="H7" s="79"/>
      <c r="I7" s="75"/>
    </row>
    <row r="8" spans="1:10" s="66" customFormat="1" ht="25.5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  <c r="I8" s="82"/>
    </row>
    <row r="9" spans="1:10" s="66" customFormat="1" ht="15.75" customHeight="1">
      <c r="A9" s="83"/>
      <c r="B9" s="83" t="s">
        <v>223</v>
      </c>
      <c r="C9" s="84"/>
      <c r="D9" s="84"/>
      <c r="E9" s="84"/>
      <c r="F9" s="84"/>
      <c r="G9" s="84"/>
      <c r="H9" s="85"/>
      <c r="I9" s="86"/>
    </row>
    <row r="10" spans="1:10" s="92" customFormat="1" ht="120.95" customHeight="1">
      <c r="A10" s="137" t="s">
        <v>129</v>
      </c>
      <c r="B10" s="153" t="s">
        <v>130</v>
      </c>
      <c r="C10" s="149"/>
      <c r="D10" s="147" t="s">
        <v>59</v>
      </c>
      <c r="E10" s="150"/>
      <c r="F10" s="87" t="s">
        <v>26</v>
      </c>
      <c r="G10" s="87"/>
      <c r="H10" s="98"/>
      <c r="I10" s="91"/>
    </row>
    <row r="11" spans="1:10" ht="63.75" customHeight="1">
      <c r="A11" s="157" t="s">
        <v>131</v>
      </c>
      <c r="B11" s="167" t="s">
        <v>132</v>
      </c>
      <c r="C11" s="155"/>
      <c r="D11" s="143" t="s">
        <v>59</v>
      </c>
      <c r="E11" s="144"/>
      <c r="F11" s="148" t="s">
        <v>26</v>
      </c>
      <c r="G11" s="87"/>
      <c r="H11" s="98"/>
      <c r="I11" s="91"/>
    </row>
    <row r="12" spans="1:10" ht="51" customHeight="1">
      <c r="A12" s="166" t="s">
        <v>133</v>
      </c>
      <c r="B12" s="168" t="s">
        <v>134</v>
      </c>
      <c r="C12" s="155"/>
      <c r="D12" s="143" t="s">
        <v>59</v>
      </c>
      <c r="E12" s="144"/>
      <c r="F12" s="148" t="s">
        <v>26</v>
      </c>
      <c r="G12" s="87"/>
      <c r="H12" s="98"/>
      <c r="I12" s="91"/>
    </row>
    <row r="13" spans="1:10" ht="51" customHeight="1">
      <c r="A13" s="166" t="s">
        <v>135</v>
      </c>
      <c r="B13" s="168" t="s">
        <v>136</v>
      </c>
      <c r="C13" s="155"/>
      <c r="D13" s="143" t="s">
        <v>59</v>
      </c>
      <c r="E13" s="144"/>
      <c r="F13" s="148" t="s">
        <v>26</v>
      </c>
      <c r="G13" s="87"/>
      <c r="H13" s="98"/>
      <c r="I13" s="91"/>
    </row>
    <row r="14" spans="1:10" ht="51" customHeight="1">
      <c r="A14" s="166" t="s">
        <v>137</v>
      </c>
      <c r="B14" s="168" t="s">
        <v>138</v>
      </c>
      <c r="C14" s="156"/>
      <c r="D14" s="151" t="s">
        <v>64</v>
      </c>
      <c r="E14" s="154"/>
      <c r="F14" s="148" t="s">
        <v>26</v>
      </c>
      <c r="G14" s="87"/>
      <c r="H14" s="98"/>
      <c r="I14" s="91"/>
    </row>
    <row r="15" spans="1:10" ht="63.75" customHeight="1">
      <c r="A15" s="166" t="s">
        <v>139</v>
      </c>
      <c r="B15" s="168" t="s">
        <v>140</v>
      </c>
      <c r="C15" s="156"/>
      <c r="D15" s="151" t="s">
        <v>64</v>
      </c>
      <c r="E15" s="154"/>
      <c r="F15" s="148" t="s">
        <v>26</v>
      </c>
      <c r="G15" s="87"/>
      <c r="H15" s="98"/>
      <c r="I15" s="91"/>
    </row>
    <row r="16" spans="1:10" s="66" customFormat="1" ht="15.75" customHeight="1">
      <c r="A16" s="142"/>
      <c r="B16" s="142" t="s">
        <v>141</v>
      </c>
      <c r="C16" s="136"/>
      <c r="D16" s="136"/>
      <c r="E16" s="136"/>
      <c r="F16" s="136"/>
      <c r="G16" s="136"/>
      <c r="H16" s="164"/>
      <c r="I16" s="86"/>
    </row>
    <row r="17" spans="1:11" ht="51">
      <c r="A17" s="87" t="s">
        <v>142</v>
      </c>
      <c r="B17" s="87" t="s">
        <v>143</v>
      </c>
      <c r="C17" s="145" t="s">
        <v>144</v>
      </c>
      <c r="D17" s="145" t="s">
        <v>145</v>
      </c>
      <c r="E17" s="87"/>
      <c r="F17" s="87" t="s">
        <v>26</v>
      </c>
      <c r="G17" s="87"/>
      <c r="H17" s="98"/>
      <c r="I17" s="91"/>
    </row>
    <row r="18" spans="1:11" ht="63.75">
      <c r="A18" s="87" t="s">
        <v>146</v>
      </c>
      <c r="B18" s="87" t="s">
        <v>147</v>
      </c>
      <c r="C18" s="145" t="s">
        <v>148</v>
      </c>
      <c r="D18" s="145" t="s">
        <v>149</v>
      </c>
      <c r="E18" s="87"/>
      <c r="F18" s="95" t="s">
        <v>26</v>
      </c>
      <c r="G18" s="94"/>
      <c r="H18" s="95"/>
      <c r="I18" s="91"/>
    </row>
    <row r="19" spans="1:11" ht="63.75">
      <c r="A19" s="87" t="s">
        <v>150</v>
      </c>
      <c r="B19" s="87" t="s">
        <v>169</v>
      </c>
      <c r="C19" s="145" t="s">
        <v>151</v>
      </c>
      <c r="D19" s="145" t="s">
        <v>152</v>
      </c>
      <c r="E19" s="87"/>
      <c r="F19" s="95" t="s">
        <v>26</v>
      </c>
      <c r="G19" s="94"/>
      <c r="H19" s="95"/>
      <c r="I19" s="91"/>
    </row>
    <row r="20" spans="1:11" ht="63.75">
      <c r="A20" s="87" t="s">
        <v>153</v>
      </c>
      <c r="B20" s="87" t="s">
        <v>170</v>
      </c>
      <c r="C20" s="145" t="s">
        <v>154</v>
      </c>
      <c r="D20" s="145" t="s">
        <v>155</v>
      </c>
      <c r="E20" s="87"/>
      <c r="F20" s="95" t="s">
        <v>26</v>
      </c>
      <c r="G20" s="94"/>
      <c r="H20" s="95"/>
      <c r="I20" s="91"/>
    </row>
    <row r="21" spans="1:11" ht="63.75">
      <c r="A21" s="87" t="s">
        <v>156</v>
      </c>
      <c r="B21" s="87" t="s">
        <v>171</v>
      </c>
      <c r="C21" s="145" t="s">
        <v>157</v>
      </c>
      <c r="D21" s="145" t="s">
        <v>158</v>
      </c>
      <c r="E21" s="87"/>
      <c r="F21" s="95" t="s">
        <v>26</v>
      </c>
      <c r="G21" s="94"/>
      <c r="H21" s="95"/>
      <c r="I21" s="91"/>
    </row>
    <row r="22" spans="1:11" ht="76.5">
      <c r="A22" s="87" t="s">
        <v>159</v>
      </c>
      <c r="B22" s="87" t="s">
        <v>172</v>
      </c>
      <c r="C22" s="145" t="s">
        <v>160</v>
      </c>
      <c r="D22" s="145" t="s">
        <v>161</v>
      </c>
      <c r="E22" s="87"/>
      <c r="F22" s="95" t="s">
        <v>26</v>
      </c>
      <c r="G22" s="94"/>
      <c r="H22" s="95"/>
      <c r="I22" s="91"/>
    </row>
    <row r="23" spans="1:11" ht="63.75">
      <c r="A23" s="87" t="s">
        <v>162</v>
      </c>
      <c r="B23" s="87" t="s">
        <v>163</v>
      </c>
      <c r="C23" s="145" t="s">
        <v>164</v>
      </c>
      <c r="D23" s="145" t="s">
        <v>165</v>
      </c>
      <c r="E23" s="87"/>
      <c r="F23" s="95" t="s">
        <v>26</v>
      </c>
      <c r="G23" s="94"/>
      <c r="H23" s="95"/>
      <c r="I23" s="91"/>
    </row>
    <row r="24" spans="1:11" ht="63.75">
      <c r="A24" s="87" t="s">
        <v>173</v>
      </c>
      <c r="B24" s="87" t="s">
        <v>166</v>
      </c>
      <c r="C24" s="145" t="s">
        <v>167</v>
      </c>
      <c r="D24" s="145" t="s">
        <v>168</v>
      </c>
      <c r="E24" s="87"/>
      <c r="F24" s="95" t="s">
        <v>26</v>
      </c>
      <c r="G24" s="94"/>
      <c r="H24" s="95"/>
      <c r="I24" s="91"/>
    </row>
    <row r="25" spans="1:11" ht="89.25">
      <c r="A25" s="87" t="s">
        <v>177</v>
      </c>
      <c r="B25" s="87" t="s">
        <v>174</v>
      </c>
      <c r="C25" s="145" t="s">
        <v>175</v>
      </c>
      <c r="D25" s="145" t="s">
        <v>176</v>
      </c>
      <c r="E25" s="87"/>
      <c r="F25" s="95" t="s">
        <v>26</v>
      </c>
      <c r="G25" s="94"/>
      <c r="H25" s="95"/>
      <c r="I25" s="91"/>
    </row>
    <row r="26" spans="1:11" ht="63.75">
      <c r="A26" s="87" t="s">
        <v>271</v>
      </c>
      <c r="B26" s="87" t="s">
        <v>178</v>
      </c>
      <c r="C26" s="145" t="s">
        <v>179</v>
      </c>
      <c r="D26" s="145" t="s">
        <v>149</v>
      </c>
      <c r="E26" s="87"/>
      <c r="F26" s="95" t="s">
        <v>26</v>
      </c>
      <c r="G26" s="94"/>
      <c r="H26" s="95"/>
      <c r="I26" s="91"/>
    </row>
    <row r="27" spans="1:11" ht="38.25">
      <c r="A27" s="87" t="s">
        <v>272</v>
      </c>
      <c r="B27" s="87" t="s">
        <v>180</v>
      </c>
      <c r="C27" s="145" t="s">
        <v>181</v>
      </c>
      <c r="D27" s="145" t="s">
        <v>182</v>
      </c>
      <c r="E27" s="87"/>
      <c r="F27" s="87" t="s">
        <v>26</v>
      </c>
      <c r="G27" s="87"/>
      <c r="H27" s="98"/>
      <c r="I27" s="91"/>
    </row>
    <row r="28" spans="1:11">
      <c r="G28" s="8"/>
      <c r="I28" s="91"/>
    </row>
    <row r="29" spans="1:11">
      <c r="A29" s="100"/>
      <c r="B29" s="100"/>
      <c r="C29" s="169"/>
      <c r="D29" s="169"/>
      <c r="E29" s="100"/>
      <c r="F29" s="170"/>
      <c r="G29" s="44"/>
      <c r="H29" s="110"/>
      <c r="I29" s="91"/>
    </row>
    <row r="30" spans="1:11">
      <c r="F30" s="100"/>
      <c r="I30" s="86"/>
      <c r="J30" s="66"/>
      <c r="K30" s="66"/>
    </row>
    <row r="31" spans="1:11">
      <c r="I31" s="9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E30" sqref="E30"/>
    </sheetView>
  </sheetViews>
  <sheetFormatPr defaultRowHeight="12.75"/>
  <cols>
    <col min="1" max="1" width="9" style="8"/>
    <col min="2" max="2" width="13.5" style="8" customWidth="1"/>
    <col min="3" max="3" width="23.8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28" t="s">
        <v>43</v>
      </c>
      <c r="C1" s="228"/>
      <c r="D1" s="228"/>
      <c r="E1" s="228"/>
      <c r="F1" s="228"/>
      <c r="G1" s="228"/>
      <c r="H1" s="228"/>
    </row>
    <row r="2" spans="1:8" ht="14.25" customHeight="1">
      <c r="A2" s="101"/>
      <c r="B2" s="101"/>
      <c r="C2" s="102"/>
      <c r="D2" s="102"/>
      <c r="E2" s="102"/>
      <c r="F2" s="102"/>
      <c r="G2" s="102"/>
      <c r="H2" s="103"/>
    </row>
    <row r="3" spans="1:8" ht="12" customHeight="1">
      <c r="B3" s="11" t="s">
        <v>1</v>
      </c>
      <c r="C3" s="218" t="s">
        <v>2</v>
      </c>
      <c r="D3" s="218"/>
      <c r="E3" s="226" t="s">
        <v>3</v>
      </c>
      <c r="F3" s="226"/>
      <c r="G3" s="104"/>
      <c r="H3" s="105"/>
    </row>
    <row r="4" spans="1:8" ht="12" customHeight="1">
      <c r="B4" s="11" t="s">
        <v>4</v>
      </c>
      <c r="C4" s="218" t="s">
        <v>5</v>
      </c>
      <c r="D4" s="218"/>
      <c r="E4" s="226" t="s">
        <v>6</v>
      </c>
      <c r="F4" s="226"/>
      <c r="G4" s="104"/>
      <c r="H4" s="105"/>
    </row>
    <row r="5" spans="1:8" ht="12" customHeight="1">
      <c r="B5" s="106" t="s">
        <v>7</v>
      </c>
      <c r="C5" s="218" t="str">
        <f>C4&amp;"_"&amp;"Test Report"&amp;"_"&amp;"vx.x"</f>
        <v>&lt;Project Code&gt;_Test Report_vx.x</v>
      </c>
      <c r="D5" s="218"/>
      <c r="E5" s="226" t="s">
        <v>8</v>
      </c>
      <c r="F5" s="226"/>
      <c r="G5" s="104"/>
      <c r="H5" s="107" t="s">
        <v>44</v>
      </c>
    </row>
    <row r="6" spans="1:8" ht="21.75" customHeight="1">
      <c r="A6" s="101"/>
      <c r="B6" s="106" t="s">
        <v>45</v>
      </c>
      <c r="C6" s="227" t="s">
        <v>46</v>
      </c>
      <c r="D6" s="227"/>
      <c r="E6" s="227"/>
      <c r="F6" s="227"/>
      <c r="G6" s="227"/>
      <c r="H6" s="227"/>
    </row>
    <row r="7" spans="1:8" ht="14.25" customHeight="1">
      <c r="A7" s="101"/>
      <c r="B7" s="108"/>
      <c r="C7" s="109"/>
      <c r="D7" s="102"/>
      <c r="E7" s="102"/>
      <c r="F7" s="102"/>
      <c r="G7" s="102"/>
      <c r="H7" s="103"/>
    </row>
    <row r="8" spans="1:8">
      <c r="B8" s="108"/>
      <c r="C8" s="109"/>
      <c r="D8" s="102"/>
      <c r="E8" s="102"/>
      <c r="F8" s="102"/>
      <c r="G8" s="102"/>
      <c r="H8" s="103"/>
    </row>
    <row r="9" spans="1:8">
      <c r="A9" s="110"/>
      <c r="B9" s="110"/>
      <c r="C9" s="110"/>
      <c r="D9" s="110"/>
      <c r="E9" s="110"/>
      <c r="F9" s="110"/>
      <c r="G9" s="110"/>
      <c r="H9" s="110"/>
    </row>
    <row r="10" spans="1:8">
      <c r="A10" s="111"/>
      <c r="B10" s="112" t="s">
        <v>20</v>
      </c>
      <c r="C10" s="113" t="s">
        <v>47</v>
      </c>
      <c r="D10" s="114" t="s">
        <v>26</v>
      </c>
      <c r="E10" s="113" t="s">
        <v>29</v>
      </c>
      <c r="F10" s="113" t="s">
        <v>31</v>
      </c>
      <c r="G10" s="115" t="s">
        <v>32</v>
      </c>
      <c r="H10" s="116" t="s">
        <v>48</v>
      </c>
    </row>
    <row r="11" spans="1:8">
      <c r="A11" s="117"/>
      <c r="B11" s="118">
        <v>1</v>
      </c>
      <c r="C11" s="119" t="str">
        <f>'Check Login Screen'!B2</f>
        <v>Check Login Screen</v>
      </c>
      <c r="D11" s="120">
        <f>'Check Login Screen'!A6</f>
        <v>11</v>
      </c>
      <c r="E11" s="120">
        <f>'Check Login Screen'!B6</f>
        <v>0</v>
      </c>
      <c r="F11" s="120">
        <f>'Check Login Screen'!C6</f>
        <v>0</v>
      </c>
      <c r="G11" s="121">
        <f>'Check Login Screen'!D6</f>
        <v>0</v>
      </c>
      <c r="H11" s="122">
        <f>'Check Login Screen'!E6</f>
        <v>11</v>
      </c>
    </row>
    <row r="12" spans="1:8">
      <c r="A12" s="117"/>
      <c r="B12" s="118">
        <v>2</v>
      </c>
      <c r="C12" s="119" t="str">
        <f>'Check QLKT-DS screen'!B2</f>
        <v>Check Quản lý kỳ thi - Danh sách  Screen</v>
      </c>
      <c r="D12" s="120">
        <f>'Check QLKT-DS screen'!A6</f>
        <v>6</v>
      </c>
      <c r="E12" s="120">
        <f>'Check QLKT-DS screen'!B6</f>
        <v>0</v>
      </c>
      <c r="F12" s="120">
        <f>'Check QLKT-DS screen'!C6</f>
        <v>0</v>
      </c>
      <c r="G12" s="121">
        <f>'Check QLKT-DS screen'!D6</f>
        <v>0</v>
      </c>
      <c r="H12" s="122">
        <f>'Check QLKT-DS screen'!E6</f>
        <v>6</v>
      </c>
    </row>
    <row r="13" spans="1:8" ht="25.5">
      <c r="A13" s="117"/>
      <c r="B13" s="118">
        <v>3</v>
      </c>
      <c r="C13" s="173" t="s">
        <v>227</v>
      </c>
      <c r="D13" s="120">
        <v>17</v>
      </c>
      <c r="E13" s="120"/>
      <c r="F13" s="120"/>
      <c r="G13" s="121"/>
      <c r="H13" s="122">
        <v>17</v>
      </c>
    </row>
    <row r="14" spans="1:8" ht="25.5">
      <c r="A14" s="117"/>
      <c r="B14" s="174">
        <v>4</v>
      </c>
      <c r="C14" s="175" t="s">
        <v>185</v>
      </c>
      <c r="D14" s="176">
        <v>14</v>
      </c>
      <c r="E14" s="176"/>
      <c r="F14" s="176"/>
      <c r="G14" s="177"/>
      <c r="H14" s="178">
        <v>14</v>
      </c>
    </row>
    <row r="15" spans="1:8" ht="25.5">
      <c r="A15" s="117"/>
      <c r="B15" s="174"/>
      <c r="C15" s="175" t="s">
        <v>523</v>
      </c>
      <c r="D15" s="176">
        <f>'Check QLBDT-DS screen'!A6</f>
        <v>6</v>
      </c>
      <c r="E15" s="176">
        <f>'Check QLBDT-DS screen'!B6</f>
        <v>0</v>
      </c>
      <c r="F15" s="176">
        <f>'Check QLBDT-DS screen'!C6</f>
        <v>0</v>
      </c>
      <c r="G15" s="176">
        <f>'Check QLBDT-DS screen'!D6</f>
        <v>0</v>
      </c>
      <c r="H15" s="176">
        <f>'Check QLBDT-DS screen'!E6</f>
        <v>6</v>
      </c>
    </row>
    <row r="16" spans="1:8" ht="25.5">
      <c r="A16" s="117"/>
      <c r="B16" s="174"/>
      <c r="C16" s="175" t="s">
        <v>524</v>
      </c>
      <c r="D16" s="176">
        <f>'Check QLBDT-ThemMoi screen'!A6</f>
        <v>14</v>
      </c>
      <c r="E16" s="176">
        <f>'Check QLBDT-ThemMoi screen'!B6</f>
        <v>0</v>
      </c>
      <c r="F16" s="176">
        <f>'Check QLBDT-ThemMoi screen'!C6</f>
        <v>0</v>
      </c>
      <c r="G16" s="176">
        <f>'Check QLBDT-ThemMoi screen'!D6</f>
        <v>0</v>
      </c>
      <c r="H16" s="176">
        <f>'Check QLBDT-ThemMoi screen'!E6</f>
        <v>14</v>
      </c>
    </row>
    <row r="17" spans="1:8" ht="25.5">
      <c r="A17" s="117"/>
      <c r="B17" s="174"/>
      <c r="C17" s="175" t="s">
        <v>525</v>
      </c>
      <c r="D17" s="176">
        <f>'Check QLBDT-Sua screen'!A6</f>
        <v>13</v>
      </c>
      <c r="E17" s="176">
        <f>'Check QLBDT-Sua screen'!B6</f>
        <v>0</v>
      </c>
      <c r="F17" s="176">
        <f>'Check QLBDT-Sua screen'!C6</f>
        <v>0</v>
      </c>
      <c r="G17" s="176">
        <f>'Check QLBDT-Sua screen'!D6</f>
        <v>0</v>
      </c>
      <c r="H17" s="176">
        <f>'Check QLBDT-Sua screen'!E6</f>
        <v>13</v>
      </c>
    </row>
    <row r="18" spans="1:8" ht="25.5">
      <c r="A18" s="117"/>
      <c r="B18" s="174"/>
      <c r="C18" s="175" t="s">
        <v>526</v>
      </c>
      <c r="D18" s="176">
        <f>'Check QLTB-DS screen'!A6</f>
        <v>6</v>
      </c>
      <c r="E18" s="176">
        <f>'Check QLTB-DS screen'!B6</f>
        <v>0</v>
      </c>
      <c r="F18" s="176">
        <f>'Check QLTB-DS screen'!C6</f>
        <v>0</v>
      </c>
      <c r="G18" s="176">
        <f>'Check QLTB-DS screen'!D6</f>
        <v>0</v>
      </c>
      <c r="H18" s="176">
        <f>'Check QLTB-DS screen'!E6</f>
        <v>6</v>
      </c>
    </row>
    <row r="19" spans="1:8" ht="25.5">
      <c r="A19" s="117"/>
      <c r="B19" s="174"/>
      <c r="C19" s="175" t="s">
        <v>527</v>
      </c>
      <c r="D19" s="176">
        <f>'Check QLTB-ThemMoi screen'!A6</f>
        <v>12</v>
      </c>
      <c r="E19" s="176">
        <f>'Check QLTB-ThemMoi screen'!B6</f>
        <v>0</v>
      </c>
      <c r="F19" s="176">
        <f>'Check QLTB-ThemMoi screen'!C6</f>
        <v>0</v>
      </c>
      <c r="G19" s="176">
        <f>'Check QLTB-ThemMoi screen'!D6</f>
        <v>0</v>
      </c>
      <c r="H19" s="176">
        <f>'Check QLTB-ThemMoi screen'!E6</f>
        <v>12</v>
      </c>
    </row>
    <row r="20" spans="1:8" ht="25.5">
      <c r="A20" s="117"/>
      <c r="B20" s="174"/>
      <c r="C20" s="175" t="s">
        <v>344</v>
      </c>
      <c r="D20" s="176">
        <f>'Check QLTB-Sua screen'!A6</f>
        <v>11</v>
      </c>
      <c r="E20" s="176">
        <f>'Check QLTB-Sua screen'!B6</f>
        <v>0</v>
      </c>
      <c r="F20" s="176">
        <f>'Check QLTB-Sua screen'!C6</f>
        <v>0</v>
      </c>
      <c r="G20" s="176">
        <f>'Check QLTB-Sua screen'!D6</f>
        <v>0</v>
      </c>
      <c r="H20" s="176">
        <f>'Check QLTB-Sua screen'!E6</f>
        <v>11</v>
      </c>
    </row>
    <row r="21" spans="1:8">
      <c r="A21" s="117"/>
      <c r="B21" s="174"/>
      <c r="C21" s="175" t="s">
        <v>360</v>
      </c>
      <c r="D21" s="176">
        <f>'Check TimKiem screen'!A6</f>
        <v>8</v>
      </c>
      <c r="E21" s="176">
        <f>'Check TimKiem screen'!B6</f>
        <v>0</v>
      </c>
      <c r="F21" s="176">
        <f>'Check TimKiem screen'!C6</f>
        <v>0</v>
      </c>
      <c r="G21" s="176">
        <f>'Check TimKiem screen'!D6</f>
        <v>0</v>
      </c>
      <c r="H21" s="176">
        <f>'Check TimKiem screen'!E6</f>
        <v>8</v>
      </c>
    </row>
    <row r="22" spans="1:8" ht="25.5">
      <c r="A22" s="117"/>
      <c r="B22" s="174"/>
      <c r="C22" s="175" t="s">
        <v>528</v>
      </c>
      <c r="D22" s="176">
        <f>'Check QLTS-DS screen'!A6</f>
        <v>6</v>
      </c>
      <c r="E22" s="176">
        <f>'Check QLTS-DS screen'!B6</f>
        <v>0</v>
      </c>
      <c r="F22" s="176">
        <f>'Check QLTS-DS screen'!C6</f>
        <v>0</v>
      </c>
      <c r="G22" s="176">
        <f>'Check QLTS-DS screen'!D6</f>
        <v>0</v>
      </c>
      <c r="H22" s="176">
        <f>'Check QLTS-DS screen'!E6</f>
        <v>6</v>
      </c>
    </row>
    <row r="23" spans="1:8" ht="25.5">
      <c r="A23" s="117"/>
      <c r="B23" s="174"/>
      <c r="C23" s="175" t="s">
        <v>529</v>
      </c>
      <c r="D23" s="176">
        <f>'Check QLTS-ThemMoi screen'!A6</f>
        <v>18</v>
      </c>
      <c r="E23" s="176">
        <f>'Check QLTS-ThemMoi screen'!B6</f>
        <v>0</v>
      </c>
      <c r="F23" s="176">
        <f>'Check QLTS-ThemMoi screen'!C6</f>
        <v>0</v>
      </c>
      <c r="G23" s="176">
        <f>'Check QLTS-ThemMoi screen'!D6</f>
        <v>0</v>
      </c>
      <c r="H23" s="176">
        <f>'Check QLTS-ThemMoi screen'!E6</f>
        <v>18</v>
      </c>
    </row>
    <row r="24" spans="1:8" ht="25.5">
      <c r="A24" s="117"/>
      <c r="B24" s="174"/>
      <c r="C24" s="175" t="s">
        <v>530</v>
      </c>
      <c r="D24" s="176">
        <f>'Check QLTS-Sua screen'!A6</f>
        <v>18</v>
      </c>
      <c r="E24" s="176">
        <f>'Check QLTS-Sua screen'!B6</f>
        <v>0</v>
      </c>
      <c r="F24" s="176">
        <f>'Check QLTS-Sua screen'!C6</f>
        <v>0</v>
      </c>
      <c r="G24" s="176">
        <f>'Check QLTS-Sua screen'!D6</f>
        <v>0</v>
      </c>
      <c r="H24" s="176">
        <f>'Check QLTS-Sua screen'!E6</f>
        <v>18</v>
      </c>
    </row>
    <row r="25" spans="1:8">
      <c r="A25" s="117"/>
      <c r="B25" s="174"/>
      <c r="C25" s="175" t="s">
        <v>467</v>
      </c>
      <c r="D25" s="176">
        <f>'Check TKKQ screen'!A6</f>
        <v>8</v>
      </c>
      <c r="E25" s="176">
        <f>'Check TKKQ screen'!B6</f>
        <v>0</v>
      </c>
      <c r="F25" s="176">
        <f>'Check TKKQ screen'!C6</f>
        <v>0</v>
      </c>
      <c r="G25" s="176">
        <f>'Check TKKQ screen'!D6</f>
        <v>0</v>
      </c>
      <c r="H25" s="176">
        <f>'Check TKKQ screen'!E6</f>
        <v>8</v>
      </c>
    </row>
    <row r="26" spans="1:8">
      <c r="A26" s="117"/>
      <c r="B26" s="123"/>
      <c r="C26" s="124" t="s">
        <v>49</v>
      </c>
      <c r="D26" s="125">
        <f>SUM(D9:D25)</f>
        <v>168</v>
      </c>
      <c r="E26" s="125">
        <f>SUM(E9:E13)</f>
        <v>0</v>
      </c>
      <c r="F26" s="125">
        <f>SUM(F9:F13)</f>
        <v>0</v>
      </c>
      <c r="G26" s="125">
        <f>SUM(G9:G13)</f>
        <v>0</v>
      </c>
      <c r="H26" s="126">
        <f>SUM(H9:H25)</f>
        <v>168</v>
      </c>
    </row>
    <row r="27" spans="1:8">
      <c r="A27" s="110"/>
      <c r="B27" s="127"/>
      <c r="C27" s="110"/>
      <c r="D27" s="128"/>
      <c r="E27" s="129"/>
      <c r="F27" s="129"/>
      <c r="G27" s="129"/>
      <c r="H27" s="129"/>
    </row>
    <row r="28" spans="1:8">
      <c r="A28" s="110"/>
      <c r="B28" s="110"/>
      <c r="C28" s="130" t="s">
        <v>50</v>
      </c>
      <c r="D28" s="110"/>
      <c r="E28" s="131">
        <f>(D26+E26)*100/(H26-G26)</f>
        <v>100</v>
      </c>
      <c r="F28" s="110" t="s">
        <v>51</v>
      </c>
      <c r="G28" s="110"/>
      <c r="H28" s="79"/>
    </row>
    <row r="29" spans="1:8">
      <c r="A29" s="110"/>
      <c r="B29" s="110"/>
      <c r="C29" s="130" t="s">
        <v>52</v>
      </c>
      <c r="D29" s="110"/>
      <c r="E29" s="131">
        <f>D26*100/(H26-G26)</f>
        <v>100</v>
      </c>
      <c r="F29" s="110" t="s">
        <v>51</v>
      </c>
      <c r="G29" s="110"/>
      <c r="H29" s="79"/>
    </row>
    <row r="30" spans="1:8">
      <c r="C30" s="110"/>
      <c r="D30" s="110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E6" sqref="E6:F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45" customWidth="1"/>
    <col min="7" max="7" width="9" style="59"/>
    <col min="8" max="8" width="17.625" style="8" customWidth="1"/>
    <col min="9" max="9" width="8.25" style="60" customWidth="1"/>
    <col min="10" max="10" width="0" style="8" hidden="1" customWidth="1"/>
    <col min="11" max="16384" width="9" style="8"/>
  </cols>
  <sheetData>
    <row r="1" spans="1:10" s="66" customFormat="1" ht="13.5" thickBot="1">
      <c r="A1" s="61"/>
      <c r="B1" s="62"/>
      <c r="C1" s="62"/>
      <c r="D1" s="62"/>
      <c r="E1" s="62"/>
      <c r="F1" s="189"/>
      <c r="G1" s="64"/>
      <c r="H1" s="42"/>
      <c r="I1" s="65"/>
    </row>
    <row r="2" spans="1:10" s="66" customFormat="1" ht="15" customHeight="1">
      <c r="A2" s="67" t="s">
        <v>25</v>
      </c>
      <c r="B2" s="220" t="s">
        <v>228</v>
      </c>
      <c r="C2" s="220"/>
      <c r="D2" s="220"/>
      <c r="E2" s="220"/>
      <c r="F2" s="220"/>
      <c r="G2" s="68"/>
      <c r="H2" s="42"/>
      <c r="I2" s="65"/>
      <c r="J2" s="66" t="s">
        <v>26</v>
      </c>
    </row>
    <row r="3" spans="1:10" s="66" customFormat="1" ht="25.5" customHeight="1">
      <c r="A3" s="69" t="s">
        <v>27</v>
      </c>
      <c r="B3" s="220" t="s">
        <v>28</v>
      </c>
      <c r="C3" s="220"/>
      <c r="D3" s="220"/>
      <c r="E3" s="220"/>
      <c r="F3" s="220"/>
      <c r="G3" s="68"/>
      <c r="H3" s="42"/>
      <c r="I3" s="65"/>
      <c r="J3" s="66" t="s">
        <v>29</v>
      </c>
    </row>
    <row r="4" spans="1:10" s="66" customFormat="1" ht="18" customHeight="1">
      <c r="A4" s="67" t="s">
        <v>30</v>
      </c>
      <c r="B4" s="221"/>
      <c r="C4" s="221"/>
      <c r="D4" s="221"/>
      <c r="E4" s="221"/>
      <c r="F4" s="221"/>
      <c r="G4" s="68"/>
      <c r="H4" s="42"/>
      <c r="I4" s="65"/>
      <c r="J4" s="70"/>
    </row>
    <row r="5" spans="1:10" s="66" customFormat="1" ht="19.5" customHeight="1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  <c r="G5" s="74"/>
      <c r="H5" s="74"/>
      <c r="I5" s="75"/>
      <c r="J5" s="66" t="s">
        <v>34</v>
      </c>
    </row>
    <row r="6" spans="1:10" s="66" customFormat="1" ht="15" customHeight="1" thickBot="1">
      <c r="A6" s="97">
        <v>2</v>
      </c>
      <c r="B6" s="77">
        <f>COUNTIF(F10:F1004,"Fail")</f>
        <v>0</v>
      </c>
      <c r="C6" s="77">
        <f>E6-D6-B6-A6</f>
        <v>4</v>
      </c>
      <c r="D6" s="78">
        <f>COUNTIF(F$10:F$1004,"N/A")</f>
        <v>0</v>
      </c>
      <c r="E6" s="219">
        <f>COUNTA(A10:A1012)</f>
        <v>6</v>
      </c>
      <c r="F6" s="219"/>
      <c r="G6" s="74"/>
      <c r="H6" s="74"/>
      <c r="I6" s="75"/>
      <c r="J6" s="66" t="s">
        <v>32</v>
      </c>
    </row>
    <row r="7" spans="1:10" s="66" customFormat="1" ht="15" customHeight="1">
      <c r="D7" s="79"/>
      <c r="E7" s="79"/>
      <c r="F7" s="190"/>
      <c r="G7" s="79"/>
      <c r="H7" s="79"/>
      <c r="I7" s="75"/>
    </row>
    <row r="8" spans="1:10" s="66" customFormat="1" ht="25.5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  <c r="I8" s="82"/>
    </row>
    <row r="9" spans="1:10" s="66" customFormat="1" ht="15.75" customHeight="1">
      <c r="A9" s="83"/>
      <c r="B9" s="83" t="s">
        <v>119</v>
      </c>
      <c r="C9" s="84"/>
      <c r="D9" s="84"/>
      <c r="E9" s="84"/>
      <c r="F9" s="84"/>
      <c r="G9" s="84"/>
      <c r="H9" s="85"/>
      <c r="I9" s="86"/>
    </row>
    <row r="10" spans="1:10" s="92" customFormat="1" ht="120.95" customHeight="1">
      <c r="A10" s="137" t="s">
        <v>229</v>
      </c>
      <c r="B10" s="153" t="s">
        <v>101</v>
      </c>
      <c r="C10" s="149"/>
      <c r="D10" s="147" t="s">
        <v>64</v>
      </c>
      <c r="E10" s="150"/>
      <c r="F10" s="185" t="s">
        <v>26</v>
      </c>
      <c r="G10" s="87"/>
      <c r="H10" s="98"/>
      <c r="I10" s="91"/>
    </row>
    <row r="11" spans="1:10" ht="25.5">
      <c r="A11" s="223" t="s">
        <v>238</v>
      </c>
      <c r="B11" s="223" t="s">
        <v>103</v>
      </c>
      <c r="C11" s="155"/>
      <c r="D11" s="143" t="s">
        <v>104</v>
      </c>
      <c r="E11" s="144"/>
      <c r="F11" s="186" t="s">
        <v>26</v>
      </c>
      <c r="G11" s="87"/>
      <c r="H11" s="98"/>
      <c r="I11" s="91"/>
    </row>
    <row r="12" spans="1:10" ht="25.5">
      <c r="A12" s="224"/>
      <c r="B12" s="224"/>
      <c r="C12" s="155" t="s">
        <v>230</v>
      </c>
      <c r="D12" s="143" t="s">
        <v>234</v>
      </c>
      <c r="E12" s="144"/>
      <c r="F12" s="186"/>
      <c r="G12" s="87"/>
      <c r="H12" s="98"/>
      <c r="I12" s="91"/>
    </row>
    <row r="13" spans="1:10" ht="25.5">
      <c r="A13" s="224"/>
      <c r="B13" s="224"/>
      <c r="C13" s="155" t="s">
        <v>231</v>
      </c>
      <c r="D13" s="143" t="s">
        <v>235</v>
      </c>
      <c r="E13" s="144"/>
      <c r="F13" s="186"/>
      <c r="G13" s="87"/>
      <c r="H13" s="98"/>
      <c r="I13" s="91"/>
    </row>
    <row r="14" spans="1:10" ht="25.5">
      <c r="A14" s="224"/>
      <c r="B14" s="224"/>
      <c r="C14" s="156" t="s">
        <v>232</v>
      </c>
      <c r="D14" s="151" t="s">
        <v>236</v>
      </c>
      <c r="E14" s="154"/>
      <c r="F14" s="186"/>
      <c r="G14" s="87"/>
      <c r="H14" s="98"/>
      <c r="I14" s="91"/>
    </row>
    <row r="15" spans="1:10" ht="25.5">
      <c r="A15" s="224"/>
      <c r="B15" s="224"/>
      <c r="C15" s="156" t="s">
        <v>233</v>
      </c>
      <c r="D15" s="151" t="s">
        <v>237</v>
      </c>
      <c r="E15" s="154"/>
      <c r="F15" s="186"/>
      <c r="G15" s="87"/>
      <c r="H15" s="98"/>
      <c r="I15" s="91"/>
    </row>
    <row r="16" spans="1:10">
      <c r="A16" s="225"/>
      <c r="B16" s="225"/>
      <c r="C16" s="156" t="s">
        <v>109</v>
      </c>
      <c r="D16" s="151" t="s">
        <v>114</v>
      </c>
      <c r="E16" s="154"/>
      <c r="F16" s="186"/>
      <c r="G16" s="87"/>
      <c r="H16" s="98"/>
      <c r="I16" s="91"/>
    </row>
    <row r="17" spans="1:11" ht="25.5">
      <c r="A17" s="158" t="s">
        <v>239</v>
      </c>
      <c r="B17" s="159" t="s">
        <v>116</v>
      </c>
      <c r="C17" s="160"/>
      <c r="D17" s="152" t="s">
        <v>64</v>
      </c>
      <c r="E17" s="161"/>
      <c r="F17" s="187" t="s">
        <v>26</v>
      </c>
      <c r="G17" s="137"/>
      <c r="H17" s="163"/>
      <c r="I17" s="91"/>
    </row>
    <row r="18" spans="1:11" ht="25.5">
      <c r="A18" s="138" t="s">
        <v>240</v>
      </c>
      <c r="B18" s="138" t="s">
        <v>118</v>
      </c>
      <c r="C18" s="138"/>
      <c r="D18" s="143" t="s">
        <v>64</v>
      </c>
      <c r="E18" s="144"/>
      <c r="F18" s="181" t="s">
        <v>26</v>
      </c>
      <c r="G18" s="138"/>
      <c r="H18" s="165"/>
      <c r="I18" s="91"/>
    </row>
    <row r="19" spans="1:11" s="66" customFormat="1" ht="15.75" customHeight="1">
      <c r="A19" s="142"/>
      <c r="B19" s="142" t="s">
        <v>120</v>
      </c>
      <c r="C19" s="136"/>
      <c r="D19" s="136"/>
      <c r="E19" s="136"/>
      <c r="F19" s="136"/>
      <c r="G19" s="136"/>
      <c r="H19" s="164"/>
      <c r="I19" s="86"/>
    </row>
    <row r="20" spans="1:11" ht="51">
      <c r="A20" s="87" t="s">
        <v>121</v>
      </c>
      <c r="B20" s="87" t="s">
        <v>122</v>
      </c>
      <c r="C20" s="145" t="s">
        <v>126</v>
      </c>
      <c r="D20" s="145" t="s">
        <v>123</v>
      </c>
      <c r="E20" s="87"/>
      <c r="F20" s="185" t="s">
        <v>26</v>
      </c>
      <c r="G20" s="87"/>
      <c r="H20" s="98"/>
      <c r="I20" s="91"/>
    </row>
    <row r="21" spans="1:11" ht="51">
      <c r="A21" s="87" t="s">
        <v>124</v>
      </c>
      <c r="B21" s="87" t="s">
        <v>125</v>
      </c>
      <c r="C21" s="145" t="s">
        <v>316</v>
      </c>
      <c r="D21" s="145" t="s">
        <v>127</v>
      </c>
      <c r="E21" s="87"/>
      <c r="F21" s="183" t="s">
        <v>26</v>
      </c>
      <c r="G21" s="94"/>
      <c r="H21" s="95"/>
      <c r="I21" s="96"/>
    </row>
    <row r="22" spans="1:11">
      <c r="F22" s="99"/>
      <c r="I22" s="86"/>
      <c r="J22" s="66"/>
      <c r="K22" s="66"/>
    </row>
    <row r="23" spans="1:11">
      <c r="F23" s="182"/>
      <c r="I23" s="9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/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84" customWidth="1"/>
    <col min="7" max="7" width="12.625" customWidth="1"/>
    <col min="8" max="8" width="17.25" customWidth="1"/>
  </cols>
  <sheetData>
    <row r="1" spans="1:8" ht="14.25" thickBot="1"/>
    <row r="2" spans="1:8" ht="25.5">
      <c r="A2" s="179" t="s">
        <v>25</v>
      </c>
      <c r="B2" s="229" t="s">
        <v>241</v>
      </c>
      <c r="C2" s="229"/>
      <c r="D2" s="229"/>
      <c r="E2" s="229"/>
      <c r="F2" s="229"/>
    </row>
    <row r="3" spans="1:8" ht="38.25">
      <c r="A3" s="69" t="s">
        <v>27</v>
      </c>
      <c r="B3" s="220" t="s">
        <v>28</v>
      </c>
      <c r="C3" s="220"/>
      <c r="D3" s="220"/>
      <c r="E3" s="220"/>
      <c r="F3" s="220"/>
    </row>
    <row r="4" spans="1:8" ht="14.25">
      <c r="A4" s="67" t="s">
        <v>30</v>
      </c>
      <c r="B4" s="221"/>
      <c r="C4" s="221"/>
      <c r="D4" s="221"/>
      <c r="E4" s="221"/>
      <c r="F4" s="221"/>
    </row>
    <row r="5" spans="1:8">
      <c r="A5" s="71" t="s">
        <v>26</v>
      </c>
      <c r="B5" s="72" t="s">
        <v>29</v>
      </c>
      <c r="C5" s="72" t="s">
        <v>31</v>
      </c>
      <c r="D5" s="73" t="s">
        <v>32</v>
      </c>
      <c r="E5" s="222" t="s">
        <v>33</v>
      </c>
      <c r="F5" s="222"/>
    </row>
    <row r="6" spans="1:8" ht="14.25" thickBot="1">
      <c r="A6" s="97">
        <f>COUNTIF(F10:F1004,"Pass")</f>
        <v>6</v>
      </c>
      <c r="B6" s="77">
        <f>COUNTIF(F10:F1004,"Fail")</f>
        <v>0</v>
      </c>
      <c r="C6" s="77">
        <f>E6-D6-B6-A6</f>
        <v>0</v>
      </c>
      <c r="D6" s="78">
        <f>COUNTIF(F$10:F$1004,"N/A")</f>
        <v>0</v>
      </c>
      <c r="E6" s="219">
        <f>COUNTA(A10:A1004)</f>
        <v>6</v>
      </c>
      <c r="F6" s="219"/>
    </row>
    <row r="8" spans="1:8" ht="30" customHeight="1">
      <c r="A8" s="80" t="s">
        <v>35</v>
      </c>
      <c r="B8" s="80" t="s">
        <v>36</v>
      </c>
      <c r="C8" s="80" t="s">
        <v>37</v>
      </c>
      <c r="D8" s="80" t="s">
        <v>38</v>
      </c>
      <c r="E8" s="81" t="s">
        <v>39</v>
      </c>
      <c r="F8" s="81" t="s">
        <v>40</v>
      </c>
      <c r="G8" s="81" t="s">
        <v>41</v>
      </c>
      <c r="H8" s="80" t="s">
        <v>42</v>
      </c>
    </row>
    <row r="9" spans="1:8">
      <c r="A9" s="83"/>
      <c r="B9" s="83" t="s">
        <v>242</v>
      </c>
      <c r="C9" s="84"/>
      <c r="D9" s="84"/>
      <c r="E9" s="84"/>
      <c r="F9" s="84"/>
      <c r="G9" s="84"/>
      <c r="H9" s="85"/>
    </row>
    <row r="10" spans="1:8" ht="25.5">
      <c r="A10" s="137" t="s">
        <v>243</v>
      </c>
      <c r="B10" s="153" t="s">
        <v>101</v>
      </c>
      <c r="C10" s="149"/>
      <c r="D10" s="147" t="s">
        <v>64</v>
      </c>
      <c r="E10" s="150"/>
      <c r="F10" s="185" t="s">
        <v>26</v>
      </c>
      <c r="G10" s="87"/>
      <c r="H10" s="98"/>
    </row>
    <row r="11" spans="1:8" ht="38.25">
      <c r="A11" s="223" t="s">
        <v>244</v>
      </c>
      <c r="B11" s="223" t="s">
        <v>103</v>
      </c>
      <c r="C11" s="155"/>
      <c r="D11" s="143" t="s">
        <v>104</v>
      </c>
      <c r="E11" s="144"/>
      <c r="F11" s="186" t="s">
        <v>26</v>
      </c>
      <c r="G11" s="87"/>
      <c r="H11" s="98"/>
    </row>
    <row r="12" spans="1:8" ht="25.5">
      <c r="A12" s="224"/>
      <c r="B12" s="224"/>
      <c r="C12" s="155" t="s">
        <v>245</v>
      </c>
      <c r="D12" s="143" t="s">
        <v>248</v>
      </c>
      <c r="E12" s="144"/>
      <c r="F12" s="186"/>
      <c r="G12" s="87"/>
      <c r="H12" s="98"/>
    </row>
    <row r="13" spans="1:8" ht="25.5">
      <c r="A13" s="224"/>
      <c r="B13" s="224"/>
      <c r="C13" s="155" t="s">
        <v>246</v>
      </c>
      <c r="D13" s="143" t="s">
        <v>249</v>
      </c>
      <c r="E13" s="144"/>
      <c r="F13" s="186"/>
      <c r="G13" s="87"/>
      <c r="H13" s="98"/>
    </row>
    <row r="14" spans="1:8" ht="25.5">
      <c r="A14" s="224"/>
      <c r="B14" s="224"/>
      <c r="C14" s="156" t="s">
        <v>107</v>
      </c>
      <c r="D14" s="151" t="s">
        <v>250</v>
      </c>
      <c r="E14" s="154"/>
      <c r="F14" s="186"/>
      <c r="G14" s="87"/>
      <c r="H14" s="98"/>
    </row>
    <row r="15" spans="1:8" ht="19.5" customHeight="1">
      <c r="A15" s="224"/>
      <c r="B15" s="224"/>
      <c r="C15" s="156" t="s">
        <v>247</v>
      </c>
      <c r="D15" s="151" t="s">
        <v>251</v>
      </c>
      <c r="E15" s="154"/>
      <c r="F15" s="186"/>
      <c r="G15" s="87"/>
      <c r="H15" s="98"/>
    </row>
    <row r="16" spans="1:8" ht="19.5" customHeight="1">
      <c r="A16" s="225"/>
      <c r="B16" s="225"/>
      <c r="C16" s="156" t="s">
        <v>109</v>
      </c>
      <c r="D16" s="151" t="s">
        <v>114</v>
      </c>
      <c r="E16" s="154"/>
      <c r="F16" s="186"/>
      <c r="G16" s="87"/>
      <c r="H16" s="98"/>
    </row>
    <row r="17" spans="1:8" ht="25.5">
      <c r="A17" s="158" t="s">
        <v>254</v>
      </c>
      <c r="B17" s="159" t="s">
        <v>116</v>
      </c>
      <c r="C17" s="160"/>
      <c r="D17" s="152" t="s">
        <v>64</v>
      </c>
      <c r="E17" s="161"/>
      <c r="F17" s="187" t="s">
        <v>26</v>
      </c>
      <c r="G17" s="137"/>
      <c r="H17" s="163"/>
    </row>
    <row r="18" spans="1:8" ht="25.5">
      <c r="A18" s="138" t="s">
        <v>253</v>
      </c>
      <c r="B18" s="138" t="s">
        <v>118</v>
      </c>
      <c r="C18" s="138"/>
      <c r="D18" s="143" t="s">
        <v>64</v>
      </c>
      <c r="E18" s="144"/>
      <c r="F18" s="181" t="s">
        <v>26</v>
      </c>
      <c r="G18" s="138"/>
      <c r="H18" s="165"/>
    </row>
    <row r="19" spans="1:8">
      <c r="A19" s="142"/>
      <c r="B19" s="142" t="s">
        <v>120</v>
      </c>
      <c r="C19" s="136"/>
      <c r="D19" s="136"/>
      <c r="E19" s="136"/>
      <c r="F19" s="136"/>
      <c r="G19" s="136"/>
      <c r="H19" s="164"/>
    </row>
    <row r="20" spans="1:8" ht="76.5">
      <c r="A20" s="87" t="s">
        <v>121</v>
      </c>
      <c r="B20" s="87" t="s">
        <v>122</v>
      </c>
      <c r="C20" s="145" t="s">
        <v>521</v>
      </c>
      <c r="D20" s="145" t="s">
        <v>123</v>
      </c>
      <c r="E20" s="87"/>
      <c r="F20" s="185" t="s">
        <v>26</v>
      </c>
      <c r="G20" s="87"/>
      <c r="H20" s="98"/>
    </row>
    <row r="21" spans="1:8" ht="63.75">
      <c r="A21" s="87" t="s">
        <v>124</v>
      </c>
      <c r="B21" s="87" t="s">
        <v>125</v>
      </c>
      <c r="C21" s="145" t="s">
        <v>522</v>
      </c>
      <c r="D21" s="145" t="s">
        <v>127</v>
      </c>
      <c r="E21" s="87"/>
      <c r="F21" s="183" t="s">
        <v>26</v>
      </c>
      <c r="G21" s="94"/>
      <c r="H21" s="95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Test case List</vt:lpstr>
      <vt:lpstr>Check Login Screen</vt:lpstr>
      <vt:lpstr>Check QLKT-DS screen</vt:lpstr>
      <vt:lpstr>Check QLKT-CN screen</vt:lpstr>
      <vt:lpstr>Check QLKT-TM screen</vt:lpstr>
      <vt:lpstr>Test Report</vt:lpstr>
      <vt:lpstr>Check QLTL-DS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Thanh Vinh Đỗ</cp:lastModifiedBy>
  <cp:lastPrinted>2010-11-12T10:33:20Z</cp:lastPrinted>
  <dcterms:created xsi:type="dcterms:W3CDTF">2016-11-10T16:29:43Z</dcterms:created>
  <dcterms:modified xsi:type="dcterms:W3CDTF">2016-11-11T18:59:16Z</dcterms:modified>
  <cp:category>BM</cp:category>
</cp:coreProperties>
</file>