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8190" tabRatio="840" firstSheet="1" activeTab="3"/>
  </bookViews>
  <sheets>
    <sheet name="Cover" sheetId="1" r:id="rId1"/>
    <sheet name="Test case List" sheetId="2" r:id="rId2"/>
    <sheet name="Check Login Screen" sheetId="3" r:id="rId3"/>
    <sheet name="Check QLKT-DS screen" sheetId="4" r:id="rId4"/>
    <sheet name="Check QLKT-CN screen" sheetId="7" r:id="rId5"/>
    <sheet name="Check QLKT-TM screen" sheetId="6" r:id="rId6"/>
    <sheet name="Test Report" sheetId="5" r:id="rId7"/>
  </sheets>
  <definedNames>
    <definedName name="_xlnm._FilterDatabase" localSheetId="2" hidden="1">'Check Login Screen'!$A$8:$H$21</definedName>
    <definedName name="_xlnm._FilterDatabase" localSheetId="3" hidden="1">'Check QLKT-DS screen'!$A$8:$H$21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H15" i="5" l="1"/>
  <c r="D15" i="5"/>
  <c r="E6" i="7" l="1"/>
  <c r="D6" i="7"/>
  <c r="B6" i="7"/>
  <c r="A6" i="7"/>
  <c r="E6" i="6"/>
  <c r="D6" i="6"/>
  <c r="B6" i="6"/>
  <c r="A6" i="6"/>
  <c r="C6" i="1"/>
  <c r="A6" i="3"/>
  <c r="D11" i="5" s="1"/>
  <c r="B6" i="3"/>
  <c r="E11" i="5" s="1"/>
  <c r="D6" i="3"/>
  <c r="G11" i="5" s="1"/>
  <c r="A6" i="4"/>
  <c r="D12" i="5" s="1"/>
  <c r="B6" i="4"/>
  <c r="E12" i="5" s="1"/>
  <c r="D6" i="4"/>
  <c r="G12" i="5" s="1"/>
  <c r="D3" i="2"/>
  <c r="D4" i="2"/>
  <c r="C5" i="5"/>
  <c r="C11" i="5"/>
  <c r="C12" i="5"/>
  <c r="E6" i="4"/>
  <c r="E6" i="3"/>
  <c r="H12" i="5"/>
  <c r="H11" i="5"/>
  <c r="C6" i="6" l="1"/>
  <c r="G15" i="5"/>
  <c r="E15" i="5"/>
  <c r="C6" i="4"/>
  <c r="F12" i="5" s="1"/>
  <c r="C6" i="7"/>
  <c r="C6" i="3"/>
  <c r="F11" i="5" s="1"/>
  <c r="E17" i="5" l="1"/>
  <c r="E18" i="5"/>
  <c r="F15" i="5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<sst xmlns="http://schemas.openxmlformats.org/spreadsheetml/2006/main" count="401" uniqueCount="230">
  <si>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</si>
  <si>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</si>
  <si>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</si>
  <si>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</si>
  <si>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</si>
  <si>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</si>
  <si>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</si>
  <si>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</si>
  <si>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</si>
  <si>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</si>
  <si>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</si>
  <si>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</si>
  <si>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</si>
  <si>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</si>
  <si>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</si>
  <si>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</si>
  <si>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</si>
  <si>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</si>
  <si>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</si>
  <si>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</si>
  <si>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</si>
  <si>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</si>
  <si>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</si>
  <si>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</si>
  <si>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</si>
  <si>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</si>
  <si>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</si>
  <si>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</si>
  <si>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</si>
  <si>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</si>
  <si>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</si>
  <si>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</si>
  <si>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</si>
  <si>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</si>
  <si>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</si>
  <si>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</si>
  <si>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</si>
  <si>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</si>
  <si>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</si>
  <si>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</si>
  <si>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</si>
  <si>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</si>
  <si>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</si>
  <si>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</si>
  <si>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</si>
  <si>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</si>
  <si>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</si>
  <si>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</si>
  <si>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</si>
  <si>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</si>
  <si>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</si>
  <si>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</si>
  <si>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</si>
  <si>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</si>
  <si>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Check GUI-Login Screen</t>
  </si>
  <si>
    <t>Check Login Screen</t>
  </si>
  <si>
    <t>Check Gui-Login Screen</t>
  </si>
  <si>
    <t>Gui-Login-1</t>
  </si>
  <si>
    <t>[User Name]Textbox</t>
  </si>
  <si>
    <t>- Status : Editable
- Default : Blank
- Max length : 50</t>
  </si>
  <si>
    <t>Gui-Login-2</t>
  </si>
  <si>
    <t>[Pass word]Textbox</t>
  </si>
  <si>
    <t>Gui-Login-3</t>
  </si>
  <si>
    <t>[Sign In] Button</t>
  </si>
  <si>
    <t>- Status : Enable</t>
  </si>
  <si>
    <t>Gui-Login-4</t>
  </si>
  <si>
    <t>[Reset] Button</t>
  </si>
  <si>
    <t>Check Function Login</t>
  </si>
  <si>
    <t>FUNC-Login-3</t>
  </si>
  <si>
    <t>FUNC-Login-1</t>
  </si>
  <si>
    <t>Mở màn hình login thành công</t>
  </si>
  <si>
    <t>Tại trang chủ bấm nút đăng nhập</t>
  </si>
  <si>
    <t>Hiển thị màn hình Login</t>
  </si>
  <si>
    <t>FUNC-Login-2</t>
  </si>
  <si>
    <t>Login thành công</t>
  </si>
  <si>
    <t>- Tại màn hình Login
1. Nhập vào User name và Password
2. Click [Sign in] button</t>
  </si>
  <si>
    <t>Đăng nhập vào hệ thống
Đóng màn hình đăng nhập
Chuyển hướng trang về trang chủ</t>
  </si>
  <si>
    <t>Login khi không nhập vào User name</t>
  </si>
  <si>
    <t>- Tại màn hình Login
1. Nhập vào Password, không nhập vào User name
2. Click [Sign in] button</t>
  </si>
  <si>
    <t>Hiển thị thông báo lỗi " Hãy nhập vào tên người dùng "</t>
  </si>
  <si>
    <t>FUNC-Login-4</t>
  </si>
  <si>
    <t>Login khi không nhập vào Password</t>
  </si>
  <si>
    <t>- Tại màn hình Login
1. Nhập vào User name, không nhập vào Password
2. Click [Sign in] button</t>
  </si>
  <si>
    <t>Hiển thị thông báo lỗi " Hãy nhập vào mật khẩu "</t>
  </si>
  <si>
    <t>FUNC-Login-5</t>
  </si>
  <si>
    <t>Login với User name không có trên hệ thống</t>
  </si>
  <si>
    <t>- Tại màn hình Login
1. Nhập vào User name không có trên hệ thống
2. Click [Sign in] button</t>
  </si>
  <si>
    <t>Hiển thị thông báo lỗi " tên đăng nhập hoặc mật khẩu không đúng "</t>
  </si>
  <si>
    <t>FUNC-Login-6</t>
  </si>
  <si>
    <t>Login với Password không đúng</t>
  </si>
  <si>
    <t>- Tại màn hình Login
1. Nhập vào User name có trên hệ thống, password không đúng
2. Click [Sign in] button</t>
  </si>
  <si>
    <t>Check Function Reset</t>
  </si>
  <si>
    <t>FUNC-Reset-1</t>
  </si>
  <si>
    <t xml:space="preserve">Reset lại các trường </t>
  </si>
  <si>
    <t>- Tại màn hình Login
1. Click [Reset] button</t>
  </si>
  <si>
    <t>Xóa các thông tin đã nhập</t>
  </si>
  <si>
    <t>Check Funtion-Login</t>
  </si>
  <si>
    <t>Check Funtion-Reset</t>
  </si>
  <si>
    <t>Check GUI-Quản lý kì thi- Danh sách 
Screen</t>
  </si>
  <si>
    <t>Check Quản lý kỳ thi - Danh sách  Screen</t>
  </si>
  <si>
    <t>Check QLKT-DS Screen</t>
  </si>
  <si>
    <t>Gui-QLKT_DS-1</t>
  </si>
  <si>
    <t>[Thêm mới] Link button</t>
  </si>
  <si>
    <t>Gui-QLKT_DS-2</t>
  </si>
  <si>
    <t>[Result] Grid</t>
  </si>
  <si>
    <t>- Status : Read Only
- Format : 30 records per page</t>
  </si>
  <si>
    <t>[Mã kỳ thi] Column</t>
  </si>
  <si>
    <t>[Tên kỳ thi] Column</t>
  </si>
  <si>
    <t>[Cấp thi] Column</t>
  </si>
  <si>
    <t>[Số thí sinh tham gia] Column</t>
  </si>
  <si>
    <t>[Tùy chọn] Column</t>
  </si>
  <si>
    <t>Lấy dữ liệu từ cột mã kỳ thi trong bảng kỳ thi</t>
  </si>
  <si>
    <t>Lấy dữ liệu từ cột tên kỳ thi trong bảng kỳ thi</t>
  </si>
  <si>
    <t>Lấy dữ liệu từ cột cấp thi trong bản kỳ thi</t>
  </si>
  <si>
    <t>Lấy dữ liệu số thí sinh tham gia trong bản kỳ thi</t>
  </si>
  <si>
    <t>Giữ các tùy chọn</t>
  </si>
  <si>
    <t>Gui-QLKT_DS-3</t>
  </si>
  <si>
    <t>[Sửa] Linkbutton</t>
  </si>
  <si>
    <t>Gui-QLKT_DS-4</t>
  </si>
  <si>
    <t>[Xóa] Linkbutton</t>
  </si>
  <si>
    <t>Check Gui - Quản lý kỳ thi_Danh sách Screen</t>
  </si>
  <si>
    <t>Check Function Xóa</t>
  </si>
  <si>
    <t>FUNC-Xoa-1</t>
  </si>
  <si>
    <t>Xóa thành công bản ghi</t>
  </si>
  <si>
    <t>- Hiển thị thông báo xác nhận xóa
- Xác nhận xóa sẽ xóa bản ghi, đóng thông báo và chuyển hướng trang về trang danh sách</t>
  </si>
  <si>
    <t>FUNC-Xoa-2</t>
  </si>
  <si>
    <t>Không xác nhận xóa</t>
  </si>
  <si>
    <t>- Tại màn hình quản lý kỳ thi - danh sách
1. Click vào linkbutton xóa
2. Click vào xác nhận xóa</t>
  </si>
  <si>
    <t>- Hiển thị thông báo xác nhận xóa
- Không xác nhận xóa, đóng thông báo và chuyển hương về trang danh sách</t>
  </si>
  <si>
    <t>Check Quản lý kỳ thi - Thêm mới Screen</t>
  </si>
  <si>
    <t>Gui-QLKT_TM-1</t>
  </si>
  <si>
    <t>[Mã kỳ thi] Textbox</t>
  </si>
  <si>
    <t>Gui-QLKT_TM-3</t>
  </si>
  <si>
    <t>[Tên kỳ thi] Textbox</t>
  </si>
  <si>
    <t>Gui-QLKT_TM-4</t>
  </si>
  <si>
    <t>[Cấp thi] Textbox</t>
  </si>
  <si>
    <t>Gui-QLKT_TM-5</t>
  </si>
  <si>
    <t>[Số lượng thí sinh] Textbox</t>
  </si>
  <si>
    <t>Gui-QLKT_TM-6</t>
  </si>
  <si>
    <t>[Submit] Button</t>
  </si>
  <si>
    <t>Gui-QLKT_TM-7</t>
  </si>
  <si>
    <t>[Thoát] Linkbutton</t>
  </si>
  <si>
    <t>Check Function Thêm mới</t>
  </si>
  <si>
    <t>FUNC-TM-1</t>
  </si>
  <si>
    <t>Mở thành công màn hình thêm mới</t>
  </si>
  <si>
    <t xml:space="preserve">- Tại màn hình quản lý kỳ thi - danh sách
1. Click linkbutton thêm mới
</t>
  </si>
  <si>
    <t xml:space="preserve">- Hiển thị màn hình thêm mới
</t>
  </si>
  <si>
    <t>FUNC-TM-2</t>
  </si>
  <si>
    <t>Thêm mới thành công</t>
  </si>
  <si>
    <t>- Tại màn hình quản lý kỳ thi - thêm mới
1. Nhập vào toàn bộ những thông tin cần thiết
2. Click button [Submit]</t>
  </si>
  <si>
    <t>- Kỳ thi mới được thêm vào DB
- Đóng cửa sổ thêm mới
- Quay lại trang danh sách
- Làm mới danh sách kỳ thi</t>
  </si>
  <si>
    <t>FUNC-TM-3</t>
  </si>
  <si>
    <t>- Tại màn hình quản lý kỳ thi - thêm mới
1. Nhập vào toàn bộ những thông tin cần thiết ngoại trừ mã kỳ thi
2. Click button [Submit]</t>
  </si>
  <si>
    <t>- Hiển thị thông báo:  "mã kỳ thi là bắt buộc "</t>
  </si>
  <si>
    <t>FUNC-TM-4</t>
  </si>
  <si>
    <t>- Tại màn hình quản lý kỳ thi - thêm mới
1. Nhập vào toàn bộ những thông tin cần thiết ngoại trừ tên kỳ thi
2. Click button [Submit]</t>
  </si>
  <si>
    <t>- Hiển thị thong báo: "tên kỳ thi là bắt buộc"</t>
  </si>
  <si>
    <t>FUNC-TM-5</t>
  </si>
  <si>
    <t>- Tại màn hình quản lý kỳ thi - thêm mới
1. Nhập vào toàn bộ những thông tin cần thiết ngoại trừ cấp thi
2. Click button [Submit]</t>
  </si>
  <si>
    <t>- Hiển thị thông báo: "cấp thi là bắt buộc"</t>
  </si>
  <si>
    <t>FUNC-TM-6</t>
  </si>
  <si>
    <t>- Tại màn hình quản lý kỳ thi - thêm mới
1. Nhập vào toàn bộ những thông tin cần thiết ngoại trừ số lượng thí sinh
2. Click button [Submit]</t>
  </si>
  <si>
    <t>- Hiển thị thông báo " số lượng thí sinh là bắt buộc"</t>
  </si>
  <si>
    <t>FUNC-TM-7</t>
  </si>
  <si>
    <t>Thêm mới kỳ thi khi nhập các trường với ký tự đặc biệt</t>
  </si>
  <si>
    <t>- Tại màn hình quản lý kỳ thi - thêm mới
1. Nhập vào"$$$%" vào các textbox
2. Click button [Submit]</t>
  </si>
  <si>
    <t>- Hiển thị thông báo " Đầu vào không đúng"</t>
  </si>
  <si>
    <t>Thêm mới kỳ thi khi nhập trường số lượng thí sinh với ký tự không phải là số</t>
  </si>
  <si>
    <t>- Tại màn hình quản lý kỳ thi - thêm mới
1. Nhập vào "abc" vào trường số lượng thí sinh
2. Click button [Submit]</t>
  </si>
  <si>
    <t>- Hiển thị thông báo " số lượng thí sinh phải là số "</t>
  </si>
  <si>
    <t>Thêm mới kỳ thi khi không nhập trường mã kỳ thi, hoặc mã kỳ thi là các khoảng trắng</t>
  </si>
  <si>
    <t>Thêm mới kỳ thi khi không nhập trường tên kỳ thi hoặc tên kỳ thi là các khoảng trắng</t>
  </si>
  <si>
    <t>Thêm mới kỳ thi khi không nhập trường cấp thi hoặc cấp thi là những khoảng trắng</t>
  </si>
  <si>
    <t>Thêm mới kỳ thi khi không nhập trường số lượng thí sinh hoặc số lượng thí sinh là những khoảng trắng</t>
  </si>
  <si>
    <t>FUNC-TM-8</t>
  </si>
  <si>
    <t>Thêm mới kỳ thi khi nhập vào mã kỳ thi bị trùng</t>
  </si>
  <si>
    <t>- Tại màn hình quản lý kỳ thi - thêm mới
1. Nhập vào mã kỳ thi đã có trong DB
2. Nhập vào toàn bộ những thông tin cần thiết
3. Click button [Submit]</t>
  </si>
  <si>
    <t>- Hiển thị thông báo " mã kỳ thi đã có trong hệ thống "</t>
  </si>
  <si>
    <t>FUNC-TM-9</t>
  </si>
  <si>
    <t>Thêm mới kỳ thi với các trường dữ liệu được nhập với độ dài lớn nhất</t>
  </si>
  <si>
    <t>- Tại màn hình quản lý kỳ thi - thêm mới
1. Nhập vào toàn bộ những thông tin cần thiết với độ dài lớn nhất
2. Click button [Submit]</t>
  </si>
  <si>
    <t>Thoát màn hình thêm mới</t>
  </si>
  <si>
    <t>- Tại màn hình quản lý kỳ thi - thêm mới
1. Click vào linkbutton [Thoát]</t>
  </si>
  <si>
    <t>Quay lại màn hình Quản lý kỳ thi - danh sách</t>
  </si>
  <si>
    <t>Check Function xóa</t>
  </si>
  <si>
    <t>Check GUI-Quản lý kì thi- Thêm mới 
Screen</t>
  </si>
  <si>
    <t>Check QLKT-TM screen</t>
  </si>
  <si>
    <t>Check Quản lý kỳ thi - Sửa Screen</t>
  </si>
  <si>
    <t>Gui-QLKT_CN-1</t>
  </si>
  <si>
    <t>Gui-QLKT_CN-3</t>
  </si>
  <si>
    <t>Gui-QLKT_CN-4</t>
  </si>
  <si>
    <t>Gui-QLKT_CN-5</t>
  </si>
  <si>
    <t>FUNC-CN-1</t>
  </si>
  <si>
    <t>FUNC-CN-2</t>
  </si>
  <si>
    <t>FUNC-CN-3</t>
  </si>
  <si>
    <t>FUNC-CN-4</t>
  </si>
  <si>
    <t>FUNC-CN-5</t>
  </si>
  <si>
    <t>FUNC-CN-6</t>
  </si>
  <si>
    <t>FUNC-CN-7</t>
  </si>
  <si>
    <t>FUNC-CN-8</t>
  </si>
  <si>
    <t>FUNC-CN-9</t>
  </si>
  <si>
    <t>Gui-QLKT_CN-2</t>
  </si>
  <si>
    <t>Check Function Cập nhật</t>
  </si>
  <si>
    <t>Mở thành công màn hình Cập nhật</t>
  </si>
  <si>
    <t xml:space="preserve">- Tại màn hình quản lý kỳ thi - danh sách
1. Click linkbutton Cập nhật
</t>
  </si>
  <si>
    <t xml:space="preserve">- Hiển thị màn hình Cập nhật
</t>
  </si>
  <si>
    <t>Cập nhật thành công</t>
  </si>
  <si>
    <t>- Tại màn hình quản lý kỳ thi - Cập nhật
1. Nhập vào toàn bộ những thông tin cần thiết
2. Click button [Submit]</t>
  </si>
  <si>
    <t>- Kỳ thi mới được thêm vào DB
- Đóng cửa sổ Cập nhật
- Quay lại trang danh sách
- Làm mới danh sách kỳ thi</t>
  </si>
  <si>
    <t>Cập nhật kỳ thi khi không nhập trường tên kỳ thi hoặc tên kỳ thi là các khoảng trắng</t>
  </si>
  <si>
    <t>- Tại màn hình quản lý kỳ thi - Cập nhật
1. Nhập vào toàn bộ những thông tin cần thiết ngoại trừ tên kỳ thi
2. Click button [Submit]</t>
  </si>
  <si>
    <t>Cập nhật kỳ thi khi không nhập trường cấp thi hoặc cấp thi là những khoảng trắng</t>
  </si>
  <si>
    <t>- Tại màn hình quản lý kỳ thi - Cập nhật
1. Nhập vào toàn bộ những thông tin cần thiết ngoại trừ cấp thi
2. Click button [Submit]</t>
  </si>
  <si>
    <t>Cập nhật kỳ thi khi không nhập trường số lượng thí sinh hoặc số lượng thí sinh là những khoảng trắng</t>
  </si>
  <si>
    <t>- Tại màn hình quản lý kỳ thi - Cập nhật
1. Nhập vào toàn bộ những thông tin cần thiết ngoại trừ số lượng thí sinh
2. Click button [Submit]</t>
  </si>
  <si>
    <t>Cập nhật kỳ thi khi nhập các trường với ký tự đặc biệt</t>
  </si>
  <si>
    <t>- Tại màn hình quản lý kỳ thi - Cập nhật
1. Nhập vào"$$$%" vào các textbox
2. Click button [Submit]</t>
  </si>
  <si>
    <t>Cập nhật kỳ thi khi nhập trường số lượng thí sinh với ký tự không phải là số</t>
  </si>
  <si>
    <t>- Tại màn hình quản lý kỳ thi - Cập nhật
1. Nhập vào "abc" vào trường số lượng thí sinh
2. Click button [Submit]</t>
  </si>
  <si>
    <t>Cập nhật kỳ thi với các trường dữ liệu được nhập với độ dài lớn nhất</t>
  </si>
  <si>
    <t>- Tại màn hình quản lý kỳ thi - Cập nhật
1. Nhập vào toàn bộ những thông tin cần thiết với độ dài lớn nhất
2. Click button [Submit]</t>
  </si>
  <si>
    <t>Thoát màn hình Cập nhật</t>
  </si>
  <si>
    <t>- Tại màn hình quản lý kỳ thi - Cập nhật
1. Click vào linkbutton [Thoát]</t>
  </si>
  <si>
    <t>- Kỳ thi mới được cập nhật vào DB
- Đóng cửa sổ Cập nhật
- Quay lại trang danh sách
- Làm mới danh sách kỳ thi</t>
  </si>
  <si>
    <t>Check QLKT-CN screen</t>
  </si>
  <si>
    <t>Check Gui - Quản lý kỳ thi_Thêm mới Screen</t>
  </si>
  <si>
    <t>Check Function thêm mới</t>
  </si>
  <si>
    <t>Check GUI-Quản lý kì thi - Sửa</t>
  </si>
  <si>
    <t>Check Function cập nhật</t>
  </si>
  <si>
    <t>Check Quản lý kỳ thi - 
Thêm mới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</si>
</sst>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2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8"/>
      </right>
      <top style="hair">
        <color indexed="8"/>
      </top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0" borderId="23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4" xfId="0" applyFont="1" applyFill="1" applyBorder="1" applyAlignment="1"/>
    <xf numFmtId="0" fontId="8" fillId="3" borderId="2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6" xfId="0" applyNumberFormat="1" applyFont="1" applyFill="1" applyBorder="1" applyAlignment="1">
      <alignment horizontal="center" wrapText="1"/>
    </xf>
    <xf numFmtId="0" fontId="2" fillId="2" borderId="24" xfId="0" applyFont="1" applyFill="1" applyBorder="1"/>
    <xf numFmtId="0" fontId="2" fillId="2" borderId="27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2" fillId="2" borderId="29" xfId="0" applyNumberFormat="1" applyFont="1" applyFill="1" applyBorder="1" applyAlignment="1">
      <alignment horizontal="center"/>
    </xf>
    <xf numFmtId="0" fontId="19" fillId="3" borderId="30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15" fillId="2" borderId="8" xfId="1" applyNumberFormat="1" applyFill="1" applyBorder="1" applyAlignment="1" applyProtection="1">
      <alignment horizontal="left" vertical="center"/>
    </xf>
    <xf numFmtId="0" fontId="22" fillId="2" borderId="2" xfId="0" quotePrefix="1" applyFont="1" applyFill="1" applyBorder="1" applyAlignment="1">
      <alignment horizontal="left" vertical="top" wrapText="1"/>
    </xf>
    <xf numFmtId="0" fontId="17" fillId="2" borderId="2" xfId="0" quotePrefix="1" applyFont="1" applyFill="1" applyBorder="1" applyAlignment="1">
      <alignment horizontal="left" vertical="top" wrapText="1"/>
    </xf>
    <xf numFmtId="0" fontId="2" fillId="2" borderId="21" xfId="3" applyFont="1" applyFill="1" applyBorder="1" applyAlignment="1">
      <alignment vertical="top" wrapText="1"/>
    </xf>
    <xf numFmtId="0" fontId="13" fillId="5" borderId="35" xfId="3" applyFont="1" applyFill="1" applyBorder="1" applyAlignment="1">
      <alignment horizontal="left" vertical="center"/>
    </xf>
    <xf numFmtId="0" fontId="2" fillId="2" borderId="20" xfId="3" applyFont="1" applyFill="1" applyBorder="1" applyAlignment="1">
      <alignment vertical="top" wrapText="1"/>
    </xf>
    <xf numFmtId="0" fontId="2" fillId="2" borderId="36" xfId="3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17" fillId="2" borderId="20" xfId="0" quotePrefix="1" applyFont="1" applyFill="1" applyBorder="1" applyAlignment="1">
      <alignment horizontal="left" vertical="top" wrapText="1"/>
    </xf>
    <xf numFmtId="0" fontId="17" fillId="2" borderId="20" xfId="0" applyFont="1" applyFill="1" applyBorder="1" applyAlignment="1">
      <alignment horizontal="left" vertical="top" wrapText="1"/>
    </xf>
    <xf numFmtId="0" fontId="13" fillId="5" borderId="37" xfId="3" applyFont="1" applyFill="1" applyBorder="1" applyAlignment="1">
      <alignment horizontal="left" vertical="center"/>
    </xf>
    <xf numFmtId="0" fontId="17" fillId="2" borderId="36" xfId="0" quotePrefix="1" applyFont="1" applyFill="1" applyBorder="1" applyAlignment="1">
      <alignment horizontal="left" vertical="top" wrapText="1"/>
    </xf>
    <xf numFmtId="0" fontId="17" fillId="2" borderId="36" xfId="0" applyFont="1" applyFill="1" applyBorder="1" applyAlignment="1">
      <alignment horizontal="left" vertical="top" wrapText="1"/>
    </xf>
    <xf numFmtId="0" fontId="2" fillId="2" borderId="2" xfId="3" quotePrefix="1" applyFont="1" applyFill="1" applyBorder="1" applyAlignment="1">
      <alignment vertical="top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22" fillId="2" borderId="20" xfId="0" quotePrefix="1" applyFont="1" applyFill="1" applyBorder="1" applyAlignment="1">
      <alignment horizontal="left" vertical="top" wrapText="1"/>
    </xf>
    <xf numFmtId="0" fontId="2" fillId="2" borderId="3" xfId="3" applyFont="1" applyFill="1" applyBorder="1" applyAlignment="1">
      <alignment vertical="top" wrapText="1"/>
    </xf>
    <xf numFmtId="0" fontId="7" fillId="2" borderId="20" xfId="3" applyFont="1" applyFill="1" applyBorder="1" applyAlignment="1">
      <alignment vertical="top" wrapText="1"/>
    </xf>
    <xf numFmtId="0" fontId="7" fillId="2" borderId="20" xfId="0" applyFont="1" applyFill="1" applyBorder="1" applyAlignment="1">
      <alignment horizontal="left" vertical="top" wrapText="1"/>
    </xf>
    <xf numFmtId="0" fontId="17" fillId="2" borderId="38" xfId="0" quotePrefix="1" applyFont="1" applyFill="1" applyBorder="1" applyAlignment="1">
      <alignment horizontal="left" vertical="top" wrapText="1"/>
    </xf>
    <xf numFmtId="0" fontId="17" fillId="2" borderId="39" xfId="0" quotePrefix="1" applyFont="1" applyFill="1" applyBorder="1" applyAlignment="1">
      <alignment horizontal="left" vertical="top" wrapText="1"/>
    </xf>
    <xf numFmtId="0" fontId="22" fillId="2" borderId="20" xfId="3" applyFont="1" applyFill="1" applyBorder="1" applyAlignment="1">
      <alignment vertical="top" wrapText="1"/>
    </xf>
    <xf numFmtId="0" fontId="17" fillId="2" borderId="38" xfId="0" applyFont="1" applyFill="1" applyBorder="1" applyAlignment="1">
      <alignment horizontal="left" vertical="top" wrapText="1"/>
    </xf>
    <xf numFmtId="0" fontId="2" fillId="2" borderId="36" xfId="3" applyFont="1" applyFill="1" applyBorder="1" applyAlignment="1" applyProtection="1">
      <alignment horizontal="left" vertical="center" wrapText="1"/>
      <protection locked="0"/>
    </xf>
    <xf numFmtId="0" fontId="2" fillId="2" borderId="38" xfId="3" applyFont="1" applyFill="1" applyBorder="1" applyAlignment="1" applyProtection="1">
      <alignment horizontal="left" vertical="center" wrapText="1"/>
      <protection locked="0"/>
    </xf>
    <xf numFmtId="0" fontId="2" fillId="2" borderId="39" xfId="3" applyFont="1" applyFill="1" applyBorder="1" applyAlignment="1">
      <alignment horizontal="center" vertical="center" wrapText="1"/>
    </xf>
    <xf numFmtId="0" fontId="2" fillId="2" borderId="41" xfId="3" applyFont="1" applyFill="1" applyBorder="1" applyAlignment="1">
      <alignment vertical="top" wrapText="1"/>
    </xf>
    <xf numFmtId="0" fontId="2" fillId="2" borderId="42" xfId="3" applyFont="1" applyFill="1" applyBorder="1" applyAlignment="1">
      <alignment vertical="top" wrapText="1"/>
    </xf>
    <xf numFmtId="0" fontId="2" fillId="2" borderId="39" xfId="3" applyFont="1" applyFill="1" applyBorder="1" applyAlignment="1">
      <alignment vertical="top" wrapText="1"/>
    </xf>
    <xf numFmtId="0" fontId="17" fillId="2" borderId="39" xfId="0" applyFont="1" applyFill="1" applyBorder="1" applyAlignment="1">
      <alignment horizontal="left" vertical="top" wrapText="1"/>
    </xf>
    <xf numFmtId="0" fontId="2" fillId="2" borderId="43" xfId="3" applyFont="1" applyFill="1" applyBorder="1" applyAlignment="1">
      <alignment vertical="top" wrapText="1"/>
    </xf>
    <xf numFmtId="0" fontId="17" fillId="2" borderId="20" xfId="0" applyFont="1" applyFill="1" applyBorder="1" applyAlignment="1">
      <alignment vertical="top" wrapText="1"/>
    </xf>
    <xf numFmtId="0" fontId="13" fillId="5" borderId="44" xfId="3" applyFont="1" applyFill="1" applyBorder="1" applyAlignment="1">
      <alignment horizontal="left" vertical="center"/>
    </xf>
    <xf numFmtId="0" fontId="17" fillId="2" borderId="36" xfId="0" applyFont="1" applyFill="1" applyBorder="1" applyAlignment="1">
      <alignment vertical="top" wrapText="1"/>
    </xf>
    <xf numFmtId="0" fontId="2" fillId="2" borderId="36" xfId="3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left" vertical="center" wrapText="1"/>
    </xf>
    <xf numFmtId="0" fontId="2" fillId="2" borderId="36" xfId="3" applyFont="1" applyFill="1" applyBorder="1" applyAlignment="1">
      <alignment horizontal="left" vertical="center" wrapText="1"/>
    </xf>
    <xf numFmtId="0" fontId="2" fillId="2" borderId="0" xfId="3" quotePrefix="1" applyFont="1" applyFill="1" applyBorder="1" applyAlignment="1">
      <alignment vertical="top" wrapText="1"/>
    </xf>
    <xf numFmtId="0" fontId="13" fillId="0" borderId="0" xfId="3" applyFont="1" applyFill="1" applyBorder="1" applyAlignment="1">
      <alignment horizontal="left" vertical="center"/>
    </xf>
    <xf numFmtId="0" fontId="15" fillId="2" borderId="8" xfId="1" quotePrefix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2" xfId="0" applyFont="1" applyFill="1" applyBorder="1" applyAlignment="1">
      <alignment horizontal="center" vertical="center" wrapText="1"/>
    </xf>
    <xf numFmtId="0" fontId="7" fillId="2" borderId="33" xfId="3" applyFont="1" applyFill="1" applyBorder="1" applyAlignment="1">
      <alignment horizontal="left" wrapText="1"/>
    </xf>
    <xf numFmtId="0" fontId="7" fillId="2" borderId="34" xfId="3" applyFont="1" applyFill="1" applyBorder="1" applyAlignment="1">
      <alignment horizontal="left" wrapText="1"/>
    </xf>
    <xf numFmtId="0" fontId="11" fillId="2" borderId="33" xfId="0" applyFont="1" applyFill="1" applyBorder="1" applyAlignment="1">
      <alignment horizontal="center" vertical="center" wrapText="1"/>
    </xf>
    <xf numFmtId="0" fontId="2" fillId="2" borderId="39" xfId="3" applyFont="1" applyFill="1" applyBorder="1" applyAlignment="1">
      <alignment horizontal="center" vertical="center" wrapText="1"/>
    </xf>
    <xf numFmtId="0" fontId="2" fillId="2" borderId="40" xfId="3" applyFont="1" applyFill="1" applyBorder="1" applyAlignment="1">
      <alignment horizontal="center" vertical="center" wrapText="1"/>
    </xf>
    <xf numFmtId="0" fontId="2" fillId="2" borderId="38" xfId="3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0" fontId="15" fillId="2" borderId="8" xfId="1" applyFill="1" applyBorder="1" applyAlignment="1">
      <alignment horizontal="left" vertical="center"/>
    </xf>
    <xf numFmtId="0" fontId="2" fillId="2" borderId="8" xfId="0" applyNumberFormat="1" applyFont="1" applyFill="1" applyBorder="1" applyAlignment="1">
      <alignment wrapText="1"/>
    </xf>
    <xf numFmtId="0" fontId="2" fillId="2" borderId="45" xfId="0" applyNumberFormat="1" applyFont="1" applyFill="1" applyBorder="1" applyAlignment="1">
      <alignment horizontal="center"/>
    </xf>
    <xf numFmtId="0" fontId="2" fillId="2" borderId="46" xfId="0" applyNumberFormat="1" applyFont="1" applyFill="1" applyBorder="1" applyAlignment="1">
      <alignment wrapText="1"/>
    </xf>
    <xf numFmtId="0" fontId="2" fillId="2" borderId="46" xfId="0" applyNumberFormat="1" applyFont="1" applyFill="1" applyBorder="1" applyAlignment="1">
      <alignment horizontal="center"/>
    </xf>
    <xf numFmtId="0" fontId="2" fillId="2" borderId="47" xfId="0" applyNumberFormat="1" applyFont="1" applyFill="1" applyBorder="1" applyAlignment="1">
      <alignment horizontal="center"/>
    </xf>
    <xf numFmtId="0" fontId="2" fillId="2" borderId="48" xfId="0" applyNumberFormat="1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_Functional Test Case v1.0" xfId="2"/>
    <cellStyle name="Normal_Sheet1" xfId="3"/>
    <cellStyle name="標準_結合試験(AllOvertheWorld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workbookViewId="0">
      <selection activeCell="B20" sqref="B20"/>
    </sheetView>
  </sheetViews>
  <sheetFormatPr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76" t="s">
        <v>0</v>
      </c>
      <c r="D2" s="176"/>
      <c r="E2" s="176"/>
      <c r="F2" s="176"/>
      <c r="G2" s="176"/>
    </row>
    <row r="3" spans="1:7">
      <c r="B3" s="6"/>
      <c r="C3" s="7"/>
      <c r="F3" s="8"/>
    </row>
    <row r="4" spans="1:7" ht="14.25" customHeight="1">
      <c r="B4" s="9" t="s">
        <v>1</v>
      </c>
      <c r="C4" s="177" t="s">
        <v>2</v>
      </c>
      <c r="D4" s="177"/>
      <c r="E4" s="177"/>
      <c r="F4" s="9" t="s">
        <v>3</v>
      </c>
      <c r="G4" s="10"/>
    </row>
    <row r="5" spans="1:7" ht="14.25" customHeight="1">
      <c r="B5" s="9" t="s">
        <v>4</v>
      </c>
      <c r="C5" s="177" t="s">
        <v>5</v>
      </c>
      <c r="D5" s="177"/>
      <c r="E5" s="177"/>
      <c r="F5" s="9" t="s">
        <v>6</v>
      </c>
      <c r="G5" s="10"/>
    </row>
    <row r="6" spans="1:7" ht="15.75" customHeight="1">
      <c r="B6" s="178" t="s">
        <v>7</v>
      </c>
      <c r="C6" s="179" t="str">
        <f>C5&amp;"_"&amp;"XXX"&amp;"_"&amp;"vx.x"</f>
        <v>&lt;Project Code&gt;_XXX_vx.x</v>
      </c>
      <c r="D6" s="179"/>
      <c r="E6" s="179"/>
      <c r="F6" s="9" t="s">
        <v>8</v>
      </c>
      <c r="G6" s="12"/>
    </row>
    <row r="7" spans="1:7" ht="13.5" customHeight="1">
      <c r="B7" s="178"/>
      <c r="C7" s="179"/>
      <c r="D7" s="179"/>
      <c r="E7" s="179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53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"/>
  <sheetViews>
    <sheetView workbookViewId="0">
      <selection activeCell="D17" sqref="D17"/>
    </sheetView>
  </sheetViews>
  <sheetFormatPr defaultRowHeight="12.75"/>
  <cols>
    <col min="1" max="1" width="1.375" style="8" customWidth="1"/>
    <col min="2" max="2" width="11.75" style="37" customWidth="1"/>
    <col min="3" max="3" width="26.5" style="38" customWidth="1"/>
    <col min="4" max="4" width="17.125" style="38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182" t="s">
        <v>1</v>
      </c>
      <c r="C3" s="182"/>
      <c r="D3" s="183" t="str">
        <f>Cover!C4</f>
        <v>&lt;Project Name&gt;</v>
      </c>
      <c r="E3" s="183"/>
      <c r="F3" s="183"/>
    </row>
    <row r="4" spans="2:6">
      <c r="B4" s="182" t="s">
        <v>4</v>
      </c>
      <c r="C4" s="182"/>
      <c r="D4" s="183" t="str">
        <f>Cover!C5</f>
        <v>&lt;Project Code&gt;</v>
      </c>
      <c r="E4" s="183"/>
      <c r="F4" s="183"/>
    </row>
    <row r="5" spans="2:6" s="43" customFormat="1" ht="84.75" customHeight="1">
      <c r="B5" s="180" t="s">
        <v>18</v>
      </c>
      <c r="C5" s="180"/>
      <c r="D5" s="181" t="s">
        <v>19</v>
      </c>
      <c r="E5" s="181"/>
      <c r="F5" s="181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50" t="s">
        <v>20</v>
      </c>
      <c r="C8" s="51" t="s">
        <v>21</v>
      </c>
      <c r="D8" s="51" t="s">
        <v>22</v>
      </c>
      <c r="E8" s="52" t="s">
        <v>23</v>
      </c>
      <c r="F8" s="53" t="s">
        <v>24</v>
      </c>
    </row>
    <row r="9" spans="2:6" ht="13.5">
      <c r="B9" s="54">
        <v>1</v>
      </c>
      <c r="C9" s="55" t="s">
        <v>54</v>
      </c>
      <c r="D9" s="136" t="s">
        <v>55</v>
      </c>
      <c r="E9" s="56"/>
      <c r="F9" s="57"/>
    </row>
    <row r="10" spans="2:6" ht="13.5">
      <c r="B10" s="54">
        <v>2</v>
      </c>
      <c r="C10" s="55" t="s">
        <v>96</v>
      </c>
      <c r="D10" s="136" t="s">
        <v>55</v>
      </c>
      <c r="E10" s="56"/>
      <c r="F10" s="57"/>
    </row>
    <row r="11" spans="2:6" ht="13.5">
      <c r="B11" s="54">
        <v>3</v>
      </c>
      <c r="C11" s="55" t="s">
        <v>97</v>
      </c>
      <c r="D11" s="136" t="s">
        <v>55</v>
      </c>
      <c r="E11" s="56"/>
      <c r="F11" s="57"/>
    </row>
    <row r="12" spans="2:6" ht="38.25">
      <c r="B12" s="54">
        <v>4</v>
      </c>
      <c r="C12" s="150" t="s">
        <v>98</v>
      </c>
      <c r="D12" s="136" t="s">
        <v>100</v>
      </c>
      <c r="E12" s="56"/>
      <c r="F12" s="57"/>
    </row>
    <row r="13" spans="2:6" ht="13.5">
      <c r="B13" s="54">
        <v>5</v>
      </c>
      <c r="C13" s="55" t="s">
        <v>184</v>
      </c>
      <c r="D13" s="136" t="s">
        <v>100</v>
      </c>
      <c r="E13" s="56"/>
      <c r="F13" s="57"/>
    </row>
    <row r="14" spans="2:6" ht="38.25">
      <c r="B14" s="54">
        <v>6</v>
      </c>
      <c r="C14" s="150" t="s">
        <v>185</v>
      </c>
      <c r="D14" s="175" t="s">
        <v>186</v>
      </c>
      <c r="E14" s="58"/>
      <c r="F14" s="57"/>
    </row>
    <row r="15" spans="2:6" ht="13.5">
      <c r="B15" s="54">
        <v>7</v>
      </c>
      <c r="C15" s="150" t="s">
        <v>226</v>
      </c>
      <c r="D15" s="194" t="s">
        <v>186</v>
      </c>
      <c r="E15" s="58"/>
      <c r="F15" s="57"/>
    </row>
    <row r="16" spans="2:6" ht="13.5">
      <c r="B16" s="54">
        <v>8</v>
      </c>
      <c r="C16" s="55" t="s">
        <v>227</v>
      </c>
      <c r="D16" s="175" t="s">
        <v>224</v>
      </c>
      <c r="E16" s="58"/>
      <c r="F16" s="57"/>
    </row>
    <row r="17" spans="2:6" ht="13.5">
      <c r="B17" s="54">
        <v>9</v>
      </c>
      <c r="C17" s="55" t="s">
        <v>228</v>
      </c>
      <c r="D17" s="194" t="s">
        <v>224</v>
      </c>
      <c r="E17" s="58"/>
      <c r="F17" s="57"/>
    </row>
    <row r="18" spans="2:6">
      <c r="B18" s="54"/>
      <c r="C18" s="55"/>
      <c r="D18" s="58"/>
      <c r="E18" s="58"/>
      <c r="F18" s="57"/>
    </row>
    <row r="19" spans="2:6">
      <c r="B19" s="54"/>
      <c r="C19" s="55"/>
      <c r="D19" s="58"/>
      <c r="E19" s="58"/>
      <c r="F19" s="57"/>
    </row>
    <row r="20" spans="2:6">
      <c r="B20" s="54"/>
      <c r="C20" s="55"/>
      <c r="D20" s="58"/>
      <c r="E20" s="58"/>
      <c r="F20" s="57"/>
    </row>
    <row r="21" spans="2:6">
      <c r="B21" s="59"/>
      <c r="C21" s="60"/>
      <c r="D21" s="61"/>
      <c r="E21" s="61"/>
      <c r="F21" s="62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Check Login Screen'!A1" display="Check Login Screen"/>
    <hyperlink ref="D10" location="'Check Login Screen'!A1" display="Check Login Screen"/>
    <hyperlink ref="D11" location="'Check Login Screen'!A1" display="Check Login Screen"/>
    <hyperlink ref="D12" location="'Test case List'!A1" display="Check QLKT-DS Screen"/>
    <hyperlink ref="D13" location="'Check QLKT-DS screen'!A1" display="Check QLKT-DS Screen"/>
    <hyperlink ref="D14" location="'Check QLKT-TM screen'!A1" display="Check QLKT-TM screen"/>
    <hyperlink ref="D15" location="'Check QLKT-TM screen'!A1" display="Check QLKT-TM screen"/>
    <hyperlink ref="D16" location="'Check QLKT-CN screen'!A1" display="Check QLKT-CN screen"/>
    <hyperlink ref="D17" location="'Check QLKT-CN screen'!A1" display="Check QLKT-CN screen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ySplit="8" topLeftCell="A9" activePane="bottomLeft" state="frozen"/>
      <selection pane="bottomLeft"/>
    </sheetView>
  </sheetViews>
  <sheetFormatPr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85" t="s">
        <v>55</v>
      </c>
      <c r="C2" s="185"/>
      <c r="D2" s="185"/>
      <c r="E2" s="185"/>
      <c r="F2" s="185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85" t="s">
        <v>28</v>
      </c>
      <c r="C3" s="185"/>
      <c r="D3" s="185"/>
      <c r="E3" s="185"/>
      <c r="F3" s="185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86"/>
      <c r="C4" s="186"/>
      <c r="D4" s="186"/>
      <c r="E4" s="186"/>
      <c r="F4" s="186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87" t="s">
        <v>33</v>
      </c>
      <c r="F5" s="187"/>
      <c r="G5" s="78"/>
      <c r="H5" s="78"/>
      <c r="I5" s="79"/>
      <c r="J5" s="70" t="s">
        <v>34</v>
      </c>
    </row>
    <row r="6" spans="1:10" s="70" customFormat="1" ht="15" customHeight="1">
      <c r="A6" s="80">
        <f>COUNTIF(F10:F1002,"Pass")</f>
        <v>11</v>
      </c>
      <c r="B6" s="81">
        <f>COUNTIF(F10:F1002,"Fail")</f>
        <v>0</v>
      </c>
      <c r="C6" s="81">
        <f>E6-D6-B6-A6</f>
        <v>0</v>
      </c>
      <c r="D6" s="82">
        <f>COUNTIF(F$10:F$1002,"N/A")</f>
        <v>0</v>
      </c>
      <c r="E6" s="184">
        <f>COUNTA(A10:A1002)</f>
        <v>11</v>
      </c>
      <c r="F6" s="184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78"/>
      <c r="G7" s="78"/>
      <c r="H7" s="78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56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91" t="s">
        <v>57</v>
      </c>
      <c r="B10" s="91" t="s">
        <v>58</v>
      </c>
      <c r="C10" s="92"/>
      <c r="D10" s="137" t="s">
        <v>59</v>
      </c>
      <c r="E10" s="93"/>
      <c r="F10" s="91" t="s">
        <v>26</v>
      </c>
      <c r="G10" s="91"/>
      <c r="H10" s="94"/>
      <c r="I10" s="95"/>
    </row>
    <row r="11" spans="1:10" ht="38.25">
      <c r="A11" s="91" t="s">
        <v>60</v>
      </c>
      <c r="B11" s="91" t="s">
        <v>61</v>
      </c>
      <c r="C11" s="91"/>
      <c r="D11" s="138" t="s">
        <v>59</v>
      </c>
      <c r="E11" s="97"/>
      <c r="F11" s="91" t="s">
        <v>26</v>
      </c>
      <c r="G11" s="91"/>
      <c r="H11" s="94"/>
      <c r="I11" s="95"/>
    </row>
    <row r="12" spans="1:10">
      <c r="A12" s="91" t="s">
        <v>62</v>
      </c>
      <c r="B12" s="141" t="s">
        <v>63</v>
      </c>
      <c r="C12" s="141"/>
      <c r="D12" s="144" t="s">
        <v>64</v>
      </c>
      <c r="E12" s="145"/>
      <c r="F12" s="141" t="s">
        <v>26</v>
      </c>
      <c r="G12" s="141"/>
      <c r="H12" s="94"/>
      <c r="I12" s="95"/>
    </row>
    <row r="13" spans="1:10">
      <c r="A13" s="139" t="s">
        <v>65</v>
      </c>
      <c r="B13" s="142" t="s">
        <v>66</v>
      </c>
      <c r="C13" s="142"/>
      <c r="D13" s="147" t="s">
        <v>64</v>
      </c>
      <c r="E13" s="148"/>
      <c r="F13" s="142" t="s">
        <v>26</v>
      </c>
      <c r="G13" s="142"/>
      <c r="H13" s="143"/>
      <c r="I13" s="95"/>
    </row>
    <row r="14" spans="1:10" s="70" customFormat="1" ht="15.75" customHeight="1">
      <c r="A14" s="88"/>
      <c r="B14" s="146" t="s">
        <v>67</v>
      </c>
      <c r="C14" s="140"/>
      <c r="D14" s="140"/>
      <c r="E14" s="140"/>
      <c r="F14" s="140"/>
      <c r="G14" s="140"/>
      <c r="H14" s="94"/>
      <c r="I14" s="90"/>
    </row>
    <row r="15" spans="1:10" ht="25.5">
      <c r="A15" s="91" t="s">
        <v>69</v>
      </c>
      <c r="B15" s="91" t="s">
        <v>70</v>
      </c>
      <c r="C15" s="91" t="s">
        <v>71</v>
      </c>
      <c r="D15" s="91" t="s">
        <v>72</v>
      </c>
      <c r="E15" s="91"/>
      <c r="F15" s="91" t="s">
        <v>26</v>
      </c>
      <c r="G15" s="91"/>
      <c r="H15" s="89"/>
      <c r="I15" s="95"/>
    </row>
    <row r="16" spans="1:10" ht="51">
      <c r="A16" s="91" t="s">
        <v>73</v>
      </c>
      <c r="B16" s="91" t="s">
        <v>74</v>
      </c>
      <c r="C16" s="149" t="s">
        <v>75</v>
      </c>
      <c r="D16" s="91" t="s">
        <v>76</v>
      </c>
      <c r="E16" s="91"/>
      <c r="F16" s="91" t="s">
        <v>26</v>
      </c>
      <c r="G16" s="91"/>
      <c r="H16" s="89"/>
      <c r="I16" s="95"/>
    </row>
    <row r="17" spans="1:9" ht="51">
      <c r="A17" s="91" t="s">
        <v>68</v>
      </c>
      <c r="B17" s="91" t="s">
        <v>77</v>
      </c>
      <c r="C17" s="149" t="s">
        <v>78</v>
      </c>
      <c r="D17" s="91" t="s">
        <v>79</v>
      </c>
      <c r="E17" s="91"/>
      <c r="F17" s="91" t="s">
        <v>26</v>
      </c>
      <c r="G17" s="91"/>
      <c r="H17" s="89"/>
      <c r="I17" s="95"/>
    </row>
    <row r="18" spans="1:9" ht="51">
      <c r="A18" s="91" t="s">
        <v>80</v>
      </c>
      <c r="B18" s="91" t="s">
        <v>81</v>
      </c>
      <c r="C18" s="149" t="s">
        <v>82</v>
      </c>
      <c r="D18" s="91" t="s">
        <v>83</v>
      </c>
      <c r="E18" s="91"/>
      <c r="F18" s="91" t="s">
        <v>26</v>
      </c>
      <c r="G18" s="91"/>
      <c r="H18" s="89"/>
      <c r="I18" s="95"/>
    </row>
    <row r="19" spans="1:9" ht="51">
      <c r="A19" s="91" t="s">
        <v>84</v>
      </c>
      <c r="B19" s="91" t="s">
        <v>85</v>
      </c>
      <c r="C19" s="149" t="s">
        <v>86</v>
      </c>
      <c r="D19" s="91" t="s">
        <v>87</v>
      </c>
      <c r="E19" s="91"/>
      <c r="F19" s="91" t="s">
        <v>26</v>
      </c>
      <c r="G19" s="91"/>
      <c r="H19" s="89"/>
      <c r="I19" s="95"/>
    </row>
    <row r="20" spans="1:9" ht="51">
      <c r="A20" s="91" t="s">
        <v>88</v>
      </c>
      <c r="B20" s="91" t="s">
        <v>89</v>
      </c>
      <c r="C20" s="149" t="s">
        <v>90</v>
      </c>
      <c r="D20" s="91" t="s">
        <v>87</v>
      </c>
      <c r="E20" s="91"/>
      <c r="F20" s="91" t="s">
        <v>26</v>
      </c>
      <c r="G20" s="91"/>
      <c r="H20" s="89"/>
      <c r="I20" s="95"/>
    </row>
    <row r="21" spans="1:9">
      <c r="A21" s="87"/>
      <c r="B21" s="87" t="s">
        <v>91</v>
      </c>
      <c r="C21" s="88"/>
      <c r="D21" s="88"/>
      <c r="E21" s="88"/>
      <c r="F21" s="88"/>
      <c r="G21" s="88"/>
      <c r="H21" s="99"/>
      <c r="I21" s="100"/>
    </row>
    <row r="22" spans="1:9" s="70" customFormat="1" ht="15.75" customHeight="1">
      <c r="A22" s="91" t="s">
        <v>92</v>
      </c>
      <c r="B22" s="91" t="s">
        <v>93</v>
      </c>
      <c r="C22" s="149" t="s">
        <v>94</v>
      </c>
      <c r="D22" s="91" t="s">
        <v>95</v>
      </c>
      <c r="E22" s="91"/>
      <c r="F22" s="91" t="s">
        <v>26</v>
      </c>
      <c r="G22" s="91"/>
      <c r="H22" s="89"/>
      <c r="I22" s="90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9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tabSelected="1" workbookViewId="0">
      <pane ySplit="8" topLeftCell="A9" activePane="bottomLeft" state="frozen"/>
      <selection pane="bottomLeft" activeCell="F13" sqref="F13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85" t="s">
        <v>99</v>
      </c>
      <c r="C2" s="185"/>
      <c r="D2" s="185"/>
      <c r="E2" s="185"/>
      <c r="F2" s="185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85" t="s">
        <v>28</v>
      </c>
      <c r="C3" s="185"/>
      <c r="D3" s="185"/>
      <c r="E3" s="185"/>
      <c r="F3" s="185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86"/>
      <c r="C4" s="186"/>
      <c r="D4" s="186"/>
      <c r="E4" s="186"/>
      <c r="F4" s="186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87" t="s">
        <v>33</v>
      </c>
      <c r="F5" s="187"/>
      <c r="G5" s="78"/>
      <c r="H5" s="78"/>
      <c r="I5" s="79"/>
      <c r="J5" s="70" t="s">
        <v>34</v>
      </c>
    </row>
    <row r="6" spans="1:10" s="70" customFormat="1" ht="15" customHeight="1">
      <c r="A6" s="101">
        <f>COUNTIF(F10:F1004,"Pass")</f>
        <v>6</v>
      </c>
      <c r="B6" s="81">
        <f>COUNTIF(F10:F1004,"Fail")</f>
        <v>0</v>
      </c>
      <c r="C6" s="81">
        <f>E6-D6-B6-A6</f>
        <v>0</v>
      </c>
      <c r="D6" s="82">
        <f>COUNTIF(F$10:F$1004,"N/A")</f>
        <v>0</v>
      </c>
      <c r="E6" s="184">
        <f>COUNTA(A10:A1004)</f>
        <v>6</v>
      </c>
      <c r="F6" s="184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101</v>
      </c>
      <c r="B10" s="157" t="s">
        <v>102</v>
      </c>
      <c r="C10" s="153"/>
      <c r="D10" s="151" t="s">
        <v>64</v>
      </c>
      <c r="E10" s="154"/>
      <c r="F10" s="91" t="s">
        <v>26</v>
      </c>
      <c r="G10" s="91"/>
      <c r="H10" s="102"/>
      <c r="I10" s="95"/>
    </row>
    <row r="11" spans="1:10" ht="25.5">
      <c r="A11" s="188" t="s">
        <v>103</v>
      </c>
      <c r="B11" s="188" t="s">
        <v>104</v>
      </c>
      <c r="C11" s="159"/>
      <c r="D11" s="147" t="s">
        <v>105</v>
      </c>
      <c r="E11" s="148"/>
      <c r="F11" s="152" t="s">
        <v>26</v>
      </c>
      <c r="G11" s="91"/>
      <c r="H11" s="102"/>
      <c r="I11" s="95"/>
    </row>
    <row r="12" spans="1:10" ht="25.5">
      <c r="A12" s="189"/>
      <c r="B12" s="189"/>
      <c r="C12" s="159" t="s">
        <v>106</v>
      </c>
      <c r="D12" s="147" t="s">
        <v>111</v>
      </c>
      <c r="E12" s="148"/>
      <c r="F12" s="152"/>
      <c r="G12" s="91"/>
      <c r="H12" s="102"/>
      <c r="I12" s="95"/>
    </row>
    <row r="13" spans="1:10" ht="25.5">
      <c r="A13" s="189"/>
      <c r="B13" s="189"/>
      <c r="C13" s="159" t="s">
        <v>107</v>
      </c>
      <c r="D13" s="147" t="s">
        <v>112</v>
      </c>
      <c r="E13" s="148"/>
      <c r="F13" s="152"/>
      <c r="G13" s="91"/>
      <c r="H13" s="102"/>
      <c r="I13" s="95"/>
    </row>
    <row r="14" spans="1:10" ht="25.5">
      <c r="A14" s="189"/>
      <c r="B14" s="189"/>
      <c r="C14" s="160" t="s">
        <v>108</v>
      </c>
      <c r="D14" s="155" t="s">
        <v>113</v>
      </c>
      <c r="E14" s="158"/>
      <c r="F14" s="152"/>
      <c r="G14" s="91"/>
      <c r="H14" s="102"/>
      <c r="I14" s="95"/>
    </row>
    <row r="15" spans="1:10" ht="25.5">
      <c r="A15" s="189"/>
      <c r="B15" s="189"/>
      <c r="C15" s="160" t="s">
        <v>109</v>
      </c>
      <c r="D15" s="155" t="s">
        <v>114</v>
      </c>
      <c r="E15" s="158"/>
      <c r="F15" s="152"/>
      <c r="G15" s="91"/>
      <c r="H15" s="102"/>
      <c r="I15" s="95"/>
    </row>
    <row r="16" spans="1:10">
      <c r="A16" s="190"/>
      <c r="B16" s="190"/>
      <c r="C16" s="160" t="s">
        <v>110</v>
      </c>
      <c r="D16" s="155" t="s">
        <v>115</v>
      </c>
      <c r="E16" s="158"/>
      <c r="F16" s="152"/>
      <c r="G16" s="91"/>
      <c r="H16" s="102"/>
      <c r="I16" s="95"/>
    </row>
    <row r="17" spans="1:11" ht="25.5">
      <c r="A17" s="162" t="s">
        <v>116</v>
      </c>
      <c r="B17" s="163" t="s">
        <v>117</v>
      </c>
      <c r="C17" s="164"/>
      <c r="D17" s="156" t="s">
        <v>64</v>
      </c>
      <c r="E17" s="165"/>
      <c r="F17" s="166" t="s">
        <v>26</v>
      </c>
      <c r="G17" s="141"/>
      <c r="H17" s="167"/>
      <c r="I17" s="95"/>
    </row>
    <row r="18" spans="1:11" ht="25.5">
      <c r="A18" s="142" t="s">
        <v>118</v>
      </c>
      <c r="B18" s="142" t="s">
        <v>119</v>
      </c>
      <c r="C18" s="142"/>
      <c r="D18" s="147" t="s">
        <v>64</v>
      </c>
      <c r="E18" s="148"/>
      <c r="F18" s="142" t="s">
        <v>26</v>
      </c>
      <c r="G18" s="142"/>
      <c r="H18" s="169"/>
      <c r="I18" s="95"/>
    </row>
    <row r="19" spans="1:11" s="70" customFormat="1" ht="15.75" customHeight="1">
      <c r="A19" s="146"/>
      <c r="B19" s="146" t="s">
        <v>121</v>
      </c>
      <c r="C19" s="140"/>
      <c r="D19" s="140"/>
      <c r="E19" s="140"/>
      <c r="F19" s="140"/>
      <c r="G19" s="140"/>
      <c r="H19" s="168"/>
      <c r="I19" s="90"/>
    </row>
    <row r="20" spans="1:11" ht="51">
      <c r="A20" s="91" t="s">
        <v>122</v>
      </c>
      <c r="B20" s="91" t="s">
        <v>123</v>
      </c>
      <c r="C20" s="149" t="s">
        <v>127</v>
      </c>
      <c r="D20" s="149" t="s">
        <v>124</v>
      </c>
      <c r="E20" s="91"/>
      <c r="F20" s="91" t="s">
        <v>26</v>
      </c>
      <c r="G20" s="91"/>
      <c r="H20" s="102"/>
      <c r="I20" s="95"/>
    </row>
    <row r="21" spans="1:11" ht="51">
      <c r="A21" s="91" t="s">
        <v>125</v>
      </c>
      <c r="B21" s="91" t="s">
        <v>126</v>
      </c>
      <c r="C21" s="149" t="s">
        <v>127</v>
      </c>
      <c r="D21" s="149" t="s">
        <v>128</v>
      </c>
      <c r="E21" s="91"/>
      <c r="F21" s="99" t="s">
        <v>26</v>
      </c>
      <c r="G21" s="98"/>
      <c r="H21" s="99"/>
      <c r="I21" s="100"/>
    </row>
    <row r="22" spans="1:11">
      <c r="F22" s="103"/>
      <c r="I22" s="90"/>
      <c r="J22" s="70"/>
      <c r="K22" s="70"/>
    </row>
    <row r="23" spans="1:11">
      <c r="F23" s="104"/>
      <c r="I23" s="95"/>
    </row>
  </sheetData>
  <mergeCells count="7">
    <mergeCell ref="A11:A16"/>
    <mergeCell ref="B11:B16"/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50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:F2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85" t="s">
        <v>187</v>
      </c>
      <c r="C2" s="185"/>
      <c r="D2" s="185"/>
      <c r="E2" s="185"/>
      <c r="F2" s="185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85" t="s">
        <v>28</v>
      </c>
      <c r="C3" s="185"/>
      <c r="D3" s="185"/>
      <c r="E3" s="185"/>
      <c r="F3" s="185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86"/>
      <c r="C4" s="186"/>
      <c r="D4" s="186"/>
      <c r="E4" s="186"/>
      <c r="F4" s="186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87" t="s">
        <v>33</v>
      </c>
      <c r="F5" s="187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COUNTIF(F10:F1008,"Pass")</f>
        <v>14</v>
      </c>
      <c r="B6" s="81">
        <f>COUNTIF(F10:F1008,"Fail")</f>
        <v>0</v>
      </c>
      <c r="C6" s="81">
        <f>E6-D6-B6-A6</f>
        <v>0</v>
      </c>
      <c r="D6" s="82">
        <f>COUNTIF(F$10:F$1008,"N/A")</f>
        <v>0</v>
      </c>
      <c r="E6" s="184">
        <f>COUNTA(A10:A1009)</f>
        <v>14</v>
      </c>
      <c r="F6" s="184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120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61" t="s">
        <v>188</v>
      </c>
      <c r="B10" s="171" t="s">
        <v>133</v>
      </c>
      <c r="C10" s="159"/>
      <c r="D10" s="147" t="s">
        <v>59</v>
      </c>
      <c r="E10" s="148"/>
      <c r="F10" s="152" t="s">
        <v>26</v>
      </c>
      <c r="G10" s="91"/>
      <c r="H10" s="102"/>
      <c r="I10" s="95"/>
    </row>
    <row r="11" spans="1:10" ht="63.75" customHeight="1">
      <c r="A11" s="170" t="s">
        <v>201</v>
      </c>
      <c r="B11" s="172" t="s">
        <v>135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189</v>
      </c>
      <c r="B12" s="172" t="s">
        <v>137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190</v>
      </c>
      <c r="B13" s="172" t="s">
        <v>139</v>
      </c>
      <c r="C13" s="160"/>
      <c r="D13" s="155" t="s">
        <v>64</v>
      </c>
      <c r="E13" s="158"/>
      <c r="F13" s="152" t="s">
        <v>26</v>
      </c>
      <c r="G13" s="91"/>
      <c r="H13" s="102"/>
      <c r="I13" s="95"/>
    </row>
    <row r="14" spans="1:10" ht="51" customHeight="1">
      <c r="A14" s="170" t="s">
        <v>191</v>
      </c>
      <c r="B14" s="172" t="s">
        <v>141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46"/>
      <c r="B15" s="146" t="s">
        <v>202</v>
      </c>
      <c r="C15" s="140"/>
      <c r="D15" s="140"/>
      <c r="E15" s="140"/>
      <c r="F15" s="140"/>
      <c r="G15" s="140"/>
      <c r="H15" s="168"/>
      <c r="I15" s="95"/>
    </row>
    <row r="16" spans="1:10" s="70" customFormat="1" ht="15.75" customHeight="1">
      <c r="A16" s="91" t="s">
        <v>192</v>
      </c>
      <c r="B16" s="91" t="s">
        <v>203</v>
      </c>
      <c r="C16" s="149" t="s">
        <v>204</v>
      </c>
      <c r="D16" s="149" t="s">
        <v>205</v>
      </c>
      <c r="E16" s="91"/>
      <c r="F16" s="91" t="s">
        <v>26</v>
      </c>
      <c r="G16" s="91"/>
      <c r="H16" s="102"/>
      <c r="I16" s="90"/>
    </row>
    <row r="17" spans="1:11" ht="63.75">
      <c r="A17" s="91" t="s">
        <v>193</v>
      </c>
      <c r="B17" s="91" t="s">
        <v>206</v>
      </c>
      <c r="C17" s="149" t="s">
        <v>207</v>
      </c>
      <c r="D17" s="149" t="s">
        <v>223</v>
      </c>
      <c r="E17" s="91"/>
      <c r="F17" s="99" t="s">
        <v>26</v>
      </c>
      <c r="G17" s="98"/>
      <c r="H17" s="99"/>
      <c r="I17" s="95"/>
    </row>
    <row r="18" spans="1:11" ht="63.75">
      <c r="A18" s="91" t="s">
        <v>194</v>
      </c>
      <c r="B18" s="91" t="s">
        <v>209</v>
      </c>
      <c r="C18" s="149" t="s">
        <v>210</v>
      </c>
      <c r="D18" s="149" t="s">
        <v>156</v>
      </c>
      <c r="E18" s="91"/>
      <c r="F18" s="99" t="s">
        <v>26</v>
      </c>
      <c r="G18" s="98"/>
      <c r="H18" s="99"/>
      <c r="I18" s="95"/>
    </row>
    <row r="19" spans="1:11" ht="63.75">
      <c r="A19" s="91" t="s">
        <v>195</v>
      </c>
      <c r="B19" s="91" t="s">
        <v>211</v>
      </c>
      <c r="C19" s="149" t="s">
        <v>212</v>
      </c>
      <c r="D19" s="149" t="s">
        <v>159</v>
      </c>
      <c r="E19" s="91"/>
      <c r="F19" s="99" t="s">
        <v>26</v>
      </c>
      <c r="G19" s="98"/>
      <c r="H19" s="99"/>
      <c r="I19" s="95"/>
    </row>
    <row r="20" spans="1:11" ht="76.5">
      <c r="A20" s="91" t="s">
        <v>196</v>
      </c>
      <c r="B20" s="91" t="s">
        <v>213</v>
      </c>
      <c r="C20" s="149" t="s">
        <v>214</v>
      </c>
      <c r="D20" s="149" t="s">
        <v>162</v>
      </c>
      <c r="E20" s="91"/>
      <c r="F20" s="99" t="s">
        <v>26</v>
      </c>
      <c r="G20" s="98"/>
      <c r="H20" s="99"/>
      <c r="I20" s="95"/>
    </row>
    <row r="21" spans="1:11" ht="63.75">
      <c r="A21" s="91" t="s">
        <v>197</v>
      </c>
      <c r="B21" s="91" t="s">
        <v>215</v>
      </c>
      <c r="C21" s="149" t="s">
        <v>216</v>
      </c>
      <c r="D21" s="149" t="s">
        <v>166</v>
      </c>
      <c r="E21" s="91"/>
      <c r="F21" s="99" t="s">
        <v>26</v>
      </c>
      <c r="G21" s="98"/>
      <c r="H21" s="99"/>
      <c r="I21" s="95"/>
    </row>
    <row r="22" spans="1:11" ht="63.75">
      <c r="A22" s="91" t="s">
        <v>198</v>
      </c>
      <c r="B22" s="91" t="s">
        <v>217</v>
      </c>
      <c r="C22" s="149" t="s">
        <v>218</v>
      </c>
      <c r="D22" s="149" t="s">
        <v>169</v>
      </c>
      <c r="E22" s="91"/>
      <c r="F22" s="99" t="s">
        <v>26</v>
      </c>
      <c r="G22" s="98"/>
      <c r="H22" s="99"/>
      <c r="I22" s="95"/>
    </row>
    <row r="23" spans="1:11" ht="63.75">
      <c r="A23" s="91" t="s">
        <v>199</v>
      </c>
      <c r="B23" s="91" t="s">
        <v>219</v>
      </c>
      <c r="C23" s="149" t="s">
        <v>220</v>
      </c>
      <c r="D23" s="149" t="s">
        <v>208</v>
      </c>
      <c r="E23" s="91"/>
      <c r="F23" s="99" t="s">
        <v>26</v>
      </c>
      <c r="G23" s="98"/>
      <c r="H23" s="99"/>
      <c r="I23" s="95"/>
    </row>
    <row r="24" spans="1:11" ht="38.25">
      <c r="A24" s="91" t="s">
        <v>200</v>
      </c>
      <c r="B24" s="91" t="s">
        <v>221</v>
      </c>
      <c r="C24" s="149" t="s">
        <v>222</v>
      </c>
      <c r="D24" s="149" t="s">
        <v>183</v>
      </c>
      <c r="E24" s="91"/>
      <c r="F24" s="91" t="s">
        <v>26</v>
      </c>
      <c r="G24" s="91"/>
      <c r="H24" s="102"/>
      <c r="I24" s="95"/>
    </row>
    <row r="25" spans="1:11">
      <c r="G25" s="8"/>
      <c r="I25" s="95"/>
    </row>
    <row r="26" spans="1:11">
      <c r="A26" s="104"/>
      <c r="B26" s="104"/>
      <c r="C26" s="173"/>
      <c r="D26" s="173"/>
      <c r="E26" s="104"/>
      <c r="F26" s="174"/>
      <c r="G26" s="45"/>
      <c r="H26" s="114"/>
      <c r="I26" s="95"/>
    </row>
    <row r="27" spans="1:11">
      <c r="F27" s="104"/>
      <c r="I27" s="95"/>
    </row>
    <row r="28" spans="1:11">
      <c r="I28" s="95"/>
    </row>
    <row r="29" spans="1:11">
      <c r="I29" s="95"/>
    </row>
    <row r="30" spans="1:11"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26:F154 F7:F24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workbookViewId="0">
      <selection activeCell="B2" sqref="B2:F2"/>
    </sheetView>
  </sheetViews>
  <sheetFormatPr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3"/>
    <col min="8" max="8" width="17.625" style="8" customWidth="1"/>
    <col min="9" max="9" width="8.25" style="64" customWidth="1"/>
    <col min="10" max="10" width="0" style="8" hidden="1" customWidth="1"/>
    <col min="11" max="16384" width="9" style="8"/>
  </cols>
  <sheetData>
    <row r="1" spans="1:10" s="70" customFormat="1" ht="13.5" thickBot="1">
      <c r="A1" s="65"/>
      <c r="B1" s="66"/>
      <c r="C1" s="66"/>
      <c r="D1" s="66"/>
      <c r="E1" s="66"/>
      <c r="F1" s="67"/>
      <c r="G1" s="68"/>
      <c r="H1" s="43"/>
      <c r="I1" s="69"/>
    </row>
    <row r="2" spans="1:10" s="70" customFormat="1" ht="15" customHeight="1">
      <c r="A2" s="71" t="s">
        <v>25</v>
      </c>
      <c r="B2" s="185" t="s">
        <v>129</v>
      </c>
      <c r="C2" s="185"/>
      <c r="D2" s="185"/>
      <c r="E2" s="185"/>
      <c r="F2" s="185"/>
      <c r="G2" s="72"/>
      <c r="H2" s="43"/>
      <c r="I2" s="69"/>
      <c r="J2" s="70" t="s">
        <v>26</v>
      </c>
    </row>
    <row r="3" spans="1:10" s="70" customFormat="1" ht="25.5" customHeight="1">
      <c r="A3" s="73" t="s">
        <v>27</v>
      </c>
      <c r="B3" s="185" t="s">
        <v>28</v>
      </c>
      <c r="C3" s="185"/>
      <c r="D3" s="185"/>
      <c r="E3" s="185"/>
      <c r="F3" s="185"/>
      <c r="G3" s="72"/>
      <c r="H3" s="43"/>
      <c r="I3" s="69"/>
      <c r="J3" s="70" t="s">
        <v>29</v>
      </c>
    </row>
    <row r="4" spans="1:10" s="70" customFormat="1" ht="18" customHeight="1">
      <c r="A4" s="71" t="s">
        <v>30</v>
      </c>
      <c r="B4" s="186"/>
      <c r="C4" s="186"/>
      <c r="D4" s="186"/>
      <c r="E4" s="186"/>
      <c r="F4" s="186"/>
      <c r="G4" s="72"/>
      <c r="H4" s="43"/>
      <c r="I4" s="69"/>
      <c r="J4" s="74"/>
    </row>
    <row r="5" spans="1:10" s="70" customFormat="1" ht="19.5" customHeight="1">
      <c r="A5" s="75" t="s">
        <v>26</v>
      </c>
      <c r="B5" s="76" t="s">
        <v>29</v>
      </c>
      <c r="C5" s="76" t="s">
        <v>31</v>
      </c>
      <c r="D5" s="77" t="s">
        <v>32</v>
      </c>
      <c r="E5" s="187" t="s">
        <v>33</v>
      </c>
      <c r="F5" s="187"/>
      <c r="G5" s="78"/>
      <c r="H5" s="78"/>
      <c r="I5" s="79"/>
      <c r="J5" s="70" t="s">
        <v>34</v>
      </c>
    </row>
    <row r="6" spans="1:10" s="70" customFormat="1" ht="15" customHeight="1" thickBot="1">
      <c r="A6" s="101">
        <f>COUNTIF(F10:F1011,"Pass")</f>
        <v>17</v>
      </c>
      <c r="B6" s="81">
        <f>COUNTIF(F10:F1011,"Fail")</f>
        <v>0</v>
      </c>
      <c r="C6" s="81">
        <f>E6-D6-B6-A6</f>
        <v>0</v>
      </c>
      <c r="D6" s="82">
        <f>COUNTIF(F$10:F$1011,"N/A")</f>
        <v>0</v>
      </c>
      <c r="E6" s="184">
        <f>COUNTA(A10:A1012)</f>
        <v>17</v>
      </c>
      <c r="F6" s="184"/>
      <c r="G6" s="78"/>
      <c r="H6" s="78"/>
      <c r="I6" s="79"/>
      <c r="J6" s="70" t="s">
        <v>32</v>
      </c>
    </row>
    <row r="7" spans="1:10" s="70" customFormat="1" ht="15" customHeight="1">
      <c r="D7" s="83"/>
      <c r="E7" s="83"/>
      <c r="F7" s="83"/>
      <c r="G7" s="83"/>
      <c r="H7" s="83"/>
      <c r="I7" s="79"/>
    </row>
    <row r="8" spans="1:10" s="70" customFormat="1" ht="25.5" customHeight="1">
      <c r="A8" s="84" t="s">
        <v>35</v>
      </c>
      <c r="B8" s="84" t="s">
        <v>36</v>
      </c>
      <c r="C8" s="84" t="s">
        <v>37</v>
      </c>
      <c r="D8" s="84" t="s">
        <v>38</v>
      </c>
      <c r="E8" s="85" t="s">
        <v>39</v>
      </c>
      <c r="F8" s="85" t="s">
        <v>40</v>
      </c>
      <c r="G8" s="85" t="s">
        <v>41</v>
      </c>
      <c r="H8" s="84" t="s">
        <v>42</v>
      </c>
      <c r="I8" s="86"/>
    </row>
    <row r="9" spans="1:10" s="70" customFormat="1" ht="15.75" customHeight="1">
      <c r="A9" s="87"/>
      <c r="B9" s="87" t="s">
        <v>225</v>
      </c>
      <c r="C9" s="88"/>
      <c r="D9" s="88"/>
      <c r="E9" s="88"/>
      <c r="F9" s="88"/>
      <c r="G9" s="88"/>
      <c r="H9" s="89"/>
      <c r="I9" s="90"/>
    </row>
    <row r="10" spans="1:10" s="96" customFormat="1" ht="120.95" customHeight="1">
      <c r="A10" s="141" t="s">
        <v>130</v>
      </c>
      <c r="B10" s="157" t="s">
        <v>131</v>
      </c>
      <c r="C10" s="153"/>
      <c r="D10" s="151" t="s">
        <v>59</v>
      </c>
      <c r="E10" s="154"/>
      <c r="F10" s="91" t="s">
        <v>26</v>
      </c>
      <c r="G10" s="91"/>
      <c r="H10" s="102"/>
      <c r="I10" s="95"/>
    </row>
    <row r="11" spans="1:10" ht="63.75" customHeight="1">
      <c r="A11" s="161" t="s">
        <v>132</v>
      </c>
      <c r="B11" s="171" t="s">
        <v>133</v>
      </c>
      <c r="C11" s="159"/>
      <c r="D11" s="147" t="s">
        <v>59</v>
      </c>
      <c r="E11" s="148"/>
      <c r="F11" s="152" t="s">
        <v>26</v>
      </c>
      <c r="G11" s="91"/>
      <c r="H11" s="102"/>
      <c r="I11" s="95"/>
    </row>
    <row r="12" spans="1:10" ht="51" customHeight="1">
      <c r="A12" s="170" t="s">
        <v>134</v>
      </c>
      <c r="B12" s="172" t="s">
        <v>135</v>
      </c>
      <c r="C12" s="159"/>
      <c r="D12" s="147" t="s">
        <v>59</v>
      </c>
      <c r="E12" s="148"/>
      <c r="F12" s="152" t="s">
        <v>26</v>
      </c>
      <c r="G12" s="91"/>
      <c r="H12" s="102"/>
      <c r="I12" s="95"/>
    </row>
    <row r="13" spans="1:10" ht="51" customHeight="1">
      <c r="A13" s="170" t="s">
        <v>136</v>
      </c>
      <c r="B13" s="172" t="s">
        <v>137</v>
      </c>
      <c r="C13" s="159"/>
      <c r="D13" s="147" t="s">
        <v>59</v>
      </c>
      <c r="E13" s="148"/>
      <c r="F13" s="152" t="s">
        <v>26</v>
      </c>
      <c r="G13" s="91"/>
      <c r="H13" s="102"/>
      <c r="I13" s="95"/>
    </row>
    <row r="14" spans="1:10" ht="51" customHeight="1">
      <c r="A14" s="170" t="s">
        <v>138</v>
      </c>
      <c r="B14" s="172" t="s">
        <v>139</v>
      </c>
      <c r="C14" s="160"/>
      <c r="D14" s="155" t="s">
        <v>64</v>
      </c>
      <c r="E14" s="158"/>
      <c r="F14" s="152" t="s">
        <v>26</v>
      </c>
      <c r="G14" s="91"/>
      <c r="H14" s="102"/>
      <c r="I14" s="95"/>
    </row>
    <row r="15" spans="1:10" ht="63.75" customHeight="1">
      <c r="A15" s="170" t="s">
        <v>140</v>
      </c>
      <c r="B15" s="172" t="s">
        <v>141</v>
      </c>
      <c r="C15" s="160"/>
      <c r="D15" s="155" t="s">
        <v>64</v>
      </c>
      <c r="E15" s="158"/>
      <c r="F15" s="152" t="s">
        <v>26</v>
      </c>
      <c r="G15" s="91"/>
      <c r="H15" s="102"/>
      <c r="I15" s="95"/>
    </row>
    <row r="16" spans="1:10" s="70" customFormat="1" ht="15.75" customHeight="1">
      <c r="A16" s="146"/>
      <c r="B16" s="146" t="s">
        <v>142</v>
      </c>
      <c r="C16" s="140"/>
      <c r="D16" s="140"/>
      <c r="E16" s="140"/>
      <c r="F16" s="140"/>
      <c r="G16" s="140"/>
      <c r="H16" s="168"/>
      <c r="I16" s="90"/>
    </row>
    <row r="17" spans="1:11" ht="51">
      <c r="A17" s="91" t="s">
        <v>143</v>
      </c>
      <c r="B17" s="91" t="s">
        <v>144</v>
      </c>
      <c r="C17" s="149" t="s">
        <v>145</v>
      </c>
      <c r="D17" s="149" t="s">
        <v>146</v>
      </c>
      <c r="E17" s="91"/>
      <c r="F17" s="91" t="s">
        <v>26</v>
      </c>
      <c r="G17" s="91"/>
      <c r="H17" s="102"/>
      <c r="I17" s="95"/>
    </row>
    <row r="18" spans="1:11" ht="63.75">
      <c r="A18" s="91" t="s">
        <v>147</v>
      </c>
      <c r="B18" s="91" t="s">
        <v>148</v>
      </c>
      <c r="C18" s="149" t="s">
        <v>149</v>
      </c>
      <c r="D18" s="149" t="s">
        <v>150</v>
      </c>
      <c r="E18" s="91"/>
      <c r="F18" s="99" t="s">
        <v>26</v>
      </c>
      <c r="G18" s="98"/>
      <c r="H18" s="99"/>
      <c r="I18" s="95"/>
    </row>
    <row r="19" spans="1:11" ht="63.75">
      <c r="A19" s="91" t="s">
        <v>151</v>
      </c>
      <c r="B19" s="91" t="s">
        <v>170</v>
      </c>
      <c r="C19" s="149" t="s">
        <v>152</v>
      </c>
      <c r="D19" s="149" t="s">
        <v>153</v>
      </c>
      <c r="E19" s="91"/>
      <c r="F19" s="99" t="s">
        <v>26</v>
      </c>
      <c r="G19" s="98"/>
      <c r="H19" s="99"/>
      <c r="I19" s="95"/>
    </row>
    <row r="20" spans="1:11" ht="63.75">
      <c r="A20" s="91" t="s">
        <v>154</v>
      </c>
      <c r="B20" s="91" t="s">
        <v>171</v>
      </c>
      <c r="C20" s="149" t="s">
        <v>155</v>
      </c>
      <c r="D20" s="149" t="s">
        <v>156</v>
      </c>
      <c r="E20" s="91"/>
      <c r="F20" s="99" t="s">
        <v>26</v>
      </c>
      <c r="G20" s="98"/>
      <c r="H20" s="99"/>
      <c r="I20" s="95"/>
    </row>
    <row r="21" spans="1:11" ht="63.75">
      <c r="A21" s="91" t="s">
        <v>157</v>
      </c>
      <c r="B21" s="91" t="s">
        <v>172</v>
      </c>
      <c r="C21" s="149" t="s">
        <v>158</v>
      </c>
      <c r="D21" s="149" t="s">
        <v>159</v>
      </c>
      <c r="E21" s="91"/>
      <c r="F21" s="99" t="s">
        <v>26</v>
      </c>
      <c r="G21" s="98"/>
      <c r="H21" s="99"/>
      <c r="I21" s="95"/>
    </row>
    <row r="22" spans="1:11" ht="76.5">
      <c r="A22" s="91" t="s">
        <v>160</v>
      </c>
      <c r="B22" s="91" t="s">
        <v>173</v>
      </c>
      <c r="C22" s="149" t="s">
        <v>161</v>
      </c>
      <c r="D22" s="149" t="s">
        <v>162</v>
      </c>
      <c r="E22" s="91"/>
      <c r="F22" s="99" t="s">
        <v>26</v>
      </c>
      <c r="G22" s="98"/>
      <c r="H22" s="99"/>
      <c r="I22" s="95"/>
    </row>
    <row r="23" spans="1:11" ht="63.75">
      <c r="A23" s="91" t="s">
        <v>163</v>
      </c>
      <c r="B23" s="91" t="s">
        <v>164</v>
      </c>
      <c r="C23" s="149" t="s">
        <v>165</v>
      </c>
      <c r="D23" s="149" t="s">
        <v>166</v>
      </c>
      <c r="E23" s="91"/>
      <c r="F23" s="99" t="s">
        <v>26</v>
      </c>
      <c r="G23" s="98"/>
      <c r="H23" s="99"/>
      <c r="I23" s="95"/>
    </row>
    <row r="24" spans="1:11" ht="63.75">
      <c r="A24" s="91" t="s">
        <v>163</v>
      </c>
      <c r="B24" s="91" t="s">
        <v>167</v>
      </c>
      <c r="C24" s="149" t="s">
        <v>168</v>
      </c>
      <c r="D24" s="149" t="s">
        <v>169</v>
      </c>
      <c r="E24" s="91"/>
      <c r="F24" s="99" t="s">
        <v>26</v>
      </c>
      <c r="G24" s="98"/>
      <c r="H24" s="99"/>
      <c r="I24" s="95"/>
    </row>
    <row r="25" spans="1:11" ht="89.25">
      <c r="A25" s="91" t="s">
        <v>174</v>
      </c>
      <c r="B25" s="91" t="s">
        <v>175</v>
      </c>
      <c r="C25" s="149" t="s">
        <v>176</v>
      </c>
      <c r="D25" s="149" t="s">
        <v>177</v>
      </c>
      <c r="E25" s="91"/>
      <c r="F25" s="99" t="s">
        <v>26</v>
      </c>
      <c r="G25" s="98"/>
      <c r="H25" s="99"/>
      <c r="I25" s="95"/>
    </row>
    <row r="26" spans="1:11" ht="63.75">
      <c r="A26" s="91" t="s">
        <v>178</v>
      </c>
      <c r="B26" s="91" t="s">
        <v>179</v>
      </c>
      <c r="C26" s="149" t="s">
        <v>180</v>
      </c>
      <c r="D26" s="149" t="s">
        <v>150</v>
      </c>
      <c r="E26" s="91"/>
      <c r="F26" s="99" t="s">
        <v>26</v>
      </c>
      <c r="G26" s="98"/>
      <c r="H26" s="99"/>
      <c r="I26" s="95"/>
    </row>
    <row r="27" spans="1:11" ht="38.25">
      <c r="A27" s="91" t="s">
        <v>178</v>
      </c>
      <c r="B27" s="91" t="s">
        <v>181</v>
      </c>
      <c r="C27" s="149" t="s">
        <v>182</v>
      </c>
      <c r="D27" s="149" t="s">
        <v>183</v>
      </c>
      <c r="E27" s="91"/>
      <c r="F27" s="91" t="s">
        <v>26</v>
      </c>
      <c r="G27" s="91"/>
      <c r="H27" s="102"/>
      <c r="I27" s="95"/>
    </row>
    <row r="28" spans="1:11">
      <c r="G28" s="8"/>
      <c r="I28" s="95"/>
    </row>
    <row r="29" spans="1:11">
      <c r="A29" s="104"/>
      <c r="B29" s="104"/>
      <c r="C29" s="173"/>
      <c r="D29" s="173"/>
      <c r="E29" s="104"/>
      <c r="F29" s="174"/>
      <c r="G29" s="45"/>
      <c r="H29" s="114"/>
      <c r="I29" s="95"/>
    </row>
    <row r="30" spans="1:11">
      <c r="F30" s="104"/>
      <c r="I30" s="90"/>
      <c r="J30" s="70"/>
      <c r="K30" s="70"/>
    </row>
    <row r="31" spans="1:11">
      <c r="I31" s="95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27 F29:F157">
      <formula1>$J$2:$J$6</formula1>
      <formula2>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8" sqref="H18"/>
    </sheetView>
  </sheetViews>
  <sheetFormatPr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93" t="s">
        <v>43</v>
      </c>
      <c r="C1" s="193"/>
      <c r="D1" s="193"/>
      <c r="E1" s="193"/>
      <c r="F1" s="193"/>
      <c r="G1" s="193"/>
      <c r="H1" s="193"/>
    </row>
    <row r="2" spans="1:8" ht="14.25" customHeight="1">
      <c r="A2" s="105"/>
      <c r="B2" s="105"/>
      <c r="C2" s="106"/>
      <c r="D2" s="106"/>
      <c r="E2" s="106"/>
      <c r="F2" s="106"/>
      <c r="G2" s="106"/>
      <c r="H2" s="107"/>
    </row>
    <row r="3" spans="1:8" ht="12" customHeight="1">
      <c r="B3" s="11" t="s">
        <v>1</v>
      </c>
      <c r="C3" s="183" t="s">
        <v>2</v>
      </c>
      <c r="D3" s="183"/>
      <c r="E3" s="191" t="s">
        <v>3</v>
      </c>
      <c r="F3" s="191"/>
      <c r="G3" s="108"/>
      <c r="H3" s="109"/>
    </row>
    <row r="4" spans="1:8" ht="12" customHeight="1">
      <c r="B4" s="11" t="s">
        <v>4</v>
      </c>
      <c r="C4" s="183" t="s">
        <v>5</v>
      </c>
      <c r="D4" s="183"/>
      <c r="E4" s="191" t="s">
        <v>6</v>
      </c>
      <c r="F4" s="191"/>
      <c r="G4" s="108"/>
      <c r="H4" s="109"/>
    </row>
    <row r="5" spans="1:8" ht="12" customHeight="1">
      <c r="B5" s="110" t="s">
        <v>7</v>
      </c>
      <c r="C5" s="183" t="str">
        <f>C4&amp;"_"&amp;"Test Report"&amp;"_"&amp;"vx.x"</f>
        <v>&lt;Project Code&gt;_Test Report_vx.x</v>
      </c>
      <c r="D5" s="183"/>
      <c r="E5" s="191" t="s">
        <v>8</v>
      </c>
      <c r="F5" s="191"/>
      <c r="G5" s="108"/>
      <c r="H5" s="111" t="s">
        <v>44</v>
      </c>
    </row>
    <row r="6" spans="1:8" ht="21.75" customHeight="1">
      <c r="A6" s="105"/>
      <c r="B6" s="110" t="s">
        <v>45</v>
      </c>
      <c r="C6" s="192" t="s">
        <v>46</v>
      </c>
      <c r="D6" s="192"/>
      <c r="E6" s="192"/>
      <c r="F6" s="192"/>
      <c r="G6" s="192"/>
      <c r="H6" s="192"/>
    </row>
    <row r="7" spans="1:8" ht="14.25" customHeight="1">
      <c r="A7" s="105"/>
      <c r="B7" s="112"/>
      <c r="C7" s="113"/>
      <c r="D7" s="106"/>
      <c r="E7" s="106"/>
      <c r="F7" s="106"/>
      <c r="G7" s="106"/>
      <c r="H7" s="107"/>
    </row>
    <row r="8" spans="1:8">
      <c r="B8" s="112"/>
      <c r="C8" s="113"/>
      <c r="D8" s="106"/>
      <c r="E8" s="106"/>
      <c r="F8" s="106"/>
      <c r="G8" s="106"/>
      <c r="H8" s="107"/>
    </row>
    <row r="9" spans="1:8">
      <c r="A9" s="114"/>
      <c r="B9" s="114"/>
      <c r="C9" s="114"/>
      <c r="D9" s="114"/>
      <c r="E9" s="114"/>
      <c r="F9" s="114"/>
      <c r="G9" s="114"/>
      <c r="H9" s="114"/>
    </row>
    <row r="10" spans="1:8">
      <c r="A10" s="115"/>
      <c r="B10" s="116" t="s">
        <v>20</v>
      </c>
      <c r="C10" s="117" t="s">
        <v>47</v>
      </c>
      <c r="D10" s="118" t="s">
        <v>26</v>
      </c>
      <c r="E10" s="117" t="s">
        <v>29</v>
      </c>
      <c r="F10" s="117" t="s">
        <v>31</v>
      </c>
      <c r="G10" s="119" t="s">
        <v>32</v>
      </c>
      <c r="H10" s="120" t="s">
        <v>48</v>
      </c>
    </row>
    <row r="11" spans="1:8">
      <c r="A11" s="121"/>
      <c r="B11" s="122">
        <v>1</v>
      </c>
      <c r="C11" s="123" t="str">
        <f>'Check Login Screen'!B2</f>
        <v>Check Login Screen</v>
      </c>
      <c r="D11" s="124">
        <f>'Check Login Screen'!A6</f>
        <v>11</v>
      </c>
      <c r="E11" s="124">
        <f>'Check Login Screen'!B6</f>
        <v>0</v>
      </c>
      <c r="F11" s="124">
        <f>'Check Login Screen'!C6</f>
        <v>0</v>
      </c>
      <c r="G11" s="125">
        <f>'Check Login Screen'!D6</f>
        <v>0</v>
      </c>
      <c r="H11" s="126">
        <f>'Check Login Screen'!E6</f>
        <v>11</v>
      </c>
    </row>
    <row r="12" spans="1:8">
      <c r="A12" s="121"/>
      <c r="B12" s="122">
        <v>2</v>
      </c>
      <c r="C12" s="123" t="str">
        <f>'Check QLKT-DS screen'!B2</f>
        <v>Check Quản lý kỳ thi - Danh sách  Screen</v>
      </c>
      <c r="D12" s="124">
        <f>'Check QLKT-DS screen'!A6</f>
        <v>6</v>
      </c>
      <c r="E12" s="124">
        <f>'Check QLKT-DS screen'!B6</f>
        <v>0</v>
      </c>
      <c r="F12" s="124">
        <f>'Check QLKT-DS screen'!C6</f>
        <v>0</v>
      </c>
      <c r="G12" s="125">
        <f>'Check QLKT-DS screen'!D6</f>
        <v>0</v>
      </c>
      <c r="H12" s="126">
        <f>'Check QLKT-DS screen'!E6</f>
        <v>6</v>
      </c>
    </row>
    <row r="13" spans="1:8" ht="25.5">
      <c r="A13" s="121"/>
      <c r="B13" s="122">
        <v>3</v>
      </c>
      <c r="C13" s="195" t="s">
        <v>229</v>
      </c>
      <c r="D13" s="124">
        <v>17</v>
      </c>
      <c r="E13" s="124"/>
      <c r="F13" s="124"/>
      <c r="G13" s="125"/>
      <c r="H13" s="126">
        <v>17</v>
      </c>
    </row>
    <row r="14" spans="1:8" ht="25.5">
      <c r="A14" s="121"/>
      <c r="B14" s="196">
        <v>4</v>
      </c>
      <c r="C14" s="197" t="s">
        <v>187</v>
      </c>
      <c r="D14" s="198">
        <v>14</v>
      </c>
      <c r="E14" s="198"/>
      <c r="F14" s="198"/>
      <c r="G14" s="199"/>
      <c r="H14" s="200">
        <v>14</v>
      </c>
    </row>
    <row r="15" spans="1:8">
      <c r="A15" s="121"/>
      <c r="B15" s="127"/>
      <c r="C15" s="128" t="s">
        <v>49</v>
      </c>
      <c r="D15" s="129">
        <f>SUM(D9:D14)</f>
        <v>48</v>
      </c>
      <c r="E15" s="129">
        <f>SUM(E9:E13)</f>
        <v>0</v>
      </c>
      <c r="F15" s="129">
        <f>SUM(F9:F13)</f>
        <v>0</v>
      </c>
      <c r="G15" s="129">
        <f>SUM(G9:G13)</f>
        <v>0</v>
      </c>
      <c r="H15" s="130">
        <f>SUM(H9:H14)</f>
        <v>48</v>
      </c>
    </row>
    <row r="16" spans="1:8">
      <c r="A16" s="114"/>
      <c r="B16" s="131"/>
      <c r="C16" s="114"/>
      <c r="D16" s="132"/>
      <c r="E16" s="133"/>
      <c r="F16" s="133"/>
      <c r="G16" s="133"/>
      <c r="H16" s="133"/>
    </row>
    <row r="17" spans="1:8">
      <c r="A17" s="114"/>
      <c r="B17" s="114"/>
      <c r="C17" s="134" t="s">
        <v>50</v>
      </c>
      <c r="D17" s="114"/>
      <c r="E17" s="135">
        <f>(D15+E15)*100/(H15-G15)</f>
        <v>100</v>
      </c>
      <c r="F17" s="114" t="s">
        <v>51</v>
      </c>
      <c r="G17" s="114"/>
      <c r="H17" s="83"/>
    </row>
    <row r="18" spans="1:8">
      <c r="A18" s="114"/>
      <c r="B18" s="114"/>
      <c r="C18" s="134" t="s">
        <v>52</v>
      </c>
      <c r="D18" s="114"/>
      <c r="E18" s="135">
        <f>D15*100/(H15-G15)</f>
        <v>100</v>
      </c>
      <c r="F18" s="114" t="s">
        <v>51</v>
      </c>
      <c r="G18" s="114"/>
      <c r="H18" s="83"/>
    </row>
    <row r="19" spans="1:8">
      <c r="C19" s="114"/>
      <c r="D19" s="11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case List</vt:lpstr>
      <vt:lpstr>Check Login Screen</vt:lpstr>
      <vt:lpstr>Check QLKT-DS screen</vt:lpstr>
      <vt:lpstr>Check QLKT-CN screen</vt:lpstr>
      <vt:lpstr>Check QLKT-TM screen</vt:lpstr>
      <vt:lpstr>Test Report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Huấn Nguyễn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HuanNguyen</cp:lastModifiedBy>
  <cp:lastPrinted>2010-11-12T10:33:20Z</cp:lastPrinted>
  <dcterms:created xsi:type="dcterms:W3CDTF">2016-11-10T16:29:43Z</dcterms:created>
  <dcterms:modified xsi:type="dcterms:W3CDTF">2016-11-10T16:47:06Z</dcterms:modified>
  <cp:category>BM</cp:category>
</cp:coreProperties>
</file>