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190" tabRatio="840" firstSheet="11" activeTab="17"/>
  </bookViews>
  <sheets>
    <sheet name="Cover" sheetId="1" r:id="rId1"/>
    <sheet name="Check Login Screen" sheetId="3" r:id="rId2"/>
    <sheet name="Check QLKT-DS screen" sheetId="4" r:id="rId3"/>
    <sheet name="Check QLKT-CN screen" sheetId="7" r:id="rId4"/>
    <sheet name="Check QLKT-TM screen" sheetId="6" r:id="rId5"/>
    <sheet name="Check QLTL-DS screen" sheetId="8" r:id="rId6"/>
    <sheet name="Check QLTL-CN screen" sheetId="9" r:id="rId7"/>
    <sheet name="Check QLTL-TM screen" sheetId="10" r:id="rId8"/>
    <sheet name="Check QLND-DS screen" sheetId="11" r:id="rId9"/>
    <sheet name="Check QLND-CN screen" sheetId="12" r:id="rId10"/>
    <sheet name="Check QLND-TM screen" sheetId="13" r:id="rId11"/>
    <sheet name="Check XTL-TL Screen" sheetId="14" r:id="rId12"/>
    <sheet name="Check XKQT-XKQ Screen" sheetId="15" r:id="rId13"/>
    <sheet name="Check TGT-TGT Screen" sheetId="16" r:id="rId14"/>
    <sheet name="Check TB-NTB Screen" sheetId="17" r:id="rId15"/>
    <sheet name="Check KP-KPBT Screen" sheetId="18" r:id="rId16"/>
    <sheet name="Test case List" sheetId="2" r:id="rId17"/>
    <sheet name="Test Report" sheetId="5" r:id="rId18"/>
  </sheets>
  <definedNames>
    <definedName name="_xlnm._FilterDatabase" localSheetId="1" hidden="1">'Check Login Screen'!$A$8:$H$21</definedName>
    <definedName name="_xlnm._FilterDatabase" localSheetId="2" hidden="1">'Check QLKT-DS screen'!$A$8:$H$21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H27" i="5" l="1"/>
  <c r="D27" i="5"/>
  <c r="E6" i="18"/>
  <c r="C6" i="18" s="1"/>
  <c r="D6" i="18"/>
  <c r="B6" i="18"/>
  <c r="A6" i="18"/>
  <c r="E12" i="5" l="1"/>
  <c r="E11" i="5"/>
  <c r="F12" i="5"/>
  <c r="G12" i="5"/>
  <c r="D6" i="13"/>
  <c r="C6" i="13" s="1"/>
  <c r="B6" i="13"/>
  <c r="D6" i="12" l="1"/>
  <c r="C6" i="12" s="1"/>
  <c r="B6" i="12"/>
  <c r="D6" i="11"/>
  <c r="C6" i="11" s="1"/>
  <c r="B6" i="11"/>
  <c r="D6" i="10" l="1"/>
  <c r="C6" i="10" s="1"/>
  <c r="B6" i="10"/>
  <c r="D6" i="9" l="1"/>
  <c r="B6" i="9"/>
  <c r="C6" i="9" l="1"/>
  <c r="C6" i="8"/>
  <c r="D6" i="8"/>
  <c r="B6" i="8"/>
  <c r="E6" i="7" l="1"/>
  <c r="D6" i="7"/>
  <c r="B6" i="7"/>
  <c r="A6" i="7"/>
  <c r="E6" i="6"/>
  <c r="D6" i="6"/>
  <c r="B6" i="6"/>
  <c r="A6" i="6"/>
  <c r="C6" i="1"/>
  <c r="A6" i="3"/>
  <c r="D11" i="5" s="1"/>
  <c r="B6" i="3"/>
  <c r="E27" i="5" s="1"/>
  <c r="D6" i="3"/>
  <c r="G11" i="5" s="1"/>
  <c r="A6" i="4"/>
  <c r="D12" i="5" s="1"/>
  <c r="B6" i="4"/>
  <c r="D6" i="4"/>
  <c r="D3" i="2"/>
  <c r="D4" i="2"/>
  <c r="C5" i="5"/>
  <c r="C11" i="5"/>
  <c r="C12" i="5"/>
  <c r="E6" i="4"/>
  <c r="E6" i="3"/>
  <c r="H12" i="5"/>
  <c r="H11" i="5"/>
  <c r="G27" i="5" l="1"/>
  <c r="C6" i="6"/>
  <c r="C6" i="4"/>
  <c r="C6" i="7"/>
  <c r="C6" i="3"/>
  <c r="F11" i="5" s="1"/>
  <c r="F27" i="5" l="1"/>
  <c r="E34" i="5"/>
  <c r="E35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<sst xmlns="http://schemas.openxmlformats.org/spreadsheetml/2006/main" count="1328" uniqueCount="624">
  <si>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</si>
  <si>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</si>
  <si>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</si>
  <si>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</si>
  <si>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</si>
  <si>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</si>
  <si>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</si>
  <si>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</si>
  <si>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</si>
  <si>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</si>
  <si>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</si>
  <si>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</si>
  <si>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</si>
  <si>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</si>
  <si>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</si>
  <si>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</si>
  <si>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</si>
  <si>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</si>
  <si>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</si>
  <si>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</si>
  <si>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</si>
  <si>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</si>
  <si>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</si>
  <si>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</si>
  <si>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</si>
  <si>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</si>
  <si>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</si>
  <si>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</si>
  <si>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</si>
  <si>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</si>
  <si>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</si>
  <si>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</si>
  <si>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</si>
  <si>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</si>
  <si>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</si>
  <si>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</si>
  <si>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</si>
  <si>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</si>
  <si>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</si>
  <si>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</si>
  <si>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</si>
  <si>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</si>
  <si>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</si>
  <si>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</si>
  <si>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</si>
  <si>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</si>
  <si>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</si>
  <si>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</si>
  <si>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</si>
  <si>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</si>
  <si>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</si>
  <si>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</si>
  <si>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</si>
  <si>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</si>
  <si>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</si>
  <si>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</si>
  <si>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</si>
  <si>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</si>
  <si>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</si>
  <si>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</si>
  <si>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</si>
  <si>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</si>
  <si>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</si>
  <si>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</si>
  <si>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</si>
  <si>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</si>
  <si>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</si>
  <si>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</si>
  <si>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</si>
  <si>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</si>
  <si>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</si>
  <si>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</si>
  <si>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</si>
  <si>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</si>
  <si>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</si>
  <si>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</si>
  <si>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</si>
  <si>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</si>
  <si>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</si>
  <si>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</si>
  <si>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</si>
  <si>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</si>
  <si>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</si>
  <si>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</si>
  <si>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</si>
  <si>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</si>
  <si>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</si>
  <si>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</si>
  <si>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</si>
  <si>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</si>
  <si>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</si>
  <si>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</si>
  <si>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</si>
  <si>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</si>
  <si>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</si>
  <si>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</si>
  <si>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</si>
  <si>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</si>
  <si>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</si>
  <si>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</si>
  <si>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</si>
  <si>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</si>
  <si>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</si>
  <si>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</si>
  <si>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</si>
  <si>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</si>
  <si>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</si>
  <si>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</si>
  <si>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</si>
  <si>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</si>
  <si>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</si>
  <si>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</si>
  <si>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</si>
  <si>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</si>
  <si>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</si>
  <si>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</si>
  <si>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</si>
  <si>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</si>
  <si>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</si>
  <si>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</si>
  <si>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</si>
  <si>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</si>
  <si>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</si>
  <si>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</si>
  <si>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</si>
  <si>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</si>
  <si>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</si>
  <si>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</si>
  <si>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</si>
  <si>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</si>
  <si>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</si>
  <si>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</si>
  <si>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</si>
  <si>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</si>
  <si>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</si>
  <si>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</si>
  <si>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</si>
  <si>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</si>
  <si>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</si>
  <si>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</si>
  <si>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</si>
  <si>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</si>
  <si>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</si>
  <si>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</si>
  <si>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</si>
  <si>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</si>
  <si>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</si>
  <si>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</si>
  <si>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</si>
  <si>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</si>
  <si>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</si>
  <si>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</si>
  <si>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</si>
  <si>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</si>
  <si>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</si>
  <si>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</si>
  <si>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</si>
  <si>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</si>
  <si>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</si>
  <si>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</si>
  <si>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</si>
  <si>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</si>
  <si>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</si>
  <si>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</si>
  <si>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</si>
  <si>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</si>
  <si>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</si>
  <si>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</si>
  <si>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</si>
  <si>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</si>
  <si>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</si>
  <si>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</si>
  <si>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</si>
  <si>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</si>
  <si>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</si>
  <si>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</si>
  <si>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</si>
  <si>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</si>
  <si>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</si>
  <si>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</si>
  <si>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</si>
  <si>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</si>
  <si>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</si>
  <si>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</si>
  <si>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</si>
  <si>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</si>
  <si>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</si>
  <si>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</si>
  <si>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</si>
  <si>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</si>
  <si>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</si>
  <si>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</si>
  <si>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</si>
  <si>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</si>
  <si>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</si>
  <si>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</si>
  <si>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</si>
  <si>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</si>
  <si>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</si>
  <si>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</si>
  <si>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</si>
  <si>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</si>
  <si>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</si>
  <si>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</si>
  <si>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</si>
  <si>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</si>
  <si>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</si>
  <si>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</si>
  <si>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</si>
  <si>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</si>
  <si>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</si>
  <si>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</si>
  <si>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</si>
  <si>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</si>
  <si>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</si>
  <si>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</si>
  <si>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</si>
  <si>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</si>
  <si>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</si>
  <si>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</si>
  <si>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</si>
  <si>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</si>
  <si>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</si>
  <si>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</si>
  <si>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</si>
  <si>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</si>
  <si>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</si>
  <si>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Function cập nhật</t>
  </si>
  <si>
    <t>Check Quản lý kỳ thi - 
Thêm mới Screen</t>
  </si>
  <si>
    <t>Check Quản lý tài liệu - Danh sách  Screen</t>
  </si>
  <si>
    <t>Gui-QLTL_DS-1</t>
  </si>
  <si>
    <t>[Tên tài liệu] Column</t>
  </si>
  <si>
    <t>[Tác giả] Column</t>
  </si>
  <si>
    <t>[Năm xuất bản] Column</t>
  </si>
  <si>
    <t>[Ngày cập nhật] Column</t>
  </si>
  <si>
    <t>Lấy dữ liệu từ cột Tên tài liệu trong bảng Tài liệu</t>
  </si>
  <si>
    <t>Lấy dữ liệu từ cột Tên tác giả trong bảng Tài liệu</t>
  </si>
  <si>
    <t>Lấy dữ liệu từ cột Năm xuất bản trong bản Tài liệu</t>
  </si>
  <si>
    <t>Lấy dữ liệu số thí sinh tham gia trong bản Tài liệu</t>
  </si>
  <si>
    <t>Gui-QLTL_DS-2</t>
  </si>
  <si>
    <t>Gui-QLTL_DS-3</t>
  </si>
  <si>
    <t>Gui-QLTL_DS-4</t>
  </si>
  <si>
    <t>- Tại màn hình quản lý tài liệu - danh sách
1. Click vào linkbutton xóa
2. Click vào xác nhận xóa</t>
  </si>
  <si>
    <t>Check QLTL-DS screen'</t>
  </si>
  <si>
    <t>Check Function xoá</t>
  </si>
  <si>
    <t>Check Quản lí tài liệu - Danh sách Screen</t>
  </si>
  <si>
    <t>Check Quản lý tài liệu - Sửa Screen</t>
  </si>
  <si>
    <t>Gui-QLTL_CN-1</t>
  </si>
  <si>
    <t>[Tên tài liệu] Textbox</t>
  </si>
  <si>
    <t>Gui-QLTL_CN-2</t>
  </si>
  <si>
    <t>Gui-QLTL_CN-3</t>
  </si>
  <si>
    <t>Gui-QLTL_CN-4</t>
  </si>
  <si>
    <t>Gui-QLTL_CN-5</t>
  </si>
  <si>
    <t>[Tên tác giả] Textbox</t>
  </si>
  <si>
    <t>[Năm xuất bản] Textbox</t>
  </si>
  <si>
    <t>Check Gui - Quản lý tài liệu_Danh sách Screen</t>
  </si>
  <si>
    <t xml:space="preserve">- Tại màn hình quản lý tài liệu - danh sách
1. Click linkbutton Cập nhật
</t>
  </si>
  <si>
    <t>- Tại màn hình quản lý tài liệu - Cập nhật
1. Nhập vào toàn bộ những thông tin cần thiết
2. Click button [Submit]</t>
  </si>
  <si>
    <t>- Tài liệu mới được cập nhật vào DB
- Đóng cửa sổ Cập nhật
- Quay lại trang danh sách
- Làm mới danh sách tài liệu</t>
  </si>
  <si>
    <t>- Hiển thị thong báo: "tên tài liệu là bắt buộc"</t>
  </si>
  <si>
    <t>Cập nhật tài liệu khi không nhập trường tên tác giả hoặc tên tác giả là những khoảng trắng</t>
  </si>
  <si>
    <t>- Tại màn hình quản lý tài liệu - Cập nhật
1. Nhập vào toàn bộ những thông tin cần thiết trừ tên tài liệu
2. Click button [Submit]</t>
  </si>
  <si>
    <t>- Tại màn hình quản lý tài liệu - Cập nhật
1. Nhập vào toàn bộ những thông tin cần thiết ngoại trừ tên tác giả
2. Click button [Submit]</t>
  </si>
  <si>
    <t>- Tại màn hình quản lý tài liệu - Cập nhật
1. Nhập vào toàn bộ những thông tin cần thiết ngoại trừ năm xuất bản
2. Click button [Submit]</t>
  </si>
  <si>
    <t>- Hiển thị thông báo: "tên tác giả là bắt buộc"</t>
  </si>
  <si>
    <t>- Hiển thị thông báo "năm xuất bản là bắt buộc"</t>
  </si>
  <si>
    <t>- Tại màn hình quản lý tài liệu - Cập nhật
1. Nhập vào"$$$%" vào các textbox
2. Click button [Submit]</t>
  </si>
  <si>
    <t>Cập nhật tài liệu khi nhập các trường với ký tự đặc biệt</t>
  </si>
  <si>
    <t>Cập nhật tài liệu khi nhập trường tên tài liệu không phải là kí tự</t>
  </si>
  <si>
    <t>- Hiển thị thông báo " Tên tài liệu không được là số"</t>
  </si>
  <si>
    <t>Cập nhật tài liệu với các trường dữ liệu được nhập với độ dài lớn nhất</t>
  </si>
  <si>
    <t>- Tại màn hình quản lý tài liệu - Cập nhật
1. Nhập vào toàn bộ những thông tin cần thiết với độ dài lớn nhất
2. Click button [Submit]</t>
  </si>
  <si>
    <t>- Tài liệu mới được thêm vào DB
- Đóng cửa sổ Cập nhật
- Quay lại trang danh sách
- Làm mới danh sách tài liệu</t>
  </si>
  <si>
    <t>- Tại màn hình quản lý tài liệu - Cập nhật
1. Click vào linkbutton [Thoát]</t>
  </si>
  <si>
    <t>Quay lại màn hình Quản lý tài liệu - danh sách</t>
  </si>
  <si>
    <t>Check Quản lí tài liệu - Sửa Screen</t>
  </si>
  <si>
    <t>- Tại màn hình quản lý tài liệu - Cập nhật
1. Nhập vào "123" vào trường tên tài liệu
2. Click button [Submit]</t>
  </si>
  <si>
    <t>Cập nhật tài liệu khi nhập trường Tên tác giả không phải là kí tự</t>
  </si>
  <si>
    <t>- Tại màn hình quản lý tài liệu - Cập nhật
1. Nhập vào "123" vào trường tên tác giả
2. Click button [Submit]</t>
  </si>
  <si>
    <t>- Hiển thị thông báo " Tên tác giả không được là số"</t>
  </si>
  <si>
    <t>Cập nhật tài liệu khi nhập trường Năm xuất bản không phải là ngày/tháng/năm</t>
  </si>
  <si>
    <t>- Tại màn hình quản lý tài liệu - Cập nhật
1. Nhập vào "123abc" vào trường Năm xuất bản
2. Click button [Submit]</t>
  </si>
  <si>
    <t>- Hiển thị thông báo " Năm xuất bản không đúng định dạng"</t>
  </si>
  <si>
    <t>FUNC-CN-11</t>
  </si>
  <si>
    <t>FUNC-CN-10</t>
  </si>
  <si>
    <t>Check Quản lý tài liệu - Thêm mới Screen</t>
  </si>
  <si>
    <t>Gui-QLTL_TM-1</t>
  </si>
  <si>
    <t>Gui-QLTL_TM-3</t>
  </si>
  <si>
    <t>Gui-QLTL_TM-4</t>
  </si>
  <si>
    <t>Gui-QLTL_TM-5</t>
  </si>
  <si>
    <t>Gui-QLTL_TM-6</t>
  </si>
  <si>
    <t>[Mã tài liệu] Textbox</t>
  </si>
  <si>
    <t>Check Gui - Quản lý tài liệu_Thêm mới Screen</t>
  </si>
  <si>
    <t xml:space="preserve">- Tại màn hình quản lý tài liệu - danh sách
1. Click linkbutton thêm mới
</t>
  </si>
  <si>
    <t>- Tại màn hình quản lý tài liệu - thêm mới
1. Nhập vào toàn bộ những thông tin cần thiết
2. Click button [Submit]</t>
  </si>
  <si>
    <t>- Tài liệu mới được thêm vào DB
- Đóng cửa sổ thêm mới
- Quay lại trang danh sách
- Làm mới danh sách tài liệu</t>
  </si>
  <si>
    <t>Thêm mới tài liệu khi không nhập trường Tên tài liệu, hoặc tên tài liệu là các khoảng trắng</t>
  </si>
  <si>
    <t>- Tại màn hình quản lý tài liệu - thêm mới
1. Nhập vào toàn bộ những thông tin cần thiết ngoại trừ Tên tài liệu
2. Click button [Submit]</t>
  </si>
  <si>
    <t>- Hiển thị thông báo:  "Tên tài liệu là bắt buộc "</t>
  </si>
  <si>
    <t>- Tại màn hình quản lý tài liệu - thêm mới
1. Nhập vào toàn bộ những thông tin cần thiết ngoại trừ tên tác giả
2. Click button [Submit]</t>
  </si>
  <si>
    <t>- Hiển thị thong báo: "tên tác giả là bắt buộc"</t>
  </si>
  <si>
    <t>Thêm mới tài liệu khi không nhập trường Tên tác giả hoặc tên tác giả là các khoảng trắng</t>
  </si>
  <si>
    <t>- Tại màn hình quản lý tài liệu - thêm mới
1. Nhập vào toàn bộ những thông tin cần thiết ngoại trừ năm xuất bản
2. Click button [Submit]</t>
  </si>
  <si>
    <t>- Hiển thị thông báo: "năm xuất bản là bắt buộc"</t>
  </si>
  <si>
    <t>Thêm mới tài liệu khi không nhập trường năm xuất bản hoặc năm xuất bản là những khoảng trắng</t>
  </si>
  <si>
    <t>Thêm mới tài liệu khi nhập các trường với ký tự đặc biệt</t>
  </si>
  <si>
    <t>- Tại màn hình quản lý tài liệu - thêm mới
1. Nhập vào"$$$%" vào các textbox
2. Click button [Submit]</t>
  </si>
  <si>
    <t>- Hiển thị thông báo "Đầu vào không đúng"</t>
  </si>
  <si>
    <t>Thêm mới tài liệu khi nhập trường Tên tài liệu không phải là kí tự</t>
  </si>
  <si>
    <t>- Hiển thị thông báo " Tên tài liệu không được là số "</t>
  </si>
  <si>
    <t>Thêm mới tài liệu khi nhập vào tên tài liệu bị trùng</t>
  </si>
  <si>
    <t>- Tại màn hình quản lý tài liệu - thêm mới
1. Nhập vào Tên tài liệu đã có trong DB
2. Nhập vào toàn bộ những thông tin cần thiết
3. Click button [Submit]</t>
  </si>
  <si>
    <t>- Hiển thị thông báo " Tên tài liệu đã có trong hệ thống "</t>
  </si>
  <si>
    <t>Thêm mới tài liệu khi nhập trường Têntác giả không phải là kí tự</t>
  </si>
  <si>
    <t>- Tại màn hình quản lý tài liệu - thêm mới
1. Nhập vào "123" vào trường Tên tài liệu
2. Click button [Submit]</t>
  </si>
  <si>
    <t>- Tại màn hình quản lý tài liệu - thêm mới
1. Nhập vào "123" vào trường Tên tác giả
2. Click button [Submit]</t>
  </si>
  <si>
    <t>- Hiển thị thông báo " Tên tác giả không được là số "</t>
  </si>
  <si>
    <t>Thêm mới tài liệu khi nhập trường Năm xuất bản không phải là ngày/tháng/năm</t>
  </si>
  <si>
    <t>- Tại màn hình quản lý tài liệu - thêm mới
1. Nhập vào "123abc" vào trường Năm xuất bản
2. Click button [Submit]</t>
  </si>
  <si>
    <t>- Hiển thị thông báo " Năm xuất bản không đúng định dạng "</t>
  </si>
  <si>
    <t>FUNC-TM10</t>
  </si>
  <si>
    <t>FUNC-TM-11</t>
  </si>
  <si>
    <t>Thêm mới tài liệu với các trường dữ liệu được nhập với độ dài lớn nhất</t>
  </si>
  <si>
    <t>- Tại màn hình quản lý tài liệu - thêm mới
1. Nhập vào toàn bộ những thông tin cần thiết với độ dài lớn nhất
2. Click button [Submit]</t>
  </si>
  <si>
    <t>- Tài liệumới được thêm vào DB
- Đóng cửa sổ thêm mới
- Quay lại trang danh sách
- Làm mới danh sách tài liệu</t>
  </si>
  <si>
    <t>FUNC-TM-12</t>
  </si>
  <si>
    <t>- Tại màn hình quản lý tài liệu - thêm mới
1. Click vào linkbutton [Thoát]</t>
  </si>
  <si>
    <t>Check Quản lí tài liệu - Thêm mới Screen</t>
  </si>
  <si>
    <t>Gui-QLTL_TM-2</t>
  </si>
  <si>
    <t>Check QLTL-CN screen'</t>
  </si>
  <si>
    <t>Check QLTL-TM screen'</t>
  </si>
  <si>
    <t>Check Quản lý người dùng - Danh sách  Screen</t>
  </si>
  <si>
    <t>[Tên người dùng] Column</t>
  </si>
  <si>
    <t>Lấy dữ liệu từ cột Tên người dùng trong bảng người dùng</t>
  </si>
  <si>
    <t>- Tại màn hình quản lý người dùng - danh sách
1. Click vào linkbutton xóa
2. Click vào xác nhận xóa</t>
  </si>
  <si>
    <t>Gui-QLND_DS-1</t>
  </si>
  <si>
    <t>Gui-QLND_DS-2</t>
  </si>
  <si>
    <t>Gui-QLND_DS-3</t>
  </si>
  <si>
    <t>Gui-QLND_DS-4</t>
  </si>
  <si>
    <t>[Tên tài khoản] Column</t>
  </si>
  <si>
    <t>[Ngày sinh] Column</t>
  </si>
  <si>
    <t>[Giới tính] Column</t>
  </si>
  <si>
    <t>[Quê quán] Column</t>
  </si>
  <si>
    <t>Lấy dữ liệu từ cột Tên tài khoản trong bảng người dùng</t>
  </si>
  <si>
    <t>Lấy dữ liệu từ cột Quê quán trong bảng người dùng</t>
  </si>
  <si>
    <t>Lấy dữ liệu từ cột Giới tính trong bảng người dùng</t>
  </si>
  <si>
    <t>Lấy dữ liệu từ cột Ngày sinh trong bảng người dùng</t>
  </si>
  <si>
    <t>Gui-QLND_CN-1</t>
  </si>
  <si>
    <t>Gui-QLND_CN-2</t>
  </si>
  <si>
    <t>Gui-QLND_CN-3</t>
  </si>
  <si>
    <t>Gui-QLND_CN-4</t>
  </si>
  <si>
    <t>Gui-QLND_CN-5</t>
  </si>
  <si>
    <t>Check Quản lý người dùng - Sửa Screen</t>
  </si>
  <si>
    <t>Check Gui - Quản lý người dùng_Danh sách Screen</t>
  </si>
  <si>
    <t>[Tên người dùng] Textbox</t>
  </si>
  <si>
    <t xml:space="preserve">- Tại màn hình quản lý người dùng - danh sách
1. Click linkbutton Cập nhật
</t>
  </si>
  <si>
    <t>- Tại màn hình quản lý người dùng - Cập nhật
1. Nhập vào toàn bộ những thông tin cần thiết
2. Click button [Submit]</t>
  </si>
  <si>
    <t>Cập nhật người dùng khi nhập các trường với ký tự đặc biệt</t>
  </si>
  <si>
    <t>- Tại màn hình quản lý người dùng - Cập nhật
1. Nhập vào"$$$%" vào các textbox
2. Click button [Submit]</t>
  </si>
  <si>
    <t>Cập nhật người dùng khi nhập trường tên người dùng không phải là kí tự</t>
  </si>
  <si>
    <t>- Tại màn hình quản lý người dùng - Cập nhật
1. Nhập vào "123" vào trường tên người dùng
2. Click button [Submit]</t>
  </si>
  <si>
    <t>- Hiển thị thông báo " Tên người dùng không được là số"</t>
  </si>
  <si>
    <t>- Tại màn hình quản lý người dùng - Cập nhật
1. Nhập vào "123abc" vào trường Năm xuất bản
2. Click button [Submit]</t>
  </si>
  <si>
    <t>Cập nhật người dùng với các trường dữ liệu được nhập với độ dài lớn nhất</t>
  </si>
  <si>
    <t>- Tại màn hình quản lý người dùng - Cập nhật
1. Nhập vào toàn bộ những thông tin cần thiết với độ dài lớn nhất
2. Click button [Submit]</t>
  </si>
  <si>
    <t>- Tại màn hình quản lý người dùng - Cập nhật
1. Click vào linkbutton [Thoát]</t>
  </si>
  <si>
    <t>Quay lại màn hình Quản lý người dùng - danh sách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</si>
  <si>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</si>
  <si>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</si>
  <si>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</si>
  <si>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</si>
  <si>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</si>
  <si>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</si>
  <si>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</si>
  <si>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</si>
  <si>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</si>
  <si>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</si>
  <si>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</si>
  <si>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Check QLTL-TM screen</t>
  </si>
  <si>
    <t>Check GUI-Quản lý kì thi - Sửa screen</t>
  </si>
  <si>
    <t>Check GUI-Quản lí tài liệu - Danh sách screen</t>
  </si>
  <si>
    <t>Check GUI-Quản lí tài liệu - Thêm mới screen</t>
  </si>
  <si>
    <t>Check GUI-Quản lí người dùng - Danh sách screen</t>
  </si>
  <si>
    <t>Check GUI-Quản lí người dùng - Thêm mới screen</t>
  </si>
  <si>
    <t>Check GUI-Quản lý tài liệu - Sửa screen</t>
  </si>
  <si>
    <t>Check GUI-Quản lý người dùng - Sửa screen</t>
  </si>
  <si>
    <t>Check QLND-DS screen'</t>
  </si>
  <si>
    <t>[Tên tài khoản] Textbox</t>
  </si>
  <si>
    <t>[Ngày sinh] Textbox</t>
  </si>
  <si>
    <t>[Giới tính] Textbox</t>
  </si>
  <si>
    <t>[Quê quán] Textbox</t>
  </si>
  <si>
    <t>Gui-QLND_CN-6</t>
  </si>
  <si>
    <t>Gui-QLND_CN-7</t>
  </si>
  <si>
    <t>- Người dùng mới được cập nhật vào DB
- Đóng cửa sổ Cập nhật
- Quay lại trang danh sách
- Làm mới danh sách người dùng</t>
  </si>
  <si>
    <t>- Hiển thị thông báo: "Tên người dùng là bắt buộc"</t>
  </si>
  <si>
    <t>- Tại màn hình quản lý người dùng - Cập nhật
1. Nhập vào toàn bộ những thông tin cần thiết trừ Tên tài khoản
2. Click button [Submit]</t>
  </si>
  <si>
    <t>- Hiển thị thông báo: "Tên tài khoản là bắt buộc"</t>
  </si>
  <si>
    <t>Cập nhật người dùng khi không nhập trường Tên người dùng hoặc tên người dùng là những khoảng trắng</t>
  </si>
  <si>
    <t>- Tại màn hình quản lý người dùng - Cập nhật
1. Nhập vào toàn bộ những thông tin cần thiết ngoại trừ tên người dùng
2. Click button [Submit]</t>
  </si>
  <si>
    <t>- Tại màn hình quản lý người dùng - Cập nhật
1. Nhập vào toàn bộ những thông tin cần thiết ngoại trừ Ngày sinh
2. Click button [Submit]</t>
  </si>
  <si>
    <t>- Hiển thị thông báo "Ngày sinh là bắt buộc"</t>
  </si>
  <si>
    <t>Cập nhật người dùng khi không nhập trường Tên tài khoản hoặc tên tài khoản là các khoảng trắng</t>
  </si>
  <si>
    <t>Cập nhật người dùng khi không nhập trường Ngày sinh hoặc Ngày sinh là những khoảng trắng</t>
  </si>
  <si>
    <t>Cập nhật tài liệu khi không nhập trường tên tài liệu hoặc tên tài liệu là các khoảng trắng</t>
  </si>
  <si>
    <t>Cập nhật tài liệu khi không nhập trường năm xuất bản hoặc năm xuất bản là những khoảng trắng</t>
  </si>
  <si>
    <t>- Tại màn hình quản lý người dùng - Cập nhật
1. Nhập vào toàn bộ những thông tin cần thiết ngoại trừ Giới tính
2. Click button [Submit]</t>
  </si>
  <si>
    <t>- Hiển thị thông báo "Giới tính là bắt buộc"</t>
  </si>
  <si>
    <t>Cập nhật người dùng khi không nhập trường Quê quán hoặc quê quán là những khoảng trắng</t>
  </si>
  <si>
    <t>Cập nhật người dùng khi không nhập trường Giới tính hoặc giới tính là những khoảng trắng</t>
  </si>
  <si>
    <t>- Tại màn hình quản lý người dùng - Cập nhật
1. Nhập vào toàn bộ những thông tin cần thiết ngoại trừ Quê quán
2. Click button [Submit]</t>
  </si>
  <si>
    <t>- Hiển thị thông báo "Quê quán là bắt buộc"</t>
  </si>
  <si>
    <t>Cập nhật người dùng khi nhập trường Ngày sinh không phải là định dạng ngày/tháng/năm</t>
  </si>
  <si>
    <t>- Tại màn hình quản lý người dùng - Cập nhật
1. Nhập vào "123abc" vào trường tên tác giả
2. Click button [Submit]</t>
  </si>
  <si>
    <t>- Hiển thị thông báo " Ngày sinh không đúng định dạng"</t>
  </si>
  <si>
    <t>Cập nhật người dùng khi nhập trường Giới tính không phải là Nam hoặc Nữ</t>
  </si>
  <si>
    <t>- Hiển thị thông báo "Giới tính không hợp lệ"</t>
  </si>
  <si>
    <t>Cập nhật người dùng khi nhập trường Quê quán không phải là kí tự</t>
  </si>
  <si>
    <t>- Tại màn hình quản lý người dùng - Cập nhật
1. Nhập vào "123" vào trường Năm xuất bản
2. Click button [Submit]</t>
  </si>
  <si>
    <t>- Hiển thị thông báo "Quê quán không được là số"</t>
  </si>
  <si>
    <t>FUNC-CN-12</t>
  </si>
  <si>
    <t>- Người dùng mới được thêm vào DB
- Đóng cửa sổ Cập nhật
- Quay lại trang danh sách
- Làm mới danh sách người dùng</t>
  </si>
  <si>
    <t>FUNC-CN-13</t>
  </si>
  <si>
    <t>FUNC-CN-14</t>
  </si>
  <si>
    <t>Check QLND-CN screen'</t>
  </si>
  <si>
    <t>Check Quản lý người dùng - Thêm mới Screen</t>
  </si>
  <si>
    <t>Check Gui - Quản lý người dùng_Thêm mới Screen</t>
  </si>
  <si>
    <t xml:space="preserve">- Tại màn hình quản lý người dùng - danh sách
1. Click linkbutton thêm mới
</t>
  </si>
  <si>
    <t>- Tại màn hình quản lý người dùng - thêm mới
1. Nhập vào toàn bộ những thông tin cần thiết
2. Click button [Submit]</t>
  </si>
  <si>
    <t>Gui-QLND_TM-1</t>
  </si>
  <si>
    <t>Gui-QLND_TM-2</t>
  </si>
  <si>
    <t>Gui-QLND_TM-3</t>
  </si>
  <si>
    <t>Gui-QLND_TM-4</t>
  </si>
  <si>
    <t>Gui-QLND_TM-5</t>
  </si>
  <si>
    <t>Gui-QLND_TM-6</t>
  </si>
  <si>
    <t>Gui-QLND_TM-7</t>
  </si>
  <si>
    <t>- Người dùng mới được thêm vào DB
- Đóng cửa sổ thêm mới
- Quay lại trang danh sách
- Làm mới danh sách người dùng</t>
  </si>
  <si>
    <t>Thêm mới người dùng khi không nhập trường Tên tài khoản hoặc tên tài khoản là các khoảng trắng</t>
  </si>
  <si>
    <t>- Tại màn hình quản lý người dùng - Thêm mới
1. Nhập vào toàn bộ những thông tin cần thiết trừ Tên tài khoản
2. Click button [Submit]</t>
  </si>
  <si>
    <t>Thêm mới người dùng khi không nhập trường Tên người dùng hoặc tên người dùng là những khoảng trắng</t>
  </si>
  <si>
    <t>- Tại màn hình quản lý người dùng - Thêm mới
1. Nhập vào toàn bộ những thông tin cần thiết ngoại trừ tên người dùng
2. Click button [Submit]</t>
  </si>
  <si>
    <t>Thêm mới người dùng khi không nhập trường Ngày sinh hoặc Ngày sinh là những khoảng trắng</t>
  </si>
  <si>
    <t>- Tại màn hình quản lý người dùng - Thêm mới
1. Nhập vào toàn bộ những thông tin cần thiết ngoại trừ Ngày sinh
2. Click button [Submit]</t>
  </si>
  <si>
    <t>Thêm mới người dùng khi không nhập trường Giới tính hoặc giới tính là những khoảng trắng</t>
  </si>
  <si>
    <t>- Tại màn hình quản lý người dùng - Thêm mới
1. Nhập vào toàn bộ những thông tin cần thiết ngoại trừ Giới tính
2. Click button [Submit]</t>
  </si>
  <si>
    <t>Thêm mới người dùng khi không nhập trường Quê quán hoặc quê quán là những khoảng trắng</t>
  </si>
  <si>
    <t>- Tại màn hình quản lý người dùng - Thêm mới
1. Nhập vào toàn bộ những thông tin cần thiết ngoại trừ Quê quán
2. Click button [Submit]</t>
  </si>
  <si>
    <t>Thêm mới người dùng khi nhập các trường với ký tự đặc biệt</t>
  </si>
  <si>
    <t>- Tại màn hình quản lý người dùng - Thêm mới
1. Nhập vào"$$$%" vào các textbox
2. Click button [Submit]</t>
  </si>
  <si>
    <t>Thêm mới người dùng khi nhập trường tên người dùng không phải là kí tự</t>
  </si>
  <si>
    <t>- Tại màn hình quản lý người dùng - Thêm mới
1. Nhập vào "123" vào trường tên người dùng
2. Click button [Submit]</t>
  </si>
  <si>
    <t>Thêm mới người dùng khi nhập trường Ngày sinh không phải là định dạng ngày/tháng/năm</t>
  </si>
  <si>
    <t>- Tại màn hình quản lý người dùng - Thêm mới
1. Nhập vào "123abc" vào trường tên tác giả
2. Click button [Submit]</t>
  </si>
  <si>
    <t>Thêm mới người dùng khi nhập trường Giới tính không phải là Nam hoặc Nữ</t>
  </si>
  <si>
    <t>- Tại màn hình quản lý người dùng - Thêm mới
1. Nhập vào "123abc" vào trường Năm xuất bản
2. Click button [Submit]</t>
  </si>
  <si>
    <t>- Tại màn hình quản lý người dùng - Thêm mới
1. Nhập vào "123" vào trường Năm xuất bản
2. Click button [Submit]</t>
  </si>
  <si>
    <t>- Tại màn hình quản lý người dùng - Thêm mới
1. Nhập vào toàn bộ những thông tin cần thiết với độ dài lớn nhất
2. Click button [Submit]</t>
  </si>
  <si>
    <t>Thêm mới người dùng khi nhập trường Quê quán không phải là kí tự</t>
  </si>
  <si>
    <t>Thêm mới người dùng với các trường dữ liệu được nhập với độ dài lớn nhất</t>
  </si>
  <si>
    <t>Thoát màn hình Thêm mới</t>
  </si>
  <si>
    <t>- Tại màn hình quản lý người dùng - Thêm mới
1. Click vào linkbutton [Thoát]</t>
  </si>
  <si>
    <t>2.1.1</t>
  </si>
  <si>
    <t>2.2.1</t>
  </si>
  <si>
    <t>2.3.1</t>
  </si>
  <si>
    <t>3.1.1</t>
  </si>
  <si>
    <t>3.2.1</t>
  </si>
  <si>
    <t>3.3.1</t>
  </si>
  <si>
    <t>4.2.1</t>
  </si>
  <si>
    <t>4.1.1</t>
  </si>
  <si>
    <t>4.1.2</t>
  </si>
  <si>
    <t>4.3</t>
  </si>
  <si>
    <t>4.3.1</t>
  </si>
  <si>
    <t>Check QLND-TM screen'</t>
  </si>
  <si>
    <t>Check Xem tài liệu - Tài liệu  Screen</t>
  </si>
  <si>
    <t>Check Gui - Xem tài liệu_Tài liệu Screen</t>
  </si>
  <si>
    <t>[Tên tài liệu] Column</t>
  </si>
  <si>
    <t>Lấy dữ liệu từ cột tên tài liệu trong tài liệu</t>
  </si>
  <si>
    <t>Gui-XTL-TL-1</t>
  </si>
  <si>
    <t>[Tác giả] Column</t>
  </si>
  <si>
    <t>Lấy dữ liệu từ cột tác giả trong bảng tài liệu</t>
  </si>
  <si>
    <t>[Năm xuất bản] Column</t>
  </si>
  <si>
    <t>Lấy dữ liệu từ cột năm xuất bản trong bảng tài liệu</t>
  </si>
  <si>
    <t>[Ngày cập nhật] Column</t>
  </si>
  <si>
    <t>Lấy dữ liệu từ cột ngày cập nhật  trong bảng tài liệu</t>
  </si>
  <si>
    <t>[Lượt xem] Column</t>
  </si>
  <si>
    <t>Lấy dữ liệu lượt xem trong bảng tài liệu</t>
  </si>
  <si>
    <t>Gui-XTL-TL-2</t>
  </si>
  <si>
    <t>[Tải về] Linkbutton</t>
  </si>
  <si>
    <t>Check Function Tải về</t>
  </si>
  <si>
    <t>FUNC-Tai ve-1</t>
  </si>
  <si>
    <t>Tải tài liệu về thành công</t>
  </si>
  <si>
    <t>- Tại màn hình xem tài liệu- danh sách
1. Click vào linkbutton tải về
2. Click vào xác nhận tải về</t>
  </si>
  <si>
    <t>- Hiển thị thông báo xác nhận tải tài liệu về
- Xác nhận tải sẽ tải tài liệu, đóng thông báo và chuyển hướng trang về trang danh sách tài liệu</t>
  </si>
  <si>
    <t>FUNC-Tai ve-2</t>
  </si>
  <si>
    <t>Tải tài liệu không thành công</t>
  </si>
  <si>
    <t>- Tại màn hình xme tài liệu - danh sách
1. Click vào linkbutton tải về
2. Click vào xác nhận tải về</t>
  </si>
  <si>
    <t>- Hiển thị thông báo xác nhận tải về
- Không xác nhận tải về, đóng thông báo và chuyển hướng về trang danh sách tài liệu</t>
  </si>
  <si>
    <t>Check Xem kết quả -Xem kết quả Screen</t>
  </si>
  <si>
    <t>Check Gui - Xem kết quả thi-Xem kết quả Screen</t>
  </si>
  <si>
    <t>[Ngày thi] Column</t>
  </si>
  <si>
    <t>Lấy dữ liệu từ cột ngày thi trong bảng điểm</t>
  </si>
  <si>
    <t>Gui-XKQT-XKQ-1</t>
  </si>
  <si>
    <t>Lấy dữ liệu từ cột mã  kỳ thi trong bảng điểm</t>
  </si>
  <si>
    <t>Lấy dữ liệu từ cột cấp thi trong bảng điểm</t>
  </si>
  <si>
    <t>[Điểm thi] Column</t>
  </si>
  <si>
    <t>Lấy dữ liệu từ cột điểm trong bảng điểm</t>
  </si>
  <si>
    <t>Check Function - Xem kết quả thi</t>
  </si>
  <si>
    <t>FUNC-XKQT-1</t>
  </si>
  <si>
    <t>Mở thành công màn hình Xem kết quả thi</t>
  </si>
  <si>
    <t xml:space="preserve">- Tại màn hình Xem kết quả 
1. Click button Xem kết quả thi
</t>
  </si>
  <si>
    <t xml:space="preserve">- Hiển thị màn hình Kết quả tất cả các kỳ thi mà người dùng đã thi
</t>
  </si>
  <si>
    <t>FUNC-XKQT-2</t>
  </si>
  <si>
    <t>Đóng thành công màn hình xem kết quả thi</t>
  </si>
  <si>
    <t xml:space="preserve">- Tại màn hình Đóng kết quả 
1. Click button Xem kết quả thi
</t>
  </si>
  <si>
    <t>Đóng màn hình hiển thị kết quả thi</t>
  </si>
  <si>
    <t>Check Tham gia thi Screen</t>
  </si>
  <si>
    <t>Check Gui-Tham gia thi -Tham gia thi Screen</t>
  </si>
  <si>
    <t>Gui-TGT-TGT-1</t>
  </si>
  <si>
    <t>[Thí sinh]Label</t>
  </si>
  <si>
    <t xml:space="preserve">- Status : Enable
</t>
  </si>
  <si>
    <t>Gui-TGT-TGT-2</t>
  </si>
  <si>
    <t>[Email]Label</t>
  </si>
  <si>
    <t>Gui-TGT-TGT-3</t>
  </si>
  <si>
    <t>[Ngày thi]DropdownList</t>
  </si>
  <si>
    <t>Gui-TGT-TGT-4</t>
  </si>
  <si>
    <t>[Môn thi]DropdownList</t>
  </si>
  <si>
    <t>Gui-TGT-TGT-5</t>
  </si>
  <si>
    <t>[Mật khẩu] Textbox</t>
  </si>
  <si>
    <t>Gui-TGT-TGT-6</t>
  </si>
  <si>
    <t>[Đăng kí]Button</t>
  </si>
  <si>
    <t>Check Function Tham gia thi</t>
  </si>
  <si>
    <t>FUNC-TGT-1</t>
  </si>
  <si>
    <t>Mở màn hình Tham gia thi thành công</t>
  </si>
  <si>
    <t>Hiển thị màn hình Tham gia thi</t>
  </si>
  <si>
    <t>FUNC-TGT-2</t>
  </si>
  <si>
    <t>Tham gia thi thành công</t>
  </si>
  <si>
    <t>- Tại màn hình Tham gia thi
1. Chọn ngày thi , Môn thi và nhập Mật khẩu
2. Click [Đăng ký] Button</t>
  </si>
  <si>
    <t>Thêm người dùng vào trang danh sách kỳ thi thành công
Đóng màn hình đăng ký
Chuyển hướng người dùng về trang thông báo</t>
  </si>
  <si>
    <t>FUNC-TGT-3</t>
  </si>
  <si>
    <t>Tham gia thi khi không nhập chọn Ngày thi</t>
  </si>
  <si>
    <t>- Tại màn hình Tham gia thi
1. Chọn và nhập toàn bộ thông tin cần thiết ngoại trừ Ngày thi</t>
  </si>
  <si>
    <t>Hiển thị thông báo lỗi " Hãy chọn ngày thi "</t>
  </si>
  <si>
    <t>FUNC-TGT-4</t>
  </si>
  <si>
    <t xml:space="preserve">Tham gia thi khi không chọn môn thi </t>
  </si>
  <si>
    <t>- Tại màn hình Tham gia thi
1. Chọn và nhập toàn bộ thông tin cần thiết ngoại trừ môn thi</t>
  </si>
  <si>
    <t>Hiển thị thông báo lỗi " Hãy chọn môn thi "</t>
  </si>
  <si>
    <t>FUNC-TGT-5</t>
  </si>
  <si>
    <t xml:space="preserve">Tham gia thi khi không nhập mật khẩu </t>
  </si>
  <si>
    <t>- Tại màn hình Tham gia thi
1. Chọn và nhập toàn bộ thông tin cần thiết ngoại trừ mật khẩu</t>
  </si>
  <si>
    <t>Hiển thị thông báo lỗi " Hãy nhập mật khẩu "</t>
  </si>
  <si>
    <t>FUNC-TGT-6</t>
  </si>
  <si>
    <t>Tham gia thi với mật khẩu xác nhận không đúng</t>
  </si>
  <si>
    <t>- Tại màn hình Tham gia thi
1. Nhập vào mật khẩu xác nhận không đúng
2. Click [Đăng ký] button</t>
  </si>
  <si>
    <t>Hiển thị thông báo lỗi " Mật khẩu xác nhận không đúng "</t>
  </si>
  <si>
    <t>FUNC-TGT-7</t>
  </si>
  <si>
    <t>Tham gia thi khi nhập các trường với ký tự đặc biệt hoặc vượt quá quy định</t>
  </si>
  <si>
    <t>- Tại màn hình tham gia thi
1. Nhập vào"$$$%" hoặc quá nhiều kí tự vào các textbox
2. Click button [Đăng ký]</t>
  </si>
  <si>
    <t>Hiển thị thông báo lỗi " Vượt quá số ký tự"</t>
  </si>
  <si>
    <t>FUNC-TGT-8</t>
  </si>
  <si>
    <t>Tham gia thi khi nhập các trường với dữ liệu bị trùng lặp</t>
  </si>
  <si>
    <t>- Tại màn hình tham gia thi 
1. Chọn môn thi và ngày thi nhiều hơn 1 lần 
2. Click button [Đăng ký]</t>
  </si>
  <si>
    <t>Hiển thị thông báo lỗi " Đã tồn tại"</t>
  </si>
  <si>
    <t>FUNC-TGT-9</t>
  </si>
  <si>
    <t>Tham gia thi khi không kết nối được với database</t>
  </si>
  <si>
    <t>- Tại màn hình tham gia thi 
1. Nhập vào các trường dữ liệu 
2. Click button [Đăng ký]</t>
  </si>
  <si>
    <t>Hiển thị thông báo lỗi "Connect failed"</t>
  </si>
  <si>
    <t>Check Thông báo - Nhận thông báo  Screen</t>
  </si>
  <si>
    <t>Check Gui - Thông báo-Nhận thông báo Screen</t>
  </si>
  <si>
    <t>[Tên thông báo] Column</t>
  </si>
  <si>
    <t>Gui-TB-NTB-1</t>
  </si>
  <si>
    <t>[Nội dung thông báo] Column</t>
  </si>
  <si>
    <t>[Ngày thông báo] Column</t>
  </si>
  <si>
    <t>Check Function - Xem thông báo</t>
  </si>
  <si>
    <t>Mở thành công màn hình Thông báo</t>
  </si>
  <si>
    <t xml:space="preserve">- Tại màn hình Thông báo
1. Click button Xem thông báo
</t>
  </si>
  <si>
    <t xml:space="preserve">- Hiển thị màn hình thông báo
</t>
  </si>
  <si>
    <t>Đóng thành công màn hình thông báo</t>
  </si>
  <si>
    <t xml:space="preserve">- Tại màn hình Đóng thông báo
1. Click button Đóng
</t>
  </si>
  <si>
    <t>Check Gui - Khôi phục-Khôi phục bài thi Screen</t>
  </si>
  <si>
    <t>Gui-KP-KPBT-1</t>
  </si>
  <si>
    <t>[khôi phục bài thi ]Button</t>
  </si>
  <si>
    <t>Gui-KP-KPBT-2</t>
  </si>
  <si>
    <t>[Đồng ý]Button</t>
  </si>
  <si>
    <t xml:space="preserve">- Status : Editable
</t>
  </si>
  <si>
    <t>GUI-KP-KPBT-3</t>
  </si>
  <si>
    <t>[Cancel]Button</t>
  </si>
  <si>
    <t xml:space="preserve">Check Function- Khôi phục bài thi </t>
  </si>
  <si>
    <t>FUNC-Khoi phuc-1</t>
  </si>
  <si>
    <t>Khôi phục bài thi thành công</t>
  </si>
  <si>
    <t>- Tại màn hình khôi phục bài thi
1. Click vào button khôi phục bài thi
2. Click vào button đồng ý</t>
  </si>
  <si>
    <t>- Hiển thị thông báo xác nhận khôi phục
- Xác nhận khôi phục, hủy bài thi đã làm trước đó, đóng thông báo và chuyển hướng trang về trang chủ</t>
  </si>
  <si>
    <t>FUNC-Khoi phuc-2</t>
  </si>
  <si>
    <t>Khôi phục bài thi không thành công</t>
  </si>
  <si>
    <t>- Tại màn hình khôi phục bài thi
1. Click vào lbutton khôi phục bài thi
2. Click vào button Cancel</t>
  </si>
  <si>
    <t>- Hiển thị thông báo xác nhận khôi phục
- Không xác nhận khôi phục, đóng thông báo và chuyển hướng về trang chủ</t>
  </si>
  <si>
    <t>Check GUI-Xem tài liệu-Tài liệu Screen</t>
  </si>
  <si>
    <t>Check XTL-TL Screen</t>
  </si>
  <si>
    <t>5.1.1</t>
  </si>
  <si>
    <t>Check GUI- Xem kết quả thi - Xem kết quả Screen</t>
  </si>
  <si>
    <t>Check XKQT-XKQ Screen</t>
  </si>
  <si>
    <t>6.1.1</t>
  </si>
  <si>
    <t>7.1.1</t>
  </si>
  <si>
    <t>5.1.2</t>
  </si>
  <si>
    <t>6.1.2</t>
  </si>
  <si>
    <t>Check GUI-Tham gia thi- Tham gia thi Screen</t>
  </si>
  <si>
    <t>Check TGT-TGT Screen</t>
  </si>
  <si>
    <t>7.1.2</t>
  </si>
  <si>
    <t>8.1.1</t>
  </si>
  <si>
    <t>Check GUI-Thông báo-Nhận thông báo Screen</t>
  </si>
  <si>
    <t>8.1.2</t>
  </si>
  <si>
    <t xml:space="preserve">Check Function- Tham gia thi </t>
  </si>
  <si>
    <t xml:space="preserve">Chech Function - Xem kết quả </t>
  </si>
  <si>
    <t xml:space="preserve">Check Function - Xem tài liệu </t>
  </si>
  <si>
    <t>Check Function-Thông báo</t>
  </si>
  <si>
    <t>Check TB-NTB Screen</t>
  </si>
  <si>
    <t>9.1.1</t>
  </si>
  <si>
    <t>Check GUI-Khôi phục-khôi phục bài thi Screen</t>
  </si>
  <si>
    <t>Check KP-KPBT Screen</t>
  </si>
  <si>
    <t>9.1.2</t>
  </si>
  <si>
    <t>Check Function-Khôi phục</t>
  </si>
  <si>
    <t>Check Xem tài liệu-Tài liệu Screen</t>
  </si>
  <si>
    <t>Check Xem kết quả thi- Xem kết quả Screen</t>
  </si>
  <si>
    <t>Check Tham gia thi- Tham gia thi Screen</t>
  </si>
  <si>
    <t>Check Thông báo- Nhận thông báo Screen</t>
  </si>
  <si>
    <t>Check Khôi phục -Khôi phục bài thi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</si>
</sst>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5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  <xf numFmtId="0" fontId="21" fillId="0" borderId="0"/>
  </cellStyleXfs>
  <cellXfs count="5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3" xfId="0" applyFont="1" applyFill="1" applyBorder="1" applyAlignment="1"/>
    <xf numFmtId="0" fontId="17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4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5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2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0" xfId="3" applyFont="1" applyFill="1" applyBorder="1" applyAlignment="1">
      <alignment vertical="top" wrapText="1"/>
    </xf>
    <xf numFmtId="0" fontId="13" fillId="5" borderId="26" xfId="3" applyFont="1" applyFill="1" applyBorder="1" applyAlignment="1">
      <alignment horizontal="left" vertical="center"/>
    </xf>
    <xf numFmtId="0" fontId="2" fillId="2" borderId="19" xfId="3" applyFont="1" applyFill="1" applyBorder="1" applyAlignment="1">
      <alignment vertical="top" wrapText="1"/>
    </xf>
    <xf numFmtId="0" fontId="2" fillId="2" borderId="27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19" xfId="0" quotePrefix="1" applyFont="1" applyFill="1" applyBorder="1" applyAlignment="1">
      <alignment horizontal="left" vertical="top" wrapText="1"/>
    </xf>
    <xf numFmtId="0" fontId="17" fillId="2" borderId="19" xfId="0" applyFont="1" applyFill="1" applyBorder="1" applyAlignment="1">
      <alignment horizontal="left" vertical="top" wrapText="1"/>
    </xf>
    <xf numFmtId="0" fontId="13" fillId="5" borderId="28" xfId="3" applyFont="1" applyFill="1" applyBorder="1" applyAlignment="1">
      <alignment horizontal="left" vertical="center"/>
    </xf>
    <xf numFmtId="0" fontId="17" fillId="2" borderId="27" xfId="0" quotePrefix="1" applyFont="1" applyFill="1" applyBorder="1" applyAlignment="1">
      <alignment horizontal="left" vertical="top" wrapText="1"/>
    </xf>
    <xf numFmtId="0" fontId="17" fillId="2" borderId="27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0" fontId="22" fillId="2" borderId="19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19" xfId="3" applyFont="1" applyFill="1" applyBorder="1" applyAlignment="1">
      <alignment vertical="top" wrapText="1"/>
    </xf>
    <xf numFmtId="0" fontId="7" fillId="2" borderId="19" xfId="0" applyFont="1" applyFill="1" applyBorder="1" applyAlignment="1">
      <alignment horizontal="left" vertical="top" wrapText="1"/>
    </xf>
    <xf numFmtId="0" fontId="17" fillId="2" borderId="29" xfId="0" quotePrefix="1" applyFont="1" applyFill="1" applyBorder="1" applyAlignment="1">
      <alignment horizontal="left" vertical="top" wrapText="1"/>
    </xf>
    <xf numFmtId="0" fontId="17" fillId="2" borderId="30" xfId="0" quotePrefix="1" applyFont="1" applyFill="1" applyBorder="1" applyAlignment="1">
      <alignment horizontal="left" vertical="top" wrapText="1"/>
    </xf>
    <xf numFmtId="0" fontId="22" fillId="2" borderId="19" xfId="3" applyFont="1" applyFill="1" applyBorder="1" applyAlignment="1">
      <alignment vertical="top" wrapText="1"/>
    </xf>
    <xf numFmtId="0" fontId="17" fillId="2" borderId="29" xfId="0" applyFont="1" applyFill="1" applyBorder="1" applyAlignment="1">
      <alignment horizontal="left" vertical="top" wrapText="1"/>
    </xf>
    <xf numFmtId="0" fontId="2" fillId="2" borderId="27" xfId="3" applyFont="1" applyFill="1" applyBorder="1" applyAlignment="1" applyProtection="1">
      <alignment horizontal="left" vertical="center" wrapText="1"/>
      <protection locked="0"/>
    </xf>
    <xf numFmtId="0" fontId="2" fillId="2" borderId="29" xfId="3" applyFont="1" applyFill="1" applyBorder="1" applyAlignment="1" applyProtection="1">
      <alignment horizontal="left" vertical="center" wrapText="1"/>
      <protection locked="0"/>
    </xf>
    <xf numFmtId="0" fontId="2" fillId="2" borderId="30" xfId="3" applyFont="1" applyFill="1" applyBorder="1" applyAlignment="1">
      <alignment horizontal="center" vertical="center" wrapText="1"/>
    </xf>
    <xf numFmtId="0" fontId="2" fillId="2" borderId="32" xfId="3" applyFont="1" applyFill="1" applyBorder="1" applyAlignment="1">
      <alignment vertical="top" wrapText="1"/>
    </xf>
    <xf numFmtId="0" fontId="2" fillId="2" borderId="33" xfId="3" applyFont="1" applyFill="1" applyBorder="1" applyAlignment="1">
      <alignment vertical="top" wrapText="1"/>
    </xf>
    <xf numFmtId="0" fontId="2" fillId="2" borderId="30" xfId="3" applyFont="1" applyFill="1" applyBorder="1" applyAlignment="1">
      <alignment vertical="top" wrapText="1"/>
    </xf>
    <xf numFmtId="0" fontId="17" fillId="2" borderId="30" xfId="0" applyFont="1" applyFill="1" applyBorder="1" applyAlignment="1">
      <alignment horizontal="left" vertical="top" wrapText="1"/>
    </xf>
    <xf numFmtId="0" fontId="2" fillId="2" borderId="34" xfId="3" applyFont="1" applyFill="1" applyBorder="1" applyAlignment="1">
      <alignment vertical="top" wrapText="1"/>
    </xf>
    <xf numFmtId="0" fontId="17" fillId="2" borderId="19" xfId="0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17" fillId="2" borderId="27" xfId="0" applyFont="1" applyFill="1" applyBorder="1" applyAlignment="1">
      <alignment vertical="top" wrapText="1"/>
    </xf>
    <xf numFmtId="0" fontId="2" fillId="2" borderId="27" xfId="3" applyFont="1" applyFill="1" applyBorder="1" applyAlignment="1">
      <alignment horizontal="center" vertical="center" wrapText="1"/>
    </xf>
    <xf numFmtId="0" fontId="2" fillId="2" borderId="30" xfId="3" applyFont="1" applyFill="1" applyBorder="1" applyAlignment="1">
      <alignment horizontal="left" vertical="center" wrapText="1"/>
    </xf>
    <xf numFmtId="0" fontId="2" fillId="2" borderId="27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30" xfId="3" applyFont="1" applyFill="1" applyBorder="1" applyAlignment="1">
      <alignment horizontal="center" vertical="center" wrapText="1"/>
    </xf>
    <xf numFmtId="0" fontId="2" fillId="2" borderId="30" xfId="3" applyFont="1" applyFill="1" applyBorder="1" applyAlignment="1">
      <alignment horizontal="center" vertical="center" wrapText="1"/>
    </xf>
    <xf numFmtId="0" fontId="2" fillId="2" borderId="30" xfId="3" applyFont="1" applyFill="1" applyBorder="1" applyAlignment="1">
      <alignment horizontal="center" vertical="center" wrapText="1"/>
    </xf>
    <xf numFmtId="0" fontId="2" fillId="2" borderId="30" xfId="3" applyFont="1" applyFill="1" applyBorder="1" applyAlignment="1">
      <alignment horizontal="center" vertical="center" wrapText="1"/>
    </xf>
    <xf numFmtId="1" fontId="8" fillId="4" borderId="27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1" fontId="2" fillId="2" borderId="27" xfId="0" applyNumberFormat="1" applyFont="1" applyFill="1" applyBorder="1" applyAlignment="1">
      <alignment vertical="center"/>
    </xf>
    <xf numFmtId="49" fontId="2" fillId="2" borderId="27" xfId="0" applyNumberFormat="1" applyFont="1" applyFill="1" applyBorder="1" applyAlignment="1">
      <alignment horizontal="left" vertical="center"/>
    </xf>
    <xf numFmtId="0" fontId="15" fillId="2" borderId="27" xfId="1" applyNumberFormat="1" applyFill="1" applyBorder="1" applyAlignment="1" applyProtection="1">
      <alignment horizontal="left" vertical="center"/>
    </xf>
    <xf numFmtId="0" fontId="14" fillId="2" borderId="27" xfId="1" applyNumberFormat="1" applyFont="1" applyFill="1" applyBorder="1" applyAlignment="1" applyProtection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 wrapText="1"/>
    </xf>
    <xf numFmtId="0" fontId="15" fillId="2" borderId="27" xfId="1" quotePrefix="1" applyFill="1" applyBorder="1" applyAlignment="1">
      <alignment horizontal="left" vertical="center"/>
    </xf>
    <xf numFmtId="0" fontId="15" fillId="2" borderId="27" xfId="1" applyFill="1" applyBorder="1" applyAlignment="1">
      <alignment horizontal="left" vertical="center"/>
    </xf>
    <xf numFmtId="0" fontId="15" fillId="0" borderId="27" xfId="1" quotePrefix="1" applyBorder="1"/>
    <xf numFmtId="1" fontId="2" fillId="2" borderId="27" xfId="0" applyNumberFormat="1" applyFont="1" applyFill="1" applyBorder="1"/>
    <xf numFmtId="0" fontId="2" fillId="2" borderId="27" xfId="0" applyFont="1" applyFill="1" applyBorder="1" applyAlignment="1">
      <alignment horizontal="left"/>
    </xf>
    <xf numFmtId="0" fontId="15" fillId="2" borderId="27" xfId="1" quotePrefix="1" applyFill="1" applyBorder="1" applyAlignment="1">
      <alignment horizontal="left"/>
    </xf>
    <xf numFmtId="0" fontId="2" fillId="2" borderId="27" xfId="0" applyFont="1" applyFill="1" applyBorder="1"/>
    <xf numFmtId="0" fontId="2" fillId="2" borderId="1" xfId="3" quotePrefix="1" applyFont="1" applyFill="1" applyBorder="1" applyAlignment="1">
      <alignment vertical="top" wrapText="1"/>
    </xf>
    <xf numFmtId="0" fontId="2" fillId="2" borderId="27" xfId="0" applyFont="1" applyFill="1" applyBorder="1" applyAlignment="1"/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7" fillId="2" borderId="23" xfId="0" applyFont="1" applyFill="1" applyBorder="1" applyAlignment="1">
      <alignment horizontal="center" vertical="center" wrapText="1"/>
    </xf>
    <xf numFmtId="0" fontId="7" fillId="2" borderId="24" xfId="3" applyFont="1" applyFill="1" applyBorder="1" applyAlignment="1">
      <alignment horizontal="left" wrapText="1"/>
    </xf>
    <xf numFmtId="0" fontId="7" fillId="2" borderId="25" xfId="3" applyFont="1" applyFill="1" applyBorder="1" applyAlignment="1">
      <alignment horizontal="left" wrapText="1"/>
    </xf>
    <xf numFmtId="0" fontId="11" fillId="2" borderId="24" xfId="0" applyFont="1" applyFill="1" applyBorder="1" applyAlignment="1">
      <alignment horizontal="center" vertical="center" wrapText="1"/>
    </xf>
    <xf numFmtId="0" fontId="2" fillId="2" borderId="30" xfId="3" applyFont="1" applyFill="1" applyBorder="1" applyAlignment="1">
      <alignment horizontal="center" vertical="center" wrapText="1"/>
    </xf>
    <xf numFmtId="0" fontId="2" fillId="2" borderId="31" xfId="3" applyFont="1" applyFill="1" applyBorder="1" applyAlignment="1">
      <alignment horizontal="center" vertical="center" wrapText="1"/>
    </xf>
    <xf numFmtId="0" fontId="2" fillId="2" borderId="29" xfId="3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17" fillId="2" borderId="27" xfId="5" applyFont="1" applyFill="1" applyBorder="1" applyAlignment="1">
      <alignment horizontal="center" vertical="center"/>
    </xf>
    <xf numFmtId="0" fontId="0" fillId="0" borderId="22" xfId="0" applyBorder="1"/>
    <xf numFmtId="0" fontId="17" fillId="2" borderId="22" xfId="5" quotePrefix="1" applyFont="1" applyFill="1" applyBorder="1" applyAlignment="1">
      <alignment horizontal="left" vertical="center" wrapText="1"/>
    </xf>
    <xf numFmtId="0" fontId="17" fillId="2" borderId="23" xfId="5" applyFont="1" applyFill="1" applyBorder="1" applyAlignment="1">
      <alignment horizontal="center" vertical="center" wrapText="1"/>
    </xf>
    <xf numFmtId="0" fontId="11" fillId="2" borderId="24" xfId="5" applyFont="1" applyFill="1" applyBorder="1" applyAlignment="1">
      <alignment horizontal="center" vertical="center" wrapText="1"/>
    </xf>
    <xf numFmtId="0" fontId="0" fillId="0" borderId="0" xfId="0"/>
    <xf numFmtId="0" fontId="13" fillId="2" borderId="14" xfId="3" applyFont="1" applyFill="1" applyBorder="1" applyAlignment="1">
      <alignment horizontal="left" wrapText="1"/>
    </xf>
    <xf numFmtId="0" fontId="13" fillId="2" borderId="15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13" fillId="0" borderId="22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19" xfId="3" applyFont="1" applyFill="1" applyBorder="1" applyAlignment="1">
      <alignment vertical="top" wrapText="1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27" xfId="3" applyFont="1" applyFill="1" applyBorder="1" applyAlignment="1" applyProtection="1">
      <alignment horizontal="left" vertical="center" wrapText="1"/>
      <protection locked="0"/>
    </xf>
    <xf numFmtId="0" fontId="2" fillId="2" borderId="29" xfId="3" applyFont="1" applyFill="1" applyBorder="1" applyAlignment="1" applyProtection="1">
      <alignment horizontal="left" vertical="center" wrapText="1"/>
      <protection locked="0"/>
    </xf>
    <xf numFmtId="0" fontId="2" fillId="2" borderId="32" xfId="3" applyFont="1" applyFill="1" applyBorder="1" applyAlignment="1">
      <alignment vertical="top" wrapText="1"/>
    </xf>
    <xf numFmtId="0" fontId="2" fillId="2" borderId="34" xfId="3" applyFont="1" applyFill="1" applyBorder="1" applyAlignment="1">
      <alignment vertical="top" wrapText="1"/>
    </xf>
    <xf numFmtId="0" fontId="2" fillId="2" borderId="31" xfId="3" applyFont="1" applyFill="1" applyBorder="1" applyAlignment="1">
      <alignment horizontal="center" vertical="center" wrapText="1"/>
    </xf>
    <xf numFmtId="0" fontId="17" fillId="2" borderId="13" xfId="5" applyFont="1" applyFill="1" applyBorder="1" applyAlignment="1"/>
    <xf numFmtId="0" fontId="17" fillId="2" borderId="13" xfId="5" applyFont="1" applyFill="1" applyBorder="1" applyAlignment="1">
      <alignment wrapText="1"/>
    </xf>
    <xf numFmtId="0" fontId="2" fillId="2" borderId="13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5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1" xfId="5" applyFont="1" applyFill="1" applyBorder="1" applyAlignment="1">
      <alignment horizontal="center" vertical="center"/>
    </xf>
    <xf numFmtId="0" fontId="17" fillId="2" borderId="17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0" fillId="0" borderId="36" xfId="0" applyBorder="1"/>
    <xf numFmtId="0" fontId="17" fillId="2" borderId="27" xfId="5" quotePrefix="1" applyFont="1" applyFill="1" applyBorder="1" applyAlignment="1">
      <alignment horizontal="left" vertical="top" wrapText="1"/>
    </xf>
    <xf numFmtId="0" fontId="17" fillId="2" borderId="27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37" xfId="3" applyFont="1" applyFill="1" applyBorder="1" applyAlignment="1">
      <alignment horizontal="center" vertical="center" wrapText="1"/>
    </xf>
    <xf numFmtId="0" fontId="17" fillId="2" borderId="29" xfId="5" quotePrefix="1" applyFont="1" applyFill="1" applyBorder="1" applyAlignment="1">
      <alignment horizontal="left" vertical="top" wrapText="1"/>
    </xf>
    <xf numFmtId="0" fontId="17" fillId="2" borderId="29" xfId="5" applyFont="1" applyFill="1" applyBorder="1" applyAlignment="1">
      <alignment horizontal="left" vertical="top" wrapText="1"/>
    </xf>
    <xf numFmtId="0" fontId="2" fillId="2" borderId="31" xfId="3" applyFont="1" applyFill="1" applyBorder="1" applyAlignment="1" applyProtection="1">
      <alignment horizontal="left" vertical="center" wrapText="1"/>
      <protection locked="0"/>
    </xf>
    <xf numFmtId="0" fontId="17" fillId="2" borderId="31" xfId="5" quotePrefix="1" applyFont="1" applyFill="1" applyBorder="1" applyAlignment="1">
      <alignment horizontal="left" vertical="top" wrapText="1"/>
    </xf>
    <xf numFmtId="0" fontId="17" fillId="2" borderId="31" xfId="5" applyFont="1" applyFill="1" applyBorder="1" applyAlignment="1">
      <alignment horizontal="left" vertical="top" wrapText="1"/>
    </xf>
    <xf numFmtId="0" fontId="17" fillId="2" borderId="19" xfId="5" applyFont="1" applyFill="1" applyBorder="1" applyAlignment="1">
      <alignment vertical="top" wrapText="1"/>
    </xf>
    <xf numFmtId="0" fontId="2" fillId="2" borderId="30" xfId="3" applyFont="1" applyFill="1" applyBorder="1" applyAlignment="1" applyProtection="1">
      <alignment horizontal="left" vertical="center" wrapText="1"/>
      <protection locked="0"/>
    </xf>
    <xf numFmtId="0" fontId="17" fillId="2" borderId="30" xfId="5" quotePrefix="1" applyFont="1" applyFill="1" applyBorder="1" applyAlignment="1">
      <alignment horizontal="left" vertical="center" wrapText="1"/>
    </xf>
    <xf numFmtId="0" fontId="17" fillId="2" borderId="30" xfId="5" applyFont="1" applyFill="1" applyBorder="1" applyAlignment="1">
      <alignment horizontal="left" vertical="top" wrapText="1"/>
    </xf>
    <xf numFmtId="0" fontId="2" fillId="2" borderId="38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40" xfId="5" applyFont="1" applyFill="1" applyBorder="1" applyAlignment="1">
      <alignment vertical="top" wrapText="1"/>
    </xf>
    <xf numFmtId="0" fontId="0" fillId="0" borderId="41" xfId="0" applyBorder="1"/>
    <xf numFmtId="0" fontId="0" fillId="0" borderId="29" xfId="0" applyBorder="1"/>
    <xf numFmtId="0" fontId="17" fillId="2" borderId="29" xfId="5" quotePrefix="1" applyFont="1" applyFill="1" applyBorder="1" applyAlignment="1">
      <alignment horizontal="left" vertical="center" wrapText="1"/>
    </xf>
    <xf numFmtId="0" fontId="2" fillId="2" borderId="42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44" xfId="5" applyFont="1" applyFill="1" applyBorder="1" applyAlignment="1">
      <alignment vertical="top" wrapText="1"/>
    </xf>
    <xf numFmtId="0" fontId="2" fillId="2" borderId="32" xfId="3" applyFont="1" applyFill="1" applyBorder="1" applyAlignment="1">
      <alignment horizontal="center" vertical="center" wrapText="1"/>
    </xf>
    <xf numFmtId="0" fontId="2" fillId="2" borderId="33" xfId="3" applyFont="1" applyFill="1" applyBorder="1" applyAlignment="1">
      <alignment horizontal="center" vertical="center" wrapText="1"/>
    </xf>
    <xf numFmtId="0" fontId="2" fillId="2" borderId="31" xfId="3" applyFont="1" applyFill="1" applyBorder="1" applyAlignment="1">
      <alignment vertical="top" wrapText="1"/>
    </xf>
    <xf numFmtId="0" fontId="17" fillId="2" borderId="31" xfId="5" quotePrefix="1" applyFont="1" applyFill="1" applyBorder="1" applyAlignment="1">
      <alignment horizontal="center" vertical="center" wrapText="1"/>
    </xf>
    <xf numFmtId="0" fontId="2" fillId="2" borderId="45" xfId="3" applyFont="1" applyFill="1" applyBorder="1" applyAlignment="1">
      <alignment horizontal="center" vertical="center" wrapText="1"/>
    </xf>
    <xf numFmtId="0" fontId="17" fillId="2" borderId="32" xfId="5" applyFont="1" applyFill="1" applyBorder="1" applyAlignment="1">
      <alignment vertical="top" wrapText="1"/>
    </xf>
    <xf numFmtId="0" fontId="13" fillId="5" borderId="27" xfId="3" applyFont="1" applyFill="1" applyBorder="1" applyAlignment="1">
      <alignment horizontal="left" vertical="center"/>
    </xf>
    <xf numFmtId="0" fontId="2" fillId="2" borderId="46" xfId="3" applyFont="1" applyFill="1" applyBorder="1" applyAlignment="1">
      <alignment horizontal="center" vertical="center" wrapText="1"/>
    </xf>
    <xf numFmtId="0" fontId="2" fillId="2" borderId="46" xfId="3" applyFont="1" applyFill="1" applyBorder="1" applyAlignment="1">
      <alignment vertical="top" wrapText="1"/>
    </xf>
    <xf numFmtId="0" fontId="2" fillId="2" borderId="46" xfId="3" quotePrefix="1" applyFont="1" applyFill="1" applyBorder="1" applyAlignment="1">
      <alignment vertical="top" wrapText="1"/>
    </xf>
    <xf numFmtId="0" fontId="17" fillId="2" borderId="46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21" fillId="0" borderId="47" xfId="5" applyBorder="1"/>
    <xf numFmtId="0" fontId="2" fillId="2" borderId="22" xfId="3" applyFont="1" applyFill="1" applyBorder="1" applyAlignment="1" applyProtection="1">
      <alignment horizontal="left" vertical="center" wrapText="1"/>
      <protection locked="0"/>
    </xf>
    <xf numFmtId="0" fontId="11" fillId="2" borderId="55" xfId="5" applyFont="1" applyFill="1" applyBorder="1" applyAlignment="1">
      <alignment horizontal="center" vertical="center"/>
    </xf>
    <xf numFmtId="0" fontId="17" fillId="2" borderId="22" xfId="5" applyFont="1" applyFill="1" applyBorder="1" applyAlignment="1">
      <alignment horizontal="left" vertical="top" wrapText="1"/>
    </xf>
    <xf numFmtId="0" fontId="0" fillId="0" borderId="0" xfId="0"/>
    <xf numFmtId="0" fontId="13" fillId="2" borderId="14" xfId="3" applyFont="1" applyFill="1" applyBorder="1" applyAlignment="1">
      <alignment horizontal="left" wrapText="1"/>
    </xf>
    <xf numFmtId="0" fontId="13" fillId="2" borderId="15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2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5" borderId="26" xfId="3" applyFont="1" applyFill="1" applyBorder="1" applyAlignment="1">
      <alignment horizontal="left" vertical="center"/>
    </xf>
    <xf numFmtId="0" fontId="2" fillId="2" borderId="19" xfId="3" applyFont="1" applyFill="1" applyBorder="1" applyAlignment="1">
      <alignment vertical="top" wrapText="1"/>
    </xf>
    <xf numFmtId="0" fontId="13" fillId="5" borderId="28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27" xfId="3" applyFont="1" applyFill="1" applyBorder="1" applyAlignment="1" applyProtection="1">
      <alignment horizontal="left" vertical="center" wrapText="1"/>
      <protection locked="0"/>
    </xf>
    <xf numFmtId="0" fontId="13" fillId="5" borderId="35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2" fillId="2" borderId="31" xfId="3" applyFont="1" applyFill="1" applyBorder="1" applyAlignment="1">
      <alignment horizontal="center" vertical="center" wrapText="1"/>
    </xf>
    <xf numFmtId="0" fontId="2" fillId="2" borderId="29" xfId="3" applyFont="1" applyFill="1" applyBorder="1" applyAlignment="1">
      <alignment horizontal="center" vertical="center" wrapText="1"/>
    </xf>
    <xf numFmtId="0" fontId="17" fillId="2" borderId="13" xfId="5" applyFont="1" applyFill="1" applyBorder="1" applyAlignment="1"/>
    <xf numFmtId="0" fontId="17" fillId="2" borderId="13" xfId="5" applyFont="1" applyFill="1" applyBorder="1" applyAlignment="1">
      <alignment wrapText="1"/>
    </xf>
    <xf numFmtId="0" fontId="2" fillId="2" borderId="13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5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1" xfId="5" applyFont="1" applyFill="1" applyBorder="1" applyAlignment="1">
      <alignment horizontal="center" vertical="center"/>
    </xf>
    <xf numFmtId="0" fontId="17" fillId="2" borderId="17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27" xfId="5" quotePrefix="1" applyFont="1" applyFill="1" applyBorder="1" applyAlignment="1">
      <alignment horizontal="left" vertical="top" wrapText="1"/>
    </xf>
    <xf numFmtId="0" fontId="17" fillId="2" borderId="27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21" fillId="0" borderId="0" xfId="5"/>
    <xf numFmtId="0" fontId="2" fillId="2" borderId="37" xfId="3" applyFont="1" applyFill="1" applyBorder="1" applyAlignment="1">
      <alignment horizontal="center" vertical="center" wrapText="1"/>
    </xf>
    <xf numFmtId="0" fontId="2" fillId="2" borderId="31" xfId="3" applyFont="1" applyFill="1" applyBorder="1" applyAlignment="1" applyProtection="1">
      <alignment horizontal="left" vertical="center" wrapText="1"/>
      <protection locked="0"/>
    </xf>
    <xf numFmtId="0" fontId="17" fillId="2" borderId="31" xfId="5" quotePrefix="1" applyFont="1" applyFill="1" applyBorder="1" applyAlignment="1">
      <alignment horizontal="left" vertical="top" wrapText="1"/>
    </xf>
    <xf numFmtId="0" fontId="17" fillId="2" borderId="30" xfId="5" applyFont="1" applyFill="1" applyBorder="1" applyAlignment="1">
      <alignment horizontal="left" vertical="top" wrapText="1"/>
    </xf>
    <xf numFmtId="0" fontId="16" fillId="2" borderId="0" xfId="5" applyFont="1" applyFill="1" applyBorder="1"/>
    <xf numFmtId="0" fontId="2" fillId="2" borderId="48" xfId="5" applyFont="1" applyFill="1" applyBorder="1" applyAlignment="1" applyProtection="1">
      <alignment wrapText="1"/>
    </xf>
    <xf numFmtId="0" fontId="17" fillId="2" borderId="0" xfId="5" applyFont="1" applyFill="1" applyBorder="1" applyAlignment="1"/>
    <xf numFmtId="0" fontId="0" fillId="0" borderId="0" xfId="0" applyBorder="1"/>
    <xf numFmtId="0" fontId="2" fillId="2" borderId="36" xfId="3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vertical="top"/>
    </xf>
    <xf numFmtId="0" fontId="2" fillId="2" borderId="49" xfId="3" applyFont="1" applyFill="1" applyBorder="1" applyAlignment="1">
      <alignment vertical="top" wrapText="1"/>
    </xf>
    <xf numFmtId="0" fontId="17" fillId="2" borderId="50" xfId="5" applyFont="1" applyFill="1" applyBorder="1" applyAlignment="1">
      <alignment vertical="top" wrapText="1"/>
    </xf>
    <xf numFmtId="0" fontId="2" fillId="2" borderId="51" xfId="3" applyFont="1" applyFill="1" applyBorder="1" applyAlignment="1">
      <alignment vertical="top" wrapText="1"/>
    </xf>
    <xf numFmtId="0" fontId="2" fillId="2" borderId="52" xfId="3" applyFont="1" applyFill="1" applyBorder="1" applyAlignment="1">
      <alignment vertical="top" wrapText="1"/>
    </xf>
    <xf numFmtId="0" fontId="17" fillId="2" borderId="52" xfId="5" applyFont="1" applyFill="1" applyBorder="1" applyAlignment="1">
      <alignment vertical="top" wrapText="1"/>
    </xf>
    <xf numFmtId="0" fontId="13" fillId="5" borderId="53" xfId="3" applyFont="1" applyFill="1" applyBorder="1" applyAlignment="1">
      <alignment horizontal="left" vertical="center"/>
    </xf>
    <xf numFmtId="0" fontId="21" fillId="0" borderId="27" xfId="5" applyBorder="1"/>
    <xf numFmtId="0" fontId="21" fillId="0" borderId="0" xfId="5" applyBorder="1"/>
    <xf numFmtId="0" fontId="13" fillId="5" borderId="0" xfId="3" applyFont="1" applyFill="1" applyBorder="1" applyAlignment="1">
      <alignment horizontal="left" vertical="center"/>
    </xf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0" fillId="0" borderId="0" xfId="0"/>
    <xf numFmtId="0" fontId="13" fillId="2" borderId="14" xfId="3" applyFont="1" applyFill="1" applyBorder="1" applyAlignment="1">
      <alignment horizontal="left" wrapText="1"/>
    </xf>
    <xf numFmtId="0" fontId="13" fillId="2" borderId="15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13" fillId="5" borderId="26" xfId="3" applyFont="1" applyFill="1" applyBorder="1" applyAlignment="1">
      <alignment horizontal="left" vertical="center"/>
    </xf>
    <xf numFmtId="0" fontId="2" fillId="2" borderId="19" xfId="3" applyFont="1" applyFill="1" applyBorder="1" applyAlignment="1">
      <alignment vertical="top" wrapText="1"/>
    </xf>
    <xf numFmtId="0" fontId="2" fillId="2" borderId="27" xfId="3" applyFont="1" applyFill="1" applyBorder="1" applyAlignment="1">
      <alignment vertical="top" wrapText="1"/>
    </xf>
    <xf numFmtId="0" fontId="13" fillId="5" borderId="28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0" xfId="3" applyFont="1" applyFill="1" applyBorder="1" applyAlignment="1">
      <alignment vertical="top" wrapText="1"/>
    </xf>
    <xf numFmtId="0" fontId="17" fillId="2" borderId="13" xfId="5" applyFont="1" applyFill="1" applyBorder="1" applyAlignment="1"/>
    <xf numFmtId="0" fontId="17" fillId="2" borderId="13" xfId="5" applyFont="1" applyFill="1" applyBorder="1" applyAlignment="1">
      <alignment wrapText="1"/>
    </xf>
    <xf numFmtId="0" fontId="2" fillId="2" borderId="13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5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17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27" xfId="5" quotePrefix="1" applyFont="1" applyFill="1" applyBorder="1" applyAlignment="1">
      <alignment horizontal="left"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17" fillId="2" borderId="30" xfId="5" applyFont="1" applyFill="1" applyBorder="1" applyAlignment="1">
      <alignment horizontal="left" vertical="top" wrapText="1"/>
    </xf>
    <xf numFmtId="0" fontId="13" fillId="5" borderId="27" xfId="3" applyFont="1" applyFill="1" applyBorder="1" applyAlignment="1">
      <alignment horizontal="left" vertical="center"/>
    </xf>
    <xf numFmtId="0" fontId="16" fillId="2" borderId="0" xfId="5" applyFont="1" applyFill="1" applyBorder="1"/>
    <xf numFmtId="0" fontId="0" fillId="0" borderId="0" xfId="0" applyBorder="1"/>
    <xf numFmtId="0" fontId="17" fillId="2" borderId="16" xfId="5" applyFont="1" applyFill="1" applyBorder="1" applyAlignment="1">
      <alignment horizontal="center" vertical="center"/>
    </xf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19" xfId="5" quotePrefix="1" applyFont="1" applyFill="1" applyBorder="1" applyAlignment="1">
      <alignment horizontal="left" vertical="top" wrapText="1"/>
    </xf>
    <xf numFmtId="0" fontId="17" fillId="2" borderId="19" xfId="5" applyFont="1" applyFill="1" applyBorder="1" applyAlignment="1">
      <alignment horizontal="left" vertical="top" wrapText="1"/>
    </xf>
    <xf numFmtId="0" fontId="17" fillId="2" borderId="30" xfId="5" quotePrefix="1" applyFont="1" applyFill="1" applyBorder="1" applyAlignment="1">
      <alignment horizontal="left" vertical="top" wrapText="1"/>
    </xf>
    <xf numFmtId="0" fontId="2" fillId="2" borderId="34" xfId="5" applyFont="1" applyFill="1" applyBorder="1" applyAlignment="1">
      <alignment vertical="top" wrapText="1"/>
    </xf>
    <xf numFmtId="0" fontId="0" fillId="0" borderId="27" xfId="0" applyBorder="1"/>
    <xf numFmtId="0" fontId="2" fillId="2" borderId="46" xfId="5" applyFont="1" applyFill="1" applyBorder="1" applyAlignment="1">
      <alignment vertical="top" wrapText="1"/>
    </xf>
    <xf numFmtId="0" fontId="2" fillId="2" borderId="19" xfId="3" quotePrefix="1" applyFont="1" applyFill="1" applyBorder="1" applyAlignment="1">
      <alignment vertical="top" wrapText="1"/>
    </xf>
    <xf numFmtId="0" fontId="13" fillId="5" borderId="34" xfId="3" applyFont="1" applyFill="1" applyBorder="1" applyAlignment="1">
      <alignment horizontal="left" vertical="center"/>
    </xf>
    <xf numFmtId="0" fontId="2" fillId="2" borderId="27" xfId="3" quotePrefix="1" applyFont="1" applyFill="1" applyBorder="1" applyAlignment="1">
      <alignment vertical="top" wrapText="1"/>
    </xf>
    <xf numFmtId="0" fontId="0" fillId="0" borderId="0" xfId="0"/>
    <xf numFmtId="0" fontId="2" fillId="2" borderId="0" xfId="0" applyFont="1" applyFill="1" applyBorder="1" applyAlignment="1"/>
    <xf numFmtId="0" fontId="13" fillId="2" borderId="14" xfId="3" applyFont="1" applyFill="1" applyBorder="1" applyAlignment="1">
      <alignment horizontal="left" wrapText="1"/>
    </xf>
    <xf numFmtId="0" fontId="13" fillId="2" borderId="15" xfId="3" applyFont="1" applyFill="1" applyBorder="1" applyAlignment="1">
      <alignment horizontal="left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19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0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7" fillId="2" borderId="2" xfId="0" applyFont="1" applyFill="1" applyBorder="1" applyAlignment="1">
      <alignment vertical="top" wrapText="1"/>
    </xf>
    <xf numFmtId="0" fontId="13" fillId="0" borderId="22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2" fillId="2" borderId="0" xfId="0" applyFont="1" applyFill="1" applyBorder="1"/>
    <xf numFmtId="0" fontId="13" fillId="5" borderId="26" xfId="3" applyFont="1" applyFill="1" applyBorder="1" applyAlignment="1">
      <alignment horizontal="left" vertical="center"/>
    </xf>
    <xf numFmtId="0" fontId="2" fillId="2" borderId="19" xfId="3" applyFont="1" applyFill="1" applyBorder="1" applyAlignment="1">
      <alignment vertical="top" wrapText="1"/>
    </xf>
    <xf numFmtId="0" fontId="13" fillId="5" borderId="28" xfId="3" applyFont="1" applyFill="1" applyBorder="1" applyAlignment="1">
      <alignment horizontal="left" vertical="center"/>
    </xf>
    <xf numFmtId="0" fontId="2" fillId="2" borderId="2" xfId="3" quotePrefix="1" applyFont="1" applyFill="1" applyBorder="1" applyAlignment="1">
      <alignment vertical="top" wrapText="1"/>
    </xf>
    <xf numFmtId="0" fontId="2" fillId="2" borderId="3" xfId="3" applyFont="1" applyFill="1" applyBorder="1" applyAlignment="1">
      <alignment vertical="top" wrapText="1"/>
    </xf>
    <xf numFmtId="0" fontId="2" fillId="2" borderId="27" xfId="3" applyFont="1" applyFill="1" applyBorder="1" applyAlignment="1" applyProtection="1">
      <alignment horizontal="left" vertical="center" wrapText="1"/>
      <protection locked="0"/>
    </xf>
    <xf numFmtId="0" fontId="2" fillId="2" borderId="29" xfId="3" applyFont="1" applyFill="1" applyBorder="1" applyAlignment="1" applyProtection="1">
      <alignment horizontal="left" vertical="center" wrapText="1"/>
      <protection locked="0"/>
    </xf>
    <xf numFmtId="0" fontId="2" fillId="2" borderId="32" xfId="3" applyFont="1" applyFill="1" applyBorder="1" applyAlignment="1">
      <alignment vertical="top" wrapText="1"/>
    </xf>
    <xf numFmtId="0" fontId="2" fillId="2" borderId="34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2" fillId="2" borderId="31" xfId="3" applyFont="1" applyFill="1" applyBorder="1" applyAlignment="1">
      <alignment horizontal="center" vertical="center" wrapText="1"/>
    </xf>
    <xf numFmtId="0" fontId="2" fillId="2" borderId="29" xfId="3" applyFont="1" applyFill="1" applyBorder="1" applyAlignment="1">
      <alignment horizontal="center" vertical="center" wrapText="1"/>
    </xf>
    <xf numFmtId="0" fontId="17" fillId="2" borderId="13" xfId="5" applyFont="1" applyFill="1" applyBorder="1" applyAlignment="1"/>
    <xf numFmtId="0" fontId="17" fillId="2" borderId="13" xfId="5" applyFont="1" applyFill="1" applyBorder="1" applyAlignment="1">
      <alignment wrapText="1"/>
    </xf>
    <xf numFmtId="0" fontId="2" fillId="2" borderId="13" xfId="5" applyFont="1" applyFill="1" applyBorder="1" applyAlignment="1">
      <alignment wrapText="1"/>
    </xf>
    <xf numFmtId="0" fontId="13" fillId="2" borderId="0" xfId="5" applyFont="1" applyFill="1" applyAlignment="1" applyProtection="1">
      <alignment wrapText="1"/>
    </xf>
    <xf numFmtId="0" fontId="2" fillId="2" borderId="0" xfId="5" applyFont="1" applyFill="1" applyAlignment="1">
      <alignment wrapText="1"/>
    </xf>
    <xf numFmtId="0" fontId="16" fillId="2" borderId="0" xfId="5" applyFont="1" applyFill="1" applyAlignment="1">
      <alignment wrapText="1"/>
    </xf>
    <xf numFmtId="0" fontId="17" fillId="2" borderId="0" xfId="5" applyFont="1" applyFill="1" applyAlignment="1"/>
    <xf numFmtId="0" fontId="2" fillId="2" borderId="0" xfId="5" applyFont="1" applyFill="1" applyAlignment="1" applyProtection="1">
      <alignment wrapText="1"/>
    </xf>
    <xf numFmtId="0" fontId="11" fillId="2" borderId="0" xfId="5" applyFont="1" applyFill="1" applyAlignment="1"/>
    <xf numFmtId="0" fontId="11" fillId="2" borderId="15" xfId="5" applyFont="1" applyFill="1" applyBorder="1" applyAlignment="1">
      <alignment horizontal="center" vertical="center"/>
    </xf>
    <xf numFmtId="0" fontId="11" fillId="2" borderId="2" xfId="5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wrapText="1"/>
    </xf>
    <xf numFmtId="0" fontId="16" fillId="2" borderId="0" xfId="5" applyFont="1" applyFill="1" applyBorder="1" applyAlignment="1">
      <alignment horizontal="center" wrapText="1"/>
    </xf>
    <xf numFmtId="0" fontId="17" fillId="2" borderId="21" xfId="5" applyFont="1" applyFill="1" applyBorder="1" applyAlignment="1">
      <alignment horizontal="center" vertical="center"/>
    </xf>
    <xf numFmtId="0" fontId="17" fillId="2" borderId="17" xfId="5" applyFont="1" applyFill="1" applyBorder="1" applyAlignment="1">
      <alignment horizontal="center" vertical="center"/>
    </xf>
    <xf numFmtId="0" fontId="17" fillId="2" borderId="18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wrapText="1"/>
    </xf>
    <xf numFmtId="0" fontId="17" fillId="2" borderId="27" xfId="5" quotePrefix="1" applyFont="1" applyFill="1" applyBorder="1" applyAlignment="1">
      <alignment horizontal="left" vertical="top" wrapText="1"/>
    </xf>
    <xf numFmtId="0" fontId="17" fillId="2" borderId="27" xfId="5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vertical="top" wrapText="1"/>
    </xf>
    <xf numFmtId="0" fontId="16" fillId="2" borderId="0" xfId="5" applyFont="1" applyFill="1" applyBorder="1" applyAlignment="1">
      <alignment vertical="top" wrapText="1"/>
    </xf>
    <xf numFmtId="0" fontId="17" fillId="2" borderId="0" xfId="5" applyFont="1" applyFill="1" applyAlignment="1">
      <alignment vertical="top"/>
    </xf>
    <xf numFmtId="0" fontId="21" fillId="0" borderId="0" xfId="5"/>
    <xf numFmtId="0" fontId="2" fillId="2" borderId="37" xfId="3" applyFont="1" applyFill="1" applyBorder="1" applyAlignment="1">
      <alignment horizontal="center" vertical="center" wrapText="1"/>
    </xf>
    <xf numFmtId="0" fontId="17" fillId="2" borderId="29" xfId="5" quotePrefix="1" applyFont="1" applyFill="1" applyBorder="1" applyAlignment="1">
      <alignment horizontal="left" vertical="top" wrapText="1"/>
    </xf>
    <xf numFmtId="0" fontId="17" fillId="2" borderId="29" xfId="5" applyFont="1" applyFill="1" applyBorder="1" applyAlignment="1">
      <alignment horizontal="left" vertical="top" wrapText="1"/>
    </xf>
    <xf numFmtId="0" fontId="2" fillId="2" borderId="31" xfId="3" applyFont="1" applyFill="1" applyBorder="1" applyAlignment="1" applyProtection="1">
      <alignment horizontal="left" vertical="center" wrapText="1"/>
      <protection locked="0"/>
    </xf>
    <xf numFmtId="0" fontId="17" fillId="2" borderId="31" xfId="5" quotePrefix="1" applyFont="1" applyFill="1" applyBorder="1" applyAlignment="1">
      <alignment horizontal="left" vertical="top" wrapText="1"/>
    </xf>
    <xf numFmtId="0" fontId="17" fillId="2" borderId="31" xfId="5" applyFont="1" applyFill="1" applyBorder="1" applyAlignment="1">
      <alignment horizontal="left" vertical="top" wrapText="1"/>
    </xf>
    <xf numFmtId="0" fontId="17" fillId="2" borderId="19" xfId="5" applyFont="1" applyFill="1" applyBorder="1" applyAlignment="1">
      <alignment vertical="top" wrapText="1"/>
    </xf>
    <xf numFmtId="0" fontId="2" fillId="2" borderId="30" xfId="3" applyFont="1" applyFill="1" applyBorder="1" applyAlignment="1" applyProtection="1">
      <alignment horizontal="left" vertical="center" wrapText="1"/>
      <protection locked="0"/>
    </xf>
    <xf numFmtId="0" fontId="17" fillId="2" borderId="30" xfId="5" applyFont="1" applyFill="1" applyBorder="1" applyAlignment="1">
      <alignment horizontal="left"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43" xfId="3" applyFont="1" applyFill="1" applyBorder="1" applyAlignment="1">
      <alignment vertical="top" wrapText="1"/>
    </xf>
    <xf numFmtId="0" fontId="2" fillId="2" borderId="33" xfId="3" applyFont="1" applyFill="1" applyBorder="1" applyAlignment="1">
      <alignment horizontal="center" vertical="center" wrapText="1"/>
    </xf>
    <xf numFmtId="0" fontId="17" fillId="2" borderId="32" xfId="5" applyFont="1" applyFill="1" applyBorder="1" applyAlignment="1">
      <alignment vertical="top" wrapText="1"/>
    </xf>
    <xf numFmtId="0" fontId="13" fillId="5" borderId="27" xfId="3" applyFont="1" applyFill="1" applyBorder="1" applyAlignment="1">
      <alignment horizontal="left" vertical="center"/>
    </xf>
    <xf numFmtId="0" fontId="2" fillId="2" borderId="46" xfId="3" applyFont="1" applyFill="1" applyBorder="1" applyAlignment="1">
      <alignment horizontal="center" vertical="center" wrapText="1"/>
    </xf>
    <xf numFmtId="0" fontId="2" fillId="2" borderId="46" xfId="3" applyFont="1" applyFill="1" applyBorder="1" applyAlignment="1">
      <alignment vertical="top" wrapText="1"/>
    </xf>
    <xf numFmtId="0" fontId="2" fillId="2" borderId="46" xfId="3" quotePrefix="1" applyFont="1" applyFill="1" applyBorder="1" applyAlignment="1">
      <alignment vertical="top" wrapText="1"/>
    </xf>
    <xf numFmtId="0" fontId="17" fillId="2" borderId="46" xfId="5" applyFont="1" applyFill="1" applyBorder="1" applyAlignment="1">
      <alignment vertical="top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2" xfId="3" applyFont="1" applyFill="1" applyBorder="1" applyAlignment="1">
      <alignment vertical="center" wrapText="1"/>
    </xf>
    <xf numFmtId="0" fontId="2" fillId="2" borderId="2" xfId="5" applyFont="1" applyFill="1" applyBorder="1" applyAlignment="1">
      <alignment vertical="center"/>
    </xf>
    <xf numFmtId="0" fontId="2" fillId="2" borderId="2" xfId="5" applyFont="1" applyFill="1" applyBorder="1" applyAlignment="1"/>
    <xf numFmtId="0" fontId="2" fillId="2" borderId="2" xfId="5" applyFont="1" applyFill="1" applyBorder="1"/>
    <xf numFmtId="0" fontId="16" fillId="2" borderId="0" xfId="5" applyFont="1" applyFill="1" applyBorder="1"/>
    <xf numFmtId="0" fontId="0" fillId="0" borderId="0" xfId="0" applyBorder="1"/>
    <xf numFmtId="0" fontId="2" fillId="2" borderId="36" xfId="3" applyFont="1" applyFill="1" applyBorder="1" applyAlignment="1">
      <alignment horizontal="center" vertical="center" wrapText="1"/>
    </xf>
    <xf numFmtId="0" fontId="13" fillId="5" borderId="53" xfId="3" applyFont="1" applyFill="1" applyBorder="1" applyAlignment="1">
      <alignment horizontal="left" vertical="center"/>
    </xf>
    <xf numFmtId="0" fontId="21" fillId="0" borderId="0" xfId="5" applyBorder="1"/>
    <xf numFmtId="0" fontId="17" fillId="2" borderId="0" xfId="5" applyFont="1" applyFill="1" applyBorder="1" applyAlignment="1">
      <alignment vertical="top" wrapText="1"/>
    </xf>
    <xf numFmtId="0" fontId="2" fillId="2" borderId="0" xfId="5" applyFont="1" applyFill="1" applyBorder="1"/>
    <xf numFmtId="0" fontId="2" fillId="2" borderId="0" xfId="5" applyFont="1" applyFill="1" applyBorder="1" applyAlignment="1"/>
    <xf numFmtId="0" fontId="22" fillId="2" borderId="2" xfId="5" quotePrefix="1" applyFont="1" applyFill="1" applyBorder="1" applyAlignment="1">
      <alignment horizontal="left" vertical="top" wrapText="1"/>
    </xf>
    <xf numFmtId="0" fontId="7" fillId="2" borderId="2" xfId="5" applyFont="1" applyFill="1" applyBorder="1" applyAlignment="1">
      <alignment horizontal="left" vertical="top" wrapText="1"/>
    </xf>
    <xf numFmtId="0" fontId="2" fillId="2" borderId="2" xfId="5" applyFont="1" applyFill="1" applyBorder="1" applyAlignment="1">
      <alignment vertical="top" wrapText="1"/>
    </xf>
    <xf numFmtId="0" fontId="17" fillId="2" borderId="2" xfId="5" quotePrefix="1" applyFont="1" applyFill="1" applyBorder="1" applyAlignment="1">
      <alignment horizontal="left" vertical="top" wrapText="1"/>
    </xf>
    <xf numFmtId="0" fontId="17" fillId="2" borderId="2" xfId="5" applyFont="1" applyFill="1" applyBorder="1" applyAlignment="1">
      <alignment horizontal="left" vertical="top" wrapText="1"/>
    </xf>
    <xf numFmtId="0" fontId="17" fillId="2" borderId="30" xfId="5" quotePrefix="1" applyFont="1" applyFill="1" applyBorder="1" applyAlignment="1">
      <alignment horizontal="left" vertical="top" wrapText="1"/>
    </xf>
    <xf numFmtId="0" fontId="2" fillId="2" borderId="54" xfId="3" applyFont="1" applyFill="1" applyBorder="1" applyAlignment="1">
      <alignment vertical="top" wrapText="1"/>
    </xf>
    <xf numFmtId="0" fontId="17" fillId="2" borderId="43" xfId="5" applyFont="1" applyFill="1" applyBorder="1" applyAlignment="1">
      <alignment vertical="top" wrapText="1"/>
    </xf>
    <xf numFmtId="0" fontId="0" fillId="0" borderId="47" xfId="0" applyBorder="1"/>
    <xf numFmtId="1" fontId="2" fillId="2" borderId="27" xfId="0" applyNumberFormat="1" applyFont="1" applyFill="1" applyBorder="1"/>
    <xf numFmtId="0" fontId="2" fillId="2" borderId="27" xfId="0" applyFont="1" applyFill="1" applyBorder="1" applyAlignment="1">
      <alignment horizontal="left"/>
    </xf>
    <xf numFmtId="0" fontId="15" fillId="2" borderId="27" xfId="1" quotePrefix="1" applyFill="1" applyBorder="1" applyAlignment="1">
      <alignment horizontal="left"/>
    </xf>
    <xf numFmtId="0" fontId="2" fillId="2" borderId="27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7" xfId="0" applyNumberFormat="1" applyFont="1" applyFill="1" applyBorder="1" applyAlignment="1">
      <alignment horizontal="center" vertical="center" wrapText="1"/>
    </xf>
    <xf numFmtId="1" fontId="2" fillId="2" borderId="27" xfId="0" applyNumberFormat="1" applyFont="1" applyFill="1" applyBorder="1" applyAlignment="1">
      <alignment horizontal="center" vertical="center"/>
    </xf>
    <xf numFmtId="0" fontId="2" fillId="2" borderId="22" xfId="3" applyFont="1" applyFill="1" applyBorder="1" applyAlignment="1">
      <alignment vertical="top" wrapText="1"/>
    </xf>
    <xf numFmtId="0" fontId="2" fillId="2" borderId="56" xfId="3" applyFont="1" applyFill="1" applyBorder="1" applyAlignment="1">
      <alignment vertical="top" wrapText="1"/>
    </xf>
    <xf numFmtId="0" fontId="17" fillId="2" borderId="22" xfId="5" applyFont="1" applyFill="1" applyBorder="1" applyAlignment="1">
      <alignment vertical="top" wrapText="1"/>
    </xf>
    <xf numFmtId="0" fontId="2" fillId="2" borderId="0" xfId="3" applyFont="1" applyFill="1" applyBorder="1" applyAlignment="1">
      <alignment horizontal="center" vertical="center" wrapText="1"/>
    </xf>
    <xf numFmtId="0" fontId="17" fillId="2" borderId="0" xfId="5" quotePrefix="1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left" vertical="top" wrapText="1"/>
    </xf>
    <xf numFmtId="2" fontId="2" fillId="2" borderId="27" xfId="0" applyNumberFormat="1" applyFont="1" applyFill="1" applyBorder="1" applyAlignment="1">
      <alignment horizontal="left"/>
    </xf>
    <xf numFmtId="0" fontId="8" fillId="3" borderId="27" xfId="0" applyNumberFormat="1" applyFont="1" applyFill="1" applyBorder="1" applyAlignment="1">
      <alignment horizontal="center" vertical="center"/>
    </xf>
    <xf numFmtId="0" fontId="8" fillId="3" borderId="27" xfId="0" applyNumberFormat="1" applyFont="1" applyFill="1" applyBorder="1" applyAlignment="1">
      <alignment horizontal="center" vertical="center" wrapText="1"/>
    </xf>
    <xf numFmtId="0" fontId="19" fillId="3" borderId="27" xfId="0" applyNumberFormat="1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</cellXfs>
  <cellStyles count="6">
    <cellStyle name="Hyperlink" xfId="1" builtinId="8"/>
    <cellStyle name="Normal" xfId="0" builtinId="0"/>
    <cellStyle name="Normal 2" xfId="5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62" t="s">
        <v>0</v>
      </c>
      <c r="D2" s="162"/>
      <c r="E2" s="162"/>
      <c r="F2" s="162"/>
      <c r="G2" s="162"/>
    </row>
    <row r="3" spans="1:7">
      <c r="B3" s="6"/>
      <c r="C3" s="7"/>
      <c r="F3" s="8"/>
    </row>
    <row r="4" spans="1:7" ht="14.25" customHeight="1">
      <c r="B4" s="9" t="s">
        <v>1</v>
      </c>
      <c r="C4" s="163" t="s">
        <v>2</v>
      </c>
      <c r="D4" s="163"/>
      <c r="E4" s="163"/>
      <c r="F4" s="9" t="s">
        <v>3</v>
      </c>
      <c r="G4" s="10"/>
    </row>
    <row r="5" spans="1:7" ht="14.25" customHeight="1">
      <c r="B5" s="9" t="s">
        <v>4</v>
      </c>
      <c r="C5" s="163" t="s">
        <v>5</v>
      </c>
      <c r="D5" s="163"/>
      <c r="E5" s="163"/>
      <c r="F5" s="9" t="s">
        <v>6</v>
      </c>
      <c r="G5" s="10"/>
    </row>
    <row r="6" spans="1:7" ht="15.75" customHeight="1">
      <c r="B6" s="164" t="s">
        <v>7</v>
      </c>
      <c r="C6" s="165" t="str">
        <f>C5&amp;"_"&amp;"XXX"&amp;"_"&amp;"vx.x"</f>
        <v>&lt;Project Code&gt;_XXX_vx.x</v>
      </c>
      <c r="D6" s="165"/>
      <c r="E6" s="165"/>
      <c r="F6" s="9" t="s">
        <v>8</v>
      </c>
      <c r="G6" s="12"/>
    </row>
    <row r="7" spans="1:7" ht="13.5" customHeight="1">
      <c r="B7" s="164"/>
      <c r="C7" s="165"/>
      <c r="D7" s="165"/>
      <c r="E7" s="165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opLeftCell="A27" workbookViewId="0">
      <selection activeCell="A20" sqref="A20:D31"/>
    </sheetView>
  </sheetViews>
  <sheetFormatPr defaultRowHeight="12.75"/>
  <cols>
    <col min="1" max="1" width="11.5" style="8" customWidth="1"/>
    <col min="2" max="2" width="19.125" style="8" customWidth="1"/>
    <col min="3" max="3" width="24.875" style="8" bestFit="1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352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COUNTIF(F10:F1015,"Fail")</f>
        <v>0</v>
      </c>
      <c r="C6" s="68">
        <f>E6-D6-B6-A6</f>
        <v>0</v>
      </c>
      <c r="D6" s="69">
        <f>COUNTIF(F$10:F$1015,"N/A")</f>
        <v>0</v>
      </c>
      <c r="E6" s="166">
        <v>21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43" t="s">
        <v>347</v>
      </c>
      <c r="B10" s="137" t="s">
        <v>387</v>
      </c>
      <c r="C10" s="125"/>
      <c r="D10" s="114" t="s">
        <v>59</v>
      </c>
      <c r="E10" s="115"/>
      <c r="F10" s="118" t="s">
        <v>26</v>
      </c>
      <c r="G10" s="78"/>
      <c r="H10" s="89"/>
      <c r="I10" s="82"/>
    </row>
    <row r="11" spans="1:10" ht="38.25">
      <c r="A11" s="136" t="s">
        <v>348</v>
      </c>
      <c r="B11" s="138" t="s">
        <v>354</v>
      </c>
      <c r="C11" s="125"/>
      <c r="D11" s="114" t="s">
        <v>59</v>
      </c>
      <c r="E11" s="115"/>
      <c r="F11" s="118" t="s">
        <v>26</v>
      </c>
      <c r="G11" s="78"/>
      <c r="H11" s="89"/>
      <c r="I11" s="82"/>
    </row>
    <row r="12" spans="1:10" ht="38.25">
      <c r="A12" s="136" t="s">
        <v>349</v>
      </c>
      <c r="B12" s="138" t="s">
        <v>388</v>
      </c>
      <c r="C12" s="125"/>
      <c r="D12" s="114" t="s">
        <v>59</v>
      </c>
      <c r="E12" s="115"/>
      <c r="F12" s="118" t="s">
        <v>26</v>
      </c>
      <c r="G12" s="78"/>
      <c r="H12" s="89"/>
      <c r="I12" s="82"/>
    </row>
    <row r="13" spans="1:10" ht="38.25">
      <c r="A13" s="136" t="s">
        <v>350</v>
      </c>
      <c r="B13" s="138" t="s">
        <v>389</v>
      </c>
      <c r="C13" s="126"/>
      <c r="D13" s="114" t="s">
        <v>59</v>
      </c>
      <c r="E13" s="124"/>
      <c r="F13" s="118" t="s">
        <v>26</v>
      </c>
      <c r="G13" s="78"/>
      <c r="H13" s="89"/>
      <c r="I13" s="82"/>
    </row>
    <row r="14" spans="1:10" ht="38.25">
      <c r="A14" s="136" t="s">
        <v>351</v>
      </c>
      <c r="B14" s="138" t="s">
        <v>390</v>
      </c>
      <c r="C14" s="126"/>
      <c r="D14" s="114" t="s">
        <v>59</v>
      </c>
      <c r="E14" s="124"/>
      <c r="F14" s="118" t="s">
        <v>26</v>
      </c>
      <c r="G14" s="78"/>
      <c r="H14" s="89"/>
      <c r="I14" s="82"/>
    </row>
    <row r="15" spans="1:10" ht="25.5">
      <c r="A15" s="136" t="s">
        <v>391</v>
      </c>
      <c r="B15" s="138" t="s">
        <v>139</v>
      </c>
      <c r="C15" s="126"/>
      <c r="D15" s="121" t="s">
        <v>64</v>
      </c>
      <c r="E15" s="124"/>
      <c r="F15" s="118" t="s">
        <v>26</v>
      </c>
      <c r="G15" s="78"/>
      <c r="H15" s="89"/>
      <c r="I15" s="82"/>
    </row>
    <row r="16" spans="1:10" ht="25.5">
      <c r="A16" s="136" t="s">
        <v>392</v>
      </c>
      <c r="B16" s="138" t="s">
        <v>141</v>
      </c>
      <c r="C16" s="126"/>
      <c r="D16" s="121" t="s">
        <v>64</v>
      </c>
      <c r="E16" s="124"/>
      <c r="F16" s="118" t="s">
        <v>26</v>
      </c>
      <c r="G16" s="78"/>
      <c r="H16" s="89"/>
      <c r="I16" s="82"/>
    </row>
    <row r="17" spans="1:9">
      <c r="A17" s="113"/>
      <c r="B17" s="113" t="s">
        <v>202</v>
      </c>
      <c r="C17" s="107"/>
      <c r="D17" s="107"/>
      <c r="E17" s="107"/>
      <c r="F17" s="107"/>
      <c r="G17" s="107"/>
      <c r="H17" s="134"/>
      <c r="I17" s="82"/>
    </row>
    <row r="18" spans="1:9" s="57" customFormat="1" ht="51">
      <c r="A18" s="78" t="s">
        <v>192</v>
      </c>
      <c r="B18" s="78" t="s">
        <v>203</v>
      </c>
      <c r="C18" s="116" t="s">
        <v>355</v>
      </c>
      <c r="D18" s="116" t="s">
        <v>205</v>
      </c>
      <c r="E18" s="78"/>
      <c r="F18" s="78" t="s">
        <v>26</v>
      </c>
      <c r="G18" s="78"/>
      <c r="H18" s="89"/>
      <c r="I18" s="77"/>
    </row>
    <row r="19" spans="1:9" ht="63.75">
      <c r="A19" s="78" t="s">
        <v>193</v>
      </c>
      <c r="B19" s="78" t="s">
        <v>206</v>
      </c>
      <c r="C19" s="116" t="s">
        <v>356</v>
      </c>
      <c r="D19" s="116" t="s">
        <v>393</v>
      </c>
      <c r="E19" s="78"/>
      <c r="F19" s="86" t="s">
        <v>26</v>
      </c>
      <c r="G19" s="85"/>
      <c r="H19" s="86"/>
      <c r="I19" s="82"/>
    </row>
    <row r="20" spans="1:9" ht="76.5">
      <c r="A20" s="78" t="s">
        <v>194</v>
      </c>
      <c r="B20" s="78" t="s">
        <v>401</v>
      </c>
      <c r="C20" s="116" t="s">
        <v>395</v>
      </c>
      <c r="D20" s="116" t="s">
        <v>396</v>
      </c>
      <c r="E20" s="78"/>
      <c r="F20" s="86" t="s">
        <v>26</v>
      </c>
      <c r="G20" s="85"/>
      <c r="H20" s="86"/>
      <c r="I20" s="82"/>
    </row>
    <row r="21" spans="1:9" ht="76.5">
      <c r="A21" s="78" t="s">
        <v>195</v>
      </c>
      <c r="B21" s="78" t="s">
        <v>397</v>
      </c>
      <c r="C21" s="116" t="s">
        <v>398</v>
      </c>
      <c r="D21" s="116" t="s">
        <v>394</v>
      </c>
      <c r="E21" s="78"/>
      <c r="F21" s="86" t="s">
        <v>26</v>
      </c>
      <c r="G21" s="85"/>
      <c r="H21" s="86"/>
      <c r="I21" s="82"/>
    </row>
    <row r="22" spans="1:9" ht="76.5">
      <c r="A22" s="78" t="s">
        <v>196</v>
      </c>
      <c r="B22" s="78" t="s">
        <v>402</v>
      </c>
      <c r="C22" s="116" t="s">
        <v>399</v>
      </c>
      <c r="D22" s="116" t="s">
        <v>400</v>
      </c>
      <c r="E22" s="78"/>
      <c r="F22" s="86" t="s">
        <v>26</v>
      </c>
      <c r="G22" s="85"/>
      <c r="H22" s="86"/>
      <c r="I22" s="82"/>
    </row>
    <row r="23" spans="1:9" ht="76.5">
      <c r="A23" s="78" t="s">
        <v>197</v>
      </c>
      <c r="B23" s="78" t="s">
        <v>408</v>
      </c>
      <c r="C23" s="116" t="s">
        <v>405</v>
      </c>
      <c r="D23" s="116" t="s">
        <v>406</v>
      </c>
      <c r="E23" s="78"/>
      <c r="F23" s="86" t="s">
        <v>26</v>
      </c>
      <c r="G23" s="85"/>
      <c r="H23" s="86"/>
      <c r="I23" s="82"/>
    </row>
    <row r="24" spans="1:9" ht="76.5">
      <c r="A24" s="78" t="s">
        <v>198</v>
      </c>
      <c r="B24" s="78" t="s">
        <v>407</v>
      </c>
      <c r="C24" s="116" t="s">
        <v>409</v>
      </c>
      <c r="D24" s="116" t="s">
        <v>410</v>
      </c>
      <c r="E24" s="78"/>
      <c r="F24" s="86" t="s">
        <v>26</v>
      </c>
      <c r="G24" s="85"/>
      <c r="H24" s="86"/>
      <c r="I24" s="82"/>
    </row>
    <row r="25" spans="1:9" ht="63.75">
      <c r="A25" s="78" t="s">
        <v>199</v>
      </c>
      <c r="B25" s="78" t="s">
        <v>357</v>
      </c>
      <c r="C25" s="116" t="s">
        <v>358</v>
      </c>
      <c r="D25" s="116" t="s">
        <v>166</v>
      </c>
      <c r="E25" s="78"/>
      <c r="F25" s="86" t="s">
        <v>26</v>
      </c>
      <c r="G25" s="85"/>
      <c r="H25" s="86"/>
      <c r="I25" s="82"/>
    </row>
    <row r="26" spans="1:9" ht="63.75">
      <c r="A26" s="78" t="s">
        <v>200</v>
      </c>
      <c r="B26" s="78" t="s">
        <v>359</v>
      </c>
      <c r="C26" s="116" t="s">
        <v>360</v>
      </c>
      <c r="D26" s="116" t="s">
        <v>361</v>
      </c>
      <c r="E26" s="78"/>
      <c r="F26" s="86" t="s">
        <v>26</v>
      </c>
      <c r="G26" s="85"/>
      <c r="H26" s="86"/>
      <c r="I26" s="82"/>
    </row>
    <row r="27" spans="1:9" ht="63.75">
      <c r="A27" s="78" t="s">
        <v>284</v>
      </c>
      <c r="B27" s="78" t="s">
        <v>411</v>
      </c>
      <c r="C27" s="116" t="s">
        <v>412</v>
      </c>
      <c r="D27" s="116" t="s">
        <v>413</v>
      </c>
      <c r="E27" s="78"/>
      <c r="F27" s="86" t="s">
        <v>26</v>
      </c>
      <c r="G27" s="85"/>
      <c r="H27" s="86"/>
      <c r="I27" s="82"/>
    </row>
    <row r="28" spans="1:9" ht="63.75">
      <c r="A28" s="78" t="s">
        <v>283</v>
      </c>
      <c r="B28" s="78" t="s">
        <v>414</v>
      </c>
      <c r="C28" s="116" t="s">
        <v>362</v>
      </c>
      <c r="D28" s="116" t="s">
        <v>415</v>
      </c>
      <c r="E28" s="78"/>
      <c r="F28" s="86" t="s">
        <v>26</v>
      </c>
      <c r="G28" s="85"/>
      <c r="H28" s="86"/>
      <c r="I28" s="82"/>
    </row>
    <row r="29" spans="1:9" ht="63.75">
      <c r="A29" s="78" t="s">
        <v>419</v>
      </c>
      <c r="B29" s="78" t="s">
        <v>416</v>
      </c>
      <c r="C29" s="116" t="s">
        <v>417</v>
      </c>
      <c r="D29" s="116" t="s">
        <v>418</v>
      </c>
      <c r="E29" s="78"/>
      <c r="F29" s="86" t="s">
        <v>26</v>
      </c>
      <c r="G29" s="85"/>
      <c r="H29" s="86"/>
      <c r="I29" s="82"/>
    </row>
    <row r="30" spans="1:9" ht="76.5">
      <c r="A30" s="78" t="s">
        <v>421</v>
      </c>
      <c r="B30" s="78" t="s">
        <v>363</v>
      </c>
      <c r="C30" s="116" t="s">
        <v>364</v>
      </c>
      <c r="D30" s="116" t="s">
        <v>420</v>
      </c>
      <c r="E30" s="78"/>
      <c r="F30" s="86" t="s">
        <v>26</v>
      </c>
      <c r="G30" s="85"/>
      <c r="H30" s="86"/>
      <c r="I30" s="82"/>
    </row>
    <row r="31" spans="1:9" ht="38.25">
      <c r="A31" s="78" t="s">
        <v>422</v>
      </c>
      <c r="B31" s="78" t="s">
        <v>221</v>
      </c>
      <c r="C31" s="116" t="s">
        <v>365</v>
      </c>
      <c r="D31" s="116" t="s">
        <v>366</v>
      </c>
      <c r="E31" s="78"/>
      <c r="F31" s="78" t="s">
        <v>26</v>
      </c>
      <c r="G31" s="78"/>
      <c r="H31" s="89"/>
      <c r="I31" s="82"/>
    </row>
    <row r="32" spans="1:9">
      <c r="G32" s="8"/>
      <c r="I32" s="82"/>
    </row>
    <row r="33" spans="1:11">
      <c r="A33" s="91"/>
      <c r="B33" s="91"/>
      <c r="C33" s="139"/>
      <c r="D33" s="139"/>
      <c r="E33" s="91"/>
      <c r="F33" s="140"/>
      <c r="G33" s="45"/>
      <c r="H33" s="101"/>
      <c r="I33" s="82"/>
    </row>
    <row r="34" spans="1:11">
      <c r="F34" s="91"/>
      <c r="I34" s="82"/>
    </row>
    <row r="35" spans="1:11">
      <c r="I35" s="82"/>
    </row>
    <row r="36" spans="1:11">
      <c r="I36" s="82"/>
    </row>
    <row r="37" spans="1:11">
      <c r="I37" s="77"/>
      <c r="J37" s="57"/>
      <c r="K37" s="57"/>
    </row>
    <row r="38" spans="1:11">
      <c r="G38" s="8"/>
      <c r="I38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3:F161 F7:F31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25" workbookViewId="0">
      <selection activeCell="D29" sqref="D29"/>
    </sheetView>
  </sheetViews>
  <sheetFormatPr defaultRowHeight="12.75"/>
  <cols>
    <col min="1" max="1" width="12.25" style="8" bestFit="1" customWidth="1"/>
    <col min="2" max="2" width="23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424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v>21</v>
      </c>
      <c r="B6" s="68">
        <f>COUNTIF(F10:F1013,"Fail")</f>
        <v>0</v>
      </c>
      <c r="C6" s="68">
        <f>E6-D6-B6-A6</f>
        <v>0</v>
      </c>
      <c r="D6" s="69">
        <f>COUNTIF(F$10:F$1013,"N/A")</f>
        <v>0</v>
      </c>
      <c r="E6" s="166">
        <v>21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425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08" t="s">
        <v>428</v>
      </c>
      <c r="B10" s="123" t="s">
        <v>387</v>
      </c>
      <c r="C10" s="119"/>
      <c r="D10" s="117" t="s">
        <v>59</v>
      </c>
      <c r="E10" s="120"/>
      <c r="F10" s="78" t="s">
        <v>26</v>
      </c>
      <c r="G10" s="78"/>
      <c r="H10" s="89"/>
      <c r="I10" s="82"/>
    </row>
    <row r="11" spans="1:10" ht="38.25">
      <c r="A11" s="144" t="s">
        <v>429</v>
      </c>
      <c r="B11" s="137" t="s">
        <v>354</v>
      </c>
      <c r="C11" s="125"/>
      <c r="D11" s="114" t="s">
        <v>59</v>
      </c>
      <c r="E11" s="115"/>
      <c r="F11" s="118" t="s">
        <v>26</v>
      </c>
      <c r="G11" s="78"/>
      <c r="H11" s="89"/>
      <c r="I11" s="82"/>
    </row>
    <row r="12" spans="1:10" ht="38.25">
      <c r="A12" s="136" t="s">
        <v>430</v>
      </c>
      <c r="B12" s="138" t="s">
        <v>388</v>
      </c>
      <c r="C12" s="125"/>
      <c r="D12" s="114" t="s">
        <v>59</v>
      </c>
      <c r="E12" s="115"/>
      <c r="F12" s="118" t="s">
        <v>26</v>
      </c>
      <c r="G12" s="78"/>
      <c r="H12" s="89"/>
      <c r="I12" s="82"/>
    </row>
    <row r="13" spans="1:10" ht="38.25">
      <c r="A13" s="136" t="s">
        <v>431</v>
      </c>
      <c r="B13" s="138" t="s">
        <v>389</v>
      </c>
      <c r="C13" s="125"/>
      <c r="D13" s="114" t="s">
        <v>59</v>
      </c>
      <c r="E13" s="115"/>
      <c r="F13" s="118" t="s">
        <v>26</v>
      </c>
      <c r="G13" s="78"/>
      <c r="H13" s="89"/>
      <c r="I13" s="82"/>
    </row>
    <row r="14" spans="1:10" ht="38.25">
      <c r="A14" s="136" t="s">
        <v>432</v>
      </c>
      <c r="B14" s="138" t="s">
        <v>390</v>
      </c>
      <c r="C14" s="126"/>
      <c r="D14" s="114" t="s">
        <v>59</v>
      </c>
      <c r="E14" s="124"/>
      <c r="F14" s="118" t="s">
        <v>26</v>
      </c>
      <c r="G14" s="78"/>
      <c r="H14" s="89"/>
      <c r="I14" s="82"/>
    </row>
    <row r="15" spans="1:10">
      <c r="A15" s="136" t="s">
        <v>433</v>
      </c>
      <c r="B15" s="138" t="s">
        <v>139</v>
      </c>
      <c r="C15" s="126"/>
      <c r="D15" s="121" t="s">
        <v>64</v>
      </c>
      <c r="E15" s="124"/>
      <c r="F15" s="118" t="s">
        <v>26</v>
      </c>
      <c r="G15" s="78"/>
      <c r="H15" s="89"/>
      <c r="I15" s="82"/>
    </row>
    <row r="16" spans="1:10">
      <c r="A16" s="136" t="s">
        <v>434</v>
      </c>
      <c r="B16" s="138" t="s">
        <v>141</v>
      </c>
      <c r="C16" s="126"/>
      <c r="D16" s="121" t="s">
        <v>64</v>
      </c>
      <c r="E16" s="124"/>
      <c r="F16" s="118" t="s">
        <v>26</v>
      </c>
      <c r="G16" s="78"/>
      <c r="H16" s="89"/>
      <c r="I16" s="82"/>
    </row>
    <row r="17" spans="1:11" s="57" customFormat="1" ht="15.75" customHeight="1">
      <c r="A17" s="113"/>
      <c r="B17" s="113" t="s">
        <v>142</v>
      </c>
      <c r="C17" s="107"/>
      <c r="D17" s="107"/>
      <c r="E17" s="107"/>
      <c r="F17" s="107"/>
      <c r="G17" s="107"/>
      <c r="H17" s="134"/>
      <c r="I17" s="77"/>
    </row>
    <row r="18" spans="1:11" ht="51">
      <c r="A18" s="78" t="s">
        <v>143</v>
      </c>
      <c r="B18" s="78" t="s">
        <v>144</v>
      </c>
      <c r="C18" s="116" t="s">
        <v>426</v>
      </c>
      <c r="D18" s="116" t="s">
        <v>146</v>
      </c>
      <c r="E18" s="78"/>
      <c r="F18" s="78" t="s">
        <v>26</v>
      </c>
      <c r="G18" s="78"/>
      <c r="H18" s="89"/>
      <c r="I18" s="82"/>
    </row>
    <row r="19" spans="1:11" ht="63.75">
      <c r="A19" s="78" t="s">
        <v>147</v>
      </c>
      <c r="B19" s="78" t="s">
        <v>148</v>
      </c>
      <c r="C19" s="116" t="s">
        <v>427</v>
      </c>
      <c r="D19" s="116" t="s">
        <v>435</v>
      </c>
      <c r="E19" s="78"/>
      <c r="F19" s="86" t="s">
        <v>26</v>
      </c>
      <c r="G19" s="85"/>
      <c r="H19" s="86"/>
      <c r="I19" s="82"/>
    </row>
    <row r="20" spans="1:11" ht="76.5">
      <c r="A20" s="78" t="s">
        <v>194</v>
      </c>
      <c r="B20" s="78" t="s">
        <v>436</v>
      </c>
      <c r="C20" s="116" t="s">
        <v>437</v>
      </c>
      <c r="D20" s="116" t="s">
        <v>396</v>
      </c>
      <c r="E20" s="78"/>
      <c r="F20" s="86" t="s">
        <v>26</v>
      </c>
      <c r="G20" s="85"/>
      <c r="H20" s="86"/>
      <c r="I20" s="82"/>
    </row>
    <row r="21" spans="1:11" ht="76.5">
      <c r="A21" s="78" t="s">
        <v>195</v>
      </c>
      <c r="B21" s="78" t="s">
        <v>438</v>
      </c>
      <c r="C21" s="116" t="s">
        <v>439</v>
      </c>
      <c r="D21" s="116" t="s">
        <v>394</v>
      </c>
      <c r="E21" s="78"/>
      <c r="F21" s="86" t="s">
        <v>26</v>
      </c>
      <c r="G21" s="85"/>
      <c r="H21" s="86"/>
      <c r="I21" s="82"/>
    </row>
    <row r="22" spans="1:11" ht="76.5">
      <c r="A22" s="78" t="s">
        <v>196</v>
      </c>
      <c r="B22" s="78" t="s">
        <v>440</v>
      </c>
      <c r="C22" s="116" t="s">
        <v>441</v>
      </c>
      <c r="D22" s="116" t="s">
        <v>400</v>
      </c>
      <c r="E22" s="78"/>
      <c r="F22" s="86" t="s">
        <v>26</v>
      </c>
      <c r="G22" s="85"/>
      <c r="H22" s="86"/>
      <c r="I22" s="82"/>
    </row>
    <row r="23" spans="1:11" ht="76.5">
      <c r="A23" s="78" t="s">
        <v>197</v>
      </c>
      <c r="B23" s="78" t="s">
        <v>442</v>
      </c>
      <c r="C23" s="116" t="s">
        <v>443</v>
      </c>
      <c r="D23" s="116" t="s">
        <v>406</v>
      </c>
      <c r="E23" s="78"/>
      <c r="F23" s="86" t="s">
        <v>26</v>
      </c>
      <c r="G23" s="85"/>
      <c r="H23" s="86"/>
      <c r="I23" s="82"/>
    </row>
    <row r="24" spans="1:11" ht="76.5">
      <c r="A24" s="78" t="s">
        <v>198</v>
      </c>
      <c r="B24" s="78" t="s">
        <v>444</v>
      </c>
      <c r="C24" s="116" t="s">
        <v>445</v>
      </c>
      <c r="D24" s="116" t="s">
        <v>410</v>
      </c>
      <c r="E24" s="78"/>
      <c r="F24" s="86" t="s">
        <v>26</v>
      </c>
      <c r="G24" s="85"/>
      <c r="H24" s="86"/>
      <c r="I24" s="82"/>
    </row>
    <row r="25" spans="1:11" ht="63.75">
      <c r="A25" s="78" t="s">
        <v>199</v>
      </c>
      <c r="B25" s="78" t="s">
        <v>446</v>
      </c>
      <c r="C25" s="116" t="s">
        <v>447</v>
      </c>
      <c r="D25" s="116" t="s">
        <v>166</v>
      </c>
      <c r="E25" s="78"/>
      <c r="F25" s="86" t="s">
        <v>26</v>
      </c>
      <c r="G25" s="85"/>
      <c r="H25" s="86"/>
      <c r="I25" s="82"/>
    </row>
    <row r="26" spans="1:11" ht="63.75">
      <c r="A26" s="78" t="s">
        <v>200</v>
      </c>
      <c r="B26" s="78" t="s">
        <v>448</v>
      </c>
      <c r="C26" s="116" t="s">
        <v>449</v>
      </c>
      <c r="D26" s="116" t="s">
        <v>361</v>
      </c>
      <c r="E26" s="78"/>
      <c r="F26" s="86" t="s">
        <v>26</v>
      </c>
      <c r="G26" s="85"/>
      <c r="H26" s="86"/>
      <c r="I26" s="82"/>
    </row>
    <row r="27" spans="1:11" ht="63.75">
      <c r="A27" s="78" t="s">
        <v>284</v>
      </c>
      <c r="B27" s="78" t="s">
        <v>450</v>
      </c>
      <c r="C27" s="116" t="s">
        <v>451</v>
      </c>
      <c r="D27" s="116" t="s">
        <v>413</v>
      </c>
      <c r="E27" s="78"/>
      <c r="F27" s="86" t="s">
        <v>26</v>
      </c>
      <c r="G27" s="85"/>
      <c r="H27" s="86"/>
      <c r="I27" s="82"/>
    </row>
    <row r="28" spans="1:11" ht="63.75">
      <c r="A28" s="78" t="s">
        <v>283</v>
      </c>
      <c r="B28" s="78" t="s">
        <v>452</v>
      </c>
      <c r="C28" s="116" t="s">
        <v>453</v>
      </c>
      <c r="D28" s="116" t="s">
        <v>415</v>
      </c>
      <c r="E28" s="78"/>
      <c r="F28" s="86" t="s">
        <v>26</v>
      </c>
      <c r="G28" s="85"/>
      <c r="H28" s="86"/>
      <c r="I28" s="82"/>
    </row>
    <row r="29" spans="1:11" ht="63.75">
      <c r="A29" s="78" t="s">
        <v>419</v>
      </c>
      <c r="B29" s="78" t="s">
        <v>456</v>
      </c>
      <c r="C29" s="116" t="s">
        <v>454</v>
      </c>
      <c r="D29" s="116" t="s">
        <v>418</v>
      </c>
      <c r="E29" s="108"/>
      <c r="F29" s="108" t="s">
        <v>26</v>
      </c>
      <c r="G29" s="108"/>
      <c r="H29" s="133"/>
      <c r="I29" s="82"/>
    </row>
    <row r="30" spans="1:11" ht="76.5">
      <c r="A30" s="78" t="s">
        <v>421</v>
      </c>
      <c r="B30" s="78" t="s">
        <v>457</v>
      </c>
      <c r="C30" s="116" t="s">
        <v>455</v>
      </c>
      <c r="D30" s="160" t="s">
        <v>420</v>
      </c>
      <c r="E30" s="159"/>
      <c r="F30" s="108" t="s">
        <v>26</v>
      </c>
      <c r="G30" s="159"/>
      <c r="H30" s="159"/>
      <c r="I30" s="82"/>
    </row>
    <row r="31" spans="1:11" ht="38.25">
      <c r="A31" s="78" t="s">
        <v>422</v>
      </c>
      <c r="B31" s="78" t="s">
        <v>458</v>
      </c>
      <c r="C31" s="116" t="s">
        <v>459</v>
      </c>
      <c r="D31" s="160" t="s">
        <v>366</v>
      </c>
      <c r="E31" s="109"/>
      <c r="F31" s="109" t="s">
        <v>26</v>
      </c>
      <c r="G31" s="161"/>
      <c r="H31" s="159"/>
      <c r="I31" s="82"/>
    </row>
    <row r="32" spans="1:11">
      <c r="F32" s="91"/>
      <c r="I32" s="77"/>
      <c r="J32" s="57"/>
      <c r="K32" s="57"/>
    </row>
    <row r="33" spans="9:9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9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L3" sqref="L3"/>
    </sheetView>
  </sheetViews>
  <sheetFormatPr defaultRowHeight="13.5"/>
  <cols>
    <col min="1" max="1" width="24.25" customWidth="1"/>
    <col min="2" max="2" width="19.125" customWidth="1"/>
    <col min="3" max="3" width="20.375" customWidth="1"/>
    <col min="4" max="4" width="27.375" customWidth="1"/>
  </cols>
  <sheetData>
    <row r="1" spans="1:10" ht="15" thickBot="1">
      <c r="A1" s="206"/>
      <c r="B1" s="207"/>
      <c r="C1" s="207"/>
      <c r="D1" s="207"/>
      <c r="E1" s="207"/>
      <c r="F1" s="208"/>
      <c r="G1" s="209"/>
      <c r="H1" s="210"/>
      <c r="I1" s="211"/>
      <c r="J1" s="212"/>
    </row>
    <row r="2" spans="1:10" ht="25.5">
      <c r="A2" s="186" t="s">
        <v>25</v>
      </c>
      <c r="B2" s="167" t="s">
        <v>472</v>
      </c>
      <c r="C2" s="167"/>
      <c r="D2" s="167"/>
      <c r="E2" s="167"/>
      <c r="F2" s="167"/>
      <c r="G2" s="213"/>
      <c r="H2" s="210"/>
      <c r="I2" s="211"/>
      <c r="J2" s="212"/>
    </row>
    <row r="3" spans="1:10" ht="38.25">
      <c r="A3" s="187" t="s">
        <v>27</v>
      </c>
      <c r="B3" s="167" t="s">
        <v>28</v>
      </c>
      <c r="C3" s="167"/>
      <c r="D3" s="167"/>
      <c r="E3" s="167"/>
      <c r="F3" s="167"/>
      <c r="G3" s="213"/>
      <c r="H3" s="210"/>
      <c r="I3" s="211"/>
      <c r="J3" s="212"/>
    </row>
    <row r="4" spans="1:10" ht="14.25">
      <c r="A4" s="186" t="s">
        <v>30</v>
      </c>
      <c r="B4" s="168"/>
      <c r="C4" s="168"/>
      <c r="D4" s="168"/>
      <c r="E4" s="168"/>
      <c r="F4" s="168"/>
      <c r="G4" s="213"/>
      <c r="H4" s="210"/>
      <c r="I4" s="211"/>
      <c r="J4" s="214"/>
    </row>
    <row r="5" spans="1:10" ht="14.25">
      <c r="A5" s="215" t="s">
        <v>26</v>
      </c>
      <c r="B5" s="216" t="s">
        <v>29</v>
      </c>
      <c r="C5" s="216" t="s">
        <v>31</v>
      </c>
      <c r="D5" s="217" t="s">
        <v>32</v>
      </c>
      <c r="E5" s="184" t="s">
        <v>33</v>
      </c>
      <c r="F5" s="184"/>
      <c r="G5" s="218"/>
      <c r="H5" s="218"/>
      <c r="I5" s="219"/>
      <c r="J5" s="212"/>
    </row>
    <row r="6" spans="1:10" ht="15" thickBot="1">
      <c r="A6" s="220">
        <v>4</v>
      </c>
      <c r="B6" s="221">
        <v>0</v>
      </c>
      <c r="C6" s="221">
        <v>0</v>
      </c>
      <c r="D6" s="222">
        <v>0</v>
      </c>
      <c r="E6" s="183">
        <v>4</v>
      </c>
      <c r="F6" s="183"/>
      <c r="G6" s="218"/>
      <c r="H6" s="218"/>
      <c r="I6" s="219"/>
      <c r="J6" s="212"/>
    </row>
    <row r="7" spans="1:10" ht="14.25">
      <c r="A7" s="212"/>
      <c r="B7" s="212"/>
      <c r="C7" s="212"/>
      <c r="D7" s="223"/>
      <c r="E7" s="223"/>
      <c r="F7" s="223"/>
      <c r="G7" s="223"/>
      <c r="H7" s="223"/>
      <c r="I7" s="219"/>
      <c r="J7" s="212"/>
    </row>
    <row r="8" spans="1:10" ht="51">
      <c r="A8" s="188" t="s">
        <v>35</v>
      </c>
      <c r="B8" s="188" t="s">
        <v>36</v>
      </c>
      <c r="C8" s="188" t="s">
        <v>37</v>
      </c>
      <c r="D8" s="188" t="s">
        <v>38</v>
      </c>
      <c r="E8" s="189" t="s">
        <v>39</v>
      </c>
      <c r="F8" s="189" t="s">
        <v>40</v>
      </c>
      <c r="G8" s="189" t="s">
        <v>41</v>
      </c>
      <c r="H8" s="188" t="s">
        <v>42</v>
      </c>
      <c r="I8" s="190"/>
      <c r="J8" s="212"/>
    </row>
    <row r="9" spans="1:10" ht="14.25">
      <c r="A9" s="191"/>
      <c r="B9" s="191" t="s">
        <v>473</v>
      </c>
      <c r="C9" s="192"/>
      <c r="D9" s="192"/>
      <c r="E9" s="192"/>
      <c r="F9" s="192"/>
      <c r="G9" s="192"/>
      <c r="H9" s="193"/>
      <c r="I9" s="194"/>
      <c r="J9" s="212"/>
    </row>
    <row r="10" spans="1:10" ht="63.75">
      <c r="A10" s="185"/>
      <c r="B10" s="224"/>
      <c r="C10" s="201"/>
      <c r="D10" s="225" t="s">
        <v>105</v>
      </c>
      <c r="E10" s="226"/>
      <c r="F10" s="200" t="s">
        <v>26</v>
      </c>
      <c r="G10" s="195"/>
      <c r="H10" s="227"/>
      <c r="I10" s="228"/>
      <c r="J10" s="229"/>
    </row>
    <row r="11" spans="1:10" ht="63.75">
      <c r="A11" s="205"/>
      <c r="B11" s="205"/>
      <c r="C11" s="201" t="s">
        <v>474</v>
      </c>
      <c r="D11" s="225" t="s">
        <v>475</v>
      </c>
      <c r="E11" s="226"/>
      <c r="F11" s="200"/>
      <c r="G11" s="195"/>
      <c r="H11" s="227"/>
      <c r="I11" s="228"/>
      <c r="J11" s="230"/>
    </row>
    <row r="12" spans="1:10" ht="76.5">
      <c r="A12" s="205" t="s">
        <v>476</v>
      </c>
      <c r="B12" s="205" t="s">
        <v>104</v>
      </c>
      <c r="C12" s="201" t="s">
        <v>477</v>
      </c>
      <c r="D12" s="225" t="s">
        <v>478</v>
      </c>
      <c r="E12" s="226"/>
      <c r="F12" s="200"/>
      <c r="G12" s="195"/>
      <c r="H12" s="227"/>
      <c r="I12" s="228"/>
      <c r="J12" s="230"/>
    </row>
    <row r="13" spans="1:10" ht="76.5">
      <c r="A13" s="205"/>
      <c r="B13" s="231"/>
      <c r="C13" s="202" t="s">
        <v>479</v>
      </c>
      <c r="D13" s="232" t="s">
        <v>480</v>
      </c>
      <c r="E13" s="233"/>
      <c r="F13" s="200"/>
      <c r="G13" s="195"/>
      <c r="H13" s="227"/>
      <c r="I13" s="228"/>
      <c r="J13" s="230"/>
    </row>
    <row r="14" spans="1:10" ht="89.25">
      <c r="A14" s="231"/>
      <c r="B14" s="231"/>
      <c r="C14" s="234" t="s">
        <v>481</v>
      </c>
      <c r="D14" s="235" t="s">
        <v>482</v>
      </c>
      <c r="E14" s="236"/>
      <c r="F14" s="204"/>
      <c r="G14" s="198"/>
      <c r="H14" s="237"/>
      <c r="I14" s="228"/>
      <c r="J14" s="230"/>
    </row>
    <row r="15" spans="1:10" ht="63.75">
      <c r="A15" s="205"/>
      <c r="B15" s="231"/>
      <c r="C15" s="238" t="s">
        <v>483</v>
      </c>
      <c r="D15" s="239" t="s">
        <v>484</v>
      </c>
      <c r="E15" s="240"/>
      <c r="F15" s="241"/>
      <c r="G15" s="242"/>
      <c r="H15" s="243"/>
      <c r="I15" s="228"/>
      <c r="J15" s="230"/>
    </row>
    <row r="16" spans="1:10">
      <c r="A16" s="244"/>
      <c r="B16" s="245"/>
      <c r="C16" s="202"/>
      <c r="D16" s="246"/>
      <c r="E16" s="233"/>
      <c r="F16" s="247"/>
      <c r="G16" s="248"/>
      <c r="H16" s="249"/>
      <c r="I16" s="228"/>
      <c r="J16" s="230"/>
    </row>
    <row r="17" spans="1:11" ht="25.5">
      <c r="A17" s="250" t="s">
        <v>485</v>
      </c>
      <c r="B17" s="251" t="s">
        <v>486</v>
      </c>
      <c r="C17" s="252"/>
      <c r="D17" s="253" t="s">
        <v>64</v>
      </c>
      <c r="E17" s="236"/>
      <c r="F17" s="254" t="s">
        <v>26</v>
      </c>
      <c r="G17" s="203"/>
      <c r="H17" s="255"/>
      <c r="I17" s="228"/>
      <c r="J17" s="230"/>
      <c r="K17" s="230"/>
    </row>
    <row r="18" spans="1:11">
      <c r="A18" s="256"/>
      <c r="B18" s="256" t="s">
        <v>487</v>
      </c>
      <c r="C18" s="256"/>
      <c r="D18" s="256"/>
      <c r="E18" s="256"/>
      <c r="F18" s="256"/>
      <c r="G18" s="256"/>
      <c r="H18" s="256"/>
      <c r="I18" s="228"/>
      <c r="J18" s="230"/>
      <c r="K18" s="230"/>
    </row>
    <row r="19" spans="1:11" ht="204">
      <c r="A19" s="257" t="s">
        <v>488</v>
      </c>
      <c r="B19" s="258" t="s">
        <v>489</v>
      </c>
      <c r="C19" s="259" t="s">
        <v>490</v>
      </c>
      <c r="D19" s="259" t="s">
        <v>491</v>
      </c>
      <c r="E19" s="258"/>
      <c r="F19" s="258" t="s">
        <v>26</v>
      </c>
      <c r="G19" s="258"/>
      <c r="H19" s="260"/>
      <c r="I19" s="194"/>
      <c r="J19" s="212"/>
      <c r="K19" s="212"/>
    </row>
    <row r="20" spans="1:11" ht="178.5">
      <c r="A20" s="261" t="s">
        <v>492</v>
      </c>
      <c r="B20" s="262" t="s">
        <v>493</v>
      </c>
      <c r="C20" s="199" t="s">
        <v>494</v>
      </c>
      <c r="D20" s="199" t="s">
        <v>495</v>
      </c>
      <c r="E20" s="195"/>
      <c r="F20" s="263" t="s">
        <v>26</v>
      </c>
      <c r="G20" s="264"/>
      <c r="H20" s="265"/>
      <c r="I20" s="228"/>
      <c r="J20" s="230"/>
      <c r="K20" s="230"/>
    </row>
    <row r="21" spans="1:11" ht="14.25">
      <c r="A21" s="185"/>
      <c r="B21" s="185"/>
      <c r="C21" s="185"/>
      <c r="D21" s="185"/>
      <c r="E21" s="185"/>
      <c r="F21" s="185"/>
      <c r="G21" s="185"/>
      <c r="H21" s="185"/>
      <c r="I21" s="266"/>
      <c r="J21" s="230"/>
      <c r="K21" s="230"/>
    </row>
    <row r="22" spans="1:11" ht="14.25">
      <c r="A22" s="230"/>
      <c r="B22" s="267"/>
      <c r="C22" s="230"/>
      <c r="D22" s="230"/>
      <c r="E22" s="230"/>
      <c r="F22" s="196"/>
      <c r="G22" s="230"/>
      <c r="H22" s="230"/>
      <c r="I22" s="194"/>
      <c r="J22" s="212"/>
      <c r="K22" s="212"/>
    </row>
    <row r="23" spans="1:11">
      <c r="A23" s="230"/>
      <c r="B23" s="230"/>
      <c r="C23" s="230"/>
      <c r="D23" s="230"/>
      <c r="E23" s="230"/>
      <c r="F23" s="197"/>
      <c r="G23" s="230"/>
      <c r="H23" s="230"/>
      <c r="I23" s="228"/>
      <c r="J23" s="230"/>
      <c r="K23" s="230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3" sqref="G3"/>
    </sheetView>
  </sheetViews>
  <sheetFormatPr defaultRowHeight="13.5"/>
  <cols>
    <col min="1" max="1" width="17" customWidth="1"/>
    <col min="2" max="2" width="23.375" customWidth="1"/>
    <col min="4" max="4" width="26.875" customWidth="1"/>
    <col min="5" max="5" width="20.375" customWidth="1"/>
  </cols>
  <sheetData>
    <row r="1" spans="1:13" ht="15" thickBot="1">
      <c r="A1" s="297"/>
      <c r="B1" s="298"/>
      <c r="C1" s="298"/>
      <c r="D1" s="298"/>
      <c r="E1" s="298"/>
      <c r="F1" s="299"/>
      <c r="G1" s="300"/>
      <c r="H1" s="301"/>
      <c r="I1" s="302"/>
      <c r="J1" s="303"/>
      <c r="K1" s="271"/>
      <c r="L1" s="271"/>
      <c r="M1" s="271"/>
    </row>
    <row r="2" spans="1:13" ht="25.5">
      <c r="A2" s="272" t="s">
        <v>25</v>
      </c>
      <c r="B2" s="167" t="s">
        <v>496</v>
      </c>
      <c r="C2" s="167"/>
      <c r="D2" s="167"/>
      <c r="E2" s="167"/>
      <c r="F2" s="167"/>
      <c r="G2" s="304"/>
      <c r="H2" s="301"/>
      <c r="I2" s="302"/>
      <c r="J2" s="303"/>
      <c r="K2" s="271"/>
      <c r="L2" s="271"/>
      <c r="M2" s="271"/>
    </row>
    <row r="3" spans="1:13" ht="38.25">
      <c r="A3" s="273" t="s">
        <v>27</v>
      </c>
      <c r="B3" s="167" t="s">
        <v>28</v>
      </c>
      <c r="C3" s="167"/>
      <c r="D3" s="167"/>
      <c r="E3" s="167"/>
      <c r="F3" s="167"/>
      <c r="G3" s="304"/>
      <c r="H3" s="301"/>
      <c r="I3" s="302"/>
      <c r="J3" s="303"/>
      <c r="K3" s="271"/>
      <c r="L3" s="271"/>
      <c r="M3" s="271"/>
    </row>
    <row r="4" spans="1:13" ht="14.25">
      <c r="A4" s="272" t="s">
        <v>30</v>
      </c>
      <c r="B4" s="168"/>
      <c r="C4" s="168"/>
      <c r="D4" s="168"/>
      <c r="E4" s="168"/>
      <c r="F4" s="168"/>
      <c r="G4" s="325"/>
      <c r="H4" s="301"/>
      <c r="I4" s="302"/>
      <c r="J4" s="305"/>
      <c r="K4" s="271"/>
      <c r="L4" s="271"/>
      <c r="M4" s="271"/>
    </row>
    <row r="5" spans="1:13" ht="14.25">
      <c r="A5" s="306" t="s">
        <v>26</v>
      </c>
      <c r="B5" s="307" t="s">
        <v>29</v>
      </c>
      <c r="C5" s="307" t="s">
        <v>31</v>
      </c>
      <c r="D5" s="308" t="s">
        <v>32</v>
      </c>
      <c r="E5" s="184" t="s">
        <v>33</v>
      </c>
      <c r="F5" s="184"/>
      <c r="G5" s="309"/>
      <c r="H5" s="309"/>
      <c r="I5" s="310"/>
      <c r="J5" s="303"/>
      <c r="K5" s="271"/>
      <c r="L5" s="271"/>
      <c r="M5" s="271"/>
    </row>
    <row r="6" spans="1:13" ht="15" thickBot="1">
      <c r="A6" s="311">
        <v>3</v>
      </c>
      <c r="B6" s="312">
        <v>0</v>
      </c>
      <c r="C6" s="312">
        <v>0</v>
      </c>
      <c r="D6" s="313">
        <v>0</v>
      </c>
      <c r="E6" s="183">
        <v>3</v>
      </c>
      <c r="F6" s="183"/>
      <c r="G6" s="309"/>
      <c r="H6" s="309"/>
      <c r="I6" s="310"/>
      <c r="J6" s="303"/>
      <c r="K6" s="271"/>
      <c r="L6" s="271"/>
      <c r="M6" s="271"/>
    </row>
    <row r="7" spans="1:13" ht="14.25">
      <c r="A7" s="303"/>
      <c r="B7" s="303"/>
      <c r="C7" s="303"/>
      <c r="D7" s="314"/>
      <c r="E7" s="314"/>
      <c r="F7" s="314"/>
      <c r="G7" s="314"/>
      <c r="H7" s="314"/>
      <c r="I7" s="310"/>
      <c r="J7" s="326"/>
      <c r="K7" s="271"/>
      <c r="L7" s="271"/>
      <c r="M7" s="271"/>
    </row>
    <row r="8" spans="1:13" ht="51">
      <c r="A8" s="274" t="s">
        <v>35</v>
      </c>
      <c r="B8" s="274" t="s">
        <v>36</v>
      </c>
      <c r="C8" s="274" t="s">
        <v>37</v>
      </c>
      <c r="D8" s="274" t="s">
        <v>38</v>
      </c>
      <c r="E8" s="275" t="s">
        <v>39</v>
      </c>
      <c r="F8" s="275" t="s">
        <v>40</v>
      </c>
      <c r="G8" s="275" t="s">
        <v>41</v>
      </c>
      <c r="H8" s="274" t="s">
        <v>42</v>
      </c>
      <c r="I8" s="276"/>
      <c r="J8" s="303"/>
      <c r="K8" s="271"/>
      <c r="L8" s="271"/>
      <c r="M8" s="327"/>
    </row>
    <row r="9" spans="1:13" ht="14.25">
      <c r="A9" s="277"/>
      <c r="B9" s="277" t="s">
        <v>497</v>
      </c>
      <c r="C9" s="278"/>
      <c r="D9" s="278"/>
      <c r="E9" s="278"/>
      <c r="F9" s="278"/>
      <c r="G9" s="278"/>
      <c r="H9" s="279"/>
      <c r="I9" s="280"/>
      <c r="J9" s="303"/>
      <c r="K9" s="271"/>
      <c r="L9" s="271"/>
      <c r="M9" s="271"/>
    </row>
    <row r="10" spans="1:13" ht="63.75">
      <c r="A10" s="328"/>
      <c r="B10" s="271"/>
      <c r="C10" s="292"/>
      <c r="D10" s="315" t="s">
        <v>105</v>
      </c>
      <c r="E10" s="316"/>
      <c r="F10" s="291" t="s">
        <v>26</v>
      </c>
      <c r="G10" s="281"/>
      <c r="H10" s="317"/>
      <c r="I10" s="318"/>
      <c r="J10" s="329"/>
      <c r="K10" s="271"/>
      <c r="L10" s="271"/>
      <c r="M10" s="271"/>
    </row>
    <row r="11" spans="1:13" ht="63.75">
      <c r="A11" s="320"/>
      <c r="B11" s="295"/>
      <c r="C11" s="292" t="s">
        <v>498</v>
      </c>
      <c r="D11" s="315" t="s">
        <v>499</v>
      </c>
      <c r="E11" s="316"/>
      <c r="F11" s="291"/>
      <c r="G11" s="281"/>
      <c r="H11" s="317"/>
      <c r="I11" s="318"/>
      <c r="J11" s="319"/>
      <c r="K11" s="271"/>
      <c r="L11" s="271"/>
      <c r="M11" s="271"/>
    </row>
    <row r="12" spans="1:13" ht="63.75">
      <c r="A12" s="295" t="s">
        <v>500</v>
      </c>
      <c r="B12" s="295" t="s">
        <v>104</v>
      </c>
      <c r="C12" s="292" t="s">
        <v>106</v>
      </c>
      <c r="D12" s="315" t="s">
        <v>501</v>
      </c>
      <c r="E12" s="316"/>
      <c r="F12" s="291"/>
      <c r="G12" s="281"/>
      <c r="H12" s="317"/>
      <c r="I12" s="318"/>
      <c r="J12" s="319"/>
      <c r="K12" s="327"/>
      <c r="L12" s="271"/>
      <c r="M12" s="271"/>
    </row>
    <row r="13" spans="1:13" ht="63.75">
      <c r="A13" s="295"/>
      <c r="B13" s="295"/>
      <c r="C13" s="321" t="s">
        <v>108</v>
      </c>
      <c r="D13" s="322" t="s">
        <v>502</v>
      </c>
      <c r="E13" s="323"/>
      <c r="F13" s="330"/>
      <c r="G13" s="288"/>
      <c r="H13" s="331"/>
      <c r="I13" s="318"/>
      <c r="J13" s="319"/>
      <c r="K13" s="271"/>
      <c r="L13" s="271"/>
      <c r="M13" s="271"/>
    </row>
    <row r="14" spans="1:13" ht="63.75">
      <c r="A14" s="296"/>
      <c r="B14" s="296"/>
      <c r="C14" s="292" t="s">
        <v>503</v>
      </c>
      <c r="D14" s="315" t="s">
        <v>504</v>
      </c>
      <c r="E14" s="316"/>
      <c r="F14" s="332"/>
      <c r="G14" s="333"/>
      <c r="H14" s="334"/>
      <c r="I14" s="318"/>
      <c r="J14" s="319"/>
      <c r="K14" s="271"/>
      <c r="L14" s="271"/>
      <c r="M14" s="271"/>
    </row>
    <row r="15" spans="1:13">
      <c r="A15" s="289"/>
      <c r="B15" s="335" t="s">
        <v>505</v>
      </c>
      <c r="C15" s="287"/>
      <c r="D15" s="287"/>
      <c r="E15" s="287"/>
      <c r="F15" s="287"/>
      <c r="G15" s="287"/>
      <c r="H15" s="293"/>
      <c r="I15" s="318"/>
      <c r="J15" s="336"/>
      <c r="K15" s="271"/>
      <c r="L15" s="271"/>
      <c r="M15" s="271"/>
    </row>
    <row r="16" spans="1:13" ht="102">
      <c r="A16" s="281" t="s">
        <v>506</v>
      </c>
      <c r="B16" s="281" t="s">
        <v>507</v>
      </c>
      <c r="C16" s="290" t="s">
        <v>508</v>
      </c>
      <c r="D16" s="290" t="s">
        <v>509</v>
      </c>
      <c r="E16" s="281"/>
      <c r="F16" s="281" t="s">
        <v>26</v>
      </c>
      <c r="G16" s="281"/>
      <c r="H16" s="284"/>
      <c r="I16" s="318"/>
      <c r="J16" s="319"/>
      <c r="K16" s="327"/>
      <c r="L16" s="271"/>
      <c r="M16" s="271"/>
    </row>
    <row r="17" spans="1:11" ht="102">
      <c r="A17" s="281" t="s">
        <v>510</v>
      </c>
      <c r="B17" s="281" t="s">
        <v>511</v>
      </c>
      <c r="C17" s="290" t="s">
        <v>512</v>
      </c>
      <c r="D17" s="290" t="s">
        <v>513</v>
      </c>
      <c r="E17" s="281"/>
      <c r="F17" s="281" t="s">
        <v>26</v>
      </c>
      <c r="G17" s="282"/>
      <c r="H17" s="283"/>
      <c r="I17" s="318"/>
      <c r="J17" s="319"/>
      <c r="K17" s="337"/>
    </row>
    <row r="18" spans="1:11">
      <c r="A18" s="338"/>
      <c r="B18" s="338"/>
      <c r="C18" s="338"/>
      <c r="D18" s="338"/>
      <c r="E18" s="338"/>
      <c r="F18" s="338"/>
      <c r="G18" s="338"/>
      <c r="H18" s="338"/>
      <c r="I18" s="318"/>
      <c r="J18" s="319"/>
      <c r="K18" s="319"/>
    </row>
    <row r="19" spans="1:11" ht="14.25">
      <c r="A19" s="286"/>
      <c r="B19" s="286"/>
      <c r="C19" s="294"/>
      <c r="D19" s="294"/>
      <c r="E19" s="286"/>
      <c r="F19" s="286"/>
      <c r="G19" s="286"/>
      <c r="H19" s="339"/>
      <c r="I19" s="280"/>
      <c r="J19" s="303"/>
      <c r="K19" s="303"/>
    </row>
    <row r="20" spans="1:11" ht="14.25">
      <c r="A20" s="286"/>
      <c r="B20" s="286"/>
      <c r="C20" s="294"/>
      <c r="D20" s="294"/>
      <c r="E20" s="286"/>
      <c r="F20" s="340"/>
      <c r="G20" s="341"/>
      <c r="H20" s="340"/>
      <c r="I20" s="318"/>
      <c r="J20" s="319"/>
      <c r="K20" s="319"/>
    </row>
    <row r="21" spans="1:11" ht="14.25">
      <c r="A21" s="271"/>
      <c r="B21" s="271"/>
      <c r="C21" s="271"/>
      <c r="D21" s="271"/>
      <c r="E21" s="271"/>
      <c r="F21" s="271"/>
      <c r="G21" s="271"/>
      <c r="H21" s="271"/>
      <c r="I21" s="324"/>
      <c r="J21" s="319"/>
      <c r="K21" s="319"/>
    </row>
    <row r="22" spans="1:11" ht="14.25">
      <c r="A22" s="319"/>
      <c r="B22" s="319"/>
      <c r="C22" s="319"/>
      <c r="D22" s="319"/>
      <c r="E22" s="319"/>
      <c r="F22" s="285"/>
      <c r="G22" s="319"/>
      <c r="H22" s="319"/>
      <c r="I22" s="280"/>
      <c r="J22" s="303"/>
      <c r="K22" s="303"/>
    </row>
    <row r="23" spans="1:11">
      <c r="A23" s="319"/>
      <c r="B23" s="319"/>
      <c r="C23" s="319"/>
      <c r="D23" s="319"/>
      <c r="E23" s="319"/>
      <c r="F23" s="286"/>
      <c r="G23" s="319"/>
      <c r="H23" s="319"/>
      <c r="I23" s="318"/>
      <c r="J23" s="319"/>
      <c r="K23" s="319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3.5"/>
  <cols>
    <col min="1" max="1" width="28.375" customWidth="1"/>
    <col min="2" max="2" width="19.25" customWidth="1"/>
    <col min="3" max="3" width="15" customWidth="1"/>
    <col min="4" max="4" width="18.625" customWidth="1"/>
  </cols>
  <sheetData>
    <row r="1" spans="1:10" ht="15" thickBot="1">
      <c r="A1" s="360"/>
      <c r="B1" s="361"/>
      <c r="C1" s="361"/>
      <c r="D1" s="361"/>
      <c r="E1" s="361"/>
      <c r="F1" s="362"/>
      <c r="G1" s="363"/>
      <c r="H1" s="364"/>
      <c r="I1" s="365"/>
      <c r="J1" s="366"/>
    </row>
    <row r="2" spans="1:10" ht="25.5">
      <c r="A2" s="343" t="s">
        <v>25</v>
      </c>
      <c r="B2" s="167" t="s">
        <v>514</v>
      </c>
      <c r="C2" s="167"/>
      <c r="D2" s="167"/>
      <c r="E2" s="167"/>
      <c r="F2" s="167"/>
      <c r="G2" s="367"/>
      <c r="H2" s="364"/>
      <c r="I2" s="365"/>
      <c r="J2" s="366"/>
    </row>
    <row r="3" spans="1:10" ht="38.25">
      <c r="A3" s="344" t="s">
        <v>27</v>
      </c>
      <c r="B3" s="167" t="s">
        <v>28</v>
      </c>
      <c r="C3" s="167"/>
      <c r="D3" s="167"/>
      <c r="E3" s="167"/>
      <c r="F3" s="167"/>
      <c r="G3" s="367"/>
      <c r="H3" s="364"/>
      <c r="I3" s="365"/>
      <c r="J3" s="366"/>
    </row>
    <row r="4" spans="1:10" ht="14.25">
      <c r="A4" s="343" t="s">
        <v>30</v>
      </c>
      <c r="B4" s="168"/>
      <c r="C4" s="168"/>
      <c r="D4" s="168"/>
      <c r="E4" s="168"/>
      <c r="F4" s="168"/>
      <c r="G4" s="367"/>
      <c r="H4" s="364"/>
      <c r="I4" s="365"/>
      <c r="J4" s="368"/>
    </row>
    <row r="5" spans="1:10" ht="14.25">
      <c r="A5" s="369" t="s">
        <v>26</v>
      </c>
      <c r="B5" s="370" t="s">
        <v>29</v>
      </c>
      <c r="C5" s="370" t="s">
        <v>31</v>
      </c>
      <c r="D5" s="371" t="s">
        <v>32</v>
      </c>
      <c r="E5" s="184" t="s">
        <v>33</v>
      </c>
      <c r="F5" s="184"/>
      <c r="G5" s="372"/>
      <c r="H5" s="372"/>
      <c r="I5" s="373"/>
      <c r="J5" s="366"/>
    </row>
    <row r="6" spans="1:10" ht="15" thickBot="1">
      <c r="A6" s="385">
        <v>15</v>
      </c>
      <c r="B6" s="374">
        <v>0</v>
      </c>
      <c r="C6" s="374">
        <v>0</v>
      </c>
      <c r="D6" s="375">
        <v>0</v>
      </c>
      <c r="E6" s="183">
        <v>15</v>
      </c>
      <c r="F6" s="183"/>
      <c r="G6" s="372"/>
      <c r="H6" s="372"/>
      <c r="I6" s="373"/>
      <c r="J6" s="366"/>
    </row>
    <row r="7" spans="1:10" ht="14.25">
      <c r="A7" s="366"/>
      <c r="B7" s="366"/>
      <c r="C7" s="366"/>
      <c r="D7" s="376"/>
      <c r="E7" s="376"/>
      <c r="F7" s="372"/>
      <c r="G7" s="372"/>
      <c r="H7" s="372"/>
      <c r="I7" s="373"/>
      <c r="J7" s="366"/>
    </row>
    <row r="8" spans="1:10" ht="51">
      <c r="A8" s="345" t="s">
        <v>35</v>
      </c>
      <c r="B8" s="345" t="s">
        <v>36</v>
      </c>
      <c r="C8" s="345" t="s">
        <v>37</v>
      </c>
      <c r="D8" s="345" t="s">
        <v>38</v>
      </c>
      <c r="E8" s="346" t="s">
        <v>39</v>
      </c>
      <c r="F8" s="346" t="s">
        <v>40</v>
      </c>
      <c r="G8" s="346" t="s">
        <v>41</v>
      </c>
      <c r="H8" s="345" t="s">
        <v>42</v>
      </c>
      <c r="I8" s="347"/>
      <c r="J8" s="366"/>
    </row>
    <row r="9" spans="1:10" ht="14.25">
      <c r="A9" s="348"/>
      <c r="B9" s="348" t="s">
        <v>515</v>
      </c>
      <c r="C9" s="349"/>
      <c r="D9" s="349"/>
      <c r="E9" s="349"/>
      <c r="F9" s="349"/>
      <c r="G9" s="349"/>
      <c r="H9" s="350"/>
      <c r="I9" s="351"/>
      <c r="J9" s="366"/>
    </row>
    <row r="10" spans="1:10" ht="38.25">
      <c r="A10" s="352" t="s">
        <v>516</v>
      </c>
      <c r="B10" s="352" t="s">
        <v>517</v>
      </c>
      <c r="C10" s="353"/>
      <c r="D10" s="386" t="s">
        <v>518</v>
      </c>
      <c r="E10" s="387"/>
      <c r="F10" s="352" t="s">
        <v>26</v>
      </c>
      <c r="G10" s="352"/>
      <c r="H10" s="388"/>
      <c r="I10" s="378"/>
      <c r="J10" s="379"/>
    </row>
    <row r="11" spans="1:10" ht="38.25">
      <c r="A11" s="352" t="s">
        <v>519</v>
      </c>
      <c r="B11" s="352" t="s">
        <v>520</v>
      </c>
      <c r="C11" s="352"/>
      <c r="D11" s="389" t="s">
        <v>518</v>
      </c>
      <c r="E11" s="390"/>
      <c r="F11" s="352" t="s">
        <v>26</v>
      </c>
      <c r="G11" s="352"/>
      <c r="H11" s="388"/>
      <c r="I11" s="378"/>
      <c r="J11" s="380"/>
    </row>
    <row r="12" spans="1:10" ht="38.25">
      <c r="A12" s="352" t="s">
        <v>521</v>
      </c>
      <c r="B12" s="355" t="s">
        <v>522</v>
      </c>
      <c r="C12" s="355"/>
      <c r="D12" s="391" t="s">
        <v>64</v>
      </c>
      <c r="E12" s="392"/>
      <c r="F12" s="355" t="s">
        <v>26</v>
      </c>
      <c r="G12" s="355"/>
      <c r="H12" s="388"/>
      <c r="I12" s="378"/>
      <c r="J12" s="380"/>
    </row>
    <row r="13" spans="1:10" ht="38.25">
      <c r="A13" s="352" t="s">
        <v>523</v>
      </c>
      <c r="B13" s="359" t="s">
        <v>524</v>
      </c>
      <c r="C13" s="359"/>
      <c r="D13" s="393" t="s">
        <v>64</v>
      </c>
      <c r="E13" s="381"/>
      <c r="F13" s="359" t="s">
        <v>26</v>
      </c>
      <c r="G13" s="359"/>
      <c r="H13" s="394"/>
      <c r="I13" s="378"/>
      <c r="J13" s="380"/>
    </row>
    <row r="14" spans="1:10" ht="76.5">
      <c r="A14" s="352" t="s">
        <v>525</v>
      </c>
      <c r="B14" s="395" t="s">
        <v>526</v>
      </c>
      <c r="C14" s="395"/>
      <c r="D14" s="391" t="s">
        <v>59</v>
      </c>
      <c r="E14" s="395"/>
      <c r="F14" s="395" t="s">
        <v>26</v>
      </c>
      <c r="G14" s="395"/>
      <c r="H14" s="395"/>
      <c r="I14" s="351"/>
      <c r="J14" s="366"/>
    </row>
    <row r="15" spans="1:10" ht="25.5">
      <c r="A15" s="352" t="s">
        <v>527</v>
      </c>
      <c r="B15" s="395" t="s">
        <v>528</v>
      </c>
      <c r="C15" s="395"/>
      <c r="D15" s="377" t="s">
        <v>64</v>
      </c>
      <c r="E15" s="395"/>
      <c r="F15" s="395" t="s">
        <v>26</v>
      </c>
      <c r="G15" s="395"/>
      <c r="H15" s="395"/>
      <c r="I15" s="378"/>
      <c r="J15" s="380"/>
    </row>
    <row r="16" spans="1:10">
      <c r="A16" s="354"/>
      <c r="B16" s="357" t="s">
        <v>529</v>
      </c>
      <c r="C16" s="354"/>
      <c r="D16" s="354"/>
      <c r="E16" s="354"/>
      <c r="F16" s="354"/>
      <c r="G16" s="354"/>
      <c r="H16" s="396"/>
      <c r="I16" s="378"/>
      <c r="J16" s="380"/>
    </row>
    <row r="17" spans="1:9" ht="51">
      <c r="A17" s="352" t="s">
        <v>530</v>
      </c>
      <c r="B17" s="352" t="s">
        <v>531</v>
      </c>
      <c r="C17" s="352" t="s">
        <v>71</v>
      </c>
      <c r="D17" s="352" t="s">
        <v>532</v>
      </c>
      <c r="E17" s="352"/>
      <c r="F17" s="352" t="s">
        <v>26</v>
      </c>
      <c r="G17" s="352"/>
      <c r="H17" s="350"/>
      <c r="I17" s="378"/>
    </row>
    <row r="18" spans="1:9" ht="204">
      <c r="A18" s="352" t="s">
        <v>533</v>
      </c>
      <c r="B18" s="352" t="s">
        <v>534</v>
      </c>
      <c r="C18" s="358" t="s">
        <v>535</v>
      </c>
      <c r="D18" s="352" t="s">
        <v>536</v>
      </c>
      <c r="E18" s="352"/>
      <c r="F18" s="352" t="s">
        <v>26</v>
      </c>
      <c r="G18" s="352"/>
      <c r="H18" s="350"/>
      <c r="I18" s="378"/>
    </row>
    <row r="19" spans="1:9" ht="127.5">
      <c r="A19" s="352" t="s">
        <v>537</v>
      </c>
      <c r="B19" s="352" t="s">
        <v>538</v>
      </c>
      <c r="C19" s="358" t="s">
        <v>539</v>
      </c>
      <c r="D19" s="352" t="s">
        <v>540</v>
      </c>
      <c r="E19" s="352"/>
      <c r="F19" s="352" t="s">
        <v>26</v>
      </c>
      <c r="G19" s="352"/>
      <c r="H19" s="350"/>
      <c r="I19" s="378"/>
    </row>
    <row r="20" spans="1:9" ht="114.75">
      <c r="A20" s="352" t="s">
        <v>541</v>
      </c>
      <c r="B20" s="352" t="s">
        <v>542</v>
      </c>
      <c r="C20" s="358" t="s">
        <v>543</v>
      </c>
      <c r="D20" s="352" t="s">
        <v>544</v>
      </c>
      <c r="E20" s="352"/>
      <c r="F20" s="352" t="s">
        <v>26</v>
      </c>
      <c r="G20" s="352"/>
      <c r="H20" s="350"/>
      <c r="I20" s="378"/>
    </row>
    <row r="21" spans="1:9" ht="127.5">
      <c r="A21" s="352" t="s">
        <v>545</v>
      </c>
      <c r="B21" s="352" t="s">
        <v>546</v>
      </c>
      <c r="C21" s="358" t="s">
        <v>547</v>
      </c>
      <c r="D21" s="352" t="s">
        <v>548</v>
      </c>
      <c r="E21" s="352"/>
      <c r="F21" s="352" t="s">
        <v>26</v>
      </c>
      <c r="G21" s="352"/>
      <c r="H21" s="350"/>
      <c r="I21" s="383"/>
    </row>
    <row r="22" spans="1:9" ht="153">
      <c r="A22" s="355" t="s">
        <v>549</v>
      </c>
      <c r="B22" s="355" t="s">
        <v>550</v>
      </c>
      <c r="C22" s="397" t="s">
        <v>551</v>
      </c>
      <c r="D22" s="355" t="s">
        <v>552</v>
      </c>
      <c r="E22" s="355"/>
      <c r="F22" s="355" t="s">
        <v>26</v>
      </c>
      <c r="G22" s="355"/>
      <c r="H22" s="398"/>
      <c r="I22" s="351"/>
    </row>
    <row r="23" spans="1:9" ht="153">
      <c r="A23" s="355" t="s">
        <v>553</v>
      </c>
      <c r="B23" s="352" t="s">
        <v>554</v>
      </c>
      <c r="C23" s="358" t="s">
        <v>555</v>
      </c>
      <c r="D23" s="355" t="s">
        <v>556</v>
      </c>
      <c r="E23" s="355"/>
      <c r="F23" s="355" t="s">
        <v>26</v>
      </c>
      <c r="G23" s="355"/>
      <c r="H23" s="398"/>
      <c r="I23" s="384"/>
    </row>
    <row r="24" spans="1:9" ht="140.25">
      <c r="A24" s="355" t="s">
        <v>557</v>
      </c>
      <c r="B24" s="355" t="s">
        <v>558</v>
      </c>
      <c r="C24" s="397" t="s">
        <v>559</v>
      </c>
      <c r="D24" s="355" t="s">
        <v>560</v>
      </c>
      <c r="E24" s="355"/>
      <c r="F24" s="355" t="s">
        <v>26</v>
      </c>
      <c r="G24" s="355"/>
      <c r="H24" s="398"/>
      <c r="I24" s="342"/>
    </row>
    <row r="25" spans="1:9" ht="127.5">
      <c r="A25" s="356" t="s">
        <v>561</v>
      </c>
      <c r="B25" s="356" t="s">
        <v>562</v>
      </c>
      <c r="C25" s="399" t="s">
        <v>563</v>
      </c>
      <c r="D25" s="356" t="s">
        <v>564</v>
      </c>
      <c r="E25" s="356"/>
      <c r="F25" s="356" t="s">
        <v>26</v>
      </c>
      <c r="G25" s="356"/>
      <c r="H25" s="382"/>
      <c r="I25" s="342"/>
    </row>
    <row r="26" spans="1:9">
      <c r="A26" s="342"/>
      <c r="B26" s="384"/>
      <c r="C26" s="342"/>
      <c r="D26" s="342"/>
      <c r="E26" s="342"/>
      <c r="F26" s="342"/>
      <c r="G26" s="342"/>
      <c r="H26" s="342"/>
      <c r="I26" s="342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3" sqref="I3"/>
    </sheetView>
  </sheetViews>
  <sheetFormatPr defaultRowHeight="13.5"/>
  <cols>
    <col min="1" max="1" width="23.875" customWidth="1"/>
    <col min="2" max="2" width="22.875" customWidth="1"/>
    <col min="3" max="3" width="20" customWidth="1"/>
    <col min="4" max="4" width="21.875" customWidth="1"/>
  </cols>
  <sheetData>
    <row r="1" spans="1:11" ht="15" thickBot="1">
      <c r="A1" s="433"/>
      <c r="B1" s="434"/>
      <c r="C1" s="434"/>
      <c r="D1" s="434"/>
      <c r="E1" s="434"/>
      <c r="F1" s="435"/>
      <c r="G1" s="436"/>
      <c r="H1" s="437"/>
      <c r="I1" s="438"/>
      <c r="J1" s="439"/>
      <c r="K1" s="400"/>
    </row>
    <row r="2" spans="1:11" ht="25.5">
      <c r="A2" s="402" t="s">
        <v>25</v>
      </c>
      <c r="B2" s="167" t="s">
        <v>565</v>
      </c>
      <c r="C2" s="167"/>
      <c r="D2" s="167"/>
      <c r="E2" s="167"/>
      <c r="F2" s="167"/>
      <c r="G2" s="440"/>
      <c r="H2" s="437"/>
      <c r="I2" s="438"/>
      <c r="J2" s="439"/>
      <c r="K2" s="400"/>
    </row>
    <row r="3" spans="1:11" ht="38.25">
      <c r="A3" s="403" t="s">
        <v>27</v>
      </c>
      <c r="B3" s="167" t="s">
        <v>28</v>
      </c>
      <c r="C3" s="167"/>
      <c r="D3" s="167"/>
      <c r="E3" s="167"/>
      <c r="F3" s="167"/>
      <c r="G3" s="440"/>
      <c r="H3" s="437"/>
      <c r="I3" s="438"/>
      <c r="J3" s="439"/>
      <c r="K3" s="400"/>
    </row>
    <row r="4" spans="1:11" ht="14.25">
      <c r="A4" s="402" t="s">
        <v>30</v>
      </c>
      <c r="B4" s="168"/>
      <c r="C4" s="168"/>
      <c r="D4" s="168"/>
      <c r="E4" s="168"/>
      <c r="F4" s="168"/>
      <c r="G4" s="440"/>
      <c r="H4" s="437"/>
      <c r="I4" s="438"/>
      <c r="J4" s="441"/>
      <c r="K4" s="400"/>
    </row>
    <row r="5" spans="1:11" ht="14.25">
      <c r="A5" s="442" t="s">
        <v>26</v>
      </c>
      <c r="B5" s="443" t="s">
        <v>29</v>
      </c>
      <c r="C5" s="443" t="s">
        <v>31</v>
      </c>
      <c r="D5" s="444" t="s">
        <v>32</v>
      </c>
      <c r="E5" s="184" t="s">
        <v>33</v>
      </c>
      <c r="F5" s="184"/>
      <c r="G5" s="445"/>
      <c r="H5" s="445"/>
      <c r="I5" s="446"/>
      <c r="J5" s="439"/>
      <c r="K5" s="400"/>
    </row>
    <row r="6" spans="1:11" ht="15" thickBot="1">
      <c r="A6" s="447">
        <v>3</v>
      </c>
      <c r="B6" s="448">
        <v>0</v>
      </c>
      <c r="C6" s="448">
        <v>0</v>
      </c>
      <c r="D6" s="449">
        <v>0</v>
      </c>
      <c r="E6" s="183">
        <v>3</v>
      </c>
      <c r="F6" s="183"/>
      <c r="G6" s="445"/>
      <c r="H6" s="445"/>
      <c r="I6" s="446"/>
      <c r="J6" s="439"/>
      <c r="K6" s="400"/>
    </row>
    <row r="7" spans="1:11" ht="14.25">
      <c r="A7" s="439"/>
      <c r="B7" s="439"/>
      <c r="C7" s="439"/>
      <c r="D7" s="450"/>
      <c r="E7" s="450"/>
      <c r="F7" s="450"/>
      <c r="G7" s="450"/>
      <c r="H7" s="450"/>
      <c r="I7" s="446"/>
      <c r="J7" s="439"/>
      <c r="K7" s="400"/>
    </row>
    <row r="8" spans="1:11" ht="51">
      <c r="A8" s="404" t="s">
        <v>35</v>
      </c>
      <c r="B8" s="404" t="s">
        <v>36</v>
      </c>
      <c r="C8" s="404" t="s">
        <v>37</v>
      </c>
      <c r="D8" s="404" t="s">
        <v>38</v>
      </c>
      <c r="E8" s="405" t="s">
        <v>39</v>
      </c>
      <c r="F8" s="405" t="s">
        <v>40</v>
      </c>
      <c r="G8" s="405" t="s">
        <v>41</v>
      </c>
      <c r="H8" s="404" t="s">
        <v>42</v>
      </c>
      <c r="I8" s="406"/>
      <c r="J8" s="439"/>
      <c r="K8" s="400"/>
    </row>
    <row r="9" spans="1:11" ht="14.25">
      <c r="A9" s="407"/>
      <c r="B9" s="407" t="s">
        <v>566</v>
      </c>
      <c r="C9" s="408"/>
      <c r="D9" s="408"/>
      <c r="E9" s="408"/>
      <c r="F9" s="408"/>
      <c r="G9" s="408"/>
      <c r="H9" s="409"/>
      <c r="I9" s="410"/>
      <c r="J9" s="439"/>
      <c r="K9" s="400"/>
    </row>
    <row r="10" spans="1:11" ht="63.75">
      <c r="A10" s="482"/>
      <c r="B10" s="400"/>
      <c r="C10" s="424"/>
      <c r="D10" s="451" t="s">
        <v>105</v>
      </c>
      <c r="E10" s="452"/>
      <c r="F10" s="423" t="s">
        <v>26</v>
      </c>
      <c r="G10" s="411"/>
      <c r="H10" s="453"/>
      <c r="I10" s="454"/>
      <c r="J10" s="455"/>
      <c r="K10" s="400"/>
    </row>
    <row r="11" spans="1:11" ht="63.75">
      <c r="A11" s="457"/>
      <c r="B11" s="431"/>
      <c r="C11" s="424" t="s">
        <v>567</v>
      </c>
      <c r="D11" s="451" t="s">
        <v>111</v>
      </c>
      <c r="E11" s="452"/>
      <c r="F11" s="423"/>
      <c r="G11" s="411"/>
      <c r="H11" s="453"/>
      <c r="I11" s="454"/>
      <c r="J11" s="456"/>
      <c r="K11" s="400"/>
    </row>
    <row r="12" spans="1:11" ht="63.75">
      <c r="A12" s="431" t="s">
        <v>568</v>
      </c>
      <c r="B12" s="431" t="s">
        <v>104</v>
      </c>
      <c r="C12" s="424" t="s">
        <v>569</v>
      </c>
      <c r="D12" s="451" t="s">
        <v>112</v>
      </c>
      <c r="E12" s="452"/>
      <c r="F12" s="423"/>
      <c r="G12" s="411"/>
      <c r="H12" s="453"/>
      <c r="I12" s="454"/>
      <c r="J12" s="456"/>
      <c r="K12" s="481"/>
    </row>
    <row r="13" spans="1:11" ht="63.75">
      <c r="A13" s="431"/>
      <c r="B13" s="431"/>
      <c r="C13" s="460" t="s">
        <v>570</v>
      </c>
      <c r="D13" s="461" t="s">
        <v>113</v>
      </c>
      <c r="E13" s="465"/>
      <c r="F13" s="427"/>
      <c r="G13" s="420"/>
      <c r="H13" s="463"/>
      <c r="I13" s="454"/>
      <c r="J13" s="456"/>
      <c r="K13" s="400"/>
    </row>
    <row r="14" spans="1:11">
      <c r="A14" s="431"/>
      <c r="B14" s="431"/>
      <c r="C14" s="460"/>
      <c r="D14" s="461"/>
      <c r="E14" s="462"/>
      <c r="F14" s="494"/>
      <c r="G14" s="426"/>
      <c r="H14" s="469"/>
      <c r="I14" s="454"/>
      <c r="J14" s="456"/>
      <c r="K14" s="400"/>
    </row>
    <row r="15" spans="1:11">
      <c r="A15" s="432"/>
      <c r="B15" s="432"/>
      <c r="C15" s="425"/>
      <c r="D15" s="458"/>
      <c r="E15" s="459"/>
      <c r="F15" s="466"/>
      <c r="G15" s="467"/>
      <c r="H15" s="495"/>
      <c r="I15" s="454"/>
      <c r="J15" s="456"/>
      <c r="K15" s="400"/>
    </row>
    <row r="16" spans="1:11">
      <c r="A16" s="421"/>
      <c r="B16" s="483" t="s">
        <v>571</v>
      </c>
      <c r="C16" s="419"/>
      <c r="D16" s="419"/>
      <c r="E16" s="419"/>
      <c r="F16" s="419"/>
      <c r="G16" s="419"/>
      <c r="H16" s="428"/>
      <c r="I16" s="454"/>
      <c r="J16" s="456"/>
      <c r="K16" s="496"/>
    </row>
    <row r="17" spans="1:11" ht="102">
      <c r="A17" s="411" t="s">
        <v>506</v>
      </c>
      <c r="B17" s="411" t="s">
        <v>572</v>
      </c>
      <c r="C17" s="422" t="s">
        <v>573</v>
      </c>
      <c r="D17" s="422" t="s">
        <v>574</v>
      </c>
      <c r="E17" s="411"/>
      <c r="F17" s="411" t="s">
        <v>26</v>
      </c>
      <c r="G17" s="411"/>
      <c r="H17" s="415"/>
      <c r="I17" s="454"/>
      <c r="J17" s="456"/>
      <c r="K17" s="456"/>
    </row>
    <row r="18" spans="1:11" ht="89.25">
      <c r="A18" s="411" t="s">
        <v>510</v>
      </c>
      <c r="B18" s="411" t="s">
        <v>575</v>
      </c>
      <c r="C18" s="422" t="s">
        <v>576</v>
      </c>
      <c r="D18" s="422" t="s">
        <v>513</v>
      </c>
      <c r="E18" s="411"/>
      <c r="F18" s="411" t="s">
        <v>26</v>
      </c>
      <c r="G18" s="413"/>
      <c r="H18" s="414"/>
      <c r="I18" s="454"/>
      <c r="J18" s="456"/>
      <c r="K18" s="456"/>
    </row>
    <row r="19" spans="1:11" ht="14.25">
      <c r="A19" s="417"/>
      <c r="B19" s="417"/>
      <c r="C19" s="429"/>
      <c r="D19" s="429"/>
      <c r="E19" s="417"/>
      <c r="F19" s="417"/>
      <c r="G19" s="417"/>
      <c r="H19" s="485"/>
      <c r="I19" s="410"/>
      <c r="J19" s="439"/>
      <c r="K19" s="439"/>
    </row>
    <row r="20" spans="1:11" ht="14.25">
      <c r="A20" s="417"/>
      <c r="B20" s="417"/>
      <c r="C20" s="429"/>
      <c r="D20" s="429"/>
      <c r="E20" s="417"/>
      <c r="F20" s="486"/>
      <c r="G20" s="487"/>
      <c r="H20" s="486"/>
      <c r="I20" s="454"/>
      <c r="J20" s="456"/>
      <c r="K20" s="456"/>
    </row>
    <row r="21" spans="1:11" ht="14.25">
      <c r="A21" s="400"/>
      <c r="B21" s="400"/>
      <c r="C21" s="400"/>
      <c r="D21" s="400"/>
      <c r="E21" s="400"/>
      <c r="F21" s="400"/>
      <c r="G21" s="400"/>
      <c r="H21" s="400"/>
      <c r="I21" s="480"/>
      <c r="J21" s="456"/>
      <c r="K21" s="456"/>
    </row>
    <row r="22" spans="1:11" ht="14.25">
      <c r="A22" s="456"/>
      <c r="B22" s="456"/>
      <c r="C22" s="456"/>
      <c r="D22" s="456"/>
      <c r="E22" s="456"/>
      <c r="F22" s="416"/>
      <c r="G22" s="456"/>
      <c r="H22" s="456"/>
      <c r="I22" s="410"/>
      <c r="J22" s="439"/>
      <c r="K22" s="439"/>
    </row>
    <row r="23" spans="1:11">
      <c r="A23" s="456"/>
      <c r="B23" s="456"/>
      <c r="C23" s="456"/>
      <c r="D23" s="456"/>
      <c r="E23" s="456"/>
      <c r="F23" s="417"/>
      <c r="G23" s="456"/>
      <c r="H23" s="456"/>
      <c r="I23" s="454"/>
      <c r="J23" s="456"/>
      <c r="K23" s="45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I12" sqref="I12"/>
    </sheetView>
  </sheetViews>
  <sheetFormatPr defaultRowHeight="13.5"/>
  <cols>
    <col min="1" max="1" width="30.875" style="400" customWidth="1"/>
    <col min="2" max="2" width="37.875" style="400" customWidth="1"/>
    <col min="3" max="3" width="20.125" style="400" customWidth="1"/>
    <col min="4" max="4" width="16.75" style="400" customWidth="1"/>
    <col min="5" max="5" width="12.75" style="400" customWidth="1"/>
    <col min="6" max="6" width="10.5" style="400" customWidth="1"/>
    <col min="7" max="16384" width="9" style="400"/>
  </cols>
  <sheetData>
    <row r="1" spans="1:10" ht="15" thickBot="1">
      <c r="A1" s="433"/>
      <c r="B1" s="434"/>
      <c r="C1" s="434"/>
      <c r="D1" s="434"/>
      <c r="E1" s="434"/>
      <c r="F1" s="435"/>
      <c r="G1" s="436"/>
      <c r="H1" s="437"/>
      <c r="I1" s="438"/>
      <c r="J1" s="439"/>
    </row>
    <row r="2" spans="1:10" ht="14.25">
      <c r="A2" s="402" t="s">
        <v>25</v>
      </c>
      <c r="B2" s="167" t="s">
        <v>472</v>
      </c>
      <c r="C2" s="167"/>
      <c r="D2" s="167"/>
      <c r="E2" s="167"/>
      <c r="F2" s="167"/>
      <c r="G2" s="440"/>
      <c r="H2" s="437"/>
      <c r="I2" s="438"/>
      <c r="J2" s="439"/>
    </row>
    <row r="3" spans="1:10" ht="14.25">
      <c r="A3" s="403" t="s">
        <v>27</v>
      </c>
      <c r="B3" s="167" t="s">
        <v>28</v>
      </c>
      <c r="C3" s="167"/>
      <c r="D3" s="167"/>
      <c r="E3" s="167"/>
      <c r="F3" s="167"/>
      <c r="G3" s="440"/>
      <c r="H3" s="437"/>
      <c r="I3" s="438"/>
      <c r="J3" s="439"/>
    </row>
    <row r="4" spans="1:10" ht="14.25">
      <c r="A4" s="402" t="s">
        <v>30</v>
      </c>
      <c r="B4" s="168"/>
      <c r="C4" s="168"/>
      <c r="D4" s="168"/>
      <c r="E4" s="168"/>
      <c r="F4" s="168"/>
      <c r="G4" s="440"/>
      <c r="H4" s="437"/>
      <c r="I4" s="438"/>
      <c r="J4" s="441"/>
    </row>
    <row r="5" spans="1:10" ht="14.25">
      <c r="A5" s="269" t="s">
        <v>26</v>
      </c>
      <c r="B5" s="443" t="s">
        <v>29</v>
      </c>
      <c r="C5" s="443" t="s">
        <v>31</v>
      </c>
      <c r="D5" s="444" t="s">
        <v>32</v>
      </c>
      <c r="E5" s="184" t="s">
        <v>33</v>
      </c>
      <c r="F5" s="184"/>
      <c r="G5" s="445"/>
      <c r="H5" s="445"/>
      <c r="I5" s="446"/>
      <c r="J5" s="439"/>
    </row>
    <row r="6" spans="1:10" ht="15" thickBot="1">
      <c r="A6" s="180">
        <f>COUNTIF(F10:F1013, "Pass")</f>
        <v>4</v>
      </c>
      <c r="B6" s="449">
        <f>COUNTIF(A10:A1013, "Fail")</f>
        <v>0</v>
      </c>
      <c r="C6" s="448">
        <f>E6-D6-B6-A6</f>
        <v>1</v>
      </c>
      <c r="D6" s="449">
        <f>COUNTIF(F$10:F$1013,"N/A")</f>
        <v>0</v>
      </c>
      <c r="E6" s="183">
        <f>COUNTA(A10:A1013)</f>
        <v>5</v>
      </c>
      <c r="F6" s="183"/>
      <c r="G6" s="445"/>
      <c r="H6" s="445"/>
      <c r="I6" s="446"/>
      <c r="J6" s="439"/>
    </row>
    <row r="7" spans="1:10" ht="14.25">
      <c r="A7" s="439"/>
      <c r="B7" s="439"/>
      <c r="C7" s="439"/>
      <c r="D7" s="450"/>
      <c r="E7" s="450"/>
      <c r="F7" s="450"/>
      <c r="G7" s="450"/>
      <c r="H7" s="450"/>
      <c r="I7" s="446"/>
      <c r="J7" s="439"/>
    </row>
    <row r="8" spans="1:10" ht="38.25">
      <c r="A8" s="404" t="s">
        <v>35</v>
      </c>
      <c r="B8" s="404" t="s">
        <v>36</v>
      </c>
      <c r="C8" s="404" t="s">
        <v>37</v>
      </c>
      <c r="D8" s="404" t="s">
        <v>38</v>
      </c>
      <c r="E8" s="405" t="s">
        <v>39</v>
      </c>
      <c r="F8" s="405" t="s">
        <v>40</v>
      </c>
      <c r="G8" s="405" t="s">
        <v>41</v>
      </c>
      <c r="H8" s="404" t="s">
        <v>42</v>
      </c>
      <c r="I8" s="406"/>
      <c r="J8" s="439"/>
    </row>
    <row r="9" spans="1:10" ht="14.25">
      <c r="A9" s="407"/>
      <c r="B9" s="407" t="s">
        <v>577</v>
      </c>
      <c r="C9" s="408"/>
      <c r="D9" s="408"/>
      <c r="E9" s="408"/>
      <c r="F9" s="408"/>
      <c r="G9" s="408"/>
      <c r="H9" s="409"/>
      <c r="I9" s="410"/>
      <c r="J9" s="439"/>
    </row>
    <row r="10" spans="1:10" ht="25.5">
      <c r="A10" s="475" t="s">
        <v>578</v>
      </c>
      <c r="B10" s="411" t="s">
        <v>579</v>
      </c>
      <c r="C10" s="412"/>
      <c r="D10" s="488" t="s">
        <v>518</v>
      </c>
      <c r="E10" s="489"/>
      <c r="F10" s="411" t="s">
        <v>26</v>
      </c>
      <c r="G10" s="411"/>
      <c r="H10" s="490"/>
      <c r="I10" s="454"/>
      <c r="J10" s="455"/>
    </row>
    <row r="11" spans="1:10" ht="25.5">
      <c r="A11" s="475" t="s">
        <v>580</v>
      </c>
      <c r="B11" s="411" t="s">
        <v>581</v>
      </c>
      <c r="C11" s="411"/>
      <c r="D11" s="491" t="s">
        <v>582</v>
      </c>
      <c r="E11" s="492"/>
      <c r="F11" s="411" t="s">
        <v>26</v>
      </c>
      <c r="G11" s="411"/>
      <c r="H11" s="490"/>
      <c r="I11" s="454"/>
      <c r="J11" s="484"/>
    </row>
    <row r="12" spans="1:10">
      <c r="A12" s="431" t="s">
        <v>583</v>
      </c>
      <c r="B12" s="420" t="s">
        <v>584</v>
      </c>
      <c r="C12" s="464"/>
      <c r="D12" s="493"/>
      <c r="E12" s="465"/>
      <c r="F12" s="427"/>
      <c r="G12" s="420"/>
      <c r="H12" s="463"/>
      <c r="I12" s="454"/>
      <c r="J12" s="456"/>
    </row>
    <row r="13" spans="1:10">
      <c r="A13" s="470"/>
      <c r="B13" s="470" t="s">
        <v>585</v>
      </c>
      <c r="C13" s="470"/>
      <c r="D13" s="470"/>
      <c r="E13" s="470"/>
      <c r="F13" s="470"/>
      <c r="G13" s="470"/>
      <c r="H13" s="470"/>
      <c r="I13" s="454"/>
      <c r="J13" s="484"/>
    </row>
    <row r="14" spans="1:10" ht="102">
      <c r="A14" s="471" t="s">
        <v>586</v>
      </c>
      <c r="B14" s="472" t="s">
        <v>587</v>
      </c>
      <c r="C14" s="473" t="s">
        <v>588</v>
      </c>
      <c r="D14" s="473" t="s">
        <v>589</v>
      </c>
      <c r="E14" s="472"/>
      <c r="F14" s="472" t="s">
        <v>26</v>
      </c>
      <c r="G14" s="472"/>
      <c r="H14" s="474"/>
      <c r="I14" s="454"/>
      <c r="J14" s="484"/>
    </row>
    <row r="15" spans="1:10" ht="76.5">
      <c r="A15" s="475" t="s">
        <v>590</v>
      </c>
      <c r="B15" s="476" t="s">
        <v>591</v>
      </c>
      <c r="C15" s="422" t="s">
        <v>592</v>
      </c>
      <c r="D15" s="422" t="s">
        <v>593</v>
      </c>
      <c r="E15" s="411"/>
      <c r="F15" s="477" t="s">
        <v>26</v>
      </c>
      <c r="G15" s="478"/>
      <c r="H15" s="479"/>
      <c r="I15" s="454"/>
      <c r="J15" s="456"/>
    </row>
    <row r="16" spans="1:10">
      <c r="A16" s="481"/>
      <c r="B16" s="181"/>
      <c r="C16" s="268"/>
      <c r="D16" s="182"/>
      <c r="E16" s="270"/>
      <c r="F16" s="504"/>
      <c r="G16" s="505"/>
      <c r="H16" s="506"/>
      <c r="I16" s="454"/>
      <c r="J16" s="456"/>
    </row>
    <row r="17" spans="1:11">
      <c r="A17" s="468"/>
      <c r="B17" s="507"/>
      <c r="C17" s="417"/>
      <c r="D17" s="508"/>
      <c r="E17" s="509"/>
      <c r="F17" s="507"/>
      <c r="G17" s="417"/>
      <c r="H17" s="485"/>
      <c r="I17" s="454"/>
      <c r="J17" s="456"/>
      <c r="K17" s="456"/>
    </row>
    <row r="18" spans="1:11">
      <c r="I18" s="454"/>
      <c r="J18" s="456"/>
      <c r="K18" s="456"/>
    </row>
    <row r="19" spans="1:11" ht="14.25">
      <c r="I19" s="410"/>
      <c r="J19" s="439"/>
      <c r="K19" s="439"/>
    </row>
    <row r="20" spans="1:11">
      <c r="I20" s="454"/>
      <c r="J20" s="456"/>
      <c r="K20" s="456"/>
    </row>
    <row r="21" spans="1:11" ht="14.25">
      <c r="I21" s="480"/>
      <c r="J21" s="456"/>
      <c r="K21" s="456"/>
    </row>
    <row r="22" spans="1:11" ht="14.25">
      <c r="A22" s="456"/>
      <c r="B22" s="484"/>
      <c r="C22" s="456"/>
      <c r="D22" s="456"/>
      <c r="E22" s="456"/>
      <c r="F22" s="430"/>
      <c r="G22" s="456"/>
      <c r="H22" s="456"/>
      <c r="I22" s="410"/>
      <c r="J22" s="439"/>
      <c r="K22" s="439"/>
    </row>
    <row r="23" spans="1:11">
      <c r="A23" s="456"/>
      <c r="B23" s="484"/>
      <c r="C23" s="456"/>
      <c r="D23" s="456"/>
      <c r="E23" s="456"/>
      <c r="F23" s="417"/>
      <c r="G23" s="456"/>
      <c r="H23" s="456"/>
      <c r="I23" s="454"/>
      <c r="J23" s="456"/>
      <c r="K23" s="456"/>
    </row>
  </sheetData>
  <mergeCells count="5">
    <mergeCell ref="B2:F2"/>
    <mergeCell ref="B3:F3"/>
    <mergeCell ref="B4:F4"/>
    <mergeCell ref="E5:F5"/>
    <mergeCell ref="E6:F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topLeftCell="A10" workbookViewId="0">
      <selection activeCell="F49" sqref="F49"/>
    </sheetView>
  </sheetViews>
  <sheetFormatPr defaultRowHeight="12.75"/>
  <cols>
    <col min="1" max="1" width="1.375" style="8" customWidth="1"/>
    <col min="2" max="2" width="13.5" style="37" customWidth="1"/>
    <col min="3" max="3" width="38.125" style="38" customWidth="1"/>
    <col min="4" max="4" width="29.125" style="38" bestFit="1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179" t="s">
        <v>1</v>
      </c>
      <c r="C3" s="179"/>
      <c r="D3" s="173" t="str">
        <f>Cover!C4</f>
        <v>&lt;Project Name&gt;</v>
      </c>
      <c r="E3" s="173"/>
      <c r="F3" s="173"/>
    </row>
    <row r="4" spans="2:6">
      <c r="B4" s="179" t="s">
        <v>4</v>
      </c>
      <c r="C4" s="179"/>
      <c r="D4" s="173" t="str">
        <f>Cover!C5</f>
        <v>&lt;Project Code&gt;</v>
      </c>
      <c r="E4" s="173"/>
      <c r="F4" s="173"/>
    </row>
    <row r="5" spans="2:6" s="43" customFormat="1" ht="84.75" customHeight="1">
      <c r="B5" s="177" t="s">
        <v>18</v>
      </c>
      <c r="C5" s="177"/>
      <c r="D5" s="178" t="s">
        <v>19</v>
      </c>
      <c r="E5" s="178"/>
      <c r="F5" s="178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145" t="s">
        <v>20</v>
      </c>
      <c r="C8" s="146" t="s">
        <v>21</v>
      </c>
      <c r="D8" s="146" t="s">
        <v>22</v>
      </c>
      <c r="E8" s="146" t="s">
        <v>23</v>
      </c>
      <c r="F8" s="146" t="s">
        <v>24</v>
      </c>
    </row>
    <row r="9" spans="2:6" ht="13.5">
      <c r="B9" s="147" t="s">
        <v>368</v>
      </c>
      <c r="C9" s="148" t="s">
        <v>54</v>
      </c>
      <c r="D9" s="149" t="s">
        <v>55</v>
      </c>
      <c r="E9" s="150"/>
      <c r="F9" s="151"/>
    </row>
    <row r="10" spans="2:6" ht="13.5">
      <c r="B10" s="147" t="s">
        <v>367</v>
      </c>
      <c r="C10" s="148" t="s">
        <v>96</v>
      </c>
      <c r="D10" s="149" t="s">
        <v>55</v>
      </c>
      <c r="E10" s="150"/>
      <c r="F10" s="151"/>
    </row>
    <row r="11" spans="2:6" ht="13.5">
      <c r="B11" s="147" t="s">
        <v>369</v>
      </c>
      <c r="C11" s="148" t="s">
        <v>97</v>
      </c>
      <c r="D11" s="149" t="s">
        <v>55</v>
      </c>
      <c r="E11" s="150"/>
      <c r="F11" s="151"/>
    </row>
    <row r="12" spans="2:6" ht="25.5">
      <c r="B12" s="147" t="s">
        <v>370</v>
      </c>
      <c r="C12" s="152" t="s">
        <v>98</v>
      </c>
      <c r="D12" s="149" t="s">
        <v>100</v>
      </c>
      <c r="E12" s="150"/>
      <c r="F12" s="151"/>
    </row>
    <row r="13" spans="2:6" ht="13.5">
      <c r="B13" s="147" t="s">
        <v>460</v>
      </c>
      <c r="C13" s="148" t="s">
        <v>184</v>
      </c>
      <c r="D13" s="149" t="s">
        <v>100</v>
      </c>
      <c r="E13" s="150"/>
      <c r="F13" s="151"/>
    </row>
    <row r="14" spans="2:6" ht="25.5">
      <c r="B14" s="147" t="s">
        <v>371</v>
      </c>
      <c r="C14" s="152" t="s">
        <v>185</v>
      </c>
      <c r="D14" s="153" t="s">
        <v>186</v>
      </c>
      <c r="E14" s="151"/>
      <c r="F14" s="151"/>
    </row>
    <row r="15" spans="2:6" ht="13.5">
      <c r="B15" s="147" t="s">
        <v>461</v>
      </c>
      <c r="C15" s="152" t="s">
        <v>226</v>
      </c>
      <c r="D15" s="154" t="s">
        <v>186</v>
      </c>
      <c r="E15" s="151"/>
      <c r="F15" s="151"/>
    </row>
    <row r="16" spans="2:6" ht="13.5">
      <c r="B16" s="147" t="s">
        <v>372</v>
      </c>
      <c r="C16" s="148" t="s">
        <v>379</v>
      </c>
      <c r="D16" s="153" t="s">
        <v>224</v>
      </c>
      <c r="E16" s="151"/>
      <c r="F16" s="151"/>
    </row>
    <row r="17" spans="2:6" ht="13.5">
      <c r="B17" s="147" t="s">
        <v>462</v>
      </c>
      <c r="C17" s="148" t="s">
        <v>227</v>
      </c>
      <c r="D17" s="154" t="s">
        <v>224</v>
      </c>
      <c r="E17" s="151"/>
      <c r="F17" s="151"/>
    </row>
    <row r="18" spans="2:6" ht="13.5">
      <c r="B18" s="147" t="s">
        <v>373</v>
      </c>
      <c r="C18" s="148" t="s">
        <v>380</v>
      </c>
      <c r="D18" s="153" t="s">
        <v>243</v>
      </c>
      <c r="E18" s="151"/>
      <c r="F18" s="151"/>
    </row>
    <row r="19" spans="2:6" ht="14.25">
      <c r="B19" s="147" t="s">
        <v>463</v>
      </c>
      <c r="C19" s="148" t="s">
        <v>244</v>
      </c>
      <c r="D19" s="155" t="s">
        <v>243</v>
      </c>
      <c r="E19" s="151"/>
      <c r="F19" s="151"/>
    </row>
    <row r="20" spans="2:6" ht="14.25">
      <c r="B20" s="147" t="s">
        <v>374</v>
      </c>
      <c r="C20" s="148" t="s">
        <v>381</v>
      </c>
      <c r="D20" s="155" t="s">
        <v>378</v>
      </c>
      <c r="E20" s="151"/>
      <c r="F20" s="151"/>
    </row>
    <row r="21" spans="2:6" ht="13.5">
      <c r="B21" s="147" t="s">
        <v>464</v>
      </c>
      <c r="C21" s="152" t="s">
        <v>226</v>
      </c>
      <c r="D21" s="153" t="s">
        <v>330</v>
      </c>
      <c r="E21" s="151"/>
      <c r="F21" s="151"/>
    </row>
    <row r="22" spans="2:6" ht="13.5">
      <c r="B22" s="147" t="s">
        <v>375</v>
      </c>
      <c r="C22" s="148" t="s">
        <v>384</v>
      </c>
      <c r="D22" s="153" t="s">
        <v>329</v>
      </c>
      <c r="E22" s="151"/>
      <c r="F22" s="151"/>
    </row>
    <row r="23" spans="2:6" ht="13.5">
      <c r="B23" s="147" t="s">
        <v>465</v>
      </c>
      <c r="C23" s="148" t="s">
        <v>227</v>
      </c>
      <c r="D23" s="153" t="s">
        <v>329</v>
      </c>
      <c r="E23" s="151"/>
      <c r="F23" s="151"/>
    </row>
    <row r="24" spans="2:6" ht="14.25">
      <c r="B24" s="156" t="s">
        <v>467</v>
      </c>
      <c r="C24" s="148" t="s">
        <v>382</v>
      </c>
      <c r="D24" s="158" t="s">
        <v>386</v>
      </c>
      <c r="E24" s="157"/>
      <c r="F24" s="157"/>
    </row>
    <row r="25" spans="2:6" ht="14.25">
      <c r="B25" s="156" t="s">
        <v>468</v>
      </c>
      <c r="C25" s="148" t="s">
        <v>244</v>
      </c>
      <c r="D25" s="158" t="s">
        <v>386</v>
      </c>
      <c r="E25" s="157"/>
      <c r="F25" s="157"/>
    </row>
    <row r="26" spans="2:6" ht="14.25">
      <c r="B26" s="156" t="s">
        <v>377</v>
      </c>
      <c r="C26" s="148" t="s">
        <v>383</v>
      </c>
      <c r="D26" s="158" t="s">
        <v>471</v>
      </c>
      <c r="E26" s="157"/>
      <c r="F26" s="157"/>
    </row>
    <row r="27" spans="2:6" ht="14.25">
      <c r="B27" s="156" t="s">
        <v>466</v>
      </c>
      <c r="C27" s="152" t="s">
        <v>226</v>
      </c>
      <c r="D27" s="158" t="s">
        <v>471</v>
      </c>
      <c r="E27" s="157"/>
      <c r="F27" s="157"/>
    </row>
    <row r="28" spans="2:6" ht="14.25">
      <c r="B28" s="156" t="s">
        <v>469</v>
      </c>
      <c r="C28" s="148" t="s">
        <v>385</v>
      </c>
      <c r="D28" s="158" t="s">
        <v>423</v>
      </c>
      <c r="E28" s="157"/>
      <c r="F28" s="157"/>
    </row>
    <row r="29" spans="2:6" ht="14.25">
      <c r="B29" s="497" t="s">
        <v>470</v>
      </c>
      <c r="C29" s="148" t="s">
        <v>227</v>
      </c>
      <c r="D29" s="499" t="s">
        <v>423</v>
      </c>
      <c r="E29" s="498"/>
      <c r="F29" s="498"/>
    </row>
    <row r="30" spans="2:6" ht="14.25">
      <c r="B30" s="147" t="s">
        <v>596</v>
      </c>
      <c r="C30" s="498" t="s">
        <v>594</v>
      </c>
      <c r="D30" s="499" t="s">
        <v>595</v>
      </c>
      <c r="E30" s="498"/>
      <c r="F30" s="498"/>
    </row>
    <row r="31" spans="2:6" ht="14.25">
      <c r="B31" s="503" t="s">
        <v>601</v>
      </c>
      <c r="C31" s="510" t="s">
        <v>611</v>
      </c>
      <c r="D31" s="499" t="s">
        <v>595</v>
      </c>
      <c r="E31" s="498"/>
      <c r="F31" s="498"/>
    </row>
    <row r="32" spans="2:6" ht="14.25">
      <c r="B32" s="503" t="s">
        <v>599</v>
      </c>
      <c r="C32" s="498" t="s">
        <v>597</v>
      </c>
      <c r="D32" s="499" t="s">
        <v>598</v>
      </c>
      <c r="E32" s="498"/>
      <c r="F32" s="498"/>
    </row>
    <row r="33" spans="2:6" ht="14.25">
      <c r="B33" s="497" t="s">
        <v>602</v>
      </c>
      <c r="C33" s="498" t="s">
        <v>610</v>
      </c>
      <c r="D33" s="499" t="s">
        <v>598</v>
      </c>
      <c r="E33" s="498"/>
      <c r="F33" s="498"/>
    </row>
    <row r="34" spans="2:6" ht="14.25">
      <c r="B34" s="497" t="s">
        <v>600</v>
      </c>
      <c r="C34" s="498" t="s">
        <v>603</v>
      </c>
      <c r="D34" s="499" t="s">
        <v>604</v>
      </c>
      <c r="E34" s="498"/>
      <c r="F34" s="498"/>
    </row>
    <row r="35" spans="2:6" ht="14.25">
      <c r="B35" s="497" t="s">
        <v>605</v>
      </c>
      <c r="C35" s="498" t="s">
        <v>609</v>
      </c>
      <c r="D35" s="499" t="s">
        <v>604</v>
      </c>
      <c r="E35" s="498"/>
      <c r="F35" s="498"/>
    </row>
    <row r="36" spans="2:6" ht="14.25">
      <c r="B36" s="497" t="s">
        <v>606</v>
      </c>
      <c r="C36" s="498" t="s">
        <v>607</v>
      </c>
      <c r="D36" s="499" t="s">
        <v>613</v>
      </c>
      <c r="E36" s="498"/>
      <c r="F36" s="498"/>
    </row>
    <row r="37" spans="2:6" ht="14.25">
      <c r="B37" s="497" t="s">
        <v>608</v>
      </c>
      <c r="C37" s="498" t="s">
        <v>612</v>
      </c>
      <c r="D37" s="499" t="s">
        <v>613</v>
      </c>
      <c r="E37" s="498"/>
      <c r="F37" s="498"/>
    </row>
    <row r="38" spans="2:6" ht="14.25">
      <c r="B38" s="497" t="s">
        <v>614</v>
      </c>
      <c r="C38" s="498" t="s">
        <v>615</v>
      </c>
      <c r="D38" s="499" t="s">
        <v>616</v>
      </c>
      <c r="E38" s="498"/>
      <c r="F38" s="498"/>
    </row>
    <row r="39" spans="2:6" ht="14.25">
      <c r="B39" s="497" t="s">
        <v>617</v>
      </c>
      <c r="C39" s="498" t="s">
        <v>618</v>
      </c>
      <c r="D39" s="499" t="s">
        <v>616</v>
      </c>
      <c r="E39" s="498"/>
      <c r="F39" s="498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  <hyperlink ref="D18" location="'Check QLTL-DS screen'!A1" display="'Check QLTL-DS screen'!A1"/>
    <hyperlink ref="D21" location="'Check QLTL-TM screen'!A1" display="'Check QLTL-TM screen'!A1"/>
    <hyperlink ref="D19" location="'Check QLTL-DS screen'!A1" display="Check QLTL-DS screen'"/>
    <hyperlink ref="D20" location="'Check QLTL-TM screen'!A1" display="'Check QLTL-TM screen'!A1"/>
    <hyperlink ref="D22" location="'Check QLTL-CN screen'!A1" display="'Check QLTL-CN screen'!A1"/>
    <hyperlink ref="D23" location="'Check QLTL-CN screen'!A1" display="'Check QLTL-CN screen'!A1"/>
    <hyperlink ref="D24" location="'Check QLND-DS screen'!A1" display="'Check QLND-DS screen'!A1"/>
    <hyperlink ref="D25" location="'Check QLND-DS screen'!A1" display="'Check QLND-DS screen'!A1"/>
    <hyperlink ref="D28" location="'Check QLND-CN screen'!A1" display="'Check QLND-CN screen'!A1"/>
    <hyperlink ref="D29" location="'Check QLND-CN screen'!A1" display="'Check QLND-CN screen'!A1"/>
    <hyperlink ref="D26" location="'Check QLND-TM screen'!A1" display="'Check QLND-TM screen'!A1"/>
    <hyperlink ref="D27" location="'Check QLND-TM screen'!A1" display="'Check QLND-TM screen'!A1"/>
    <hyperlink ref="D30" location="'Check XTL-TL Screen'!A1" display="Check XTL-TL Screen"/>
    <hyperlink ref="D31" location="'Check XTL-TL Screen'!A1" display="Check XTL-TL Screen"/>
    <hyperlink ref="D32" location="'Check XKQT-XKQ Screen'!A1" display="'Check XKQT-XKQ Screen"/>
    <hyperlink ref="D33" location="'Check XKQT-XKQ Screen'!A1" display="Check XKQT-XKQ Screen"/>
    <hyperlink ref="D34" location="'Check TGT-TGT Screen'!A1" display="Check TGT-TGT Screen"/>
    <hyperlink ref="D35" location="'Check TGT-TGT Screen'!A1" display="'Check TGT-TGT Screen"/>
    <hyperlink ref="D36" location="'Check TB-NTB Screen'!A1" display="'Check TB-NTB Screen"/>
    <hyperlink ref="D37" location="'Check TB-NTB Screen'!A1" display="'Check TB-NTB Screen"/>
    <hyperlink ref="D38" location="'Check KP-KPBT Screen'!A1" display="'Check KP-KPBT Screen"/>
    <hyperlink ref="D39" location="'Check KP-KPBT Screen'!A1" display="'Check KP-KPBT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workbookViewId="0">
      <selection activeCell="G40" sqref="G40"/>
    </sheetView>
  </sheetViews>
  <sheetFormatPr defaultRowHeight="12.75"/>
  <cols>
    <col min="1" max="1" width="9" style="8"/>
    <col min="2" max="2" width="13.5" style="8" customWidth="1"/>
    <col min="3" max="3" width="33.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76" t="s">
        <v>43</v>
      </c>
      <c r="C1" s="176"/>
      <c r="D1" s="176"/>
      <c r="E1" s="176"/>
      <c r="F1" s="176"/>
      <c r="G1" s="176"/>
      <c r="H1" s="176"/>
    </row>
    <row r="2" spans="1:8" ht="14.25" customHeight="1">
      <c r="A2" s="92"/>
      <c r="B2" s="92"/>
      <c r="C2" s="93"/>
      <c r="D2" s="93"/>
      <c r="E2" s="93"/>
      <c r="F2" s="93"/>
      <c r="G2" s="93"/>
      <c r="H2" s="94"/>
    </row>
    <row r="3" spans="1:8" ht="12" customHeight="1">
      <c r="B3" s="11" t="s">
        <v>1</v>
      </c>
      <c r="C3" s="173" t="s">
        <v>2</v>
      </c>
      <c r="D3" s="173"/>
      <c r="E3" s="174" t="s">
        <v>3</v>
      </c>
      <c r="F3" s="174"/>
      <c r="G3" s="95"/>
      <c r="H3" s="96"/>
    </row>
    <row r="4" spans="1:8" ht="12" customHeight="1">
      <c r="B4" s="11" t="s">
        <v>4</v>
      </c>
      <c r="C4" s="173" t="s">
        <v>5</v>
      </c>
      <c r="D4" s="173"/>
      <c r="E4" s="174" t="s">
        <v>6</v>
      </c>
      <c r="F4" s="174"/>
      <c r="G4" s="95"/>
      <c r="H4" s="96"/>
    </row>
    <row r="5" spans="1:8" ht="12" customHeight="1">
      <c r="B5" s="97" t="s">
        <v>7</v>
      </c>
      <c r="C5" s="173" t="str">
        <f>C4&amp;"_"&amp;"Test Report"&amp;"_"&amp;"vx.x"</f>
        <v>&lt;Project Code&gt;_Test Report_vx.x</v>
      </c>
      <c r="D5" s="173"/>
      <c r="E5" s="174" t="s">
        <v>8</v>
      </c>
      <c r="F5" s="174"/>
      <c r="G5" s="95"/>
      <c r="H5" s="98" t="s">
        <v>44</v>
      </c>
    </row>
    <row r="6" spans="1:8" ht="21.75" customHeight="1">
      <c r="A6" s="92"/>
      <c r="B6" s="97" t="s">
        <v>45</v>
      </c>
      <c r="C6" s="175" t="s">
        <v>46</v>
      </c>
      <c r="D6" s="175"/>
      <c r="E6" s="175"/>
      <c r="F6" s="175"/>
      <c r="G6" s="175"/>
      <c r="H6" s="175"/>
    </row>
    <row r="7" spans="1:8" ht="14.25" customHeight="1">
      <c r="A7" s="92"/>
      <c r="B7" s="99"/>
      <c r="C7" s="100"/>
      <c r="D7" s="93"/>
      <c r="E7" s="93"/>
      <c r="F7" s="93"/>
      <c r="G7" s="93"/>
      <c r="H7" s="94"/>
    </row>
    <row r="8" spans="1:8">
      <c r="B8" s="99"/>
      <c r="C8" s="100"/>
      <c r="D8" s="93"/>
      <c r="E8" s="93"/>
      <c r="F8" s="93"/>
      <c r="G8" s="93"/>
      <c r="H8" s="94"/>
    </row>
    <row r="9" spans="1:8">
      <c r="A9" s="101"/>
      <c r="B9" s="101"/>
      <c r="C9" s="101"/>
      <c r="D9" s="101"/>
      <c r="E9" s="101"/>
      <c r="F9" s="101"/>
      <c r="G9" s="101"/>
      <c r="H9" s="101"/>
    </row>
    <row r="10" spans="1:8">
      <c r="A10" s="401"/>
      <c r="B10" s="511" t="s">
        <v>20</v>
      </c>
      <c r="C10" s="511" t="s">
        <v>47</v>
      </c>
      <c r="D10" s="512" t="s">
        <v>26</v>
      </c>
      <c r="E10" s="511" t="s">
        <v>29</v>
      </c>
      <c r="F10" s="511" t="s">
        <v>31</v>
      </c>
      <c r="G10" s="511" t="s">
        <v>32</v>
      </c>
      <c r="H10" s="512" t="s">
        <v>48</v>
      </c>
    </row>
    <row r="11" spans="1:8">
      <c r="A11" s="418"/>
      <c r="B11" s="500">
        <v>1</v>
      </c>
      <c r="C11" s="500" t="str">
        <f>'Check Login Screen'!B2</f>
        <v>Check Login Screen</v>
      </c>
      <c r="D11" s="500">
        <f>'Check Login Screen'!A6</f>
        <v>11</v>
      </c>
      <c r="E11" s="500">
        <f>'Check Login Screen'!B6</f>
        <v>0</v>
      </c>
      <c r="F11" s="500">
        <f>'Check Login Screen'!C6</f>
        <v>0</v>
      </c>
      <c r="G11" s="500">
        <f>'Check Login Screen'!D6</f>
        <v>0</v>
      </c>
      <c r="H11" s="500">
        <f>'Check Login Screen'!E6</f>
        <v>11</v>
      </c>
    </row>
    <row r="12" spans="1:8">
      <c r="A12" s="418"/>
      <c r="B12" s="500" t="s">
        <v>370</v>
      </c>
      <c r="C12" s="500" t="str">
        <f>'Check QLKT-DS screen'!B2</f>
        <v>Check Quản lý kỳ thi - Danh sách  Screen</v>
      </c>
      <c r="D12" s="500">
        <f>'Check QLKT-DS screen'!A6</f>
        <v>6</v>
      </c>
      <c r="E12" s="500">
        <f>'Check QLKT-DS screen'!B6</f>
        <v>0</v>
      </c>
      <c r="F12" s="500">
        <f>'Check QLKT-DS screen'!C6</f>
        <v>0</v>
      </c>
      <c r="G12" s="500">
        <f>'Check QLKT-DS screen'!D6</f>
        <v>0</v>
      </c>
      <c r="H12" s="500">
        <f>'Check QLKT-DS screen'!E6</f>
        <v>6</v>
      </c>
    </row>
    <row r="13" spans="1:8" ht="25.5">
      <c r="A13" s="418"/>
      <c r="B13" s="500" t="s">
        <v>371</v>
      </c>
      <c r="C13" s="502" t="s">
        <v>228</v>
      </c>
      <c r="D13" s="500">
        <v>17</v>
      </c>
      <c r="E13" s="500">
        <v>0</v>
      </c>
      <c r="F13" s="500">
        <v>0</v>
      </c>
      <c r="G13" s="500">
        <v>0</v>
      </c>
      <c r="H13" s="500">
        <v>17</v>
      </c>
    </row>
    <row r="14" spans="1:8">
      <c r="A14" s="418"/>
      <c r="B14" s="500" t="s">
        <v>372</v>
      </c>
      <c r="C14" s="502" t="s">
        <v>187</v>
      </c>
      <c r="D14" s="500">
        <v>14</v>
      </c>
      <c r="E14" s="500">
        <v>0</v>
      </c>
      <c r="F14" s="500">
        <v>0</v>
      </c>
      <c r="G14" s="500">
        <v>0</v>
      </c>
      <c r="H14" s="500">
        <v>14</v>
      </c>
    </row>
    <row r="15" spans="1:8">
      <c r="A15" s="418"/>
      <c r="B15" s="500" t="s">
        <v>373</v>
      </c>
      <c r="C15" s="502" t="s">
        <v>245</v>
      </c>
      <c r="D15" s="500">
        <v>6</v>
      </c>
      <c r="E15" s="500">
        <v>0</v>
      </c>
      <c r="F15" s="500">
        <v>0</v>
      </c>
      <c r="G15" s="500">
        <v>0</v>
      </c>
      <c r="H15" s="500">
        <v>6</v>
      </c>
    </row>
    <row r="16" spans="1:8">
      <c r="A16" s="418"/>
      <c r="B16" s="500" t="s">
        <v>374</v>
      </c>
      <c r="C16" s="502" t="s">
        <v>327</v>
      </c>
      <c r="D16" s="500">
        <v>18</v>
      </c>
      <c r="E16" s="500">
        <v>0</v>
      </c>
      <c r="F16" s="500">
        <v>0</v>
      </c>
      <c r="G16" s="500">
        <v>0</v>
      </c>
      <c r="H16" s="500">
        <v>18</v>
      </c>
    </row>
    <row r="17" spans="1:8">
      <c r="A17" s="418"/>
      <c r="B17" s="500" t="s">
        <v>375</v>
      </c>
      <c r="C17" s="502" t="s">
        <v>275</v>
      </c>
      <c r="D17" s="500">
        <v>16</v>
      </c>
      <c r="E17" s="500">
        <v>0</v>
      </c>
      <c r="F17" s="500">
        <v>0</v>
      </c>
      <c r="G17" s="500">
        <v>0</v>
      </c>
      <c r="H17" s="500">
        <v>16</v>
      </c>
    </row>
    <row r="18" spans="1:8">
      <c r="A18" s="418"/>
      <c r="B18" s="500" t="s">
        <v>376</v>
      </c>
      <c r="C18" s="502" t="s">
        <v>245</v>
      </c>
      <c r="D18" s="500">
        <v>6</v>
      </c>
      <c r="E18" s="500">
        <v>0</v>
      </c>
      <c r="F18" s="500">
        <v>0</v>
      </c>
      <c r="G18" s="500">
        <v>0</v>
      </c>
      <c r="H18" s="500">
        <v>6</v>
      </c>
    </row>
    <row r="19" spans="1:8">
      <c r="A19" s="418"/>
      <c r="B19" s="500" t="s">
        <v>377</v>
      </c>
      <c r="C19" s="502" t="s">
        <v>327</v>
      </c>
      <c r="D19" s="500">
        <v>21</v>
      </c>
      <c r="E19" s="500">
        <v>0</v>
      </c>
      <c r="F19" s="500">
        <v>0</v>
      </c>
      <c r="G19" s="500">
        <v>0</v>
      </c>
      <c r="H19" s="500">
        <v>21</v>
      </c>
    </row>
    <row r="20" spans="1:8">
      <c r="A20" s="418"/>
      <c r="B20" s="500" t="s">
        <v>469</v>
      </c>
      <c r="C20" s="502" t="s">
        <v>275</v>
      </c>
      <c r="D20" s="500">
        <v>21</v>
      </c>
      <c r="E20" s="500">
        <v>0</v>
      </c>
      <c r="F20" s="500">
        <v>0</v>
      </c>
      <c r="G20" s="500">
        <v>0</v>
      </c>
      <c r="H20" s="500">
        <v>21</v>
      </c>
    </row>
    <row r="21" spans="1:8">
      <c r="A21" s="418"/>
      <c r="B21" s="501">
        <v>5.0999999999999996</v>
      </c>
      <c r="C21" s="501" t="s">
        <v>619</v>
      </c>
      <c r="D21" s="501">
        <v>4</v>
      </c>
      <c r="E21" s="500">
        <v>0</v>
      </c>
      <c r="F21" s="500">
        <v>0</v>
      </c>
      <c r="G21" s="500">
        <v>0</v>
      </c>
      <c r="H21" s="501">
        <v>4</v>
      </c>
    </row>
    <row r="22" spans="1:8">
      <c r="A22" s="101"/>
      <c r="B22" s="501">
        <v>6.1</v>
      </c>
      <c r="C22" s="501" t="s">
        <v>620</v>
      </c>
      <c r="D22" s="501">
        <v>3</v>
      </c>
      <c r="E22" s="500">
        <v>0</v>
      </c>
      <c r="F22" s="500">
        <v>0</v>
      </c>
      <c r="G22" s="500">
        <v>0</v>
      </c>
      <c r="H22" s="501">
        <v>3</v>
      </c>
    </row>
    <row r="23" spans="1:8">
      <c r="A23" s="101"/>
      <c r="B23" s="501">
        <v>7.1</v>
      </c>
      <c r="C23" s="501" t="s">
        <v>621</v>
      </c>
      <c r="D23" s="501">
        <v>15</v>
      </c>
      <c r="E23" s="500">
        <v>0</v>
      </c>
      <c r="F23" s="500">
        <v>0</v>
      </c>
      <c r="G23" s="500">
        <v>0</v>
      </c>
      <c r="H23" s="501">
        <v>15</v>
      </c>
    </row>
    <row r="24" spans="1:8">
      <c r="A24" s="101"/>
      <c r="B24" s="501">
        <v>8.1</v>
      </c>
      <c r="C24" s="501" t="s">
        <v>622</v>
      </c>
      <c r="D24" s="501">
        <v>3</v>
      </c>
      <c r="E24" s="500">
        <v>0</v>
      </c>
      <c r="F24" s="500">
        <v>0</v>
      </c>
      <c r="G24" s="500">
        <v>0</v>
      </c>
      <c r="H24" s="501">
        <v>3</v>
      </c>
    </row>
    <row r="25" spans="1:8">
      <c r="B25" s="501">
        <v>9.1</v>
      </c>
      <c r="C25" s="501" t="s">
        <v>623</v>
      </c>
      <c r="D25" s="501">
        <v>4</v>
      </c>
      <c r="E25" s="500">
        <v>0</v>
      </c>
      <c r="F25" s="500">
        <v>0</v>
      </c>
      <c r="G25" s="500">
        <v>0</v>
      </c>
      <c r="H25" s="501">
        <v>4</v>
      </c>
    </row>
    <row r="26" spans="1:8">
      <c r="B26" s="501"/>
      <c r="C26" s="501"/>
      <c r="D26" s="501"/>
      <c r="E26" s="501"/>
      <c r="F26" s="501"/>
      <c r="G26" s="501"/>
      <c r="H26" s="501"/>
    </row>
    <row r="27" spans="1:8">
      <c r="B27" s="513"/>
      <c r="C27" s="515" t="s">
        <v>49</v>
      </c>
      <c r="D27" s="514">
        <f>SUM(D9:D25)</f>
        <v>165</v>
      </c>
      <c r="E27" s="514">
        <f>SUM(E9:E13)</f>
        <v>0</v>
      </c>
      <c r="F27" s="514">
        <f>SUM(F9:F13)</f>
        <v>0</v>
      </c>
      <c r="G27" s="514">
        <f>SUM(G9:G13)</f>
        <v>0</v>
      </c>
      <c r="H27" s="514">
        <f>SUM(H9:H25)</f>
        <v>165</v>
      </c>
    </row>
    <row r="28" spans="1:8">
      <c r="C28" s="101"/>
      <c r="D28" s="101"/>
    </row>
    <row r="34" spans="3:6">
      <c r="C34" s="102" t="s">
        <v>50</v>
      </c>
      <c r="D34" s="101"/>
      <c r="E34" s="103">
        <f>(D27+E27)*100/(H27-G27)</f>
        <v>100</v>
      </c>
      <c r="F34" s="101" t="s">
        <v>51</v>
      </c>
    </row>
    <row r="35" spans="3:6">
      <c r="C35" s="102" t="s">
        <v>52</v>
      </c>
      <c r="D35" s="101"/>
      <c r="E35" s="103">
        <f>D27*100/(H27-G27)</f>
        <v>100</v>
      </c>
      <c r="F35" s="101" t="s">
        <v>51</v>
      </c>
    </row>
    <row r="40" spans="3:6">
      <c r="C40" s="101"/>
    </row>
    <row r="41" spans="3:6">
      <c r="C41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 activeCell="C10" sqref="C10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55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>
      <c r="A6" s="67">
        <f>COUNTIF(F10:F1002,"Pass")</f>
        <v>11</v>
      </c>
      <c r="B6" s="68">
        <f>COUNTIF(F10:F1002,"Fail")</f>
        <v>0</v>
      </c>
      <c r="C6" s="68">
        <f>E6-D6-B6-A6</f>
        <v>0</v>
      </c>
      <c r="D6" s="69">
        <f>COUNTIF(F$10:F$1002,"N/A")</f>
        <v>0</v>
      </c>
      <c r="E6" s="166">
        <f>COUNTA(A10:A1002)</f>
        <v>11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65"/>
      <c r="G7" s="65"/>
      <c r="H7" s="65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56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78" t="s">
        <v>57</v>
      </c>
      <c r="B10" s="78" t="s">
        <v>58</v>
      </c>
      <c r="C10" s="79"/>
      <c r="D10" s="104" t="s">
        <v>59</v>
      </c>
      <c r="E10" s="80"/>
      <c r="F10" s="78" t="s">
        <v>26</v>
      </c>
      <c r="G10" s="78"/>
      <c r="H10" s="81"/>
      <c r="I10" s="82"/>
    </row>
    <row r="11" spans="1:10" ht="38.25">
      <c r="A11" s="78" t="s">
        <v>60</v>
      </c>
      <c r="B11" s="78" t="s">
        <v>61</v>
      </c>
      <c r="C11" s="78"/>
      <c r="D11" s="105" t="s">
        <v>59</v>
      </c>
      <c r="E11" s="84"/>
      <c r="F11" s="78" t="s">
        <v>26</v>
      </c>
      <c r="G11" s="78"/>
      <c r="H11" s="81"/>
      <c r="I11" s="82"/>
    </row>
    <row r="12" spans="1:10">
      <c r="A12" s="78" t="s">
        <v>62</v>
      </c>
      <c r="B12" s="108" t="s">
        <v>63</v>
      </c>
      <c r="C12" s="108"/>
      <c r="D12" s="111" t="s">
        <v>64</v>
      </c>
      <c r="E12" s="112"/>
      <c r="F12" s="108" t="s">
        <v>26</v>
      </c>
      <c r="G12" s="108"/>
      <c r="H12" s="81"/>
      <c r="I12" s="82"/>
    </row>
    <row r="13" spans="1:10">
      <c r="A13" s="106" t="s">
        <v>65</v>
      </c>
      <c r="B13" s="109" t="s">
        <v>66</v>
      </c>
      <c r="C13" s="109"/>
      <c r="D13" s="114" t="s">
        <v>64</v>
      </c>
      <c r="E13" s="115"/>
      <c r="F13" s="109" t="s">
        <v>26</v>
      </c>
      <c r="G13" s="109"/>
      <c r="H13" s="110"/>
      <c r="I13" s="82"/>
    </row>
    <row r="14" spans="1:10" s="57" customFormat="1" ht="15.75" customHeight="1">
      <c r="A14" s="75"/>
      <c r="B14" s="113" t="s">
        <v>67</v>
      </c>
      <c r="C14" s="107"/>
      <c r="D14" s="107"/>
      <c r="E14" s="107"/>
      <c r="F14" s="107"/>
      <c r="G14" s="107"/>
      <c r="H14" s="81"/>
      <c r="I14" s="77"/>
    </row>
    <row r="15" spans="1:10" ht="25.5">
      <c r="A15" s="78" t="s">
        <v>69</v>
      </c>
      <c r="B15" s="78" t="s">
        <v>70</v>
      </c>
      <c r="C15" s="78" t="s">
        <v>71</v>
      </c>
      <c r="D15" s="78" t="s">
        <v>72</v>
      </c>
      <c r="E15" s="78"/>
      <c r="F15" s="78" t="s">
        <v>26</v>
      </c>
      <c r="G15" s="78"/>
      <c r="H15" s="76"/>
      <c r="I15" s="82"/>
    </row>
    <row r="16" spans="1:10" ht="51">
      <c r="A16" s="78" t="s">
        <v>73</v>
      </c>
      <c r="B16" s="78" t="s">
        <v>74</v>
      </c>
      <c r="C16" s="116" t="s">
        <v>75</v>
      </c>
      <c r="D16" s="78" t="s">
        <v>76</v>
      </c>
      <c r="E16" s="78"/>
      <c r="F16" s="78" t="s">
        <v>26</v>
      </c>
      <c r="G16" s="78"/>
      <c r="H16" s="76"/>
      <c r="I16" s="82"/>
    </row>
    <row r="17" spans="1:9" ht="51">
      <c r="A17" s="78" t="s">
        <v>68</v>
      </c>
      <c r="B17" s="78" t="s">
        <v>77</v>
      </c>
      <c r="C17" s="116" t="s">
        <v>78</v>
      </c>
      <c r="D17" s="78" t="s">
        <v>79</v>
      </c>
      <c r="E17" s="78"/>
      <c r="F17" s="78" t="s">
        <v>26</v>
      </c>
      <c r="G17" s="78"/>
      <c r="H17" s="76"/>
      <c r="I17" s="82"/>
    </row>
    <row r="18" spans="1:9" ht="51">
      <c r="A18" s="78" t="s">
        <v>80</v>
      </c>
      <c r="B18" s="78" t="s">
        <v>81</v>
      </c>
      <c r="C18" s="116" t="s">
        <v>82</v>
      </c>
      <c r="D18" s="78" t="s">
        <v>83</v>
      </c>
      <c r="E18" s="78"/>
      <c r="F18" s="78" t="s">
        <v>26</v>
      </c>
      <c r="G18" s="78"/>
      <c r="H18" s="76"/>
      <c r="I18" s="82"/>
    </row>
    <row r="19" spans="1:9" ht="51">
      <c r="A19" s="78" t="s">
        <v>84</v>
      </c>
      <c r="B19" s="78" t="s">
        <v>85</v>
      </c>
      <c r="C19" s="116" t="s">
        <v>86</v>
      </c>
      <c r="D19" s="78" t="s">
        <v>87</v>
      </c>
      <c r="E19" s="78"/>
      <c r="F19" s="78" t="s">
        <v>26</v>
      </c>
      <c r="G19" s="78"/>
      <c r="H19" s="76"/>
      <c r="I19" s="82"/>
    </row>
    <row r="20" spans="1:9" ht="51">
      <c r="A20" s="78" t="s">
        <v>88</v>
      </c>
      <c r="B20" s="78" t="s">
        <v>89</v>
      </c>
      <c r="C20" s="116" t="s">
        <v>90</v>
      </c>
      <c r="D20" s="78" t="s">
        <v>87</v>
      </c>
      <c r="E20" s="78"/>
      <c r="F20" s="78" t="s">
        <v>26</v>
      </c>
      <c r="G20" s="78"/>
      <c r="H20" s="76"/>
      <c r="I20" s="82"/>
    </row>
    <row r="21" spans="1:9">
      <c r="A21" s="74"/>
      <c r="B21" s="74" t="s">
        <v>91</v>
      </c>
      <c r="C21" s="75"/>
      <c r="D21" s="75"/>
      <c r="E21" s="75"/>
      <c r="F21" s="75"/>
      <c r="G21" s="75"/>
      <c r="H21" s="86"/>
      <c r="I21" s="87"/>
    </row>
    <row r="22" spans="1:9" s="57" customFormat="1" ht="15.75" customHeight="1">
      <c r="A22" s="78" t="s">
        <v>92</v>
      </c>
      <c r="B22" s="78" t="s">
        <v>93</v>
      </c>
      <c r="C22" s="116" t="s">
        <v>94</v>
      </c>
      <c r="D22" s="78" t="s">
        <v>95</v>
      </c>
      <c r="E22" s="78"/>
      <c r="F22" s="78" t="s">
        <v>26</v>
      </c>
      <c r="G22" s="78"/>
      <c r="H22" s="76"/>
      <c r="I22" s="77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workbookViewId="0">
      <pane ySplit="8" topLeftCell="A9" activePane="bottomLeft" state="frozen"/>
      <selection pane="bottomLeft"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99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>
      <c r="A6" s="88">
        <f>COUNTIF(F10:F1004,"Pass")</f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66">
        <f>COUNTA(A10:A1004)</f>
        <v>6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08" t="s">
        <v>101</v>
      </c>
      <c r="B10" s="123" t="s">
        <v>102</v>
      </c>
      <c r="C10" s="119"/>
      <c r="D10" s="117" t="s">
        <v>64</v>
      </c>
      <c r="E10" s="120"/>
      <c r="F10" s="78" t="s">
        <v>26</v>
      </c>
      <c r="G10" s="78"/>
      <c r="H10" s="89"/>
      <c r="I10" s="82"/>
    </row>
    <row r="11" spans="1:10" ht="25.5">
      <c r="A11" s="170" t="s">
        <v>103</v>
      </c>
      <c r="B11" s="170" t="s">
        <v>104</v>
      </c>
      <c r="C11" s="125"/>
      <c r="D11" s="114" t="s">
        <v>105</v>
      </c>
      <c r="E11" s="115"/>
      <c r="F11" s="118" t="s">
        <v>26</v>
      </c>
      <c r="G11" s="78"/>
      <c r="H11" s="89"/>
      <c r="I11" s="82"/>
    </row>
    <row r="12" spans="1:10" ht="25.5">
      <c r="A12" s="171"/>
      <c r="B12" s="171"/>
      <c r="C12" s="125" t="s">
        <v>106</v>
      </c>
      <c r="D12" s="114" t="s">
        <v>111</v>
      </c>
      <c r="E12" s="115"/>
      <c r="F12" s="118"/>
      <c r="G12" s="78"/>
      <c r="H12" s="89"/>
      <c r="I12" s="82"/>
    </row>
    <row r="13" spans="1:10" ht="25.5">
      <c r="A13" s="171"/>
      <c r="B13" s="171"/>
      <c r="C13" s="125" t="s">
        <v>107</v>
      </c>
      <c r="D13" s="114" t="s">
        <v>112</v>
      </c>
      <c r="E13" s="115"/>
      <c r="F13" s="118"/>
      <c r="G13" s="78"/>
      <c r="H13" s="89"/>
      <c r="I13" s="82"/>
    </row>
    <row r="14" spans="1:10" ht="25.5">
      <c r="A14" s="171"/>
      <c r="B14" s="171"/>
      <c r="C14" s="126" t="s">
        <v>108</v>
      </c>
      <c r="D14" s="121" t="s">
        <v>113</v>
      </c>
      <c r="E14" s="124"/>
      <c r="F14" s="118"/>
      <c r="G14" s="78"/>
      <c r="H14" s="89"/>
      <c r="I14" s="82"/>
    </row>
    <row r="15" spans="1:10" ht="25.5">
      <c r="A15" s="171"/>
      <c r="B15" s="171"/>
      <c r="C15" s="126" t="s">
        <v>109</v>
      </c>
      <c r="D15" s="121" t="s">
        <v>114</v>
      </c>
      <c r="E15" s="124"/>
      <c r="F15" s="118"/>
      <c r="G15" s="78"/>
      <c r="H15" s="89"/>
      <c r="I15" s="82"/>
    </row>
    <row r="16" spans="1:10">
      <c r="A16" s="172"/>
      <c r="B16" s="172"/>
      <c r="C16" s="126" t="s">
        <v>110</v>
      </c>
      <c r="D16" s="121" t="s">
        <v>115</v>
      </c>
      <c r="E16" s="124"/>
      <c r="F16" s="118"/>
      <c r="G16" s="78"/>
      <c r="H16" s="89"/>
      <c r="I16" s="82"/>
    </row>
    <row r="17" spans="1:11" ht="25.5">
      <c r="A17" s="128" t="s">
        <v>116</v>
      </c>
      <c r="B17" s="129" t="s">
        <v>117</v>
      </c>
      <c r="C17" s="130"/>
      <c r="D17" s="122" t="s">
        <v>64</v>
      </c>
      <c r="E17" s="131"/>
      <c r="F17" s="132" t="s">
        <v>26</v>
      </c>
      <c r="G17" s="108"/>
      <c r="H17" s="133"/>
      <c r="I17" s="82"/>
    </row>
    <row r="18" spans="1:11" ht="25.5">
      <c r="A18" s="109" t="s">
        <v>118</v>
      </c>
      <c r="B18" s="109" t="s">
        <v>119</v>
      </c>
      <c r="C18" s="109"/>
      <c r="D18" s="114" t="s">
        <v>64</v>
      </c>
      <c r="E18" s="115"/>
      <c r="F18" s="109" t="s">
        <v>26</v>
      </c>
      <c r="G18" s="109"/>
      <c r="H18" s="135"/>
      <c r="I18" s="82"/>
    </row>
    <row r="19" spans="1:11" s="57" customFormat="1" ht="15.75" customHeight="1">
      <c r="A19" s="113"/>
      <c r="B19" s="113" t="s">
        <v>121</v>
      </c>
      <c r="C19" s="107"/>
      <c r="D19" s="107"/>
      <c r="E19" s="107"/>
      <c r="F19" s="107"/>
      <c r="G19" s="107"/>
      <c r="H19" s="134"/>
      <c r="I19" s="77"/>
    </row>
    <row r="20" spans="1:11" ht="51">
      <c r="A20" s="78" t="s">
        <v>122</v>
      </c>
      <c r="B20" s="78" t="s">
        <v>123</v>
      </c>
      <c r="C20" s="116" t="s">
        <v>127</v>
      </c>
      <c r="D20" s="116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16" t="s">
        <v>127</v>
      </c>
      <c r="D21" s="116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5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187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COUNTIF(F10:F1008,"Pass")</f>
        <v>14</v>
      </c>
      <c r="B6" s="68">
        <f>COUNTIF(F10:F1008,"Fail")</f>
        <v>0</v>
      </c>
      <c r="C6" s="68">
        <f>E6-D6-B6-A6</f>
        <v>0</v>
      </c>
      <c r="D6" s="69">
        <f>COUNTIF(F$10:F$1008,"N/A")</f>
        <v>0</v>
      </c>
      <c r="E6" s="166">
        <f>COUNTA(A10:A1009)</f>
        <v>14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120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27" t="s">
        <v>188</v>
      </c>
      <c r="B10" s="137" t="s">
        <v>133</v>
      </c>
      <c r="C10" s="125"/>
      <c r="D10" s="114" t="s">
        <v>59</v>
      </c>
      <c r="E10" s="115"/>
      <c r="F10" s="118" t="s">
        <v>26</v>
      </c>
      <c r="G10" s="78"/>
      <c r="H10" s="89"/>
      <c r="I10" s="82"/>
    </row>
    <row r="11" spans="1:10" ht="63.75" customHeight="1">
      <c r="A11" s="136" t="s">
        <v>201</v>
      </c>
      <c r="B11" s="138" t="s">
        <v>135</v>
      </c>
      <c r="C11" s="125"/>
      <c r="D11" s="114" t="s">
        <v>59</v>
      </c>
      <c r="E11" s="115"/>
      <c r="F11" s="118" t="s">
        <v>26</v>
      </c>
      <c r="G11" s="78"/>
      <c r="H11" s="89"/>
      <c r="I11" s="82"/>
    </row>
    <row r="12" spans="1:10" ht="51" customHeight="1">
      <c r="A12" s="136" t="s">
        <v>189</v>
      </c>
      <c r="B12" s="138" t="s">
        <v>137</v>
      </c>
      <c r="C12" s="125"/>
      <c r="D12" s="114" t="s">
        <v>59</v>
      </c>
      <c r="E12" s="115"/>
      <c r="F12" s="118" t="s">
        <v>26</v>
      </c>
      <c r="G12" s="78"/>
      <c r="H12" s="89"/>
      <c r="I12" s="82"/>
    </row>
    <row r="13" spans="1:10" ht="51" customHeight="1">
      <c r="A13" s="136" t="s">
        <v>190</v>
      </c>
      <c r="B13" s="138" t="s">
        <v>139</v>
      </c>
      <c r="C13" s="126"/>
      <c r="D13" s="121" t="s">
        <v>64</v>
      </c>
      <c r="E13" s="124"/>
      <c r="F13" s="118" t="s">
        <v>26</v>
      </c>
      <c r="G13" s="78"/>
      <c r="H13" s="89"/>
      <c r="I13" s="82"/>
    </row>
    <row r="14" spans="1:10" ht="51" customHeight="1">
      <c r="A14" s="136" t="s">
        <v>191</v>
      </c>
      <c r="B14" s="138" t="s">
        <v>141</v>
      </c>
      <c r="C14" s="126"/>
      <c r="D14" s="121" t="s">
        <v>64</v>
      </c>
      <c r="E14" s="124"/>
      <c r="F14" s="118" t="s">
        <v>26</v>
      </c>
      <c r="G14" s="78"/>
      <c r="H14" s="89"/>
      <c r="I14" s="82"/>
    </row>
    <row r="15" spans="1:10" ht="63.75" customHeight="1">
      <c r="A15" s="113"/>
      <c r="B15" s="113" t="s">
        <v>202</v>
      </c>
      <c r="C15" s="107"/>
      <c r="D15" s="107"/>
      <c r="E15" s="107"/>
      <c r="F15" s="107"/>
      <c r="G15" s="107"/>
      <c r="H15" s="134"/>
      <c r="I15" s="82"/>
    </row>
    <row r="16" spans="1:10" s="57" customFormat="1" ht="15.75" customHeight="1">
      <c r="A16" s="78" t="s">
        <v>192</v>
      </c>
      <c r="B16" s="78" t="s">
        <v>203</v>
      </c>
      <c r="C16" s="116" t="s">
        <v>204</v>
      </c>
      <c r="D16" s="116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16" t="s">
        <v>207</v>
      </c>
      <c r="D17" s="116" t="s">
        <v>223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209</v>
      </c>
      <c r="C18" s="116" t="s">
        <v>210</v>
      </c>
      <c r="D18" s="116" t="s">
        <v>156</v>
      </c>
      <c r="E18" s="78"/>
      <c r="F18" s="86" t="s">
        <v>26</v>
      </c>
      <c r="G18" s="85"/>
      <c r="H18" s="86"/>
      <c r="I18" s="82"/>
    </row>
    <row r="19" spans="1:11" ht="63.75">
      <c r="A19" s="78" t="s">
        <v>195</v>
      </c>
      <c r="B19" s="78" t="s">
        <v>211</v>
      </c>
      <c r="C19" s="116" t="s">
        <v>212</v>
      </c>
      <c r="D19" s="116" t="s">
        <v>159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213</v>
      </c>
      <c r="C20" s="116" t="s">
        <v>214</v>
      </c>
      <c r="D20" s="116" t="s">
        <v>162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215</v>
      </c>
      <c r="C21" s="116" t="s">
        <v>216</v>
      </c>
      <c r="D21" s="116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217</v>
      </c>
      <c r="C22" s="116" t="s">
        <v>218</v>
      </c>
      <c r="D22" s="116" t="s">
        <v>169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219</v>
      </c>
      <c r="C23" s="116" t="s">
        <v>220</v>
      </c>
      <c r="D23" s="116" t="s">
        <v>208</v>
      </c>
      <c r="E23" s="78"/>
      <c r="F23" s="86" t="s">
        <v>26</v>
      </c>
      <c r="G23" s="85"/>
      <c r="H23" s="86"/>
      <c r="I23" s="82"/>
    </row>
    <row r="24" spans="1:11" ht="38.25">
      <c r="A24" s="78" t="s">
        <v>200</v>
      </c>
      <c r="B24" s="78" t="s">
        <v>221</v>
      </c>
      <c r="C24" s="116" t="s">
        <v>222</v>
      </c>
      <c r="D24" s="116" t="s">
        <v>183</v>
      </c>
      <c r="E24" s="78"/>
      <c r="F24" s="78" t="s">
        <v>26</v>
      </c>
      <c r="G24" s="78"/>
      <c r="H24" s="89"/>
      <c r="I24" s="82"/>
    </row>
    <row r="25" spans="1:11">
      <c r="G25" s="8"/>
      <c r="I25" s="82"/>
    </row>
    <row r="26" spans="1:11">
      <c r="A26" s="91"/>
      <c r="B26" s="91"/>
      <c r="C26" s="139"/>
      <c r="D26" s="139"/>
      <c r="E26" s="91"/>
      <c r="F26" s="140"/>
      <c r="G26" s="45"/>
      <c r="H26" s="101"/>
      <c r="I26" s="82"/>
    </row>
    <row r="27" spans="1:11">
      <c r="F27" s="91"/>
      <c r="I27" s="82"/>
    </row>
    <row r="28" spans="1:11">
      <c r="I28" s="82"/>
    </row>
    <row r="29" spans="1:11">
      <c r="I29" s="82"/>
    </row>
    <row r="30" spans="1:11"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H2" sqref="A1:XFD1048576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129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f>COUNTIF(F10:F1011,"Pass")</f>
        <v>17</v>
      </c>
      <c r="B6" s="68">
        <f>COUNTIF(F10:F1011,"Fail")</f>
        <v>0</v>
      </c>
      <c r="C6" s="68">
        <f>E6-D6-B6-A6</f>
        <v>0</v>
      </c>
      <c r="D6" s="69">
        <f>COUNTIF(F$10:F$1011,"N/A")</f>
        <v>0</v>
      </c>
      <c r="E6" s="166">
        <f>COUNTA(A10:A1012)</f>
        <v>17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225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08" t="s">
        <v>130</v>
      </c>
      <c r="B10" s="123" t="s">
        <v>131</v>
      </c>
      <c r="C10" s="119"/>
      <c r="D10" s="117" t="s">
        <v>59</v>
      </c>
      <c r="E10" s="120"/>
      <c r="F10" s="78" t="s">
        <v>26</v>
      </c>
      <c r="G10" s="78"/>
      <c r="H10" s="89"/>
      <c r="I10" s="82"/>
    </row>
    <row r="11" spans="1:10" ht="63.75" customHeight="1">
      <c r="A11" s="127" t="s">
        <v>132</v>
      </c>
      <c r="B11" s="137" t="s">
        <v>133</v>
      </c>
      <c r="C11" s="125"/>
      <c r="D11" s="114" t="s">
        <v>59</v>
      </c>
      <c r="E11" s="115"/>
      <c r="F11" s="118" t="s">
        <v>26</v>
      </c>
      <c r="G11" s="78"/>
      <c r="H11" s="89"/>
      <c r="I11" s="82"/>
    </row>
    <row r="12" spans="1:10" ht="51" customHeight="1">
      <c r="A12" s="136" t="s">
        <v>134</v>
      </c>
      <c r="B12" s="138" t="s">
        <v>135</v>
      </c>
      <c r="C12" s="125"/>
      <c r="D12" s="114" t="s">
        <v>59</v>
      </c>
      <c r="E12" s="115"/>
      <c r="F12" s="118" t="s">
        <v>26</v>
      </c>
      <c r="G12" s="78"/>
      <c r="H12" s="89"/>
      <c r="I12" s="82"/>
    </row>
    <row r="13" spans="1:10" ht="51" customHeight="1">
      <c r="A13" s="136" t="s">
        <v>136</v>
      </c>
      <c r="B13" s="138" t="s">
        <v>137</v>
      </c>
      <c r="C13" s="125"/>
      <c r="D13" s="114" t="s">
        <v>59</v>
      </c>
      <c r="E13" s="115"/>
      <c r="F13" s="118" t="s">
        <v>26</v>
      </c>
      <c r="G13" s="78"/>
      <c r="H13" s="89"/>
      <c r="I13" s="82"/>
    </row>
    <row r="14" spans="1:10" ht="51" customHeight="1">
      <c r="A14" s="136" t="s">
        <v>138</v>
      </c>
      <c r="B14" s="138" t="s">
        <v>139</v>
      </c>
      <c r="C14" s="126"/>
      <c r="D14" s="121" t="s">
        <v>64</v>
      </c>
      <c r="E14" s="124"/>
      <c r="F14" s="118" t="s">
        <v>26</v>
      </c>
      <c r="G14" s="78"/>
      <c r="H14" s="89"/>
      <c r="I14" s="82"/>
    </row>
    <row r="15" spans="1:10" ht="63.75" customHeight="1">
      <c r="A15" s="136" t="s">
        <v>140</v>
      </c>
      <c r="B15" s="138" t="s">
        <v>141</v>
      </c>
      <c r="C15" s="126"/>
      <c r="D15" s="121" t="s">
        <v>64</v>
      </c>
      <c r="E15" s="124"/>
      <c r="F15" s="118" t="s">
        <v>26</v>
      </c>
      <c r="G15" s="78"/>
      <c r="H15" s="89"/>
      <c r="I15" s="82"/>
    </row>
    <row r="16" spans="1:10" s="57" customFormat="1" ht="15.75" customHeight="1">
      <c r="A16" s="113"/>
      <c r="B16" s="113" t="s">
        <v>142</v>
      </c>
      <c r="C16" s="107"/>
      <c r="D16" s="107"/>
      <c r="E16" s="107"/>
      <c r="F16" s="107"/>
      <c r="G16" s="107"/>
      <c r="H16" s="134"/>
      <c r="I16" s="77"/>
    </row>
    <row r="17" spans="1:11" ht="51">
      <c r="A17" s="78" t="s">
        <v>143</v>
      </c>
      <c r="B17" s="78" t="s">
        <v>144</v>
      </c>
      <c r="C17" s="116" t="s">
        <v>145</v>
      </c>
      <c r="D17" s="116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16" t="s">
        <v>149</v>
      </c>
      <c r="D18" s="116" t="s">
        <v>150</v>
      </c>
      <c r="E18" s="78"/>
      <c r="F18" s="86" t="s">
        <v>26</v>
      </c>
      <c r="G18" s="85"/>
      <c r="H18" s="86"/>
      <c r="I18" s="82"/>
    </row>
    <row r="19" spans="1:11" ht="63.75">
      <c r="A19" s="78" t="s">
        <v>151</v>
      </c>
      <c r="B19" s="78" t="s">
        <v>170</v>
      </c>
      <c r="C19" s="116" t="s">
        <v>152</v>
      </c>
      <c r="D19" s="116" t="s">
        <v>153</v>
      </c>
      <c r="E19" s="78"/>
      <c r="F19" s="86" t="s">
        <v>26</v>
      </c>
      <c r="G19" s="85"/>
      <c r="H19" s="86"/>
      <c r="I19" s="82"/>
    </row>
    <row r="20" spans="1:11" ht="63.75">
      <c r="A20" s="78" t="s">
        <v>154</v>
      </c>
      <c r="B20" s="78" t="s">
        <v>171</v>
      </c>
      <c r="C20" s="116" t="s">
        <v>155</v>
      </c>
      <c r="D20" s="116" t="s">
        <v>156</v>
      </c>
      <c r="E20" s="78"/>
      <c r="F20" s="86" t="s">
        <v>26</v>
      </c>
      <c r="G20" s="85"/>
      <c r="H20" s="86"/>
      <c r="I20" s="82"/>
    </row>
    <row r="21" spans="1:11" ht="63.75">
      <c r="A21" s="78" t="s">
        <v>157</v>
      </c>
      <c r="B21" s="78" t="s">
        <v>172</v>
      </c>
      <c r="C21" s="116" t="s">
        <v>158</v>
      </c>
      <c r="D21" s="116" t="s">
        <v>159</v>
      </c>
      <c r="E21" s="78"/>
      <c r="F21" s="86" t="s">
        <v>26</v>
      </c>
      <c r="G21" s="85"/>
      <c r="H21" s="86"/>
      <c r="I21" s="82"/>
    </row>
    <row r="22" spans="1:11" ht="76.5">
      <c r="A22" s="78" t="s">
        <v>160</v>
      </c>
      <c r="B22" s="78" t="s">
        <v>173</v>
      </c>
      <c r="C22" s="116" t="s">
        <v>161</v>
      </c>
      <c r="D22" s="116" t="s">
        <v>162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164</v>
      </c>
      <c r="C23" s="116" t="s">
        <v>165</v>
      </c>
      <c r="D23" s="116" t="s">
        <v>166</v>
      </c>
      <c r="E23" s="78"/>
      <c r="F23" s="86" t="s">
        <v>26</v>
      </c>
      <c r="G23" s="85"/>
      <c r="H23" s="86"/>
      <c r="I23" s="82"/>
    </row>
    <row r="24" spans="1:11" ht="63.75">
      <c r="A24" s="78" t="s">
        <v>163</v>
      </c>
      <c r="B24" s="78" t="s">
        <v>167</v>
      </c>
      <c r="C24" s="116" t="s">
        <v>168</v>
      </c>
      <c r="D24" s="116" t="s">
        <v>169</v>
      </c>
      <c r="E24" s="78"/>
      <c r="F24" s="86" t="s">
        <v>26</v>
      </c>
      <c r="G24" s="85"/>
      <c r="H24" s="86"/>
      <c r="I24" s="82"/>
    </row>
    <row r="25" spans="1:11" ht="89.25">
      <c r="A25" s="78" t="s">
        <v>174</v>
      </c>
      <c r="B25" s="78" t="s">
        <v>175</v>
      </c>
      <c r="C25" s="116" t="s">
        <v>176</v>
      </c>
      <c r="D25" s="116" t="s">
        <v>177</v>
      </c>
      <c r="E25" s="78"/>
      <c r="F25" s="86" t="s">
        <v>26</v>
      </c>
      <c r="G25" s="85"/>
      <c r="H25" s="86"/>
      <c r="I25" s="82"/>
    </row>
    <row r="26" spans="1:11" ht="63.75">
      <c r="A26" s="78" t="s">
        <v>178</v>
      </c>
      <c r="B26" s="78" t="s">
        <v>179</v>
      </c>
      <c r="C26" s="116" t="s">
        <v>180</v>
      </c>
      <c r="D26" s="116" t="s">
        <v>150</v>
      </c>
      <c r="E26" s="78"/>
      <c r="F26" s="86" t="s">
        <v>26</v>
      </c>
      <c r="G26" s="85"/>
      <c r="H26" s="86"/>
      <c r="I26" s="82"/>
    </row>
    <row r="27" spans="1:11" ht="38.25">
      <c r="A27" s="78" t="s">
        <v>178</v>
      </c>
      <c r="B27" s="78" t="s">
        <v>181</v>
      </c>
      <c r="C27" s="116" t="s">
        <v>182</v>
      </c>
      <c r="D27" s="116" t="s">
        <v>183</v>
      </c>
      <c r="E27" s="78"/>
      <c r="F27" s="78" t="s">
        <v>26</v>
      </c>
      <c r="G27" s="78"/>
      <c r="H27" s="89"/>
      <c r="I27" s="82"/>
    </row>
    <row r="28" spans="1:11">
      <c r="G28" s="8"/>
      <c r="I28" s="82"/>
    </row>
    <row r="29" spans="1:11">
      <c r="A29" s="91"/>
      <c r="B29" s="91"/>
      <c r="C29" s="139"/>
      <c r="D29" s="139"/>
      <c r="E29" s="91"/>
      <c r="F29" s="140"/>
      <c r="G29" s="45"/>
      <c r="H29" s="101"/>
      <c r="I29" s="82"/>
    </row>
    <row r="30" spans="1:11">
      <c r="F30" s="91"/>
      <c r="I30" s="77"/>
      <c r="J30" s="57"/>
      <c r="K30" s="57"/>
    </row>
    <row r="31" spans="1:11">
      <c r="I31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opLeftCell="A4" workbookViewId="0">
      <selection activeCell="C10" sqref="C1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229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COUNTIF(F10:F1004,"Fail")</f>
        <v>0</v>
      </c>
      <c r="C6" s="68">
        <f>E6-D6-B6-A6</f>
        <v>0</v>
      </c>
      <c r="D6" s="69">
        <f>COUNTIF(F$10:F$1004,"N/A")</f>
        <v>0</v>
      </c>
      <c r="E6" s="166">
        <v>6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08" t="s">
        <v>230</v>
      </c>
      <c r="B10" s="123" t="s">
        <v>102</v>
      </c>
      <c r="C10" s="119"/>
      <c r="D10" s="117" t="s">
        <v>64</v>
      </c>
      <c r="E10" s="120"/>
      <c r="F10" s="78" t="s">
        <v>26</v>
      </c>
      <c r="G10" s="78"/>
      <c r="H10" s="89"/>
      <c r="I10" s="82"/>
    </row>
    <row r="11" spans="1:10" ht="25.5">
      <c r="A11" s="170" t="s">
        <v>239</v>
      </c>
      <c r="B11" s="170" t="s">
        <v>104</v>
      </c>
      <c r="C11" s="125"/>
      <c r="D11" s="114" t="s">
        <v>105</v>
      </c>
      <c r="E11" s="115"/>
      <c r="F11" s="118" t="s">
        <v>26</v>
      </c>
      <c r="G11" s="78"/>
      <c r="H11" s="89"/>
      <c r="I11" s="82"/>
    </row>
    <row r="12" spans="1:10" ht="25.5">
      <c r="A12" s="171"/>
      <c r="B12" s="171"/>
      <c r="C12" s="125" t="s">
        <v>231</v>
      </c>
      <c r="D12" s="114" t="s">
        <v>235</v>
      </c>
      <c r="E12" s="115"/>
      <c r="F12" s="118"/>
      <c r="G12" s="78"/>
      <c r="H12" s="89"/>
      <c r="I12" s="82"/>
    </row>
    <row r="13" spans="1:10" ht="25.5">
      <c r="A13" s="171"/>
      <c r="B13" s="171"/>
      <c r="C13" s="125" t="s">
        <v>232</v>
      </c>
      <c r="D13" s="114" t="s">
        <v>236</v>
      </c>
      <c r="E13" s="115"/>
      <c r="F13" s="118"/>
      <c r="G13" s="78"/>
      <c r="H13" s="89"/>
      <c r="I13" s="82"/>
    </row>
    <row r="14" spans="1:10" ht="25.5">
      <c r="A14" s="171"/>
      <c r="B14" s="171"/>
      <c r="C14" s="126" t="s">
        <v>233</v>
      </c>
      <c r="D14" s="121" t="s">
        <v>237</v>
      </c>
      <c r="E14" s="124"/>
      <c r="F14" s="118"/>
      <c r="G14" s="78"/>
      <c r="H14" s="89"/>
      <c r="I14" s="82"/>
    </row>
    <row r="15" spans="1:10" ht="25.5">
      <c r="A15" s="171"/>
      <c r="B15" s="171"/>
      <c r="C15" s="126" t="s">
        <v>234</v>
      </c>
      <c r="D15" s="121" t="s">
        <v>238</v>
      </c>
      <c r="E15" s="124"/>
      <c r="F15" s="118"/>
      <c r="G15" s="78"/>
      <c r="H15" s="89"/>
      <c r="I15" s="82"/>
    </row>
    <row r="16" spans="1:10">
      <c r="A16" s="172"/>
      <c r="B16" s="172"/>
      <c r="C16" s="126" t="s">
        <v>110</v>
      </c>
      <c r="D16" s="121" t="s">
        <v>115</v>
      </c>
      <c r="E16" s="124"/>
      <c r="F16" s="118"/>
      <c r="G16" s="78"/>
      <c r="H16" s="89"/>
      <c r="I16" s="82"/>
    </row>
    <row r="17" spans="1:11" ht="25.5">
      <c r="A17" s="128" t="s">
        <v>240</v>
      </c>
      <c r="B17" s="129" t="s">
        <v>117</v>
      </c>
      <c r="C17" s="130"/>
      <c r="D17" s="122" t="s">
        <v>64</v>
      </c>
      <c r="E17" s="131"/>
      <c r="F17" s="132" t="s">
        <v>26</v>
      </c>
      <c r="G17" s="108"/>
      <c r="H17" s="133"/>
      <c r="I17" s="82"/>
    </row>
    <row r="18" spans="1:11" ht="25.5">
      <c r="A18" s="109" t="s">
        <v>241</v>
      </c>
      <c r="B18" s="109" t="s">
        <v>119</v>
      </c>
      <c r="C18" s="109"/>
      <c r="D18" s="114" t="s">
        <v>64</v>
      </c>
      <c r="E18" s="115"/>
      <c r="F18" s="109" t="s">
        <v>26</v>
      </c>
      <c r="G18" s="109"/>
      <c r="H18" s="135"/>
      <c r="I18" s="82"/>
    </row>
    <row r="19" spans="1:11" s="57" customFormat="1" ht="15.75" customHeight="1">
      <c r="A19" s="113"/>
      <c r="B19" s="113" t="s">
        <v>121</v>
      </c>
      <c r="C19" s="107"/>
      <c r="D19" s="107"/>
      <c r="E19" s="107"/>
      <c r="F19" s="107"/>
      <c r="G19" s="107"/>
      <c r="H19" s="134"/>
      <c r="I19" s="77"/>
    </row>
    <row r="20" spans="1:11" ht="51">
      <c r="A20" s="78" t="s">
        <v>122</v>
      </c>
      <c r="B20" s="78" t="s">
        <v>123</v>
      </c>
      <c r="C20" s="116" t="s">
        <v>242</v>
      </c>
      <c r="D20" s="116" t="s">
        <v>124</v>
      </c>
      <c r="E20" s="78"/>
      <c r="F20" s="78" t="s">
        <v>26</v>
      </c>
      <c r="G20" s="78"/>
      <c r="H20" s="89"/>
      <c r="I20" s="82"/>
    </row>
    <row r="21" spans="1:11" ht="51">
      <c r="A21" s="78" t="s">
        <v>125</v>
      </c>
      <c r="B21" s="78" t="s">
        <v>126</v>
      </c>
      <c r="C21" s="116" t="s">
        <v>242</v>
      </c>
      <c r="D21" s="116" t="s">
        <v>128</v>
      </c>
      <c r="E21" s="78"/>
      <c r="F21" s="86" t="s">
        <v>26</v>
      </c>
      <c r="G21" s="85"/>
      <c r="H21" s="86"/>
      <c r="I21" s="87"/>
    </row>
    <row r="22" spans="1:11">
      <c r="F22" s="90"/>
      <c r="I22" s="77"/>
      <c r="J22" s="57"/>
      <c r="K22" s="57"/>
    </row>
    <row r="23" spans="1:11">
      <c r="F23" s="91"/>
      <c r="I23" s="82"/>
    </row>
  </sheetData>
  <mergeCells count="7">
    <mergeCell ref="A11:A16"/>
    <mergeCell ref="B11:B16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0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opLeftCell="A22" workbookViewId="0">
      <selection activeCell="B20" sqref="B20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246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v>16</v>
      </c>
      <c r="B6" s="68">
        <f>COUNTIF(F10:F1010,"Fail")</f>
        <v>0</v>
      </c>
      <c r="C6" s="68">
        <f>E6-D6-B6-A6</f>
        <v>0</v>
      </c>
      <c r="D6" s="69">
        <f>COUNTIF(F$10:F$1010,"N/A")</f>
        <v>0</v>
      </c>
      <c r="E6" s="166">
        <v>16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255</v>
      </c>
      <c r="C9" s="75"/>
      <c r="D9" s="75"/>
      <c r="E9" s="75"/>
      <c r="F9" s="75"/>
      <c r="G9" s="75"/>
      <c r="H9" s="76"/>
      <c r="I9" s="77"/>
    </row>
    <row r="10" spans="1:10" s="83" customFormat="1" ht="120.95" customHeight="1">
      <c r="A10" s="141" t="s">
        <v>247</v>
      </c>
      <c r="B10" s="137" t="s">
        <v>248</v>
      </c>
      <c r="C10" s="125"/>
      <c r="D10" s="114" t="s">
        <v>59</v>
      </c>
      <c r="E10" s="115"/>
      <c r="F10" s="118" t="s">
        <v>26</v>
      </c>
      <c r="G10" s="78"/>
      <c r="H10" s="89"/>
      <c r="I10" s="82"/>
    </row>
    <row r="11" spans="1:10" ht="63.75" customHeight="1">
      <c r="A11" s="136" t="s">
        <v>249</v>
      </c>
      <c r="B11" s="138" t="s">
        <v>253</v>
      </c>
      <c r="C11" s="125"/>
      <c r="D11" s="114" t="s">
        <v>59</v>
      </c>
      <c r="E11" s="115"/>
      <c r="F11" s="118" t="s">
        <v>26</v>
      </c>
      <c r="G11" s="78"/>
      <c r="H11" s="89"/>
      <c r="I11" s="82"/>
    </row>
    <row r="12" spans="1:10" ht="51" customHeight="1">
      <c r="A12" s="136" t="s">
        <v>250</v>
      </c>
      <c r="B12" s="138" t="s">
        <v>254</v>
      </c>
      <c r="C12" s="125"/>
      <c r="D12" s="114" t="s">
        <v>59</v>
      </c>
      <c r="E12" s="115"/>
      <c r="F12" s="118" t="s">
        <v>26</v>
      </c>
      <c r="G12" s="78"/>
      <c r="H12" s="89"/>
      <c r="I12" s="82"/>
    </row>
    <row r="13" spans="1:10" ht="51" customHeight="1">
      <c r="A13" s="136" t="s">
        <v>251</v>
      </c>
      <c r="B13" s="138" t="s">
        <v>139</v>
      </c>
      <c r="C13" s="126"/>
      <c r="D13" s="121" t="s">
        <v>64</v>
      </c>
      <c r="E13" s="124"/>
      <c r="F13" s="118" t="s">
        <v>26</v>
      </c>
      <c r="G13" s="78"/>
      <c r="H13" s="89"/>
      <c r="I13" s="82"/>
    </row>
    <row r="14" spans="1:10" ht="51" customHeight="1">
      <c r="A14" s="136" t="s">
        <v>252</v>
      </c>
      <c r="B14" s="138" t="s">
        <v>141</v>
      </c>
      <c r="C14" s="126"/>
      <c r="D14" s="121" t="s">
        <v>64</v>
      </c>
      <c r="E14" s="124"/>
      <c r="F14" s="118" t="s">
        <v>26</v>
      </c>
      <c r="G14" s="78"/>
      <c r="H14" s="89"/>
      <c r="I14" s="82"/>
    </row>
    <row r="15" spans="1:10" ht="63.75" customHeight="1">
      <c r="A15" s="113"/>
      <c r="B15" s="113" t="s">
        <v>202</v>
      </c>
      <c r="C15" s="107"/>
      <c r="D15" s="107"/>
      <c r="E15" s="107"/>
      <c r="F15" s="107"/>
      <c r="G15" s="107"/>
      <c r="H15" s="134"/>
      <c r="I15" s="82"/>
    </row>
    <row r="16" spans="1:10" s="57" customFormat="1" ht="15.75" customHeight="1">
      <c r="A16" s="78" t="s">
        <v>192</v>
      </c>
      <c r="B16" s="78" t="s">
        <v>203</v>
      </c>
      <c r="C16" s="116" t="s">
        <v>256</v>
      </c>
      <c r="D16" s="116" t="s">
        <v>205</v>
      </c>
      <c r="E16" s="78"/>
      <c r="F16" s="78" t="s">
        <v>26</v>
      </c>
      <c r="G16" s="78"/>
      <c r="H16" s="89"/>
      <c r="I16" s="77"/>
    </row>
    <row r="17" spans="1:11" ht="63.75">
      <c r="A17" s="78" t="s">
        <v>193</v>
      </c>
      <c r="B17" s="78" t="s">
        <v>206</v>
      </c>
      <c r="C17" s="116" t="s">
        <v>257</v>
      </c>
      <c r="D17" s="116" t="s">
        <v>258</v>
      </c>
      <c r="E17" s="78"/>
      <c r="F17" s="86" t="s">
        <v>26</v>
      </c>
      <c r="G17" s="85"/>
      <c r="H17" s="86"/>
      <c r="I17" s="82"/>
    </row>
    <row r="18" spans="1:11" ht="63.75">
      <c r="A18" s="78" t="s">
        <v>194</v>
      </c>
      <c r="B18" s="78" t="s">
        <v>403</v>
      </c>
      <c r="C18" s="116" t="s">
        <v>261</v>
      </c>
      <c r="D18" s="116" t="s">
        <v>259</v>
      </c>
      <c r="E18" s="78"/>
      <c r="F18" s="86" t="s">
        <v>26</v>
      </c>
      <c r="G18" s="85"/>
      <c r="H18" s="86"/>
      <c r="I18" s="82"/>
    </row>
    <row r="19" spans="1:11" ht="76.5">
      <c r="A19" s="78" t="s">
        <v>195</v>
      </c>
      <c r="B19" s="78" t="s">
        <v>260</v>
      </c>
      <c r="C19" s="116" t="s">
        <v>262</v>
      </c>
      <c r="D19" s="116" t="s">
        <v>264</v>
      </c>
      <c r="E19" s="78"/>
      <c r="F19" s="86" t="s">
        <v>26</v>
      </c>
      <c r="G19" s="85"/>
      <c r="H19" s="86"/>
      <c r="I19" s="82"/>
    </row>
    <row r="20" spans="1:11" ht="76.5">
      <c r="A20" s="78" t="s">
        <v>196</v>
      </c>
      <c r="B20" s="78" t="s">
        <v>404</v>
      </c>
      <c r="C20" s="116" t="s">
        <v>263</v>
      </c>
      <c r="D20" s="116" t="s">
        <v>265</v>
      </c>
      <c r="E20" s="78"/>
      <c r="F20" s="86" t="s">
        <v>26</v>
      </c>
      <c r="G20" s="85"/>
      <c r="H20" s="86"/>
      <c r="I20" s="82"/>
    </row>
    <row r="21" spans="1:11" ht="63.75">
      <c r="A21" s="78" t="s">
        <v>197</v>
      </c>
      <c r="B21" s="78" t="s">
        <v>267</v>
      </c>
      <c r="C21" s="116" t="s">
        <v>266</v>
      </c>
      <c r="D21" s="116" t="s">
        <v>166</v>
      </c>
      <c r="E21" s="78"/>
      <c r="F21" s="86" t="s">
        <v>26</v>
      </c>
      <c r="G21" s="85"/>
      <c r="H21" s="86"/>
      <c r="I21" s="82"/>
    </row>
    <row r="22" spans="1:11" ht="63.75">
      <c r="A22" s="78" t="s">
        <v>198</v>
      </c>
      <c r="B22" s="78" t="s">
        <v>268</v>
      </c>
      <c r="C22" s="116" t="s">
        <v>276</v>
      </c>
      <c r="D22" s="116" t="s">
        <v>269</v>
      </c>
      <c r="E22" s="78"/>
      <c r="F22" s="86" t="s">
        <v>26</v>
      </c>
      <c r="G22" s="85"/>
      <c r="H22" s="86"/>
      <c r="I22" s="82"/>
    </row>
    <row r="23" spans="1:11" ht="63.75">
      <c r="A23" s="78" t="s">
        <v>199</v>
      </c>
      <c r="B23" s="78" t="s">
        <v>277</v>
      </c>
      <c r="C23" s="116" t="s">
        <v>278</v>
      </c>
      <c r="D23" s="116" t="s">
        <v>279</v>
      </c>
      <c r="E23" s="78"/>
      <c r="F23" s="86" t="s">
        <v>26</v>
      </c>
      <c r="G23" s="85"/>
      <c r="H23" s="86"/>
      <c r="I23" s="82"/>
    </row>
    <row r="24" spans="1:11" ht="63.75">
      <c r="A24" s="78" t="s">
        <v>200</v>
      </c>
      <c r="B24" s="78" t="s">
        <v>280</v>
      </c>
      <c r="C24" s="116" t="s">
        <v>281</v>
      </c>
      <c r="D24" s="116" t="s">
        <v>282</v>
      </c>
      <c r="E24" s="78"/>
      <c r="F24" s="86" t="s">
        <v>26</v>
      </c>
      <c r="G24" s="85"/>
      <c r="H24" s="86"/>
      <c r="I24" s="82"/>
    </row>
    <row r="25" spans="1:11" ht="76.5">
      <c r="A25" s="78" t="s">
        <v>284</v>
      </c>
      <c r="B25" s="78" t="s">
        <v>270</v>
      </c>
      <c r="C25" s="116" t="s">
        <v>271</v>
      </c>
      <c r="D25" s="116" t="s">
        <v>272</v>
      </c>
      <c r="E25" s="78"/>
      <c r="F25" s="86" t="s">
        <v>26</v>
      </c>
      <c r="G25" s="85"/>
      <c r="H25" s="86"/>
      <c r="I25" s="82"/>
    </row>
    <row r="26" spans="1:11" ht="38.25">
      <c r="A26" s="78" t="s">
        <v>283</v>
      </c>
      <c r="B26" s="78" t="s">
        <v>221</v>
      </c>
      <c r="C26" s="116" t="s">
        <v>273</v>
      </c>
      <c r="D26" s="116" t="s">
        <v>274</v>
      </c>
      <c r="E26" s="78"/>
      <c r="F26" s="78" t="s">
        <v>26</v>
      </c>
      <c r="G26" s="78"/>
      <c r="H26" s="89"/>
      <c r="I26" s="82"/>
    </row>
    <row r="27" spans="1:11">
      <c r="G27" s="8"/>
      <c r="I27" s="82"/>
    </row>
    <row r="28" spans="1:11">
      <c r="A28" s="91"/>
      <c r="B28" s="91"/>
      <c r="C28" s="139"/>
      <c r="D28" s="139"/>
      <c r="E28" s="91"/>
      <c r="F28" s="140"/>
      <c r="G28" s="45"/>
      <c r="H28" s="101"/>
      <c r="I28" s="82"/>
    </row>
    <row r="29" spans="1:11">
      <c r="F29" s="91"/>
      <c r="I29" s="82"/>
    </row>
    <row r="30" spans="1:11">
      <c r="I30" s="82"/>
    </row>
    <row r="31" spans="1:11">
      <c r="I31" s="82"/>
    </row>
    <row r="32" spans="1:11">
      <c r="I32" s="77"/>
      <c r="J32" s="57"/>
      <c r="K32" s="57"/>
    </row>
    <row r="33" spans="9:9" s="8" customFormat="1">
      <c r="I33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8:F156 F7:F26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"/>
  <sheetViews>
    <sheetView topLeftCell="A25" workbookViewId="0">
      <selection activeCell="H5" sqref="H5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285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v>18</v>
      </c>
      <c r="B6" s="68">
        <f>COUNTIF(F10:F1012,"Fail")</f>
        <v>0</v>
      </c>
      <c r="C6" s="68">
        <f>E6-D6-B6-A6</f>
        <v>0</v>
      </c>
      <c r="D6" s="69">
        <f>COUNTIF(F$10:F$1012,"N/A")</f>
        <v>0</v>
      </c>
      <c r="E6" s="166">
        <v>18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292</v>
      </c>
      <c r="C9" s="75"/>
      <c r="D9" s="75"/>
      <c r="E9" s="75"/>
      <c r="F9" s="75"/>
      <c r="G9" s="75"/>
      <c r="H9" s="76"/>
      <c r="I9" s="77"/>
    </row>
    <row r="10" spans="1:10" s="83" customFormat="1" ht="38.25">
      <c r="A10" s="108" t="s">
        <v>286</v>
      </c>
      <c r="B10" s="123" t="s">
        <v>291</v>
      </c>
      <c r="C10" s="119"/>
      <c r="D10" s="117" t="s">
        <v>59</v>
      </c>
      <c r="E10" s="120"/>
      <c r="F10" s="78" t="s">
        <v>26</v>
      </c>
      <c r="G10" s="78"/>
      <c r="H10" s="89"/>
      <c r="I10" s="82"/>
    </row>
    <row r="11" spans="1:10" ht="38.25">
      <c r="A11" s="142" t="s">
        <v>328</v>
      </c>
      <c r="B11" s="137" t="s">
        <v>248</v>
      </c>
      <c r="C11" s="125"/>
      <c r="D11" s="114" t="s">
        <v>59</v>
      </c>
      <c r="E11" s="115"/>
      <c r="F11" s="118" t="s">
        <v>26</v>
      </c>
      <c r="G11" s="78"/>
      <c r="H11" s="89"/>
      <c r="I11" s="82"/>
    </row>
    <row r="12" spans="1:10" ht="38.25">
      <c r="A12" s="136" t="s">
        <v>287</v>
      </c>
      <c r="B12" s="138" t="s">
        <v>253</v>
      </c>
      <c r="C12" s="125"/>
      <c r="D12" s="114" t="s">
        <v>59</v>
      </c>
      <c r="E12" s="115"/>
      <c r="F12" s="118" t="s">
        <v>26</v>
      </c>
      <c r="G12" s="78"/>
      <c r="H12" s="89"/>
      <c r="I12" s="82"/>
    </row>
    <row r="13" spans="1:10" ht="38.25">
      <c r="A13" s="136" t="s">
        <v>288</v>
      </c>
      <c r="B13" s="138" t="s">
        <v>254</v>
      </c>
      <c r="C13" s="125"/>
      <c r="D13" s="114" t="s">
        <v>59</v>
      </c>
      <c r="E13" s="115"/>
      <c r="F13" s="118" t="s">
        <v>26</v>
      </c>
      <c r="G13" s="78"/>
      <c r="H13" s="89"/>
      <c r="I13" s="82"/>
    </row>
    <row r="14" spans="1:10" ht="25.5">
      <c r="A14" s="136" t="s">
        <v>289</v>
      </c>
      <c r="B14" s="138" t="s">
        <v>139</v>
      </c>
      <c r="C14" s="126"/>
      <c r="D14" s="121" t="s">
        <v>64</v>
      </c>
      <c r="E14" s="124"/>
      <c r="F14" s="118" t="s">
        <v>26</v>
      </c>
      <c r="G14" s="78"/>
      <c r="H14" s="89"/>
      <c r="I14" s="82"/>
    </row>
    <row r="15" spans="1:10" ht="25.5">
      <c r="A15" s="136" t="s">
        <v>290</v>
      </c>
      <c r="B15" s="138" t="s">
        <v>141</v>
      </c>
      <c r="C15" s="126"/>
      <c r="D15" s="121" t="s">
        <v>64</v>
      </c>
      <c r="E15" s="124"/>
      <c r="F15" s="118" t="s">
        <v>26</v>
      </c>
      <c r="G15" s="78"/>
      <c r="H15" s="89"/>
      <c r="I15" s="82"/>
    </row>
    <row r="16" spans="1:10" s="57" customFormat="1" ht="15.75" customHeight="1">
      <c r="A16" s="113"/>
      <c r="B16" s="113" t="s">
        <v>142</v>
      </c>
      <c r="C16" s="107"/>
      <c r="D16" s="107"/>
      <c r="E16" s="107"/>
      <c r="F16" s="107"/>
      <c r="G16" s="107"/>
      <c r="H16" s="134"/>
      <c r="I16" s="77"/>
    </row>
    <row r="17" spans="1:11" ht="51">
      <c r="A17" s="78" t="s">
        <v>143</v>
      </c>
      <c r="B17" s="78" t="s">
        <v>144</v>
      </c>
      <c r="C17" s="116" t="s">
        <v>293</v>
      </c>
      <c r="D17" s="116" t="s">
        <v>146</v>
      </c>
      <c r="E17" s="78"/>
      <c r="F17" s="78" t="s">
        <v>26</v>
      </c>
      <c r="G17" s="78"/>
      <c r="H17" s="89"/>
      <c r="I17" s="82"/>
    </row>
    <row r="18" spans="1:11" ht="63.75">
      <c r="A18" s="78" t="s">
        <v>147</v>
      </c>
      <c r="B18" s="78" t="s">
        <v>148</v>
      </c>
      <c r="C18" s="116" t="s">
        <v>294</v>
      </c>
      <c r="D18" s="116" t="s">
        <v>295</v>
      </c>
      <c r="E18" s="78"/>
      <c r="F18" s="86" t="s">
        <v>26</v>
      </c>
      <c r="G18" s="85"/>
      <c r="H18" s="86"/>
      <c r="I18" s="82"/>
    </row>
    <row r="19" spans="1:11" ht="76.5">
      <c r="A19" s="78" t="s">
        <v>151</v>
      </c>
      <c r="B19" s="78" t="s">
        <v>296</v>
      </c>
      <c r="C19" s="116" t="s">
        <v>297</v>
      </c>
      <c r="D19" s="116" t="s">
        <v>298</v>
      </c>
      <c r="E19" s="78"/>
      <c r="F19" s="86" t="s">
        <v>26</v>
      </c>
      <c r="G19" s="85"/>
      <c r="H19" s="86"/>
      <c r="I19" s="82"/>
    </row>
    <row r="20" spans="1:11" ht="76.5">
      <c r="A20" s="78" t="s">
        <v>154</v>
      </c>
      <c r="B20" s="78" t="s">
        <v>301</v>
      </c>
      <c r="C20" s="116" t="s">
        <v>299</v>
      </c>
      <c r="D20" s="116" t="s">
        <v>300</v>
      </c>
      <c r="E20" s="78"/>
      <c r="F20" s="86" t="s">
        <v>26</v>
      </c>
      <c r="G20" s="85"/>
      <c r="H20" s="86"/>
      <c r="I20" s="82"/>
    </row>
    <row r="21" spans="1:11" ht="76.5">
      <c r="A21" s="78" t="s">
        <v>157</v>
      </c>
      <c r="B21" s="78" t="s">
        <v>304</v>
      </c>
      <c r="C21" s="116" t="s">
        <v>302</v>
      </c>
      <c r="D21" s="116" t="s">
        <v>303</v>
      </c>
      <c r="E21" s="78"/>
      <c r="F21" s="86" t="s">
        <v>26</v>
      </c>
      <c r="G21" s="85"/>
      <c r="H21" s="86"/>
      <c r="I21" s="82"/>
    </row>
    <row r="22" spans="1:11" ht="63.75">
      <c r="A22" s="78" t="s">
        <v>160</v>
      </c>
      <c r="B22" s="78" t="s">
        <v>305</v>
      </c>
      <c r="C22" s="116" t="s">
        <v>306</v>
      </c>
      <c r="D22" s="116" t="s">
        <v>307</v>
      </c>
      <c r="E22" s="78"/>
      <c r="F22" s="86" t="s">
        <v>26</v>
      </c>
      <c r="G22" s="85"/>
      <c r="H22" s="86"/>
      <c r="I22" s="82"/>
    </row>
    <row r="23" spans="1:11" ht="63.75">
      <c r="A23" s="78" t="s">
        <v>163</v>
      </c>
      <c r="B23" s="78" t="s">
        <v>308</v>
      </c>
      <c r="C23" s="116" t="s">
        <v>314</v>
      </c>
      <c r="D23" s="116" t="s">
        <v>309</v>
      </c>
      <c r="E23" s="78"/>
      <c r="F23" s="86" t="s">
        <v>26</v>
      </c>
      <c r="G23" s="85"/>
      <c r="H23" s="86"/>
      <c r="I23" s="82"/>
    </row>
    <row r="24" spans="1:11" ht="63.75">
      <c r="A24" s="78" t="s">
        <v>174</v>
      </c>
      <c r="B24" s="78" t="s">
        <v>313</v>
      </c>
      <c r="C24" s="116" t="s">
        <v>315</v>
      </c>
      <c r="D24" s="116" t="s">
        <v>316</v>
      </c>
      <c r="E24" s="78"/>
      <c r="F24" s="86" t="s">
        <v>26</v>
      </c>
      <c r="G24" s="85"/>
      <c r="H24" s="86"/>
      <c r="I24" s="82"/>
    </row>
    <row r="25" spans="1:11" ht="63.75">
      <c r="A25" s="78" t="s">
        <v>178</v>
      </c>
      <c r="B25" s="78" t="s">
        <v>317</v>
      </c>
      <c r="C25" s="116" t="s">
        <v>318</v>
      </c>
      <c r="D25" s="116" t="s">
        <v>319</v>
      </c>
      <c r="E25" s="78"/>
      <c r="F25" s="86" t="s">
        <v>26</v>
      </c>
      <c r="G25" s="85"/>
      <c r="H25" s="86"/>
      <c r="I25" s="82"/>
    </row>
    <row r="26" spans="1:11" ht="89.25">
      <c r="A26" s="78" t="s">
        <v>320</v>
      </c>
      <c r="B26" s="78" t="s">
        <v>310</v>
      </c>
      <c r="C26" s="116" t="s">
        <v>311</v>
      </c>
      <c r="D26" s="116" t="s">
        <v>312</v>
      </c>
      <c r="E26" s="78"/>
      <c r="F26" s="86" t="s">
        <v>26</v>
      </c>
      <c r="G26" s="85"/>
      <c r="H26" s="86"/>
      <c r="I26" s="82"/>
    </row>
    <row r="27" spans="1:11" ht="76.5">
      <c r="A27" s="78" t="s">
        <v>321</v>
      </c>
      <c r="B27" s="78" t="s">
        <v>322</v>
      </c>
      <c r="C27" s="116" t="s">
        <v>323</v>
      </c>
      <c r="D27" s="116" t="s">
        <v>324</v>
      </c>
      <c r="E27" s="78"/>
      <c r="F27" s="86" t="s">
        <v>26</v>
      </c>
      <c r="G27" s="85"/>
      <c r="H27" s="86"/>
      <c r="I27" s="82"/>
    </row>
    <row r="28" spans="1:11" ht="38.25">
      <c r="A28" s="78" t="s">
        <v>325</v>
      </c>
      <c r="B28" s="78" t="s">
        <v>181</v>
      </c>
      <c r="C28" s="116" t="s">
        <v>326</v>
      </c>
      <c r="D28" s="116" t="s">
        <v>274</v>
      </c>
      <c r="E28" s="78"/>
      <c r="F28" s="78" t="s">
        <v>26</v>
      </c>
      <c r="G28" s="78"/>
      <c r="H28" s="89"/>
      <c r="I28" s="82"/>
    </row>
    <row r="29" spans="1:11">
      <c r="G29" s="8"/>
      <c r="I29" s="82"/>
    </row>
    <row r="30" spans="1:11">
      <c r="A30" s="91"/>
      <c r="B30" s="91"/>
      <c r="C30" s="139"/>
      <c r="D30" s="139"/>
      <c r="E30" s="91"/>
      <c r="F30" s="140"/>
      <c r="G30" s="45"/>
      <c r="H30" s="101"/>
      <c r="I30" s="82"/>
    </row>
    <row r="31" spans="1:11">
      <c r="F31" s="91"/>
      <c r="I31" s="77"/>
      <c r="J31" s="57"/>
      <c r="K31" s="57"/>
    </row>
    <row r="32" spans="1:11">
      <c r="I32" s="82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30:F158 F7:F28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B9" sqref="B9"/>
    </sheetView>
  </sheetViews>
  <sheetFormatPr defaultRowHeight="12.75"/>
  <cols>
    <col min="1" max="1" width="13.7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50"/>
    <col min="8" max="8" width="17.625" style="8" customWidth="1"/>
    <col min="9" max="9" width="8.25" style="51" customWidth="1"/>
    <col min="10" max="10" width="0" style="8" hidden="1" customWidth="1"/>
    <col min="11" max="16384" width="9" style="8"/>
  </cols>
  <sheetData>
    <row r="1" spans="1:10" s="57" customFormat="1" ht="13.5" thickBot="1">
      <c r="A1" s="52"/>
      <c r="B1" s="53"/>
      <c r="C1" s="53"/>
      <c r="D1" s="53"/>
      <c r="E1" s="53"/>
      <c r="F1" s="54"/>
      <c r="G1" s="55"/>
      <c r="H1" s="43"/>
      <c r="I1" s="56"/>
    </row>
    <row r="2" spans="1:10" s="57" customFormat="1" ht="15" customHeight="1">
      <c r="A2" s="58" t="s">
        <v>25</v>
      </c>
      <c r="B2" s="167" t="s">
        <v>331</v>
      </c>
      <c r="C2" s="167"/>
      <c r="D2" s="167"/>
      <c r="E2" s="167"/>
      <c r="F2" s="167"/>
      <c r="G2" s="59"/>
      <c r="H2" s="43"/>
      <c r="I2" s="56"/>
      <c r="J2" s="57" t="s">
        <v>26</v>
      </c>
    </row>
    <row r="3" spans="1:10" s="57" customFormat="1" ht="25.5" customHeight="1">
      <c r="A3" s="60" t="s">
        <v>27</v>
      </c>
      <c r="B3" s="167" t="s">
        <v>28</v>
      </c>
      <c r="C3" s="167"/>
      <c r="D3" s="167"/>
      <c r="E3" s="167"/>
      <c r="F3" s="167"/>
      <c r="G3" s="59"/>
      <c r="H3" s="43"/>
      <c r="I3" s="56"/>
      <c r="J3" s="57" t="s">
        <v>29</v>
      </c>
    </row>
    <row r="4" spans="1:10" s="57" customFormat="1" ht="18" customHeight="1">
      <c r="A4" s="58" t="s">
        <v>30</v>
      </c>
      <c r="B4" s="168"/>
      <c r="C4" s="168"/>
      <c r="D4" s="168"/>
      <c r="E4" s="168"/>
      <c r="F4" s="168"/>
      <c r="G4" s="59"/>
      <c r="H4" s="43"/>
      <c r="I4" s="56"/>
      <c r="J4" s="61"/>
    </row>
    <row r="5" spans="1:10" s="57" customFormat="1" ht="19.5" customHeight="1">
      <c r="A5" s="62" t="s">
        <v>26</v>
      </c>
      <c r="B5" s="63" t="s">
        <v>29</v>
      </c>
      <c r="C5" s="63" t="s">
        <v>31</v>
      </c>
      <c r="D5" s="64" t="s">
        <v>32</v>
      </c>
      <c r="E5" s="169" t="s">
        <v>33</v>
      </c>
      <c r="F5" s="169"/>
      <c r="G5" s="65"/>
      <c r="H5" s="65"/>
      <c r="I5" s="66"/>
      <c r="J5" s="57" t="s">
        <v>34</v>
      </c>
    </row>
    <row r="6" spans="1:10" s="57" customFormat="1" ht="15" customHeight="1" thickBot="1">
      <c r="A6" s="88">
        <v>6</v>
      </c>
      <c r="B6" s="68">
        <f>COUNTIF(F10:F1005,"Fail")</f>
        <v>0</v>
      </c>
      <c r="C6" s="68">
        <f>E6-D6-B6-A6</f>
        <v>0</v>
      </c>
      <c r="D6" s="69">
        <f>COUNTIF(F$10:F$1005,"N/A")</f>
        <v>0</v>
      </c>
      <c r="E6" s="166">
        <v>6</v>
      </c>
      <c r="F6" s="166"/>
      <c r="G6" s="65"/>
      <c r="H6" s="65"/>
      <c r="I6" s="66"/>
      <c r="J6" s="57" t="s">
        <v>32</v>
      </c>
    </row>
    <row r="7" spans="1:10" s="57" customFormat="1" ht="15" customHeight="1">
      <c r="D7" s="70"/>
      <c r="E7" s="70"/>
      <c r="F7" s="70"/>
      <c r="G7" s="70"/>
      <c r="H7" s="70"/>
      <c r="I7" s="66"/>
    </row>
    <row r="8" spans="1:10" s="57" customFormat="1" ht="25.5" customHeight="1">
      <c r="A8" s="71" t="s">
        <v>35</v>
      </c>
      <c r="B8" s="71" t="s">
        <v>36</v>
      </c>
      <c r="C8" s="71" t="s">
        <v>37</v>
      </c>
      <c r="D8" s="71" t="s">
        <v>38</v>
      </c>
      <c r="E8" s="72" t="s">
        <v>39</v>
      </c>
      <c r="F8" s="72" t="s">
        <v>40</v>
      </c>
      <c r="G8" s="72" t="s">
        <v>41</v>
      </c>
      <c r="H8" s="71" t="s">
        <v>42</v>
      </c>
      <c r="I8" s="73"/>
    </row>
    <row r="9" spans="1:10" s="57" customFormat="1" ht="15.75" customHeight="1">
      <c r="A9" s="74"/>
      <c r="B9" s="74" t="s">
        <v>353</v>
      </c>
      <c r="C9" s="75"/>
      <c r="D9" s="75"/>
      <c r="E9" s="75"/>
      <c r="F9" s="75"/>
      <c r="G9" s="75"/>
      <c r="H9" s="76"/>
      <c r="I9" s="77"/>
    </row>
    <row r="10" spans="1:10" s="83" customFormat="1">
      <c r="A10" s="108" t="s">
        <v>335</v>
      </c>
      <c r="B10" s="123" t="s">
        <v>102</v>
      </c>
      <c r="C10" s="119"/>
      <c r="D10" s="117" t="s">
        <v>64</v>
      </c>
      <c r="E10" s="120"/>
      <c r="F10" s="78" t="s">
        <v>26</v>
      </c>
      <c r="G10" s="78"/>
      <c r="H10" s="89"/>
      <c r="I10" s="82"/>
    </row>
    <row r="11" spans="1:10" ht="25.5">
      <c r="A11" s="170" t="s">
        <v>336</v>
      </c>
      <c r="B11" s="170" t="s">
        <v>104</v>
      </c>
      <c r="C11" s="125"/>
      <c r="D11" s="114" t="s">
        <v>105</v>
      </c>
      <c r="E11" s="115"/>
      <c r="F11" s="118" t="s">
        <v>26</v>
      </c>
      <c r="G11" s="78"/>
      <c r="H11" s="89"/>
      <c r="I11" s="82"/>
    </row>
    <row r="12" spans="1:10" ht="25.5">
      <c r="A12" s="171"/>
      <c r="B12" s="171"/>
      <c r="C12" s="125" t="s">
        <v>339</v>
      </c>
      <c r="D12" s="114" t="s">
        <v>343</v>
      </c>
      <c r="E12" s="115"/>
      <c r="F12" s="118"/>
      <c r="G12" s="78"/>
      <c r="H12" s="89"/>
      <c r="I12" s="82"/>
    </row>
    <row r="13" spans="1:10" ht="25.5">
      <c r="A13" s="171"/>
      <c r="B13" s="171"/>
      <c r="C13" s="125" t="s">
        <v>332</v>
      </c>
      <c r="D13" s="114" t="s">
        <v>333</v>
      </c>
      <c r="E13" s="115"/>
      <c r="F13" s="118"/>
      <c r="G13" s="78"/>
      <c r="H13" s="89"/>
      <c r="I13" s="82"/>
    </row>
    <row r="14" spans="1:10" ht="25.5">
      <c r="A14" s="171"/>
      <c r="B14" s="171"/>
      <c r="C14" s="126" t="s">
        <v>340</v>
      </c>
      <c r="D14" s="121" t="s">
        <v>346</v>
      </c>
      <c r="E14" s="124"/>
      <c r="F14" s="118"/>
      <c r="G14" s="78"/>
      <c r="H14" s="89"/>
      <c r="I14" s="82"/>
    </row>
    <row r="15" spans="1:10" ht="25.5">
      <c r="A15" s="171"/>
      <c r="B15" s="171"/>
      <c r="C15" s="126" t="s">
        <v>341</v>
      </c>
      <c r="D15" s="121" t="s">
        <v>345</v>
      </c>
      <c r="E15" s="124"/>
      <c r="F15" s="118"/>
      <c r="G15" s="78"/>
      <c r="H15" s="89"/>
      <c r="I15" s="82"/>
    </row>
    <row r="16" spans="1:10" ht="25.5">
      <c r="A16" s="171"/>
      <c r="B16" s="171"/>
      <c r="C16" s="126" t="s">
        <v>342</v>
      </c>
      <c r="D16" s="121" t="s">
        <v>344</v>
      </c>
      <c r="E16" s="124"/>
      <c r="F16" s="118"/>
      <c r="G16" s="78"/>
      <c r="H16" s="89"/>
      <c r="I16" s="82"/>
    </row>
    <row r="17" spans="1:11">
      <c r="A17" s="172"/>
      <c r="B17" s="172"/>
      <c r="C17" s="126" t="s">
        <v>110</v>
      </c>
      <c r="D17" s="121" t="s">
        <v>115</v>
      </c>
      <c r="E17" s="124"/>
      <c r="F17" s="118"/>
      <c r="G17" s="78"/>
      <c r="H17" s="89"/>
      <c r="I17" s="82"/>
    </row>
    <row r="18" spans="1:11">
      <c r="A18" s="128" t="s">
        <v>337</v>
      </c>
      <c r="B18" s="129" t="s">
        <v>117</v>
      </c>
      <c r="C18" s="130"/>
      <c r="D18" s="122" t="s">
        <v>64</v>
      </c>
      <c r="E18" s="131"/>
      <c r="F18" s="132" t="s">
        <v>26</v>
      </c>
      <c r="G18" s="108"/>
      <c r="H18" s="133"/>
      <c r="I18" s="82"/>
    </row>
    <row r="19" spans="1:11">
      <c r="A19" s="109" t="s">
        <v>338</v>
      </c>
      <c r="B19" s="109" t="s">
        <v>119</v>
      </c>
      <c r="C19" s="109"/>
      <c r="D19" s="114" t="s">
        <v>64</v>
      </c>
      <c r="E19" s="115"/>
      <c r="F19" s="109" t="s">
        <v>26</v>
      </c>
      <c r="G19" s="109"/>
      <c r="H19" s="135"/>
      <c r="I19" s="82"/>
    </row>
    <row r="20" spans="1:11" s="57" customFormat="1" ht="15.75" customHeight="1">
      <c r="A20" s="113"/>
      <c r="B20" s="113" t="s">
        <v>121</v>
      </c>
      <c r="C20" s="107"/>
      <c r="D20" s="107"/>
      <c r="E20" s="107"/>
      <c r="F20" s="107"/>
      <c r="G20" s="107"/>
      <c r="H20" s="134"/>
      <c r="I20" s="77"/>
    </row>
    <row r="21" spans="1:11" ht="51">
      <c r="A21" s="78" t="s">
        <v>122</v>
      </c>
      <c r="B21" s="78" t="s">
        <v>123</v>
      </c>
      <c r="C21" s="116" t="s">
        <v>334</v>
      </c>
      <c r="D21" s="116" t="s">
        <v>124</v>
      </c>
      <c r="E21" s="78"/>
      <c r="F21" s="78" t="s">
        <v>26</v>
      </c>
      <c r="G21" s="78"/>
      <c r="H21" s="89"/>
      <c r="I21" s="82"/>
    </row>
    <row r="22" spans="1:11" ht="51">
      <c r="A22" s="78" t="s">
        <v>125</v>
      </c>
      <c r="B22" s="78" t="s">
        <v>126</v>
      </c>
      <c r="C22" s="116" t="s">
        <v>334</v>
      </c>
      <c r="D22" s="116" t="s">
        <v>128</v>
      </c>
      <c r="E22" s="78"/>
      <c r="F22" s="86" t="s">
        <v>26</v>
      </c>
      <c r="G22" s="85"/>
      <c r="H22" s="86"/>
      <c r="I22" s="87"/>
    </row>
    <row r="23" spans="1:11">
      <c r="F23" s="90"/>
      <c r="I23" s="77"/>
      <c r="J23" s="57"/>
      <c r="K23" s="57"/>
    </row>
    <row r="24" spans="1:11">
      <c r="F24" s="91"/>
      <c r="I24" s="82"/>
    </row>
  </sheetData>
  <mergeCells count="7">
    <mergeCell ref="A11:A17"/>
    <mergeCell ref="B11:B17"/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Cover</vt:lpstr>
      <vt:lpstr>Check Login Screen</vt:lpstr>
      <vt:lpstr>Check QLKT-DS screen</vt:lpstr>
      <vt:lpstr>Check QLKT-CN screen</vt:lpstr>
      <vt:lpstr>Check QLKT-TM screen</vt:lpstr>
      <vt:lpstr>Check QLTL-DS screen</vt:lpstr>
      <vt:lpstr>Check QLTL-CN screen</vt:lpstr>
      <vt:lpstr>Check QLTL-TM screen</vt:lpstr>
      <vt:lpstr>Check QLND-DS screen</vt:lpstr>
      <vt:lpstr>Check QLND-CN screen</vt:lpstr>
      <vt:lpstr>Check QLND-TM screen</vt:lpstr>
      <vt:lpstr>Check XTL-TL Screen</vt:lpstr>
      <vt:lpstr>Check XKQT-XKQ Screen</vt:lpstr>
      <vt:lpstr>Check TGT-TGT Screen</vt:lpstr>
      <vt:lpstr>Check TB-NTB Screen</vt:lpstr>
      <vt:lpstr>Check KP-KPBT Screen</vt:lpstr>
      <vt:lpstr>Test case List</vt:lpstr>
      <vt:lpstr>Test Report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ADMIN</cp:lastModifiedBy>
  <cp:lastPrinted>2010-11-12T10:33:20Z</cp:lastPrinted>
  <dcterms:created xsi:type="dcterms:W3CDTF">2016-11-10T16:29:43Z</dcterms:created>
  <dcterms:modified xsi:type="dcterms:W3CDTF">2016-11-11T10:48:45Z</dcterms:modified>
  <cp:category>BM</cp:category>
</cp:coreProperties>
</file>