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<sst xmlns="http://schemas.openxmlformats.org/spreadsheetml/2006/main" count="52" uniqueCount="25">
  <si>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thread</t>
  </si>
  <si>
    <t>loop</t>
  </si>
  <si>
    <t>vulne</t>
  </si>
  <si>
    <t>dev</t>
  </si>
  <si>
    <t>tensor</t>
  </si>
  <si>
    <t>Train</t>
  </si>
  <si>
    <t>test</t>
  </si>
  <si>
    <t>IL</t>
  </si>
  <si>
    <t>drop_deplou</t>
  </si>
  <si>
    <t>improve_rt</t>
  </si>
  <si>
    <t>deep</t>
  </si>
  <si>
    <t>magni</t>
  </si>
  <si>
    <t>poem</t>
  </si>
  <si>
    <t>k</t>
  </si>
  <si>
    <t>B</t>
  </si>
  <si>
    <t>bert_tiny</t>
  </si>
  <si>
    <t>bert</t>
  </si>
  <si>
    <t>medium</t>
  </si>
  <si>
    <t>large</t>
  </si>
  <si>
    <t>vul</t>
  </si>
  <si>
    <t>Vulde</t>
  </si>
  <si>
    <t>Codexglue</t>
  </si>
  <si>
    <t>LineVul</t>
  </si>
  <si>
    <t>FUNDED</t>
  </si>
  <si>
    <t>svm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</si>
</sst>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7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"/>
  <sheetViews>
    <sheetView tabSelected="1" zoomScale="115" zoomScaleNormal="115" workbookViewId="0">
      <selection activeCell="D26" sqref="D26"/>
    </sheetView>
  </sheetViews>
  <sheetFormatPr defaultColWidth="8.89166666666667" defaultRowHeight="13.5"/>
  <cols>
    <col min="1" max="1" width="20.1166666666667" customWidth="1"/>
    <col min="2" max="2" width="19.6083333333333" customWidth="1"/>
    <col min="3" max="3" width="12.8166666666667"/>
    <col min="4" max="4" width="13.8333333333333" customWidth="1"/>
    <col min="5" max="6" width="12.8166666666667"/>
    <col min="7" max="9" width="12.625"/>
    <col min="10" max="10" width="12.8166666666667"/>
    <col min="11" max="11" width="13.75"/>
    <col min="12" max="13" width="12.625"/>
  </cols>
  <sheetData>
    <row r="1" spans="2:21">
      <c r="B1" s="1" t="s">
        <v>0</v>
      </c>
      <c r="C1" s="2"/>
      <c r="D1" s="2"/>
      <c r="E1" s="2"/>
      <c r="F1" s="2"/>
      <c r="G1" s="3"/>
      <c r="H1" s="3" t="s">
        <v>1</v>
      </c>
      <c r="I1" t="s">
        <v>2</v>
      </c>
      <c r="J1" s="3" t="s">
        <v>3</v>
      </c>
      <c r="K1" s="3" t="s">
        <v>4</v>
      </c>
      <c r="L1" s="3"/>
      <c r="M1" s="3"/>
      <c r="Q1" s="10"/>
      <c r="U1" s="11"/>
    </row>
    <row r="2" spans="2:17">
      <c r="B2" t="s">
        <v>5</v>
      </c>
      <c r="C2" t="s">
        <v>6</v>
      </c>
      <c r="D2" t="s">
        <v>7</v>
      </c>
      <c r="E2" t="s">
        <v>8</v>
      </c>
      <c r="F2" t="s">
        <v>9</v>
      </c>
      <c r="Q2" s="10"/>
    </row>
    <row r="3" spans="1:17">
      <c r="A3" s="4" t="s">
        <v>10</v>
      </c>
      <c r="B3">
        <v>0.870801382818089</v>
      </c>
      <c r="C3">
        <v>0.57831126777723</v>
      </c>
      <c r="D3">
        <v>0.831523262929207</v>
      </c>
      <c r="E3">
        <f>(B3-C3)/B3</f>
        <v>0.335886139838573</v>
      </c>
      <c r="F3">
        <f>(D3-C3)/C3</f>
        <v>0.437847244659802</v>
      </c>
      <c r="K3">
        <f>B3-C3</f>
        <v>0.292490115040859</v>
      </c>
      <c r="Q3" s="10"/>
    </row>
    <row r="4" spans="1:17">
      <c r="A4" s="5" t="s">
        <v>11</v>
      </c>
      <c r="B4">
        <v>0.851813484875497</v>
      </c>
      <c r="C4">
        <v>0.72943828431904</v>
      </c>
      <c r="D4">
        <v>0.82688671408496</v>
      </c>
      <c r="E4">
        <f>(B4-C4)/B4</f>
        <v>0.14366431469953</v>
      </c>
      <c r="F4">
        <f>(D4-C4)/C4</f>
        <v>0.133593796570318</v>
      </c>
      <c r="K4">
        <f>B4-C4</f>
        <v>0.122375200556457</v>
      </c>
      <c r="Q4" s="10"/>
    </row>
    <row r="5" spans="1:17">
      <c r="A5" s="5" t="s">
        <v>12</v>
      </c>
      <c r="B5">
        <v>0.88</v>
      </c>
      <c r="C5" s="6">
        <v>0.7360104579084</v>
      </c>
      <c r="D5" s="6">
        <v>0.840766304567467</v>
      </c>
      <c r="E5">
        <f>(B5-C5)/B5</f>
        <v>0.163624479649545</v>
      </c>
      <c r="F5">
        <f>(D5-C5)/C5</f>
        <v>0.142329291022254</v>
      </c>
      <c r="G5" s="6"/>
      <c r="H5" s="6"/>
      <c r="I5" s="6"/>
      <c r="J5" s="6"/>
      <c r="K5">
        <f>B5-C5</f>
        <v>0.1439895420916</v>
      </c>
      <c r="L5" s="6"/>
      <c r="M5" s="6"/>
      <c r="Q5" s="10"/>
    </row>
    <row r="6" spans="2:12">
      <c r="B6">
        <f>GEOMEAN(B3:B5)</f>
        <v>0.86745861480407</v>
      </c>
      <c r="C6">
        <f>GEOMEAN(C3:C5)</f>
        <v>0.677139368633052</v>
      </c>
      <c r="D6">
        <f>GEOMEAN(D3:D5)</f>
        <v>0.833038816923161</v>
      </c>
      <c r="E6">
        <f>GEOMEAN(E3:E5)</f>
        <v>0.199126818862563</v>
      </c>
      <c r="F6">
        <f>GEOMEAN(F3:F5)</f>
        <v>0.202675412880052</v>
      </c>
      <c r="H6">
        <f>GEOMEAN(E13,E6,E19,E26,E34)</f>
        <v>0.340203251586738</v>
      </c>
      <c r="I6">
        <f>GEOMEAN(F13,F6,F19,F26,F34)</f>
        <v>0.341503369372031</v>
      </c>
      <c r="L6">
        <f>GEOMEAN(K3:K5)</f>
        <v>0.17273427446086</v>
      </c>
    </row>
    <row r="7" spans="3:8">
      <c r="C7">
        <f>GEOMEAN(C3:C6)</f>
        <v>0.677139368633052</v>
      </c>
      <c r="D7">
        <f>GEOMEAN(D3:D6)</f>
        <v>0.833038816923161</v>
      </c>
      <c r="E7">
        <f>GEOMEAN(E3:E6)</f>
        <v>0.199126818862563</v>
      </c>
      <c r="F7">
        <f>GEOMEAN(F3:F6)</f>
        <v>0.202675412880052</v>
      </c>
      <c r="H7">
        <f>D7-C7</f>
        <v>0.155899448290109</v>
      </c>
    </row>
    <row r="8" spans="2:6">
      <c r="B8" s="1" t="s">
        <v>1</v>
      </c>
      <c r="C8" s="2"/>
      <c r="D8" s="2"/>
      <c r="E8" s="2"/>
      <c r="F8" s="2"/>
    </row>
    <row r="9" spans="2:6">
      <c r="B9" t="s">
        <v>5</v>
      </c>
      <c r="C9" t="s">
        <v>6</v>
      </c>
      <c r="D9" t="s">
        <v>7</v>
      </c>
      <c r="E9" t="s">
        <v>8</v>
      </c>
      <c r="F9" t="s">
        <v>9</v>
      </c>
    </row>
    <row r="10" spans="1:11">
      <c r="A10" s="4" t="s">
        <v>10</v>
      </c>
      <c r="B10">
        <v>0.73759481609153</v>
      </c>
      <c r="C10">
        <v>0.61714394214653</v>
      </c>
      <c r="D10">
        <v>0.700168274064429</v>
      </c>
      <c r="E10">
        <f t="shared" ref="E10:E12" si="0">(B10-C10)/B10</f>
        <v>0.163302224089998</v>
      </c>
      <c r="F10">
        <f t="shared" ref="F10:F12" si="1">(D10-C10)/C10</f>
        <v>0.134529930941437</v>
      </c>
      <c r="G10">
        <f t="shared" ref="G10:G13" si="2">B10-C10</f>
        <v>0.120450873945</v>
      </c>
      <c r="H10">
        <f t="shared" ref="H10:H13" si="3">D10-C10</f>
        <v>0.083024331917899</v>
      </c>
      <c r="I10">
        <f>(B10-D10)/B10</f>
        <v>0.0507413300779714</v>
      </c>
      <c r="K10">
        <f>B10-C10</f>
        <v>0.120450873945</v>
      </c>
    </row>
    <row r="11" spans="1:11">
      <c r="A11" s="5" t="s">
        <v>13</v>
      </c>
      <c r="B11">
        <v>0.70220589472379</v>
      </c>
      <c r="C11">
        <v>0.63607691269629</v>
      </c>
      <c r="D11">
        <v>0.68472784111535</v>
      </c>
      <c r="E11">
        <f t="shared" si="0"/>
        <v>0.0941732083486876</v>
      </c>
      <c r="F11">
        <f t="shared" si="1"/>
        <v>0.0764859208815359</v>
      </c>
      <c r="G11">
        <f t="shared" si="2"/>
        <v>0.0661289820275001</v>
      </c>
      <c r="H11">
        <f t="shared" si="3"/>
        <v>0.04865092841906</v>
      </c>
      <c r="I11">
        <f>(B11-D11)/B11</f>
        <v>0.0248902120300698</v>
      </c>
      <c r="K11">
        <f>B11-C11</f>
        <v>0.0661289820275001</v>
      </c>
    </row>
    <row r="12" spans="1:11">
      <c r="A12" s="5" t="s">
        <v>12</v>
      </c>
      <c r="B12">
        <v>0.8501353791405</v>
      </c>
      <c r="C12" s="6">
        <v>0.7111187152668</v>
      </c>
      <c r="D12" s="6">
        <v>0.7573418074582</v>
      </c>
      <c r="E12">
        <f t="shared" si="0"/>
        <v>0.163522972087396</v>
      </c>
      <c r="F12">
        <f t="shared" si="1"/>
        <v>0.0650005283211507</v>
      </c>
      <c r="G12">
        <f t="shared" si="2"/>
        <v>0.1390166638737</v>
      </c>
      <c r="H12">
        <f t="shared" si="3"/>
        <v>0.0462230921914</v>
      </c>
      <c r="I12">
        <f>(B12-D12)/B12</f>
        <v>0.109151523344571</v>
      </c>
      <c r="K12">
        <f>B12-C12</f>
        <v>0.1390166638737</v>
      </c>
    </row>
    <row r="13" spans="2:12">
      <c r="B13">
        <f t="shared" ref="B13:F13" si="4">GEOMEAN(B10:B12)</f>
        <v>0.76077600352357</v>
      </c>
      <c r="C13">
        <f t="shared" si="4"/>
        <v>0.653550880078338</v>
      </c>
      <c r="D13">
        <f t="shared" si="4"/>
        <v>0.713407135583393</v>
      </c>
      <c r="E13">
        <f t="shared" si="4"/>
        <v>0.135987632430388</v>
      </c>
      <c r="F13">
        <f t="shared" si="4"/>
        <v>0.0874525415024874</v>
      </c>
      <c r="G13">
        <f t="shared" si="2"/>
        <v>0.107225123445232</v>
      </c>
      <c r="H13">
        <f t="shared" si="3"/>
        <v>0.0598562555050556</v>
      </c>
      <c r="J13">
        <f>D13/B13</f>
        <v>0.937736117174063</v>
      </c>
      <c r="L13">
        <f>GEOMEAN(K10:K12)</f>
        <v>0.103456127529022</v>
      </c>
    </row>
    <row r="14" spans="2:9">
      <c r="B14" s="1" t="s">
        <v>3</v>
      </c>
      <c r="C14" s="2"/>
      <c r="D14" s="2"/>
      <c r="E14" s="2"/>
      <c r="F14" s="2"/>
      <c r="I14">
        <f>GEOMEAN(I10:I13)</f>
        <v>0.0516582966047031</v>
      </c>
    </row>
    <row r="15" spans="2:6">
      <c r="B15" t="s">
        <v>5</v>
      </c>
      <c r="C15" t="s">
        <v>6</v>
      </c>
      <c r="D15" t="s">
        <v>7</v>
      </c>
      <c r="E15" t="s">
        <v>8</v>
      </c>
      <c r="F15" t="s">
        <v>9</v>
      </c>
    </row>
    <row r="16" spans="1:11">
      <c r="A16" s="4" t="s">
        <v>10</v>
      </c>
      <c r="B16">
        <v>0.90550012341</v>
      </c>
      <c r="C16">
        <v>0.6072771134637</v>
      </c>
      <c r="D16">
        <v>0.8180520462689</v>
      </c>
      <c r="E16">
        <f t="shared" ref="E16:E18" si="5">(B16-C16)/B16</f>
        <v>0.329346183657303</v>
      </c>
      <c r="F16">
        <f t="shared" ref="F16:F18" si="6">(D16-C16)/C16</f>
        <v>0.347081963295162</v>
      </c>
      <c r="G16">
        <f>B16-C16</f>
        <v>0.2982230099463</v>
      </c>
      <c r="H16">
        <f>D16-C16</f>
        <v>0.2107749328052</v>
      </c>
      <c r="K16">
        <f>B16-C16</f>
        <v>0.2982230099463</v>
      </c>
    </row>
    <row r="17" spans="1:11">
      <c r="A17" s="5" t="s">
        <v>14</v>
      </c>
      <c r="B17">
        <v>0.841756742521</v>
      </c>
      <c r="C17">
        <v>0.57433008124</v>
      </c>
      <c r="D17">
        <v>0.760899545446818</v>
      </c>
      <c r="E17">
        <f t="shared" si="5"/>
        <v>0.317700646483777</v>
      </c>
      <c r="F17">
        <f t="shared" si="6"/>
        <v>0.324847105002767</v>
      </c>
      <c r="G17">
        <f>B17-C17</f>
        <v>0.267426661281</v>
      </c>
      <c r="H17">
        <f>D17-C17</f>
        <v>0.186569464206818</v>
      </c>
      <c r="K17">
        <f>B17-C17</f>
        <v>0.267426661281</v>
      </c>
    </row>
    <row r="18" spans="1:11">
      <c r="A18" s="5" t="s">
        <v>12</v>
      </c>
      <c r="B18">
        <v>0.875355127</v>
      </c>
      <c r="C18" s="6">
        <v>0.68587944</v>
      </c>
      <c r="D18" s="6">
        <v>0.8376295092838</v>
      </c>
      <c r="E18">
        <f t="shared" si="5"/>
        <v>0.216455791661799</v>
      </c>
      <c r="F18">
        <f t="shared" si="6"/>
        <v>0.221248896575468</v>
      </c>
      <c r="G18">
        <f>B18-C18</f>
        <v>0.189475687</v>
      </c>
      <c r="H18">
        <f>D18-C18</f>
        <v>0.1517500692838</v>
      </c>
      <c r="K18">
        <f>B18-C18</f>
        <v>0.189475687</v>
      </c>
    </row>
    <row r="19" spans="2:12">
      <c r="B19">
        <f t="shared" ref="B19:F19" si="7">GEOMEAN(B16:B18)</f>
        <v>0.873815610762966</v>
      </c>
      <c r="C19">
        <f t="shared" si="7"/>
        <v>0.620771953753281</v>
      </c>
      <c r="D19">
        <f t="shared" si="7"/>
        <v>0.804859503283799</v>
      </c>
      <c r="E19">
        <f t="shared" si="7"/>
        <v>0.28293063970964</v>
      </c>
      <c r="F19">
        <f t="shared" si="7"/>
        <v>0.292189128580065</v>
      </c>
      <c r="G19">
        <f>B19-C19</f>
        <v>0.253043657009685</v>
      </c>
      <c r="H19">
        <f>D19-C19</f>
        <v>0.184087549530518</v>
      </c>
      <c r="L19">
        <f>GEOMEAN(K16:K18)</f>
        <v>0.247229209741436</v>
      </c>
    </row>
    <row r="21" spans="2:6">
      <c r="B21" s="1" t="s">
        <v>4</v>
      </c>
      <c r="C21" s="2"/>
      <c r="D21" s="2"/>
      <c r="E21" s="2"/>
      <c r="F21" s="2"/>
    </row>
    <row r="22" spans="1:11">
      <c r="A22" s="3" t="s">
        <v>15</v>
      </c>
      <c r="B22">
        <v>0.880178827723656</v>
      </c>
      <c r="C22">
        <v>0.319672692418074</v>
      </c>
      <c r="D22">
        <v>0.761</v>
      </c>
      <c r="E22">
        <f t="shared" ref="E22:E25" si="8">(B22-C22)/B22</f>
        <v>0.636809381969775</v>
      </c>
      <c r="H22">
        <f>5/88</f>
        <v>0.0568181818181818</v>
      </c>
      <c r="K22">
        <f>B22-C22</f>
        <v>0.560506135305582</v>
      </c>
    </row>
    <row r="23" spans="1:11">
      <c r="A23" t="s">
        <v>16</v>
      </c>
      <c r="B23">
        <v>0.880178827723656</v>
      </c>
      <c r="C23">
        <v>0.183981733021351</v>
      </c>
      <c r="D23">
        <v>0.716</v>
      </c>
      <c r="E23">
        <f t="shared" si="8"/>
        <v>0.790972326047458</v>
      </c>
      <c r="K23">
        <f>B23-C23</f>
        <v>0.696197094702305</v>
      </c>
    </row>
    <row r="24" spans="1:11">
      <c r="A24" s="3" t="s">
        <v>17</v>
      </c>
      <c r="B24">
        <v>0.880178827723656</v>
      </c>
      <c r="C24">
        <v>0.118976888707386</v>
      </c>
      <c r="D24">
        <v>0.794</v>
      </c>
      <c r="E24">
        <f t="shared" si="8"/>
        <v>0.864826459169567</v>
      </c>
      <c r="K24">
        <f>B24-C24</f>
        <v>0.76120193901627</v>
      </c>
    </row>
    <row r="25" spans="1:11">
      <c r="A25" s="3" t="s">
        <v>18</v>
      </c>
      <c r="B25">
        <v>0.880178827723656</v>
      </c>
      <c r="C25">
        <v>0.102</v>
      </c>
      <c r="D25">
        <v>0.805</v>
      </c>
      <c r="E25">
        <f t="shared" si="8"/>
        <v>0.884114458576792</v>
      </c>
      <c r="F25">
        <f>(D25-C25)/C25</f>
        <v>6.8921568627451</v>
      </c>
      <c r="G25">
        <f>B25-C25</f>
        <v>0.778178827723656</v>
      </c>
      <c r="K25">
        <f>B25-C25</f>
        <v>0.778178827723656</v>
      </c>
    </row>
    <row r="26" spans="3:12">
      <c r="C26">
        <f>GEOMEAN(C22:C25)</f>
        <v>0.163450312765119</v>
      </c>
      <c r="D26">
        <f>AVERAGE(D22:D25)</f>
        <v>0.769</v>
      </c>
      <c r="E26">
        <f>GEOMEAN(E23:E25)</f>
        <v>0.845667388916806</v>
      </c>
      <c r="L26">
        <f>GEOMEAN(K22:K25)</f>
        <v>0.693382646851238</v>
      </c>
    </row>
    <row r="27" spans="4:4">
      <c r="D27">
        <f>(D26-C26)/C26</f>
        <v>3.70479368922998</v>
      </c>
    </row>
    <row r="28" spans="2:6">
      <c r="B28" s="7" t="s">
        <v>19</v>
      </c>
      <c r="C28" s="7"/>
      <c r="D28" s="7"/>
      <c r="E28" s="7"/>
      <c r="F28" s="7"/>
    </row>
    <row r="29" spans="2:6">
      <c r="B29" t="s">
        <v>5</v>
      </c>
      <c r="C29" t="s">
        <v>6</v>
      </c>
      <c r="D29" t="s">
        <v>7</v>
      </c>
      <c r="E29" t="s">
        <v>8</v>
      </c>
      <c r="F29" t="s">
        <v>9</v>
      </c>
    </row>
    <row r="30" spans="1:11">
      <c r="A30" s="8" t="s">
        <v>20</v>
      </c>
      <c r="B30" s="9">
        <v>0.8631</v>
      </c>
      <c r="C30" s="9">
        <v>0.1062</v>
      </c>
      <c r="D30" s="9">
        <v>0.811</v>
      </c>
      <c r="E30">
        <f t="shared" ref="E30:E32" si="9">(B30-C30)/B30</f>
        <v>0.876955161626695</v>
      </c>
      <c r="F30">
        <f t="shared" ref="F30:F32" si="10">(D30-C30)/C30</f>
        <v>6.63653483992467</v>
      </c>
      <c r="G30">
        <f>B30-C30</f>
        <v>0.7569</v>
      </c>
      <c r="K30">
        <f>B30-C30</f>
        <v>0.7569</v>
      </c>
    </row>
    <row r="31" spans="1:11">
      <c r="A31" s="8" t="s">
        <v>21</v>
      </c>
      <c r="B31" s="9">
        <v>0.998</v>
      </c>
      <c r="C31" s="9">
        <v>0.2313</v>
      </c>
      <c r="D31" s="9">
        <v>0.99</v>
      </c>
      <c r="E31">
        <f t="shared" si="9"/>
        <v>0.768236472945892</v>
      </c>
      <c r="F31">
        <f t="shared" si="10"/>
        <v>3.28015564202335</v>
      </c>
      <c r="G31">
        <f>B31-C31</f>
        <v>0.7667</v>
      </c>
      <c r="K31">
        <f>B31-C31</f>
        <v>0.7667</v>
      </c>
    </row>
    <row r="32" spans="1:11">
      <c r="A32" s="8" t="s">
        <v>22</v>
      </c>
      <c r="B32" s="9">
        <v>0.998</v>
      </c>
      <c r="C32" s="9">
        <v>0.2687</v>
      </c>
      <c r="D32" s="9">
        <v>0.998</v>
      </c>
      <c r="E32">
        <f t="shared" si="9"/>
        <v>0.730761523046092</v>
      </c>
      <c r="F32">
        <f t="shared" si="10"/>
        <v>2.71417938221064</v>
      </c>
      <c r="G32">
        <f>B32-C32</f>
        <v>0.7293</v>
      </c>
      <c r="K32">
        <f>B32-C32</f>
        <v>0.7293</v>
      </c>
    </row>
    <row r="33" spans="1:11">
      <c r="A33" s="8" t="s">
        <v>23</v>
      </c>
      <c r="B33" s="9">
        <v>0.982</v>
      </c>
      <c r="C33" s="9">
        <v>0.4938</v>
      </c>
      <c r="D33" s="9">
        <v>0.8914</v>
      </c>
      <c r="E33">
        <f>(B33-C33)/B33</f>
        <v>0.497148676171079</v>
      </c>
      <c r="F33">
        <f>(D33-C33)/C33</f>
        <v>0.805184285135682</v>
      </c>
      <c r="G33">
        <f>B33-C33</f>
        <v>0.4882</v>
      </c>
      <c r="K33">
        <f>B33-C33</f>
        <v>0.4882</v>
      </c>
    </row>
    <row r="34" spans="2:12">
      <c r="B34">
        <f>GEOMEAN(B30:B33)</f>
        <v>0.958535985224087</v>
      </c>
      <c r="C34">
        <f>GEOMEAN(C30:C33)</f>
        <v>0.238934974727781</v>
      </c>
      <c r="D34">
        <f>GEOMEAN(D30:D33)</f>
        <v>0.919315970813375</v>
      </c>
      <c r="E34">
        <f>GEOMEAN(E30:E33)</f>
        <v>0.703369557224559</v>
      </c>
      <c r="F34">
        <f>GEOMEAN(F30:F33)</f>
        <v>2.62628840817111</v>
      </c>
      <c r="L34">
        <f>GEOMEAN(K30:K33)</f>
        <v>0.674205031510872</v>
      </c>
    </row>
    <row r="35" spans="11:11">
      <c r="K35">
        <f>AVERAGE(K3:K33)</f>
        <v>0.422162396030013</v>
      </c>
    </row>
    <row r="40" spans="3:4">
      <c r="C40" t="s">
        <v>6</v>
      </c>
      <c r="D40" t="s">
        <v>7</v>
      </c>
    </row>
    <row r="41" spans="1:4">
      <c r="A41" s="4" t="s">
        <v>10</v>
      </c>
      <c r="B41"/>
      <c r="C41">
        <v>0.61714394214653</v>
      </c>
      <c r="D41">
        <v>0.700168274064429</v>
      </c>
    </row>
    <row r="42" spans="1:6">
      <c r="A42" s="5" t="s">
        <v>13</v>
      </c>
      <c r="B42"/>
      <c r="C42">
        <v>0.63607691269629</v>
      </c>
      <c r="D42">
        <v>0.68472784111535</v>
      </c>
      <c r="F42">
        <f>(D42-C42)/C42</f>
        <v>0.0764859208815359</v>
      </c>
    </row>
    <row r="43" spans="1:6">
      <c r="A43" s="5" t="s">
        <v>12</v>
      </c>
      <c r="B43"/>
      <c r="C43" s="6">
        <v>0.7111187152668</v>
      </c>
      <c r="D43" s="6">
        <v>0.7573418074582</v>
      </c>
      <c r="F43">
        <f>(D43-C43)/C43</f>
        <v>0.0650005283211507</v>
      </c>
    </row>
    <row r="44" spans="1:6">
      <c r="A44" t="s">
        <v>24</v>
      </c>
      <c r="C44">
        <v>0.653</v>
      </c>
      <c r="D44">
        <v>0.705</v>
      </c>
      <c r="F44">
        <f>(D44-C44)/C44</f>
        <v>0.0796324655436446</v>
      </c>
    </row>
    <row r="45" spans="3:6">
      <c r="C45">
        <f>GEOMEAN(C41:C44)</f>
        <v>0.653413116505599</v>
      </c>
      <c r="D45">
        <f>GEOMEAN(D41:D44)</f>
        <v>0.711295999150976</v>
      </c>
      <c r="F45">
        <f>(D45-C45)/C45</f>
        <v>0.0885854311510152</v>
      </c>
    </row>
  </sheetData>
  <mergeCells count="5">
    <mergeCell ref="B1:F1"/>
    <mergeCell ref="B8:F8"/>
    <mergeCell ref="B14:F14"/>
    <mergeCell ref="B21:F21"/>
    <mergeCell ref="B28:F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WHT</dc:creator>
  <cp:lastModifiedBy>丑丑儿</cp:lastModifiedBy>
  <dcterms:created xsi:type="dcterms:W3CDTF">2020-05-03T08:49:00Z</dcterms:created>
  <dcterms:modified xsi:type="dcterms:W3CDTF">2024-01-19T12:57:49Z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D6EBDCDE409F493B991F935EC68B5458</vt:lpwstr>
  </property>
</Properties>
</file>