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cture\"/>
    </mc:Choice>
  </mc:AlternateContent>
  <bookViews>
    <workbookView xWindow="0" yWindow="0" windowWidth="28800" windowHeight="12210"/>
  </bookViews>
  <sheets>
    <sheet name="PCA 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J9" i="1"/>
  <c r="AB4" i="1"/>
  <c r="AC3" i="1"/>
  <c r="AB3" i="1"/>
  <c r="AC2" i="1"/>
  <c r="AB2" i="1"/>
  <c r="Y121" i="1"/>
  <c r="X121" i="1"/>
  <c r="Y120" i="1"/>
  <c r="X120" i="1"/>
  <c r="Y119" i="1"/>
  <c r="X119" i="1"/>
  <c r="Y118" i="1"/>
  <c r="X118" i="1"/>
  <c r="Y117" i="1"/>
  <c r="X117" i="1"/>
  <c r="Y116" i="1"/>
  <c r="X116" i="1"/>
  <c r="Y115" i="1"/>
  <c r="X115" i="1"/>
  <c r="Y114" i="1"/>
  <c r="X114" i="1"/>
  <c r="Y113" i="1"/>
  <c r="X113" i="1"/>
  <c r="Y112" i="1"/>
  <c r="X112" i="1"/>
  <c r="Y111" i="1"/>
  <c r="X111" i="1"/>
  <c r="Y110" i="1"/>
  <c r="X110" i="1"/>
  <c r="Y109" i="1"/>
  <c r="X109" i="1"/>
  <c r="Y108" i="1"/>
  <c r="X108" i="1"/>
  <c r="Y107" i="1"/>
  <c r="X107" i="1"/>
  <c r="Y106" i="1"/>
  <c r="X106" i="1"/>
  <c r="Y105" i="1"/>
  <c r="X105" i="1"/>
  <c r="Y104" i="1"/>
  <c r="X104" i="1"/>
  <c r="Y103" i="1"/>
  <c r="X103" i="1"/>
  <c r="Y102" i="1"/>
  <c r="X102" i="1"/>
  <c r="Y101" i="1"/>
  <c r="X101" i="1"/>
  <c r="Y100" i="1"/>
  <c r="X100" i="1"/>
  <c r="Y99" i="1"/>
  <c r="X99" i="1"/>
  <c r="Y98" i="1"/>
  <c r="X98" i="1"/>
  <c r="Y97" i="1"/>
  <c r="X97" i="1"/>
  <c r="Y96" i="1"/>
  <c r="X96" i="1"/>
  <c r="Y95" i="1"/>
  <c r="X95" i="1"/>
  <c r="Y94" i="1"/>
  <c r="X94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Y74" i="1"/>
  <c r="X74" i="1"/>
  <c r="Y73" i="1"/>
  <c r="X73" i="1"/>
  <c r="Y72" i="1"/>
  <c r="X72" i="1"/>
  <c r="Y71" i="1"/>
  <c r="X71" i="1"/>
  <c r="Y70" i="1"/>
  <c r="X70" i="1"/>
  <c r="Y69" i="1"/>
  <c r="X69" i="1"/>
  <c r="Y68" i="1"/>
  <c r="X68" i="1"/>
  <c r="Y67" i="1"/>
  <c r="X67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Y3" i="1"/>
  <c r="X3" i="1"/>
  <c r="Y2" i="1"/>
  <c r="X2" i="1"/>
  <c r="S181" i="1"/>
  <c r="U181" i="1" s="1"/>
  <c r="S39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7" i="1"/>
  <c r="T7" i="1"/>
  <c r="S10" i="1"/>
  <c r="S9" i="1"/>
  <c r="M18" i="1"/>
  <c r="M7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  <c r="G2" i="1"/>
  <c r="T181" i="1" l="1"/>
  <c r="J8" i="1"/>
  <c r="J12" i="1" s="1"/>
  <c r="K8" i="1"/>
  <c r="J7" i="1"/>
  <c r="K12" i="1" l="1"/>
  <c r="K13" i="1"/>
  <c r="J13" i="1" l="1"/>
  <c r="U39" i="1" s="1"/>
  <c r="T105" i="1"/>
  <c r="U175" i="1"/>
  <c r="T89" i="1"/>
  <c r="U102" i="1"/>
  <c r="T203" i="1"/>
  <c r="U86" i="1"/>
  <c r="U50" i="1"/>
  <c r="U74" i="1"/>
  <c r="T53" i="1"/>
  <c r="T81" i="1"/>
  <c r="T49" i="1"/>
  <c r="U164" i="1"/>
  <c r="U127" i="1"/>
  <c r="T134" i="1"/>
  <c r="T139" i="1"/>
  <c r="U85" i="1"/>
  <c r="U69" i="1"/>
  <c r="U20" i="1"/>
  <c r="U42" i="1"/>
  <c r="U167" i="1"/>
  <c r="U58" i="1"/>
  <c r="T93" i="1"/>
  <c r="T199" i="1"/>
  <c r="T77" i="1"/>
  <c r="T45" i="1"/>
  <c r="U70" i="1"/>
  <c r="U17" i="1"/>
  <c r="U78" i="1"/>
  <c r="U46" i="1"/>
  <c r="T162" i="1"/>
  <c r="U123" i="1"/>
  <c r="U134" i="1"/>
  <c r="T130" i="1"/>
  <c r="U81" i="1"/>
  <c r="U65" i="1"/>
  <c r="U16" i="1"/>
  <c r="T85" i="1"/>
  <c r="U151" i="1"/>
  <c r="T41" i="1"/>
  <c r="T69" i="1"/>
  <c r="U196" i="1"/>
  <c r="T73" i="1"/>
  <c r="U37" i="1"/>
  <c r="T61" i="1"/>
  <c r="T191" i="1"/>
  <c r="T65" i="1"/>
  <c r="T32" i="1"/>
  <c r="U159" i="1"/>
  <c r="T142" i="1"/>
  <c r="T146" i="1"/>
  <c r="U130" i="1"/>
  <c r="U77" i="1"/>
  <c r="U61" i="1"/>
  <c r="U12" i="1"/>
  <c r="U180" i="1"/>
  <c r="U82" i="1"/>
  <c r="U94" i="1"/>
  <c r="U89" i="1"/>
  <c r="U24" i="1"/>
  <c r="T110" i="1"/>
  <c r="T30" i="1"/>
  <c r="T136" i="1"/>
  <c r="U107" i="1"/>
  <c r="T62" i="1"/>
  <c r="T46" i="1"/>
  <c r="U176" i="1"/>
  <c r="T147" i="1"/>
  <c r="T64" i="1"/>
  <c r="T37" i="1"/>
  <c r="T201" i="1"/>
  <c r="T171" i="1"/>
  <c r="U83" i="1"/>
  <c r="T59" i="1"/>
  <c r="T180" i="1"/>
  <c r="T151" i="1"/>
  <c r="T148" i="1"/>
  <c r="T133" i="1"/>
  <c r="T107" i="1"/>
  <c r="T96" i="1"/>
  <c r="U40" i="1"/>
  <c r="T29" i="1"/>
  <c r="T182" i="1"/>
  <c r="T168" i="1"/>
  <c r="U100" i="1"/>
  <c r="T88" i="1"/>
  <c r="T51" i="1"/>
  <c r="U35" i="1"/>
  <c r="U198" i="1"/>
  <c r="U186" i="1"/>
  <c r="T152" i="1"/>
  <c r="T137" i="1"/>
  <c r="O20" i="1"/>
  <c r="O3" i="1"/>
  <c r="O22" i="1"/>
  <c r="O5" i="1"/>
  <c r="O24" i="1"/>
  <c r="O8" i="1"/>
  <c r="O11" i="1"/>
  <c r="O12" i="1"/>
  <c r="O15" i="1"/>
  <c r="O16" i="1"/>
  <c r="O19" i="1" l="1"/>
  <c r="O14" i="1"/>
  <c r="O10" i="1"/>
  <c r="O7" i="1"/>
  <c r="O4" i="1"/>
  <c r="O2" i="1"/>
  <c r="U160" i="1"/>
  <c r="T210" i="1"/>
  <c r="U63" i="1"/>
  <c r="T135" i="1"/>
  <c r="T196" i="1"/>
  <c r="T55" i="1"/>
  <c r="T118" i="1"/>
  <c r="T164" i="1"/>
  <c r="U195" i="1"/>
  <c r="T108" i="1"/>
  <c r="T13" i="1"/>
  <c r="T91" i="1"/>
  <c r="T192" i="1"/>
  <c r="T80" i="1"/>
  <c r="U161" i="1"/>
  <c r="U72" i="1"/>
  <c r="U150" i="1"/>
  <c r="U98" i="1"/>
  <c r="U28" i="1"/>
  <c r="U93" i="1"/>
  <c r="T150" i="1"/>
  <c r="U179" i="1"/>
  <c r="T97" i="1"/>
  <c r="T170" i="1"/>
  <c r="T101" i="1"/>
  <c r="U114" i="1"/>
  <c r="T183" i="1"/>
  <c r="U32" i="1"/>
  <c r="U97" i="1"/>
  <c r="U122" i="1"/>
  <c r="U192" i="1"/>
  <c r="U110" i="1"/>
  <c r="T178" i="1"/>
  <c r="U106" i="1"/>
  <c r="U118" i="1"/>
  <c r="U200" i="1"/>
  <c r="U36" i="1"/>
  <c r="U101" i="1"/>
  <c r="T122" i="1"/>
  <c r="T195" i="1"/>
  <c r="U119" i="1"/>
  <c r="U143" i="1"/>
  <c r="T113" i="1"/>
  <c r="U156" i="1"/>
  <c r="U205" i="1"/>
  <c r="T39" i="1"/>
  <c r="O18" i="1"/>
  <c r="O13" i="1"/>
  <c r="O9" i="1"/>
  <c r="O23" i="1"/>
  <c r="O21" i="1"/>
  <c r="T119" i="1"/>
  <c r="T172" i="1"/>
  <c r="T23" i="1"/>
  <c r="T74" i="1"/>
  <c r="U149" i="1"/>
  <c r="U206" i="1"/>
  <c r="U71" i="1"/>
  <c r="T125" i="1"/>
  <c r="T176" i="1"/>
  <c r="U38" i="1"/>
  <c r="T124" i="1"/>
  <c r="T22" i="1"/>
  <c r="T120" i="1"/>
  <c r="T209" i="1"/>
  <c r="U91" i="1"/>
  <c r="U211" i="1"/>
  <c r="U60" i="1"/>
  <c r="T174" i="1"/>
  <c r="T109" i="1"/>
  <c r="U45" i="1"/>
  <c r="U109" i="1"/>
  <c r="T138" i="1"/>
  <c r="T207" i="1"/>
  <c r="T154" i="1"/>
  <c r="U184" i="1"/>
  <c r="U135" i="1"/>
  <c r="U204" i="1"/>
  <c r="U21" i="1"/>
  <c r="U49" i="1"/>
  <c r="U113" i="1"/>
  <c r="U126" i="1"/>
  <c r="U13" i="1"/>
  <c r="T166" i="1"/>
  <c r="T187" i="1"/>
  <c r="U155" i="1"/>
  <c r="T211" i="1"/>
  <c r="U33" i="1"/>
  <c r="U53" i="1"/>
  <c r="U117" i="1"/>
  <c r="T126" i="1"/>
  <c r="T16" i="1"/>
  <c r="U172" i="1"/>
  <c r="U208" i="1"/>
  <c r="T158" i="1"/>
  <c r="T20" i="1"/>
  <c r="T36" i="1"/>
  <c r="U128" i="1"/>
  <c r="T141" i="1"/>
  <c r="U153" i="1"/>
  <c r="U165" i="1"/>
  <c r="T177" i="1"/>
  <c r="T188" i="1"/>
  <c r="T200" i="1"/>
  <c r="U14" i="1"/>
  <c r="T25" i="1"/>
  <c r="T40" i="1"/>
  <c r="U52" i="1"/>
  <c r="T67" i="1"/>
  <c r="U79" i="1"/>
  <c r="T90" i="1"/>
  <c r="T104" i="1"/>
  <c r="U141" i="1"/>
  <c r="T156" i="1"/>
  <c r="U169" i="1"/>
  <c r="T184" i="1"/>
  <c r="T198" i="1"/>
  <c r="T208" i="1"/>
  <c r="T31" i="1"/>
  <c r="T43" i="1"/>
  <c r="U59" i="1"/>
  <c r="T86" i="1"/>
  <c r="T98" i="1"/>
  <c r="U108" i="1"/>
  <c r="T9" i="1"/>
  <c r="T127" i="1"/>
  <c r="U137" i="1"/>
  <c r="U152" i="1"/>
  <c r="U166" i="1"/>
  <c r="U125" i="1"/>
  <c r="U157" i="1"/>
  <c r="T189" i="1"/>
  <c r="U202" i="1"/>
  <c r="T47" i="1"/>
  <c r="T68" i="1"/>
  <c r="U92" i="1"/>
  <c r="T115" i="1"/>
  <c r="U140" i="1"/>
  <c r="U173" i="1"/>
  <c r="T206" i="1"/>
  <c r="T15" i="1"/>
  <c r="U26" i="1"/>
  <c r="U43" i="1"/>
  <c r="T66" i="1"/>
  <c r="U103" i="1"/>
  <c r="U124" i="1"/>
  <c r="T161" i="1"/>
  <c r="U182" i="1"/>
  <c r="T194" i="1"/>
  <c r="U11" i="1"/>
  <c r="T48" i="1"/>
  <c r="U64" i="1"/>
  <c r="T82" i="1"/>
  <c r="U96" i="1"/>
  <c r="T114" i="1"/>
  <c r="T145" i="1"/>
  <c r="T197" i="1"/>
  <c r="T14" i="1"/>
  <c r="T38" i="1"/>
  <c r="U116" i="1"/>
  <c r="T75" i="1"/>
  <c r="U76" i="1"/>
  <c r="U41" i="1"/>
  <c r="U105" i="1"/>
  <c r="U138" i="1"/>
  <c r="U197" i="1"/>
  <c r="U131" i="1"/>
  <c r="U171" i="1"/>
  <c r="T117" i="1"/>
  <c r="U188" i="1"/>
  <c r="T12" i="1"/>
  <c r="T132" i="1"/>
  <c r="T143" i="1"/>
  <c r="T155" i="1"/>
  <c r="T167" i="1"/>
  <c r="U183" i="1"/>
  <c r="T190" i="1"/>
  <c r="U203" i="1"/>
  <c r="T18" i="1"/>
  <c r="U30" i="1"/>
  <c r="T42" i="1"/>
  <c r="T56" i="1"/>
  <c r="U68" i="1"/>
  <c r="T83" i="1"/>
  <c r="U95" i="1"/>
  <c r="T106" i="1"/>
  <c r="T144" i="1"/>
  <c r="U158" i="1"/>
  <c r="U177" i="1"/>
  <c r="T186" i="1"/>
  <c r="T202" i="1"/>
  <c r="T21" i="1"/>
  <c r="T33" i="1"/>
  <c r="U44" i="1"/>
  <c r="T63" i="1"/>
  <c r="T92" i="1"/>
  <c r="T100" i="1"/>
  <c r="U112" i="1"/>
  <c r="O6" i="1"/>
  <c r="T129" i="1"/>
  <c r="T140" i="1"/>
  <c r="U154" i="1"/>
  <c r="U168" i="1"/>
  <c r="T128" i="1"/>
  <c r="T173" i="1"/>
  <c r="U191" i="1"/>
  <c r="U23" i="1"/>
  <c r="T54" i="1"/>
  <c r="U75" i="1"/>
  <c r="T95" i="1"/>
  <c r="U9" i="1"/>
  <c r="T149" i="1"/>
  <c r="U178" i="1"/>
  <c r="U210" i="1"/>
  <c r="T17" i="1"/>
  <c r="U31" i="1"/>
  <c r="T50" i="1"/>
  <c r="T71" i="1"/>
  <c r="T111" i="1"/>
  <c r="U129" i="1"/>
  <c r="T163" i="1"/>
  <c r="U185" i="1"/>
  <c r="U199" i="1"/>
  <c r="U15" i="1"/>
  <c r="U55" i="1"/>
  <c r="T76" i="1"/>
  <c r="T84" i="1"/>
  <c r="U99" i="1"/>
  <c r="U10" i="1"/>
  <c r="T153" i="1"/>
  <c r="U207" i="1"/>
  <c r="U18" i="1"/>
  <c r="U80" i="1"/>
  <c r="T44" i="1"/>
  <c r="T70" i="1"/>
  <c r="T112" i="1"/>
  <c r="U57" i="1"/>
  <c r="T123" i="1"/>
  <c r="U142" i="1"/>
  <c r="U29" i="1"/>
  <c r="U189" i="1"/>
  <c r="T28" i="1"/>
  <c r="U163" i="1"/>
  <c r="U25" i="1"/>
  <c r="U54" i="1"/>
  <c r="U133" i="1"/>
  <c r="U148" i="1"/>
  <c r="T157" i="1"/>
  <c r="U170" i="1"/>
  <c r="T185" i="1"/>
  <c r="U193" i="1"/>
  <c r="T205" i="1"/>
  <c r="U19" i="1"/>
  <c r="T34" i="1"/>
  <c r="U47" i="1"/>
  <c r="T58" i="1"/>
  <c r="T72" i="1"/>
  <c r="U84" i="1"/>
  <c r="T99" i="1"/>
  <c r="U111" i="1"/>
  <c r="U145" i="1"/>
  <c r="T160" i="1"/>
  <c r="T179" i="1"/>
  <c r="U194" i="1"/>
  <c r="T204" i="1"/>
  <c r="T27" i="1"/>
  <c r="T35" i="1"/>
  <c r="U48" i="1"/>
  <c r="U67" i="1"/>
  <c r="T94" i="1"/>
  <c r="U104" i="1"/>
  <c r="T116" i="1"/>
  <c r="T121" i="1"/>
  <c r="T131" i="1"/>
  <c r="U144" i="1"/>
  <c r="U162" i="1"/>
  <c r="U174" i="1"/>
  <c r="U136" i="1"/>
  <c r="T175" i="1"/>
  <c r="T193" i="1"/>
  <c r="T26" i="1"/>
  <c r="U56" i="1"/>
  <c r="T79" i="1"/>
  <c r="T103" i="1"/>
  <c r="U121" i="1"/>
  <c r="T165" i="1"/>
  <c r="U187" i="1"/>
  <c r="T11" i="1"/>
  <c r="T19" i="1"/>
  <c r="U34" i="1"/>
  <c r="T52" i="1"/>
  <c r="U88" i="1"/>
  <c r="U115" i="1"/>
  <c r="U132" i="1"/>
  <c r="T169" i="1"/>
  <c r="U190" i="1"/>
  <c r="U201" i="1"/>
  <c r="U22" i="1"/>
  <c r="T60" i="1"/>
  <c r="T78" i="1"/>
  <c r="T87" i="1"/>
  <c r="T102" i="1"/>
  <c r="U120" i="1"/>
  <c r="T159" i="1"/>
  <c r="U209" i="1"/>
  <c r="U27" i="1"/>
  <c r="U87" i="1"/>
  <c r="U51" i="1"/>
  <c r="O17" i="1"/>
  <c r="T10" i="1"/>
  <c r="U73" i="1"/>
  <c r="U146" i="1"/>
  <c r="U147" i="1"/>
  <c r="U62" i="1"/>
  <c r="T57" i="1"/>
  <c r="U66" i="1"/>
  <c r="T24" i="1"/>
  <c r="U139" i="1"/>
  <c r="U90" i="1"/>
</calcChain>
</file>

<file path=xl/sharedStrings.xml><?xml version="1.0" encoding="utf-8"?>
<sst xmlns="http://schemas.openxmlformats.org/spreadsheetml/2006/main" count="96" uniqueCount="63">
  <si>
    <t>Time</t>
  </si>
  <si>
    <t>Random1</t>
  </si>
  <si>
    <t>Random2</t>
  </si>
  <si>
    <t>Stock1</t>
  </si>
  <si>
    <t>Stock2</t>
  </si>
  <si>
    <t>mean</t>
  </si>
  <si>
    <t>Stock 1</t>
  </si>
  <si>
    <t>Stock 2</t>
  </si>
  <si>
    <t>StDev</t>
  </si>
  <si>
    <t>Correlation</t>
  </si>
  <si>
    <t>Sample correlation</t>
  </si>
  <si>
    <t>Sample StDev</t>
  </si>
  <si>
    <t>Sample Cov Matrix</t>
  </si>
  <si>
    <t>Determinant of Eig problem</t>
  </si>
  <si>
    <t>lambda</t>
  </si>
  <si>
    <t>You can solve for the roots analytically, but</t>
  </si>
  <si>
    <t>to the right is a numerical approach</t>
  </si>
  <si>
    <t>sqrt(lambda)</t>
  </si>
  <si>
    <t>solve: det(Sigma - lamda*I) = 0</t>
  </si>
  <si>
    <t>to find Eigenvalues lambda</t>
  </si>
  <si>
    <t>Find eigenvectors</t>
  </si>
  <si>
    <t>imposing e'e = 1</t>
  </si>
  <si>
    <t>For each eigenvector, e_i and eigen value lambda_i</t>
  </si>
  <si>
    <t>First element</t>
  </si>
  <si>
    <t>Eigvec1 Problem</t>
  </si>
  <si>
    <t>Eigvec2 Problem</t>
  </si>
  <si>
    <t>lambda =</t>
  </si>
  <si>
    <t>Second element</t>
  </si>
  <si>
    <t>s1</t>
  </si>
  <si>
    <t>s2</t>
  </si>
  <si>
    <t>PC1</t>
  </si>
  <si>
    <t>PC2</t>
  </si>
  <si>
    <t>std</t>
  </si>
  <si>
    <t>corr</t>
  </si>
  <si>
    <t>Sample means</t>
  </si>
  <si>
    <t>Loadings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</si>
  <si>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</si>
  <si>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</si>
  <si>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</si>
  <si>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</si>
  <si>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</si>
  <si>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</si>
  <si>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</si>
  <si>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</si>
  <si>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</si>
  <si>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</si>
  <si>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</si>
  <si>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</si>
  <si>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</si>
  <si>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</si>
  <si>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</si>
  <si>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</si>
  <si>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</si>
  <si>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</si>
  <si>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</si>
  <si>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</si>
  <si>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</si>
  <si>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</si>
  <si>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</si>
  <si>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</si>
  <si>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betaPC2</t>
  </si>
  <si>
    <t>betaPC1</t>
  </si>
  <si>
    <t>(Sigma - lambda_i * I)*e_i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</si>
</sst>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0.000"/>
    <numFmt numFmtId="166" formatCode="_(* #,##0.000_);_(* \(#,##0.000\);_(* &quot;-&quot;??_);_(@_)"/>
    <numFmt numFmtId="167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164" fontId="2" fillId="0" borderId="0" xfId="2" applyNumberFormat="1" applyFont="1"/>
    <xf numFmtId="164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'PCA Example'!$O$1</c:f>
              <c:strCache>
                <c:ptCount val="1"/>
                <c:pt idx="0">
                  <c:v>Determinant of Eig problem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'PCA Example'!$N$2:$N$24</c:f>
              <c:numCache>
                <c:formatCode>General</c:formatCode>
                <c:ptCount val="23"/>
                <c:pt idx="0">
                  <c:v>0.2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  <c:pt idx="4">
                  <c:v>0.16200000000000001</c:v>
                </c:pt>
                <c:pt idx="5" formatCode="0.0000">
                  <c:v>0.16103000000000001</c:v>
                </c:pt>
                <c:pt idx="6">
                  <c:v>0.15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0.1</c:v>
                </c:pt>
                <c:pt idx="12">
                  <c:v>0.09</c:v>
                </c:pt>
                <c:pt idx="13">
                  <c:v>0.08</c:v>
                </c:pt>
                <c:pt idx="14">
                  <c:v>7.0000000000000007E-2</c:v>
                </c:pt>
                <c:pt idx="15">
                  <c:v>6.4000000000000001E-2</c:v>
                </c:pt>
                <c:pt idx="16" formatCode="0.0000">
                  <c:v>6.3659999999999994E-2</c:v>
                </c:pt>
                <c:pt idx="17">
                  <c:v>0.05</c:v>
                </c:pt>
                <c:pt idx="18">
                  <c:v>0.04</c:v>
                </c:pt>
                <c:pt idx="19">
                  <c:v>0.03</c:v>
                </c:pt>
                <c:pt idx="20">
                  <c:v>0.02</c:v>
                </c:pt>
                <c:pt idx="21">
                  <c:v>0.01</c:v>
                </c:pt>
                <c:pt idx="22">
                  <c:v>0</c:v>
                </c:pt>
              </c:numCache>
            </c:numRef>
          </c:xVal>
          <c:yVal>
            <c:numRef>
              <c:f>'PCA Example'!$O$2:$O$24</c:f>
              <c:numCache>
                <c:formatCode>_(* #,##0.0000_);_(* \(#,##0.0000\);_(* "-"??_);_(@_)</c:formatCode>
                <c:ptCount val="23"/>
                <c:pt idx="0">
                  <c:v>5.313901491349915E-3</c:v>
                </c:pt>
                <c:pt idx="1">
                  <c:v>3.660798203504094E-3</c:v>
                </c:pt>
                <c:pt idx="2">
                  <c:v>2.2076949156582732E-3</c:v>
                </c:pt>
                <c:pt idx="3">
                  <c:v>9.5459162781245553E-4</c:v>
                </c:pt>
                <c:pt idx="4">
                  <c:v>9.6108997535798886E-5</c:v>
                </c:pt>
                <c:pt idx="5">
                  <c:v>7.1887861475454853E-7</c:v>
                </c:pt>
                <c:pt idx="6">
                  <c:v>-9.5161494787918588E-4</c:v>
                </c:pt>
                <c:pt idx="7">
                  <c:v>-1.6047182357250044E-3</c:v>
                </c:pt>
                <c:pt idx="8">
                  <c:v>-2.0578215235708248E-3</c:v>
                </c:pt>
                <c:pt idx="9">
                  <c:v>-2.3109248114166446E-3</c:v>
                </c:pt>
                <c:pt idx="10">
                  <c:v>-2.3640280992624644E-3</c:v>
                </c:pt>
                <c:pt idx="11">
                  <c:v>-2.2171313871082845E-3</c:v>
                </c:pt>
                <c:pt idx="12">
                  <c:v>-1.870234674954104E-3</c:v>
                </c:pt>
                <c:pt idx="13">
                  <c:v>-1.3233379627999239E-3</c:v>
                </c:pt>
                <c:pt idx="14">
                  <c:v>-5.764412506457442E-4</c:v>
                </c:pt>
                <c:pt idx="15">
                  <c:v>-3.2303223353235665E-5</c:v>
                </c:pt>
                <c:pt idx="16">
                  <c:v>6.8686486000713726E-7</c:v>
                </c:pt>
                <c:pt idx="17">
                  <c:v>1.5173521736626164E-3</c:v>
                </c:pt>
                <c:pt idx="18">
                  <c:v>2.864248885816796E-3</c:v>
                </c:pt>
                <c:pt idx="19">
                  <c:v>4.4111455979709783E-3</c:v>
                </c:pt>
                <c:pt idx="20">
                  <c:v>6.1580423101251572E-3</c:v>
                </c:pt>
                <c:pt idx="21">
                  <c:v>8.1049390222793383E-3</c:v>
                </c:pt>
                <c:pt idx="22">
                  <c:v>1.0251835734433518E-2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C-45CE-B42D-C1FE90B03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997296"/>
        <c:axId val="438998280"/>
      </c:scatterChart>
      <c:valAx>
        <c:axId val="43899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98280"/>
        <c:crosses val="autoZero"/>
        <c:crossBetween val="midCat"/>
      </c:valAx>
      <c:valAx>
        <c:axId val="43899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Determinant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9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24</xdr:row>
      <xdr:rowOff>180975</xdr:rowOff>
    </xdr:from>
    <xdr:to>
      <xdr:col>14</xdr:col>
      <xdr:colOff>1028700</xdr:colOff>
      <xdr:row>39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"/>
  <sheetViews>
    <sheetView tabSelected="1" workbookViewId="0">
      <selection activeCell="R6" sqref="R6"/>
    </sheetView>
  </sheetViews>
  <sheetFormatPr defaultRowHeight="15" x14ac:dyDescent="0.25"/>
  <cols>
    <col min="9" max="9" width="18" bestFit="1" customWidth="1"/>
    <col min="13" max="13" width="12.42578125" bestFit="1" customWidth="1"/>
    <col min="15" max="15" width="26.5703125" customWidth="1"/>
    <col min="18" max="19" width="14.5703125" customWidth="1"/>
    <col min="20" max="20" width="15.7109375" bestFit="1" customWidth="1"/>
    <col min="21" max="21" width="14" customWidth="1"/>
  </cols>
  <sheetData>
    <row r="1" spans="1:36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I1" s="5"/>
      <c r="J1" s="6" t="s">
        <v>6</v>
      </c>
      <c r="K1" s="6" t="s">
        <v>7</v>
      </c>
      <c r="M1" t="s">
        <v>17</v>
      </c>
      <c r="N1" s="3" t="s">
        <v>14</v>
      </c>
      <c r="O1" s="3" t="s">
        <v>13</v>
      </c>
      <c r="R1" t="s">
        <v>20</v>
      </c>
      <c r="X1" t="s">
        <v>31</v>
      </c>
      <c r="Y1" t="s">
        <v>30</v>
      </c>
      <c r="AB1" t="s">
        <v>31</v>
      </c>
      <c r="AC1" t="s">
        <v>30</v>
      </c>
      <c r="AE1" s="3" t="s">
        <v>35</v>
      </c>
    </row>
    <row r="2" spans="1:36" x14ac:dyDescent="0.25">
      <c r="A2">
        <v>1</v>
      </c>
      <c r="B2" s="2">
        <v>-1.0242138159810565</v>
      </c>
      <c r="C2" s="2">
        <v>0.14458692021435127</v>
      </c>
      <c r="D2" s="2"/>
      <c r="E2" s="2"/>
      <c r="F2" s="2">
        <f>$J$2+$J$3*B2</f>
        <v>-0.25726414479431697</v>
      </c>
      <c r="G2" s="2">
        <f>$K$2+$K$3*($J$4*B2+SQRT(1-$J$4^2)*C2)</f>
        <v>-7.6067288608983902E-2</v>
      </c>
      <c r="I2" s="3" t="s">
        <v>5</v>
      </c>
      <c r="J2" s="4">
        <v>0.05</v>
      </c>
      <c r="K2" s="4">
        <v>0.04</v>
      </c>
      <c r="N2">
        <v>0.2</v>
      </c>
      <c r="O2" s="8">
        <f t="shared" ref="O2:O6" si="0">($J$12-N2)*($K$13-N2)-$K$12*$J$13</f>
        <v>5.313901491349915E-3</v>
      </c>
      <c r="R2" t="s">
        <v>21</v>
      </c>
      <c r="X2">
        <f>$R$39*F2+$S$39*G2</f>
        <v>0.1269911810469018</v>
      </c>
      <c r="Y2">
        <f>$R$181*F2+$S$181*G2</f>
        <v>-0.23629646567962143</v>
      </c>
      <c r="AA2" t="s">
        <v>5</v>
      </c>
      <c r="AB2" s="1">
        <f>AVERAGE(X2:X121)</f>
        <v>1.0542135883640214E-2</v>
      </c>
      <c r="AC2" s="1">
        <f>AVERAGE(Y2:Y121)</f>
        <v>1.268724902191602E-2</v>
      </c>
      <c r="AE2" s="3"/>
    </row>
    <row r="3" spans="1:36" x14ac:dyDescent="0.25">
      <c r="A3">
        <v>2</v>
      </c>
      <c r="B3" s="2">
        <v>1.1497377272462472</v>
      </c>
      <c r="C3" s="2">
        <v>-0.68526105678756721</v>
      </c>
      <c r="D3" s="2"/>
      <c r="E3" s="2"/>
      <c r="F3" s="2">
        <f t="shared" ref="F3:F66" si="1">$J$2+$J$3*B3</f>
        <v>0.39492131817387416</v>
      </c>
      <c r="G3" s="2">
        <f t="shared" ref="G3:G66" si="2">$K$2+$K$3*($J$4*B3+SQRT(1-$J$4^2)*C3)</f>
        <v>3.4424614066275873E-2</v>
      </c>
      <c r="I3" s="3" t="s">
        <v>8</v>
      </c>
      <c r="J3" s="4">
        <v>0.3</v>
      </c>
      <c r="K3" s="4">
        <v>0.3</v>
      </c>
      <c r="N3">
        <v>0.19</v>
      </c>
      <c r="O3" s="8">
        <f t="shared" si="0"/>
        <v>3.660798203504094E-3</v>
      </c>
      <c r="X3">
        <f t="shared" ref="X3:X66" si="3">$R$39*F3+$S$39*G3</f>
        <v>-0.25344753875401754</v>
      </c>
      <c r="Y3">
        <f t="shared" ref="Y3:Y66" si="4">$R$181*F3+$S$181*G3</f>
        <v>0.30478008422423808</v>
      </c>
      <c r="AA3" t="s">
        <v>32</v>
      </c>
      <c r="AB3" s="1">
        <f>STDEV(X2:X121)</f>
        <v>0.25232331410820258</v>
      </c>
      <c r="AC3" s="1">
        <f>STDEV(Y2:Y121)</f>
        <v>0.4012762334271866</v>
      </c>
      <c r="AE3" s="3" t="s">
        <v>6</v>
      </c>
    </row>
    <row r="4" spans="1:36" x14ac:dyDescent="0.25">
      <c r="A4">
        <v>3</v>
      </c>
      <c r="B4" s="2">
        <v>1.3247699826024473</v>
      </c>
      <c r="C4" s="2">
        <v>1.055877874023281</v>
      </c>
      <c r="D4" s="2"/>
      <c r="E4" s="2"/>
      <c r="F4" s="2">
        <f t="shared" si="1"/>
        <v>0.44743099478073417</v>
      </c>
      <c r="G4" s="2">
        <f t="shared" si="2"/>
        <v>0.51304061604978701</v>
      </c>
      <c r="I4" s="3" t="s">
        <v>9</v>
      </c>
      <c r="J4" s="4">
        <v>0.5</v>
      </c>
      <c r="K4" s="4"/>
      <c r="N4">
        <v>0.18</v>
      </c>
      <c r="O4" s="8">
        <f t="shared" si="0"/>
        <v>2.2076949156582732E-3</v>
      </c>
      <c r="R4" t="s">
        <v>22</v>
      </c>
      <c r="X4">
        <f t="shared" si="3"/>
        <v>4.9656744168098232E-2</v>
      </c>
      <c r="Y4">
        <f t="shared" si="4"/>
        <v>0.67893201662147507</v>
      </c>
      <c r="AA4" t="s">
        <v>33</v>
      </c>
      <c r="AB4" s="1">
        <f>CORREL(X2:X121,Y2:Y121)</f>
        <v>1.2257641461089488E-4</v>
      </c>
      <c r="AC4" s="1"/>
      <c r="AE4" t="s">
        <v>36</v>
      </c>
    </row>
    <row r="5" spans="1:36" ht="15.75" thickBot="1" x14ac:dyDescent="0.3">
      <c r="A5">
        <v>4</v>
      </c>
      <c r="B5" s="2">
        <v>1.6749891074141487</v>
      </c>
      <c r="C5" s="2">
        <v>-1.0211169865215197</v>
      </c>
      <c r="D5" s="2"/>
      <c r="E5" s="2"/>
      <c r="F5" s="2">
        <f t="shared" si="1"/>
        <v>0.55249673222424467</v>
      </c>
      <c r="G5" s="2">
        <f t="shared" si="2"/>
        <v>2.5954390943087845E-2</v>
      </c>
      <c r="I5" s="3"/>
      <c r="J5" s="4"/>
      <c r="K5" s="4"/>
      <c r="N5">
        <v>0.17</v>
      </c>
      <c r="O5" s="8">
        <f t="shared" si="0"/>
        <v>9.5459162781245553E-4</v>
      </c>
      <c r="R5" t="s">
        <v>62</v>
      </c>
      <c r="X5">
        <f t="shared" si="3"/>
        <v>-0.37035142766489487</v>
      </c>
      <c r="Y5">
        <f t="shared" si="4"/>
        <v>0.41076033097702386</v>
      </c>
    </row>
    <row r="6" spans="1:36" x14ac:dyDescent="0.25">
      <c r="A6">
        <v>5</v>
      </c>
      <c r="B6" s="2">
        <v>0.29391571843007114</v>
      </c>
      <c r="C6" s="2">
        <v>1.1826568879769184</v>
      </c>
      <c r="D6" s="2"/>
      <c r="E6" s="2"/>
      <c r="F6" s="2">
        <f t="shared" si="1"/>
        <v>0.13817471552902133</v>
      </c>
      <c r="G6" s="2">
        <f t="shared" si="2"/>
        <v>0.39135063044910817</v>
      </c>
      <c r="I6" s="3"/>
      <c r="J6" s="4"/>
      <c r="K6" s="4"/>
      <c r="N6">
        <v>0.16200000000000001</v>
      </c>
      <c r="O6" s="8">
        <f t="shared" si="0"/>
        <v>9.6108997535798886E-5</v>
      </c>
      <c r="S6" t="s">
        <v>28</v>
      </c>
      <c r="T6" t="s">
        <v>29</v>
      </c>
      <c r="X6">
        <f t="shared" si="3"/>
        <v>0.18081999051815392</v>
      </c>
      <c r="Y6">
        <f t="shared" si="4"/>
        <v>0.37359116875107329</v>
      </c>
      <c r="AE6" s="19" t="s">
        <v>37</v>
      </c>
      <c r="AF6" s="19"/>
    </row>
    <row r="7" spans="1:36" x14ac:dyDescent="0.25">
      <c r="A7">
        <v>6</v>
      </c>
      <c r="B7" s="2">
        <v>-1.2912983038404491</v>
      </c>
      <c r="C7" s="2">
        <v>2.492197381798178</v>
      </c>
      <c r="D7" s="2"/>
      <c r="E7" s="2"/>
      <c r="F7" s="2">
        <f t="shared" si="1"/>
        <v>-0.33738949115213474</v>
      </c>
      <c r="G7" s="2">
        <f t="shared" si="2"/>
        <v>0.49379712758861893</v>
      </c>
      <c r="I7" s="3" t="s">
        <v>10</v>
      </c>
      <c r="J7" s="4">
        <f>CORREL(F2:F121,G2:G121)</f>
        <v>0.43327298433598094</v>
      </c>
      <c r="K7" s="4"/>
      <c r="M7" s="1">
        <f>SQRT(N7)</f>
        <v>0.40128543457244997</v>
      </c>
      <c r="N7" s="10">
        <v>0.16103000000000001</v>
      </c>
      <c r="O7" s="9">
        <f t="shared" ref="O7:O24" si="5">($J$12-N7)*($K$13-N7)-$K$12*$J$13</f>
        <v>7.1887861475454853E-7</v>
      </c>
      <c r="R7" t="s">
        <v>26</v>
      </c>
      <c r="S7" s="1">
        <f>N7</f>
        <v>0.16103000000000001</v>
      </c>
      <c r="T7" s="1">
        <f>N18</f>
        <v>6.3659999999999994E-2</v>
      </c>
      <c r="X7">
        <f t="shared" si="3"/>
        <v>0.58826247492383199</v>
      </c>
      <c r="Y7">
        <f t="shared" si="4"/>
        <v>0.10785201178079037</v>
      </c>
      <c r="AE7" s="16" t="s">
        <v>38</v>
      </c>
      <c r="AF7" s="16">
        <v>1</v>
      </c>
    </row>
    <row r="8" spans="1:36" x14ac:dyDescent="0.25">
      <c r="A8">
        <v>7</v>
      </c>
      <c r="B8" s="2">
        <v>-0.2474121174600441</v>
      </c>
      <c r="C8" s="2">
        <v>-0.85371766544994898</v>
      </c>
      <c r="D8" s="2"/>
      <c r="E8" s="2"/>
      <c r="F8" s="2">
        <f t="shared" si="1"/>
        <v>-2.4223635238013227E-2</v>
      </c>
      <c r="G8" s="2">
        <f t="shared" si="2"/>
        <v>-0.21891417340076666</v>
      </c>
      <c r="I8" s="3" t="s">
        <v>11</v>
      </c>
      <c r="J8" s="4">
        <f>STDEV(F2:F121)</f>
        <v>0.33587072178847943</v>
      </c>
      <c r="K8" s="4">
        <f>STDEV(G2:G121)</f>
        <v>0.33448546973030663</v>
      </c>
      <c r="M8" s="1"/>
      <c r="N8">
        <v>0.15</v>
      </c>
      <c r="O8" s="8">
        <f t="shared" si="5"/>
        <v>-9.5161494787918588E-4</v>
      </c>
      <c r="R8" t="s">
        <v>23</v>
      </c>
      <c r="S8" t="s">
        <v>27</v>
      </c>
      <c r="T8" t="s">
        <v>24</v>
      </c>
      <c r="U8" t="s">
        <v>25</v>
      </c>
      <c r="X8">
        <f t="shared" si="3"/>
        <v>-0.138491741100774</v>
      </c>
      <c r="Y8">
        <f t="shared" si="4"/>
        <v>-0.17127986135221615</v>
      </c>
      <c r="AE8" s="16" t="s">
        <v>39</v>
      </c>
      <c r="AF8" s="16">
        <v>1</v>
      </c>
    </row>
    <row r="9" spans="1:36" x14ac:dyDescent="0.25">
      <c r="A9">
        <v>8</v>
      </c>
      <c r="B9" s="2">
        <v>-0.41202838474418968</v>
      </c>
      <c r="C9" s="2">
        <v>-1.4925171853974462</v>
      </c>
      <c r="D9" s="2"/>
      <c r="E9" s="2"/>
      <c r="F9" s="2">
        <f t="shared" si="1"/>
        <v>-7.3608515423256901E-2</v>
      </c>
      <c r="G9" s="2">
        <f t="shared" si="2"/>
        <v>-0.40957159715333957</v>
      </c>
      <c r="I9" s="3" t="s">
        <v>34</v>
      </c>
      <c r="J9" s="15">
        <f>AVERAGE(F2:F121)</f>
        <v>1.5947195050103038E-3</v>
      </c>
      <c r="K9" s="15">
        <f>AVERAGE(G2:G121)</f>
        <v>1.6417150625138509E-2</v>
      </c>
      <c r="M9" s="1"/>
      <c r="N9">
        <v>0.14000000000000001</v>
      </c>
      <c r="O9" s="8">
        <f t="shared" si="5"/>
        <v>-1.6047182357250044E-3</v>
      </c>
      <c r="R9">
        <v>-1</v>
      </c>
      <c r="S9">
        <f>SQRT(1-R9^2)</f>
        <v>0</v>
      </c>
      <c r="T9" s="8">
        <f>ABS(($J$12-$S$7)*$R9+$K$12*$S9)+ABS($J$13*$R9+($K$13-$S$7)*$S9)</f>
        <v>9.6896424734968317E-2</v>
      </c>
      <c r="U9" s="8">
        <f>ABS(($J$12-$T$7)*$R9+$K$12*$S9)+ABS($J$13*$R9+($K$13-$T$7)*$S9)</f>
        <v>9.7824708244396624E-2</v>
      </c>
      <c r="X9">
        <f t="shared" si="3"/>
        <v>-0.2392011718546497</v>
      </c>
      <c r="Y9">
        <f t="shared" si="4"/>
        <v>-0.34054722290609923</v>
      </c>
      <c r="AE9" s="16" t="s">
        <v>40</v>
      </c>
      <c r="AF9" s="16">
        <v>1</v>
      </c>
    </row>
    <row r="10" spans="1:36" x14ac:dyDescent="0.25">
      <c r="A10">
        <v>9</v>
      </c>
      <c r="B10" s="2">
        <v>0.51512756726879161</v>
      </c>
      <c r="C10" s="2">
        <v>-2.187753125326708</v>
      </c>
      <c r="D10" s="2"/>
      <c r="E10" s="2"/>
      <c r="F10" s="2">
        <f t="shared" si="1"/>
        <v>0.20453827018063747</v>
      </c>
      <c r="G10" s="2">
        <f t="shared" si="2"/>
        <v>-0.45112580003220021</v>
      </c>
      <c r="M10" s="1"/>
      <c r="N10">
        <v>0.13</v>
      </c>
      <c r="O10" s="8">
        <f t="shared" si="5"/>
        <v>-2.0578215235708248E-3</v>
      </c>
      <c r="R10">
        <v>-0.99</v>
      </c>
      <c r="S10" s="1">
        <f>SQRT(1-R10^2)</f>
        <v>0.14106735979665894</v>
      </c>
      <c r="T10" s="8">
        <f>ABS(($J$12-$S$7)*$R10+$K$12*$S10)+ABS($J$13*$R10+($K$13-$S$7)*$S10)</f>
        <v>0.10972738018330704</v>
      </c>
      <c r="U10" s="8">
        <f>ABS(($J$12-$T$7)*$R10+$K$12*$S10)+ABS($J$13*$R10+($K$13-$T$7)*$S10)</f>
        <v>8.3177584731627924E-2</v>
      </c>
      <c r="X10">
        <f t="shared" si="3"/>
        <v>-0.46445721081217339</v>
      </c>
      <c r="Y10">
        <f t="shared" si="4"/>
        <v>-0.17219751764371527</v>
      </c>
      <c r="AE10" s="16" t="s">
        <v>41</v>
      </c>
      <c r="AF10" s="16">
        <v>1.3136925921372699E-16</v>
      </c>
    </row>
    <row r="11" spans="1:36" ht="15.75" thickBot="1" x14ac:dyDescent="0.3">
      <c r="A11">
        <v>10</v>
      </c>
      <c r="B11" s="2">
        <v>-1.915559550980106</v>
      </c>
      <c r="C11" s="2">
        <v>1.0384064808022231</v>
      </c>
      <c r="D11" s="2"/>
      <c r="E11" s="2"/>
      <c r="F11" s="2">
        <f t="shared" si="1"/>
        <v>-0.52466786529403175</v>
      </c>
      <c r="G11" s="2">
        <f t="shared" si="2"/>
        <v>2.2451984901721057E-2</v>
      </c>
      <c r="M11" s="1"/>
      <c r="N11">
        <v>0.12</v>
      </c>
      <c r="O11" s="8">
        <f t="shared" si="5"/>
        <v>-2.3109248114166446E-3</v>
      </c>
      <c r="R11">
        <v>-0.98</v>
      </c>
      <c r="S11" s="1">
        <f t="shared" ref="S11:S75" si="6">SQRT(1-R11^2)</f>
        <v>0.1989974874213242</v>
      </c>
      <c r="T11" s="8">
        <f t="shared" ref="T11:T75" si="7">ABS(($J$12-$S$7)*$R11+$K$12*$S11)+ABS($J$13*$R11+($K$13-$S$7)*$S11)</f>
        <v>0.11442543281593369</v>
      </c>
      <c r="U11" s="8">
        <f t="shared" ref="U11:U75" si="8">ABS(($J$12-$T$7)*$R11+$K$12*$S11)+ABS($J$13*$R11+($K$13-$T$7)*$S11)</f>
        <v>7.6586134444446258E-2</v>
      </c>
      <c r="X11">
        <f t="shared" si="3"/>
        <v>0.3851608498274488</v>
      </c>
      <c r="Y11">
        <f t="shared" si="4"/>
        <v>-0.35692238600251619</v>
      </c>
      <c r="AE11" s="17" t="s">
        <v>42</v>
      </c>
      <c r="AF11" s="17">
        <v>120</v>
      </c>
    </row>
    <row r="12" spans="1:36" x14ac:dyDescent="0.25">
      <c r="A12">
        <v>11</v>
      </c>
      <c r="B12" s="2">
        <v>-2.3294160200748593</v>
      </c>
      <c r="C12" s="2">
        <v>-9.5610630523879081E-4</v>
      </c>
      <c r="D12" s="2"/>
      <c r="E12" s="2"/>
      <c r="F12" s="2">
        <f t="shared" si="1"/>
        <v>-0.64882480602245773</v>
      </c>
      <c r="G12" s="2">
        <f t="shared" si="2"/>
        <v>-0.30966080671594542</v>
      </c>
      <c r="I12" s="3" t="s">
        <v>12</v>
      </c>
      <c r="J12" s="12">
        <f>J8^2</f>
        <v>0.11280914175471415</v>
      </c>
      <c r="K12" s="12">
        <f>K8*J8*J7</f>
        <v>4.8675566489682458E-2</v>
      </c>
      <c r="M12" s="1"/>
      <c r="N12">
        <v>0.11</v>
      </c>
      <c r="O12" s="8">
        <f t="shared" si="5"/>
        <v>-2.3640280992624644E-3</v>
      </c>
      <c r="R12">
        <v>-0.97</v>
      </c>
      <c r="S12" s="1">
        <f t="shared" si="6"/>
        <v>0.24310491562286443</v>
      </c>
      <c r="T12" s="8">
        <f t="shared" si="7"/>
        <v>0.11777127936565268</v>
      </c>
      <c r="U12" s="8">
        <f t="shared" si="8"/>
        <v>7.1334049766861057E-2</v>
      </c>
      <c r="X12">
        <f t="shared" si="3"/>
        <v>0.23656487142305838</v>
      </c>
      <c r="Y12">
        <f t="shared" si="4"/>
        <v>-0.67886384598496108</v>
      </c>
    </row>
    <row r="13" spans="1:36" ht="15.75" thickBot="1" x14ac:dyDescent="0.3">
      <c r="A13">
        <v>12</v>
      </c>
      <c r="B13" s="2">
        <v>-1.4549050320056267</v>
      </c>
      <c r="C13" s="2">
        <v>1.2051214071107097</v>
      </c>
      <c r="D13" s="2"/>
      <c r="E13" s="2"/>
      <c r="F13" s="2">
        <f t="shared" si="1"/>
        <v>-0.38647150960168802</v>
      </c>
      <c r="G13" s="2">
        <f t="shared" si="2"/>
        <v>0.13486397115985296</v>
      </c>
      <c r="J13" s="12">
        <f>K12</f>
        <v>4.8675566489682458E-2</v>
      </c>
      <c r="K13" s="12">
        <f>K8^2</f>
        <v>0.11188052946070387</v>
      </c>
      <c r="M13" s="1"/>
      <c r="N13">
        <v>0.1</v>
      </c>
      <c r="O13" s="8">
        <f t="shared" si="5"/>
        <v>-2.2171313871082845E-3</v>
      </c>
      <c r="R13">
        <v>-0.96</v>
      </c>
      <c r="S13" s="1">
        <f t="shared" si="6"/>
        <v>0.28000000000000003</v>
      </c>
      <c r="T13" s="8">
        <f t="shared" si="7"/>
        <v>0.12041157811368358</v>
      </c>
      <c r="U13" s="8">
        <f t="shared" si="8"/>
        <v>6.6780813048512577E-2</v>
      </c>
      <c r="X13">
        <f t="shared" si="3"/>
        <v>0.36778047887835674</v>
      </c>
      <c r="Y13">
        <f t="shared" si="4"/>
        <v>-0.17963234662841437</v>
      </c>
      <c r="AE13" t="s">
        <v>43</v>
      </c>
    </row>
    <row r="14" spans="1:36" x14ac:dyDescent="0.25">
      <c r="A14">
        <v>13</v>
      </c>
      <c r="B14" s="2">
        <v>-0.33312971936538815</v>
      </c>
      <c r="C14" s="2">
        <v>-1.3571025192504749</v>
      </c>
      <c r="D14" s="2"/>
      <c r="E14" s="2"/>
      <c r="F14" s="2">
        <f t="shared" si="1"/>
        <v>-4.9938915809616444E-2</v>
      </c>
      <c r="G14" s="2">
        <f t="shared" si="2"/>
        <v>-0.3625550350680396</v>
      </c>
      <c r="M14" s="1"/>
      <c r="N14">
        <v>0.09</v>
      </c>
      <c r="O14" s="8">
        <f t="shared" si="5"/>
        <v>-1.870234674954104E-3</v>
      </c>
      <c r="R14">
        <v>-0.95</v>
      </c>
      <c r="S14" s="1">
        <f t="shared" si="6"/>
        <v>0.31224989991991997</v>
      </c>
      <c r="T14" s="8">
        <f t="shared" si="7"/>
        <v>0.12259746152018092</v>
      </c>
      <c r="U14" s="8">
        <f t="shared" si="8"/>
        <v>6.2677676569037694E-2</v>
      </c>
      <c r="X14">
        <f t="shared" si="3"/>
        <v>-0.22245233210401724</v>
      </c>
      <c r="Y14">
        <f t="shared" si="4"/>
        <v>-0.2906421697900769</v>
      </c>
      <c r="AE14" s="18"/>
      <c r="AF14" s="18" t="s">
        <v>48</v>
      </c>
      <c r="AG14" s="18" t="s">
        <v>49</v>
      </c>
      <c r="AH14" s="18" t="s">
        <v>50</v>
      </c>
      <c r="AI14" s="18" t="s">
        <v>51</v>
      </c>
      <c r="AJ14" s="18" t="s">
        <v>52</v>
      </c>
    </row>
    <row r="15" spans="1:36" x14ac:dyDescent="0.25">
      <c r="A15">
        <v>14</v>
      </c>
      <c r="B15" s="2">
        <v>-1.1920997167180758</v>
      </c>
      <c r="C15" s="2">
        <v>1.3628869055537507</v>
      </c>
      <c r="D15" s="2"/>
      <c r="E15" s="2"/>
      <c r="F15" s="2">
        <f t="shared" si="1"/>
        <v>-0.30762991501542275</v>
      </c>
      <c r="G15" s="2">
        <f t="shared" si="2"/>
        <v>0.21527344730070191</v>
      </c>
      <c r="M15" s="1"/>
      <c r="N15">
        <v>0.08</v>
      </c>
      <c r="O15" s="8">
        <f t="shared" si="5"/>
        <v>-1.3233379627999239E-3</v>
      </c>
      <c r="R15">
        <v>-0.94</v>
      </c>
      <c r="S15" s="1">
        <f t="shared" si="6"/>
        <v>0.34117444218463971</v>
      </c>
      <c r="T15" s="8">
        <f t="shared" si="7"/>
        <v>0.1244580416909237</v>
      </c>
      <c r="U15" s="8">
        <f t="shared" si="8"/>
        <v>5.8896754263990436E-2</v>
      </c>
      <c r="X15">
        <f t="shared" si="3"/>
        <v>0.36943035861466467</v>
      </c>
      <c r="Y15">
        <f t="shared" si="4"/>
        <v>-6.7031237052199349E-2</v>
      </c>
      <c r="AE15" s="16" t="s">
        <v>44</v>
      </c>
      <c r="AF15" s="16">
        <v>2</v>
      </c>
      <c r="AG15" s="16">
        <v>13.424287868810991</v>
      </c>
      <c r="AH15" s="16">
        <v>6.7121439344054954</v>
      </c>
      <c r="AI15" s="16">
        <v>3.8893207351911593E+32</v>
      </c>
      <c r="AJ15" s="16">
        <v>0</v>
      </c>
    </row>
    <row r="16" spans="1:36" x14ac:dyDescent="0.25">
      <c r="A16">
        <v>15</v>
      </c>
      <c r="B16" s="2">
        <v>-1.4782244761590846</v>
      </c>
      <c r="C16" s="2">
        <v>1.0739495337475091</v>
      </c>
      <c r="D16" s="2"/>
      <c r="E16" s="2"/>
      <c r="F16" s="2">
        <f t="shared" si="1"/>
        <v>-0.39346734284772539</v>
      </c>
      <c r="G16" s="2">
        <f t="shared" si="2"/>
        <v>9.7286602158476149E-2</v>
      </c>
      <c r="I16" t="s">
        <v>15</v>
      </c>
      <c r="M16" s="1"/>
      <c r="N16">
        <v>7.0000000000000007E-2</v>
      </c>
      <c r="O16" s="8">
        <f t="shared" si="5"/>
        <v>-5.764412506457442E-4</v>
      </c>
      <c r="R16">
        <v>-0.93</v>
      </c>
      <c r="S16" s="1">
        <f t="shared" si="6"/>
        <v>0.36755951898978195</v>
      </c>
      <c r="T16" s="8">
        <f t="shared" si="7"/>
        <v>0.1260701985590495</v>
      </c>
      <c r="U16" s="8">
        <f t="shared" si="8"/>
        <v>5.5361896247777098E-2</v>
      </c>
      <c r="X16">
        <f t="shared" si="3"/>
        <v>0.34600483024891215</v>
      </c>
      <c r="Y16">
        <f t="shared" si="4"/>
        <v>-0.21104906945973056</v>
      </c>
      <c r="AE16" s="16" t="s">
        <v>45</v>
      </c>
      <c r="AF16" s="16">
        <v>117</v>
      </c>
      <c r="AG16" s="16">
        <v>2.0191722251645171E-30</v>
      </c>
      <c r="AH16" s="16">
        <v>1.7257882266363395E-32</v>
      </c>
      <c r="AI16" s="16"/>
      <c r="AJ16" s="16"/>
    </row>
    <row r="17" spans="1:39" ht="15.75" thickBot="1" x14ac:dyDescent="0.3">
      <c r="A17">
        <v>16</v>
      </c>
      <c r="B17" s="2">
        <v>6.5414269556640647E-2</v>
      </c>
      <c r="C17" s="2">
        <v>6.5404037741245702E-3</v>
      </c>
      <c r="D17" s="2"/>
      <c r="E17" s="2"/>
      <c r="F17" s="2">
        <f t="shared" si="1"/>
        <v>6.9624280866992197E-2</v>
      </c>
      <c r="G17" s="2">
        <f t="shared" si="2"/>
        <v>5.1511387179315943E-2</v>
      </c>
      <c r="I17" t="s">
        <v>16</v>
      </c>
      <c r="M17" s="1"/>
      <c r="N17">
        <v>6.4000000000000001E-2</v>
      </c>
      <c r="O17" s="8">
        <f t="shared" si="5"/>
        <v>-3.2303223353235665E-5</v>
      </c>
      <c r="R17">
        <v>-0.92</v>
      </c>
      <c r="S17" s="1">
        <f t="shared" si="6"/>
        <v>0.39191835884530846</v>
      </c>
      <c r="T17" s="8">
        <f t="shared" si="7"/>
        <v>0.12748413872254966</v>
      </c>
      <c r="U17" s="8">
        <f t="shared" si="8"/>
        <v>5.2023372681451942E-2</v>
      </c>
      <c r="X17">
        <f t="shared" si="3"/>
        <v>-1.2395908680857479E-2</v>
      </c>
      <c r="Y17">
        <f t="shared" si="4"/>
        <v>8.571470827709915E-2</v>
      </c>
      <c r="AE17" s="17" t="s">
        <v>46</v>
      </c>
      <c r="AF17" s="17">
        <v>119</v>
      </c>
      <c r="AG17" s="17">
        <v>13.424287868810991</v>
      </c>
      <c r="AH17" s="17"/>
      <c r="AI17" s="17"/>
      <c r="AJ17" s="17"/>
    </row>
    <row r="18" spans="1:39" ht="15.75" thickBot="1" x14ac:dyDescent="0.3">
      <c r="A18">
        <v>17</v>
      </c>
      <c r="B18" s="2">
        <v>1.2335976862232201</v>
      </c>
      <c r="C18" s="2">
        <v>1.036596586345695E-2</v>
      </c>
      <c r="D18" s="2"/>
      <c r="E18" s="2"/>
      <c r="F18" s="2">
        <f t="shared" si="1"/>
        <v>0.42007930586696601</v>
      </c>
      <c r="G18" s="2">
        <f t="shared" si="2"/>
        <v>0.22773280986523783</v>
      </c>
      <c r="M18" s="1">
        <f>SQRT(N18)</f>
        <v>0.25230933395338351</v>
      </c>
      <c r="N18" s="11">
        <v>6.3659999999999994E-2</v>
      </c>
      <c r="O18" s="9">
        <f t="shared" si="5"/>
        <v>6.8686486000713726E-7</v>
      </c>
      <c r="R18">
        <v>-0.91</v>
      </c>
      <c r="S18" s="1">
        <f t="shared" si="6"/>
        <v>0.41460824883255754</v>
      </c>
      <c r="T18" s="8">
        <f t="shared" si="7"/>
        <v>0.12873481380338608</v>
      </c>
      <c r="U18" s="8">
        <f t="shared" si="8"/>
        <v>4.8846563841699775E-2</v>
      </c>
      <c r="X18">
        <f t="shared" si="3"/>
        <v>-0.13380627756425273</v>
      </c>
      <c r="Y18">
        <f t="shared" si="4"/>
        <v>0.45870226982165618</v>
      </c>
    </row>
    <row r="19" spans="1:39" x14ac:dyDescent="0.25">
      <c r="A19">
        <v>18</v>
      </c>
      <c r="B19" s="2">
        <v>0.32448951969854534</v>
      </c>
      <c r="C19" s="2">
        <v>2.0192783267702907</v>
      </c>
      <c r="D19" s="2"/>
      <c r="E19" s="2"/>
      <c r="F19" s="2">
        <f t="shared" si="1"/>
        <v>0.14734685590956359</v>
      </c>
      <c r="G19" s="2">
        <f t="shared" si="2"/>
        <v>0.61329732644310386</v>
      </c>
      <c r="I19" s="13" t="s">
        <v>18</v>
      </c>
      <c r="N19">
        <v>0.05</v>
      </c>
      <c r="O19" s="8">
        <f t="shared" si="5"/>
        <v>1.5173521736626164E-3</v>
      </c>
      <c r="R19">
        <v>-0.9</v>
      </c>
      <c r="S19" s="1">
        <f t="shared" si="6"/>
        <v>0.43588989435406728</v>
      </c>
      <c r="T19" s="8">
        <f t="shared" si="7"/>
        <v>0.12984772731721567</v>
      </c>
      <c r="U19" s="8">
        <f t="shared" si="8"/>
        <v>4.5806208392821499E-2</v>
      </c>
      <c r="X19">
        <f t="shared" si="3"/>
        <v>0.33205806744434196</v>
      </c>
      <c r="Y19">
        <f t="shared" si="4"/>
        <v>0.5363127319562293</v>
      </c>
      <c r="AE19" s="18"/>
      <c r="AF19" s="18" t="s">
        <v>53</v>
      </c>
      <c r="AG19" s="18" t="s">
        <v>41</v>
      </c>
      <c r="AH19" s="18" t="s">
        <v>54</v>
      </c>
      <c r="AI19" s="18" t="s">
        <v>55</v>
      </c>
      <c r="AJ19" s="18" t="s">
        <v>56</v>
      </c>
      <c r="AK19" s="18" t="s">
        <v>57</v>
      </c>
      <c r="AL19" s="18" t="s">
        <v>58</v>
      </c>
      <c r="AM19" s="18" t="s">
        <v>59</v>
      </c>
    </row>
    <row r="20" spans="1:39" x14ac:dyDescent="0.25">
      <c r="A20">
        <v>19</v>
      </c>
      <c r="B20" s="2">
        <v>-0.12729287846013904</v>
      </c>
      <c r="C20" s="2">
        <v>1.3297540135681629</v>
      </c>
      <c r="D20" s="2"/>
      <c r="E20" s="2"/>
      <c r="F20" s="2">
        <f t="shared" si="1"/>
        <v>1.1812136461958292E-2</v>
      </c>
      <c r="G20" s="2">
        <f t="shared" si="2"/>
        <v>0.36638629519128296</v>
      </c>
      <c r="I20" s="14" t="s">
        <v>19</v>
      </c>
      <c r="N20">
        <v>0.04</v>
      </c>
      <c r="O20" s="8">
        <f t="shared" si="5"/>
        <v>2.864248885816796E-3</v>
      </c>
      <c r="R20">
        <v>-0.89</v>
      </c>
      <c r="S20" s="1">
        <f t="shared" si="6"/>
        <v>0.45596052460711989</v>
      </c>
      <c r="T20" s="8">
        <f t="shared" si="7"/>
        <v>0.1308421732175658</v>
      </c>
      <c r="U20" s="8">
        <f t="shared" si="8"/>
        <v>4.2883195595593011E-2</v>
      </c>
      <c r="X20">
        <f t="shared" si="3"/>
        <v>0.25200424642559105</v>
      </c>
      <c r="Y20">
        <f t="shared" si="4"/>
        <v>0.26625333953944935</v>
      </c>
      <c r="AE20" s="20" t="s">
        <v>47</v>
      </c>
      <c r="AF20" s="20">
        <v>1.7347234759768071E-17</v>
      </c>
      <c r="AG20" s="16">
        <v>1.2008903573503275E-17</v>
      </c>
      <c r="AH20" s="16">
        <v>1.4445311059074049</v>
      </c>
      <c r="AI20" s="16">
        <v>0.15126238060307004</v>
      </c>
      <c r="AJ20" s="16">
        <v>-6.4357694851970339E-18</v>
      </c>
      <c r="AK20" s="16">
        <v>4.1130239004733179E-17</v>
      </c>
      <c r="AL20" s="16">
        <v>-6.4357694851970339E-18</v>
      </c>
      <c r="AM20" s="16">
        <v>4.1130239004733179E-17</v>
      </c>
    </row>
    <row r="21" spans="1:39" x14ac:dyDescent="0.25">
      <c r="A21">
        <v>20</v>
      </c>
      <c r="B21" s="2">
        <v>-1.4004399417899549</v>
      </c>
      <c r="C21" s="2">
        <v>1.4024817573954351</v>
      </c>
      <c r="D21" s="2"/>
      <c r="E21" s="2"/>
      <c r="F21" s="2">
        <f t="shared" si="1"/>
        <v>-0.37013198253698648</v>
      </c>
      <c r="G21" s="2">
        <f t="shared" si="2"/>
        <v>0.194309457806114</v>
      </c>
      <c r="N21">
        <v>0.03</v>
      </c>
      <c r="O21" s="8">
        <f t="shared" si="5"/>
        <v>4.4111455979709783E-3</v>
      </c>
      <c r="R21">
        <v>-0.88</v>
      </c>
      <c r="S21" s="1">
        <f t="shared" si="6"/>
        <v>0.4749736834815167</v>
      </c>
      <c r="T21" s="8">
        <f t="shared" si="7"/>
        <v>0.13173317194114184</v>
      </c>
      <c r="U21" s="8">
        <f t="shared" si="8"/>
        <v>4.0062647646535554E-2</v>
      </c>
      <c r="X21">
        <f t="shared" si="3"/>
        <v>0.39851820712055264</v>
      </c>
      <c r="Y21">
        <f t="shared" si="4"/>
        <v>-0.12618712290284512</v>
      </c>
      <c r="AE21" s="20" t="s">
        <v>60</v>
      </c>
      <c r="AF21" s="20">
        <v>-0.70379815959866443</v>
      </c>
      <c r="AG21" s="16">
        <v>4.7726863372597552E-17</v>
      </c>
      <c r="AH21" s="16">
        <v>-1.4746373632480344E+16</v>
      </c>
      <c r="AI21" s="16">
        <v>0</v>
      </c>
      <c r="AJ21" s="16">
        <v>-0.70379815959866454</v>
      </c>
      <c r="AK21" s="16">
        <v>-0.70379815959866432</v>
      </c>
      <c r="AL21" s="16">
        <v>-0.70379815959866454</v>
      </c>
      <c r="AM21" s="16">
        <v>-0.70379815959866432</v>
      </c>
    </row>
    <row r="22" spans="1:39" ht="15.75" thickBot="1" x14ac:dyDescent="0.3">
      <c r="A22">
        <v>21</v>
      </c>
      <c r="B22" s="2">
        <v>0.9283598956244532</v>
      </c>
      <c r="C22" s="2">
        <v>1.1828092283394653</v>
      </c>
      <c r="D22" s="2"/>
      <c r="E22" s="2"/>
      <c r="F22" s="2">
        <f t="shared" si="1"/>
        <v>0.32850796868733595</v>
      </c>
      <c r="G22" s="2">
        <f t="shared" si="2"/>
        <v>0.48655683621546164</v>
      </c>
      <c r="N22">
        <v>0.02</v>
      </c>
      <c r="O22" s="8">
        <f t="shared" si="5"/>
        <v>6.1580423101251572E-3</v>
      </c>
      <c r="R22">
        <v>-0.87</v>
      </c>
      <c r="S22" s="1">
        <f t="shared" si="6"/>
        <v>0.49305172142484199</v>
      </c>
      <c r="T22" s="8">
        <f t="shared" si="7"/>
        <v>0.13253269242500923</v>
      </c>
      <c r="U22" s="8">
        <f t="shared" si="8"/>
        <v>3.7332709264940415E-2</v>
      </c>
      <c r="X22">
        <f t="shared" si="3"/>
        <v>0.11452622548932914</v>
      </c>
      <c r="Y22">
        <f t="shared" si="4"/>
        <v>0.57580986355599539</v>
      </c>
      <c r="AE22" s="21" t="s">
        <v>61</v>
      </c>
      <c r="AF22" s="21">
        <v>0.71049723407998366</v>
      </c>
      <c r="AG22" s="17">
        <v>3.0010749042650165E-17</v>
      </c>
      <c r="AH22" s="17">
        <v>2.3674758436393952E+16</v>
      </c>
      <c r="AI22" s="17">
        <v>0</v>
      </c>
      <c r="AJ22" s="17">
        <v>0.71049723407998355</v>
      </c>
      <c r="AK22" s="17">
        <v>0.71049723407998377</v>
      </c>
      <c r="AL22" s="17">
        <v>0.71049723407998355</v>
      </c>
      <c r="AM22" s="17">
        <v>0.71049723407998377</v>
      </c>
    </row>
    <row r="23" spans="1:39" x14ac:dyDescent="0.25">
      <c r="A23">
        <v>22</v>
      </c>
      <c r="B23" s="2">
        <v>0.86411546362796798</v>
      </c>
      <c r="C23" s="2">
        <v>-2.2752828954253346</v>
      </c>
      <c r="D23" s="2"/>
      <c r="E23" s="2"/>
      <c r="F23" s="2">
        <f t="shared" si="1"/>
        <v>0.30923463908839038</v>
      </c>
      <c r="G23" s="2">
        <f t="shared" si="2"/>
        <v>-0.42151851692617037</v>
      </c>
      <c r="N23">
        <v>0.01</v>
      </c>
      <c r="O23" s="8">
        <f t="shared" si="5"/>
        <v>8.1049390222793383E-3</v>
      </c>
      <c r="R23">
        <v>-0.86</v>
      </c>
      <c r="S23" s="1">
        <f t="shared" si="6"/>
        <v>0.51029403288692299</v>
      </c>
      <c r="T23" s="8">
        <f t="shared" si="7"/>
        <v>0.13325045793490281</v>
      </c>
      <c r="U23" s="8">
        <f t="shared" si="8"/>
        <v>3.4683749516660201E-2</v>
      </c>
      <c r="X23">
        <f t="shared" si="3"/>
        <v>-0.51709615305785939</v>
      </c>
      <c r="Y23">
        <f t="shared" si="4"/>
        <v>-7.6983666009771801E-2</v>
      </c>
    </row>
    <row r="24" spans="1:39" x14ac:dyDescent="0.25">
      <c r="A24">
        <v>23</v>
      </c>
      <c r="B24" s="2">
        <v>-1.1391375664970838</v>
      </c>
      <c r="C24" s="2">
        <v>-1.4270381143433042</v>
      </c>
      <c r="D24" s="2"/>
      <c r="E24" s="2"/>
      <c r="F24" s="2">
        <f t="shared" si="1"/>
        <v>-0.29174126994912514</v>
      </c>
      <c r="G24" s="2">
        <f t="shared" si="2"/>
        <v>-0.50162601273154561</v>
      </c>
      <c r="N24">
        <v>0</v>
      </c>
      <c r="O24" s="8">
        <f t="shared" si="5"/>
        <v>1.0251835734433518E-2</v>
      </c>
      <c r="R24">
        <v>-0.85</v>
      </c>
      <c r="S24" s="1">
        <f t="shared" si="6"/>
        <v>0.52678268764263703</v>
      </c>
      <c r="T24" s="8">
        <f t="shared" si="7"/>
        <v>0.13389449694958888</v>
      </c>
      <c r="U24" s="8">
        <f t="shared" si="8"/>
        <v>3.210781616091378E-2</v>
      </c>
      <c r="X24">
        <f t="shared" si="3"/>
        <v>-0.15110555952376956</v>
      </c>
      <c r="Y24">
        <f t="shared" si="4"/>
        <v>-0.56029645936984185</v>
      </c>
    </row>
    <row r="25" spans="1:39" x14ac:dyDescent="0.25">
      <c r="A25">
        <v>24</v>
      </c>
      <c r="B25" s="2">
        <v>-0.35308971746417228</v>
      </c>
      <c r="C25" s="2">
        <v>7.7225195127539337E-2</v>
      </c>
      <c r="D25" s="2"/>
      <c r="E25" s="2"/>
      <c r="F25" s="2">
        <f t="shared" si="1"/>
        <v>-5.5926915239251682E-2</v>
      </c>
      <c r="G25" s="2">
        <f t="shared" si="2"/>
        <v>7.100236618171954E-3</v>
      </c>
      <c r="O25" s="8"/>
      <c r="R25">
        <v>-0.84</v>
      </c>
      <c r="S25" s="1">
        <f t="shared" si="6"/>
        <v>0.54258639865002156</v>
      </c>
      <c r="T25" s="8">
        <f t="shared" si="7"/>
        <v>0.1344715313167319</v>
      </c>
      <c r="U25" s="8">
        <f t="shared" si="8"/>
        <v>2.9598251180326097E-2</v>
      </c>
      <c r="X25">
        <f t="shared" si="3"/>
        <v>4.4400468684241579E-2</v>
      </c>
      <c r="Y25">
        <f t="shared" si="4"/>
        <v>-3.4733347169070415E-2</v>
      </c>
      <c r="AE25" s="3" t="s">
        <v>7</v>
      </c>
    </row>
    <row r="26" spans="1:39" x14ac:dyDescent="0.25">
      <c r="A26">
        <v>25</v>
      </c>
      <c r="B26" s="2">
        <v>-0.93319613370113075</v>
      </c>
      <c r="C26" s="2">
        <v>0.29631337383762002</v>
      </c>
      <c r="D26" s="2"/>
      <c r="E26" s="2"/>
      <c r="F26" s="2">
        <f t="shared" si="1"/>
        <v>-0.22995884011033924</v>
      </c>
      <c r="G26" s="2">
        <f t="shared" si="2"/>
        <v>-2.2994947287833349E-2</v>
      </c>
      <c r="O26" s="8"/>
      <c r="R26">
        <v>-0.83</v>
      </c>
      <c r="S26" s="1">
        <f t="shared" si="6"/>
        <v>0.55776339069537362</v>
      </c>
      <c r="T26" s="8">
        <f t="shared" si="7"/>
        <v>0.13498725687820728</v>
      </c>
      <c r="U26" s="8">
        <f t="shared" si="8"/>
        <v>2.714941282041744E-2</v>
      </c>
      <c r="X26">
        <f t="shared" si="3"/>
        <v>0.14548418949574646</v>
      </c>
      <c r="Y26">
        <f t="shared" si="4"/>
        <v>-0.17954656144117917</v>
      </c>
      <c r="AE26" t="s">
        <v>36</v>
      </c>
    </row>
    <row r="27" spans="1:39" ht="15.75" thickBot="1" x14ac:dyDescent="0.3">
      <c r="A27">
        <v>26</v>
      </c>
      <c r="B27" s="2">
        <v>-0.89406285042059608</v>
      </c>
      <c r="C27" s="2">
        <v>-0.67715745899477042</v>
      </c>
      <c r="D27" s="2"/>
      <c r="E27" s="2"/>
      <c r="F27" s="2">
        <f t="shared" si="1"/>
        <v>-0.21821885512617883</v>
      </c>
      <c r="G27" s="2">
        <f t="shared" si="2"/>
        <v>-0.27004009611856655</v>
      </c>
      <c r="O27" s="8"/>
      <c r="R27">
        <v>-0.82</v>
      </c>
      <c r="S27" s="1">
        <f t="shared" si="6"/>
        <v>0.57236352085016751</v>
      </c>
      <c r="T27" s="8">
        <f t="shared" si="7"/>
        <v>0.13544655090387819</v>
      </c>
      <c r="U27" s="8">
        <f t="shared" si="8"/>
        <v>2.4756470125606445E-2</v>
      </c>
      <c r="X27">
        <f t="shared" si="3"/>
        <v>-3.8302131199587253E-2</v>
      </c>
      <c r="Y27">
        <f t="shared" si="4"/>
        <v>-0.34507639553394026</v>
      </c>
    </row>
    <row r="28" spans="1:39" x14ac:dyDescent="0.25">
      <c r="A28">
        <v>27</v>
      </c>
      <c r="B28" s="2">
        <v>1.2780310498783365</v>
      </c>
      <c r="C28" s="2">
        <v>-8.7356966105289757E-2</v>
      </c>
      <c r="D28" s="2"/>
      <c r="E28" s="2"/>
      <c r="F28" s="2">
        <f t="shared" si="1"/>
        <v>0.43340931496350094</v>
      </c>
      <c r="G28" s="2">
        <f t="shared" si="2"/>
        <v>0.20900865192833534</v>
      </c>
      <c r="O28" s="8"/>
      <c r="R28">
        <v>-0.81</v>
      </c>
      <c r="S28" s="1">
        <f t="shared" si="6"/>
        <v>0.58642987645582989</v>
      </c>
      <c r="T28" s="8">
        <f t="shared" si="7"/>
        <v>0.13585362841451523</v>
      </c>
      <c r="U28" s="8">
        <f t="shared" si="8"/>
        <v>2.241524810072397E-2</v>
      </c>
      <c r="X28">
        <f t="shared" si="3"/>
        <v>-0.15649006726316783</v>
      </c>
      <c r="Y28">
        <f t="shared" si="4"/>
        <v>0.45499388051357326</v>
      </c>
      <c r="AE28" s="19" t="s">
        <v>37</v>
      </c>
      <c r="AF28" s="19"/>
    </row>
    <row r="29" spans="1:39" x14ac:dyDescent="0.25">
      <c r="A29">
        <v>28</v>
      </c>
      <c r="B29" s="2">
        <v>0.26028828870039433</v>
      </c>
      <c r="C29" s="2">
        <v>-1.845646693254821</v>
      </c>
      <c r="D29" s="2"/>
      <c r="E29" s="2"/>
      <c r="F29" s="2">
        <f t="shared" si="1"/>
        <v>0.12808648661011829</v>
      </c>
      <c r="G29" s="2">
        <f t="shared" si="2"/>
        <v>-0.40046983352576693</v>
      </c>
      <c r="O29" s="8"/>
      <c r="R29">
        <v>-0.8</v>
      </c>
      <c r="S29" s="1">
        <f t="shared" si="6"/>
        <v>0.59999999999999987</v>
      </c>
      <c r="T29" s="8">
        <f t="shared" si="7"/>
        <v>0.13621216200536179</v>
      </c>
      <c r="U29" s="8">
        <f t="shared" si="8"/>
        <v>2.0122109025285509E-2</v>
      </c>
      <c r="X29">
        <f t="shared" si="3"/>
        <v>-0.37466716696461178</v>
      </c>
      <c r="Y29">
        <f t="shared" si="4"/>
        <v>-0.19085728903253601</v>
      </c>
      <c r="AE29" s="16" t="s">
        <v>38</v>
      </c>
      <c r="AF29" s="16">
        <v>1</v>
      </c>
    </row>
    <row r="30" spans="1:39" x14ac:dyDescent="0.25">
      <c r="A30">
        <v>29</v>
      </c>
      <c r="B30" s="2">
        <v>0.45319211494643241</v>
      </c>
      <c r="C30" s="2">
        <v>-1.4242914403439499</v>
      </c>
      <c r="D30" s="2"/>
      <c r="E30" s="2"/>
      <c r="F30" s="2">
        <f t="shared" si="1"/>
        <v>0.18595763448392971</v>
      </c>
      <c r="G30" s="2">
        <f t="shared" si="2"/>
        <v>-0.26206295367721177</v>
      </c>
      <c r="O30" s="8"/>
      <c r="R30">
        <v>-0.79</v>
      </c>
      <c r="S30" s="1">
        <f t="shared" si="6"/>
        <v>0.61310684223877321</v>
      </c>
      <c r="T30" s="8">
        <f t="shared" si="7"/>
        <v>0.13652537508535309</v>
      </c>
      <c r="U30" s="8">
        <f t="shared" si="8"/>
        <v>1.7873860099666787E-2</v>
      </c>
      <c r="X30">
        <f t="shared" si="3"/>
        <v>-0.31705338935186644</v>
      </c>
      <c r="Y30">
        <f t="shared" si="4"/>
        <v>-5.233511919941769E-2</v>
      </c>
      <c r="AE30" s="16" t="s">
        <v>39</v>
      </c>
      <c r="AF30" s="16">
        <v>1</v>
      </c>
    </row>
    <row r="31" spans="1:39" x14ac:dyDescent="0.25">
      <c r="A31">
        <v>30</v>
      </c>
      <c r="B31" s="2">
        <v>-2.3834581952542067</v>
      </c>
      <c r="C31" s="2">
        <v>1.400235305482056</v>
      </c>
      <c r="D31" s="2"/>
      <c r="E31" s="2"/>
      <c r="F31" s="2">
        <f t="shared" si="1"/>
        <v>-0.66503745857626195</v>
      </c>
      <c r="G31" s="2">
        <f t="shared" si="2"/>
        <v>4.6273074458866269E-2</v>
      </c>
      <c r="O31" s="8"/>
      <c r="R31">
        <v>-0.78</v>
      </c>
      <c r="S31" s="1">
        <f t="shared" si="6"/>
        <v>0.62577951388648057</v>
      </c>
      <c r="T31" s="8">
        <f t="shared" si="7"/>
        <v>0.13679611541119646</v>
      </c>
      <c r="U31" s="8">
        <f t="shared" si="8"/>
        <v>1.5667680609298826E-2</v>
      </c>
      <c r="X31">
        <f t="shared" si="3"/>
        <v>0.50086375070175426</v>
      </c>
      <c r="Y31">
        <f t="shared" si="4"/>
        <v>-0.43987570624025896</v>
      </c>
      <c r="AE31" s="16" t="s">
        <v>40</v>
      </c>
      <c r="AF31" s="16">
        <v>1</v>
      </c>
    </row>
    <row r="32" spans="1:39" x14ac:dyDescent="0.25">
      <c r="A32">
        <v>31</v>
      </c>
      <c r="B32" s="2">
        <v>-0.80336121754953638</v>
      </c>
      <c r="C32" s="2">
        <v>-0.38371013033611234</v>
      </c>
      <c r="D32" s="2"/>
      <c r="E32" s="2"/>
      <c r="F32" s="2">
        <f t="shared" si="1"/>
        <v>-0.19100836526486092</v>
      </c>
      <c r="G32" s="2">
        <f t="shared" si="2"/>
        <v>-0.18019499880058382</v>
      </c>
      <c r="O32" s="8"/>
      <c r="R32">
        <v>-0.77</v>
      </c>
      <c r="S32" s="1">
        <f t="shared" si="6"/>
        <v>0.63804388563797088</v>
      </c>
      <c r="T32" s="8">
        <f t="shared" si="7"/>
        <v>0.13702691378457349</v>
      </c>
      <c r="U32" s="8">
        <f t="shared" si="8"/>
        <v>1.3501063784851251E-2</v>
      </c>
      <c r="X32">
        <f t="shared" si="3"/>
        <v>6.3845396158662693E-3</v>
      </c>
      <c r="Y32">
        <f t="shared" si="4"/>
        <v>-0.26251324999856757</v>
      </c>
      <c r="AE32" s="16" t="s">
        <v>41</v>
      </c>
      <c r="AF32" s="16">
        <v>1.5215040614508068E-16</v>
      </c>
    </row>
    <row r="33" spans="1:39" ht="15.75" thickBot="1" x14ac:dyDescent="0.3">
      <c r="A33">
        <v>32</v>
      </c>
      <c r="B33" s="2">
        <v>-1.1201677807548549</v>
      </c>
      <c r="C33" s="2">
        <v>1.7341699276585132</v>
      </c>
      <c r="D33" s="2"/>
      <c r="E33" s="2"/>
      <c r="F33" s="2">
        <f t="shared" si="1"/>
        <v>-0.28605033422645648</v>
      </c>
      <c r="G33" s="2">
        <f t="shared" si="2"/>
        <v>0.32252539643616007</v>
      </c>
      <c r="O33" s="8"/>
      <c r="R33">
        <v>-0.76</v>
      </c>
      <c r="S33" s="1">
        <f t="shared" si="6"/>
        <v>0.64992307237087688</v>
      </c>
      <c r="T33" s="8">
        <f t="shared" si="7"/>
        <v>0.13722003141924449</v>
      </c>
      <c r="U33" s="8">
        <f t="shared" si="8"/>
        <v>1.1371769884923055E-2</v>
      </c>
      <c r="X33">
        <f t="shared" si="3"/>
        <v>0.43044702009665825</v>
      </c>
      <c r="Y33">
        <f t="shared" si="4"/>
        <v>2.3782620834803203E-2</v>
      </c>
      <c r="AE33" s="17" t="s">
        <v>42</v>
      </c>
      <c r="AF33" s="17">
        <v>120</v>
      </c>
    </row>
    <row r="34" spans="1:39" x14ac:dyDescent="0.25">
      <c r="A34">
        <v>33</v>
      </c>
      <c r="B34" s="2">
        <v>-0.98779764812206849</v>
      </c>
      <c r="C34" s="2">
        <v>-0.20299694369896315</v>
      </c>
      <c r="D34" s="2"/>
      <c r="E34" s="2"/>
      <c r="F34" s="2">
        <f t="shared" si="1"/>
        <v>-0.24633929443662056</v>
      </c>
      <c r="G34" s="2">
        <f t="shared" si="2"/>
        <v>-0.16090980025848073</v>
      </c>
      <c r="O34" s="8"/>
      <c r="R34">
        <v>-0.75</v>
      </c>
      <c r="S34" s="1">
        <f t="shared" si="6"/>
        <v>0.66143782776614768</v>
      </c>
      <c r="T34" s="8">
        <f t="shared" si="7"/>
        <v>0.13737749854481679</v>
      </c>
      <c r="U34" s="8">
        <f t="shared" si="8"/>
        <v>9.2777879588537004E-3</v>
      </c>
      <c r="X34">
        <f t="shared" si="3"/>
        <v>5.9022994566114373E-2</v>
      </c>
      <c r="Y34">
        <f t="shared" si="4"/>
        <v>-0.28824745497029236</v>
      </c>
    </row>
    <row r="35" spans="1:39" ht="15.75" thickBot="1" x14ac:dyDescent="0.3">
      <c r="A35">
        <v>34</v>
      </c>
      <c r="B35" s="2">
        <v>0.77185632108012214</v>
      </c>
      <c r="C35" s="2">
        <v>0.22507038011099212</v>
      </c>
      <c r="D35" s="2"/>
      <c r="E35" s="2"/>
      <c r="F35" s="2">
        <f t="shared" si="1"/>
        <v>0.28155689632403663</v>
      </c>
      <c r="G35" s="2">
        <f t="shared" si="2"/>
        <v>0.21425344820668002</v>
      </c>
      <c r="O35" s="8"/>
      <c r="R35">
        <v>-0.74</v>
      </c>
      <c r="S35" s="1">
        <f t="shared" si="6"/>
        <v>0.67260686883200949</v>
      </c>
      <c r="T35" s="8">
        <f t="shared" si="7"/>
        <v>0.13750114615331321</v>
      </c>
      <c r="U35" s="8">
        <f t="shared" si="8"/>
        <v>7.2173044016181978E-3</v>
      </c>
      <c r="X35">
        <f t="shared" si="3"/>
        <v>-4.5905107053063221E-2</v>
      </c>
      <c r="Y35">
        <f t="shared" si="4"/>
        <v>0.35080920024503881</v>
      </c>
      <c r="AE35" t="s">
        <v>43</v>
      </c>
    </row>
    <row r="36" spans="1:39" x14ac:dyDescent="0.25">
      <c r="A36">
        <v>35</v>
      </c>
      <c r="B36" s="2">
        <v>-1.2068630894646049</v>
      </c>
      <c r="C36" s="2">
        <v>-0.48040419642347842</v>
      </c>
      <c r="D36" s="2"/>
      <c r="E36" s="2"/>
      <c r="F36" s="2">
        <f t="shared" si="1"/>
        <v>-0.31205892683938147</v>
      </c>
      <c r="G36" s="2">
        <f t="shared" si="2"/>
        <v>-0.26584213487590524</v>
      </c>
      <c r="O36" s="8"/>
      <c r="R36">
        <v>-0.73</v>
      </c>
      <c r="S36" s="1">
        <f t="shared" si="6"/>
        <v>0.6834471449936711</v>
      </c>
      <c r="T36" s="8">
        <f t="shared" si="7"/>
        <v>0.13759263232288244</v>
      </c>
      <c r="U36" s="8">
        <f t="shared" si="8"/>
        <v>5.1886768800851746E-3</v>
      </c>
      <c r="X36">
        <f t="shared" si="3"/>
        <v>3.0715767088214246E-2</v>
      </c>
      <c r="Y36">
        <f t="shared" si="4"/>
        <v>-0.40878586511054449</v>
      </c>
      <c r="AE36" s="18"/>
      <c r="AF36" s="18" t="s">
        <v>48</v>
      </c>
      <c r="AG36" s="18" t="s">
        <v>49</v>
      </c>
      <c r="AH36" s="18" t="s">
        <v>50</v>
      </c>
      <c r="AI36" s="18" t="s">
        <v>51</v>
      </c>
      <c r="AJ36" s="18" t="s">
        <v>52</v>
      </c>
    </row>
    <row r="37" spans="1:39" x14ac:dyDescent="0.25">
      <c r="A37">
        <v>36</v>
      </c>
      <c r="B37" s="2">
        <v>2.1869163902010769</v>
      </c>
      <c r="C37" s="2">
        <v>0.99605586001416668</v>
      </c>
      <c r="D37" s="2"/>
      <c r="E37" s="2"/>
      <c r="F37" s="2">
        <f t="shared" si="1"/>
        <v>0.7060749170603231</v>
      </c>
      <c r="G37" s="2">
        <f t="shared" si="2"/>
        <v>0.62682036203834901</v>
      </c>
      <c r="O37" s="8"/>
      <c r="R37">
        <v>-0.72</v>
      </c>
      <c r="S37" s="1">
        <f t="shared" si="6"/>
        <v>0.69397406291589891</v>
      </c>
      <c r="T37" s="8">
        <f t="shared" si="7"/>
        <v>0.13765346421107572</v>
      </c>
      <c r="U37" s="8">
        <f t="shared" si="8"/>
        <v>3.1904125485871862E-3</v>
      </c>
      <c r="X37">
        <f t="shared" si="3"/>
        <v>-5.1510789892356024E-2</v>
      </c>
      <c r="Y37">
        <f t="shared" si="4"/>
        <v>0.942750634071019</v>
      </c>
      <c r="AE37" s="16" t="s">
        <v>44</v>
      </c>
      <c r="AF37" s="16">
        <v>2</v>
      </c>
      <c r="AG37" s="16">
        <v>13.313783005823758</v>
      </c>
      <c r="AH37" s="16">
        <v>6.6568915029118791</v>
      </c>
      <c r="AI37" s="16">
        <v>2.8755786249227863E+32</v>
      </c>
      <c r="AJ37" s="16">
        <v>0</v>
      </c>
    </row>
    <row r="38" spans="1:39" x14ac:dyDescent="0.25">
      <c r="A38">
        <v>37</v>
      </c>
      <c r="B38" s="2">
        <v>-1.2385248737700749</v>
      </c>
      <c r="C38" s="2">
        <v>-1.9013714336324483</v>
      </c>
      <c r="D38" s="2"/>
      <c r="E38" s="2"/>
      <c r="F38" s="2">
        <f t="shared" si="1"/>
        <v>-0.32155746213102249</v>
      </c>
      <c r="G38" s="2">
        <f t="shared" si="2"/>
        <v>-0.63976952013223265</v>
      </c>
      <c r="O38" s="8"/>
      <c r="R38">
        <v>-0.71</v>
      </c>
      <c r="S38" s="1">
        <f t="shared" si="6"/>
        <v>0.70420167565833014</v>
      </c>
      <c r="T38" s="8">
        <f t="shared" si="7"/>
        <v>0.13768501655897242</v>
      </c>
      <c r="U38" s="8">
        <f t="shared" si="8"/>
        <v>1.2211497205091917E-3</v>
      </c>
      <c r="X38">
        <f t="shared" si="3"/>
        <v>-0.2282744840629575</v>
      </c>
      <c r="Y38">
        <f t="shared" si="4"/>
        <v>-0.678703027637095</v>
      </c>
      <c r="AE38" s="16" t="s">
        <v>45</v>
      </c>
      <c r="AF38" s="16">
        <v>117</v>
      </c>
      <c r="AG38" s="16">
        <v>2.7085202925432212E-30</v>
      </c>
      <c r="AH38" s="16">
        <v>2.3149746090113002E-32</v>
      </c>
      <c r="AI38" s="16"/>
      <c r="AJ38" s="16"/>
    </row>
    <row r="39" spans="1:39" ht="15.75" thickBot="1" x14ac:dyDescent="0.3">
      <c r="A39">
        <v>38</v>
      </c>
      <c r="B39" s="2">
        <v>1.5729665392427705</v>
      </c>
      <c r="C39" s="2">
        <v>-1.0896042113017756</v>
      </c>
      <c r="D39" s="2"/>
      <c r="E39" s="2"/>
      <c r="F39" s="2">
        <f t="shared" si="1"/>
        <v>0.5218899617728312</v>
      </c>
      <c r="G39" s="2">
        <f t="shared" si="2"/>
        <v>-7.14249723093794E-3</v>
      </c>
      <c r="O39" s="8"/>
      <c r="R39" s="3">
        <v>-0.70369999999999999</v>
      </c>
      <c r="S39" s="11">
        <f t="shared" si="6"/>
        <v>0.71049722729930476</v>
      </c>
      <c r="T39" s="9">
        <f t="shared" si="7"/>
        <v>0.13769043165553832</v>
      </c>
      <c r="U39" s="9">
        <f t="shared" si="8"/>
        <v>9.9523665950118634E-6</v>
      </c>
      <c r="X39">
        <f t="shared" si="3"/>
        <v>-0.37232869057811568</v>
      </c>
      <c r="Y39">
        <f t="shared" si="4"/>
        <v>0.36572375248532096</v>
      </c>
      <c r="AE39" s="17" t="s">
        <v>46</v>
      </c>
      <c r="AF39" s="17">
        <v>119</v>
      </c>
      <c r="AG39" s="17">
        <v>13.313783005823758</v>
      </c>
      <c r="AH39" s="17"/>
      <c r="AI39" s="17"/>
      <c r="AJ39" s="17"/>
    </row>
    <row r="40" spans="1:39" ht="15.75" thickBot="1" x14ac:dyDescent="0.3">
      <c r="A40">
        <v>39</v>
      </c>
      <c r="B40" s="2">
        <v>-0.38923303691262845</v>
      </c>
      <c r="C40" s="2">
        <v>-2.9624789021909237</v>
      </c>
      <c r="D40" s="2"/>
      <c r="E40" s="2"/>
      <c r="F40" s="2">
        <f t="shared" si="1"/>
        <v>-6.6769911073788532E-2</v>
      </c>
      <c r="G40" s="2">
        <f t="shared" si="2"/>
        <v>-0.78805955177872666</v>
      </c>
      <c r="O40" s="8"/>
      <c r="R40">
        <v>-0.7</v>
      </c>
      <c r="S40" s="1">
        <f t="shared" si="6"/>
        <v>0.71414284285428498</v>
      </c>
      <c r="T40" s="8">
        <f t="shared" si="7"/>
        <v>0.13768854736067829</v>
      </c>
      <c r="U40" s="8">
        <f t="shared" si="8"/>
        <v>7.2035765241283689E-4</v>
      </c>
      <c r="X40">
        <f t="shared" si="3"/>
        <v>-0.51292814006289322</v>
      </c>
      <c r="Y40">
        <f t="shared" si="4"/>
        <v>-0.6020682017296396</v>
      </c>
    </row>
    <row r="41" spans="1:39" x14ac:dyDescent="0.25">
      <c r="A41">
        <v>40</v>
      </c>
      <c r="B41" s="2">
        <v>0.38692405723850243</v>
      </c>
      <c r="C41" s="2">
        <v>2.4276232579723001</v>
      </c>
      <c r="D41" s="2"/>
      <c r="E41" s="2"/>
      <c r="F41" s="2">
        <f t="shared" si="1"/>
        <v>0.16607721717155072</v>
      </c>
      <c r="G41" s="2">
        <f t="shared" si="2"/>
        <v>0.728753632252362</v>
      </c>
      <c r="O41" s="8"/>
      <c r="R41">
        <v>-0.69</v>
      </c>
      <c r="S41" s="1">
        <f t="shared" si="6"/>
        <v>0.7238093671679029</v>
      </c>
      <c r="T41" s="8">
        <f t="shared" si="7"/>
        <v>0.13766521121224978</v>
      </c>
      <c r="U41" s="8">
        <f t="shared" si="8"/>
        <v>2.6352532022558689E-3</v>
      </c>
      <c r="X41">
        <f t="shared" si="3"/>
        <v>0.40090889737598012</v>
      </c>
      <c r="Y41">
        <f t="shared" si="4"/>
        <v>0.6308767153638708</v>
      </c>
      <c r="AE41" s="18"/>
      <c r="AF41" s="18" t="s">
        <v>53</v>
      </c>
      <c r="AG41" s="18" t="s">
        <v>41</v>
      </c>
      <c r="AH41" s="18" t="s">
        <v>54</v>
      </c>
      <c r="AI41" s="18" t="s">
        <v>55</v>
      </c>
      <c r="AJ41" s="18" t="s">
        <v>56</v>
      </c>
      <c r="AK41" s="18" t="s">
        <v>57</v>
      </c>
      <c r="AL41" s="18" t="s">
        <v>58</v>
      </c>
      <c r="AM41" s="18" t="s">
        <v>59</v>
      </c>
    </row>
    <row r="42" spans="1:39" x14ac:dyDescent="0.25">
      <c r="A42">
        <v>41</v>
      </c>
      <c r="B42" s="2">
        <v>-0.63831294028204866</v>
      </c>
      <c r="C42" s="2">
        <v>0.21472487787832506</v>
      </c>
      <c r="D42" s="2"/>
      <c r="E42" s="2"/>
      <c r="F42" s="2">
        <f t="shared" si="1"/>
        <v>-0.14149388208461461</v>
      </c>
      <c r="G42" s="2">
        <f t="shared" si="2"/>
        <v>4.0218677834921723E-5</v>
      </c>
      <c r="O42" s="8"/>
      <c r="R42">
        <v>-0.68</v>
      </c>
      <c r="S42" s="1">
        <f t="shared" si="6"/>
        <v>0.73321211119293428</v>
      </c>
      <c r="T42" s="8">
        <f t="shared" si="7"/>
        <v>0.13761607074732282</v>
      </c>
      <c r="U42" s="8">
        <f t="shared" si="8"/>
        <v>4.524589471946186E-3</v>
      </c>
      <c r="X42">
        <f t="shared" si="3"/>
        <v>9.959782008203065E-2</v>
      </c>
      <c r="Y42">
        <f t="shared" si="4"/>
        <v>-0.10048894800173866</v>
      </c>
      <c r="AE42" s="20" t="s">
        <v>47</v>
      </c>
      <c r="AF42" s="20">
        <v>-3.4694469519536142E-18</v>
      </c>
      <c r="AG42" s="16">
        <v>1.3908577752524247E-17</v>
      </c>
      <c r="AH42" s="16">
        <v>-0.24944656554290387</v>
      </c>
      <c r="AI42" s="16">
        <v>0.80345277547169325</v>
      </c>
      <c r="AJ42" s="16">
        <v>-3.101465636304167E-17</v>
      </c>
      <c r="AK42" s="16">
        <v>2.4075762459134441E-17</v>
      </c>
      <c r="AL42" s="16">
        <v>-3.101465636304167E-17</v>
      </c>
      <c r="AM42" s="16">
        <v>2.4075762459134441E-17</v>
      </c>
    </row>
    <row r="43" spans="1:39" x14ac:dyDescent="0.25">
      <c r="A43">
        <v>42</v>
      </c>
      <c r="B43" s="2">
        <v>0.45700971895712428</v>
      </c>
      <c r="C43" s="2">
        <v>-0.37114205042598769</v>
      </c>
      <c r="D43" s="2"/>
      <c r="E43" s="2"/>
      <c r="F43" s="2">
        <f t="shared" si="1"/>
        <v>0.18710291568713727</v>
      </c>
      <c r="G43" s="2">
        <f t="shared" si="2"/>
        <v>1.2125924619103504E-2</v>
      </c>
      <c r="O43" s="8"/>
      <c r="R43">
        <v>-0.67</v>
      </c>
      <c r="S43" s="1">
        <f t="shared" si="6"/>
        <v>0.74236109811869855</v>
      </c>
      <c r="T43" s="8">
        <f t="shared" si="7"/>
        <v>0.13754210648476367</v>
      </c>
      <c r="U43" s="8">
        <f t="shared" si="8"/>
        <v>6.3893376693978446E-3</v>
      </c>
      <c r="X43">
        <f t="shared" si="3"/>
        <v>-0.12304888594872508</v>
      </c>
      <c r="Y43">
        <f t="shared" si="4"/>
        <v>0.14145211465305274</v>
      </c>
      <c r="AE43" s="20" t="s">
        <v>60</v>
      </c>
      <c r="AF43" s="20">
        <v>0.71040000677975101</v>
      </c>
      <c r="AG43" s="16">
        <v>5.5276719147493754E-17</v>
      </c>
      <c r="AH43" s="16">
        <v>1.285170353334837E+16</v>
      </c>
      <c r="AI43" s="16">
        <v>0</v>
      </c>
      <c r="AJ43" s="16">
        <v>0.7104000067797509</v>
      </c>
      <c r="AK43" s="16">
        <v>0.71040000677975113</v>
      </c>
      <c r="AL43" s="16">
        <v>0.7104000067797509</v>
      </c>
      <c r="AM43" s="16">
        <v>0.71040000677975113</v>
      </c>
    </row>
    <row r="44" spans="1:39" ht="15.75" thickBot="1" x14ac:dyDescent="0.3">
      <c r="A44">
        <v>43</v>
      </c>
      <c r="B44" s="2">
        <v>0.12929831427754834</v>
      </c>
      <c r="C44" s="2">
        <v>-2.8652493710978888E-2</v>
      </c>
      <c r="D44" s="2"/>
      <c r="E44" s="2"/>
      <c r="F44" s="2">
        <f t="shared" si="1"/>
        <v>8.8789494283264506E-2</v>
      </c>
      <c r="G44" s="2">
        <f t="shared" si="2"/>
        <v>5.195061091098778E-2</v>
      </c>
      <c r="O44" s="8"/>
      <c r="R44">
        <v>-0.66</v>
      </c>
      <c r="S44" s="1">
        <f t="shared" si="6"/>
        <v>0.751265598839718</v>
      </c>
      <c r="T44" s="8">
        <f t="shared" si="7"/>
        <v>0.13744422535017226</v>
      </c>
      <c r="U44" s="8">
        <f t="shared" si="8"/>
        <v>8.2303961080959984E-3</v>
      </c>
      <c r="X44">
        <f t="shared" si="3"/>
        <v>-2.5570402118371409E-2</v>
      </c>
      <c r="Y44">
        <f t="shared" si="4"/>
        <v>9.963880073907154E-2</v>
      </c>
      <c r="AE44" s="21" t="s">
        <v>61</v>
      </c>
      <c r="AF44" s="21">
        <v>0.70370000671580935</v>
      </c>
      <c r="AG44" s="17">
        <v>3.4758113754212213E-17</v>
      </c>
      <c r="AH44" s="17">
        <v>2.0245632766263976E+16</v>
      </c>
      <c r="AI44" s="17">
        <v>0</v>
      </c>
      <c r="AJ44" s="17">
        <v>0.70370000671580923</v>
      </c>
      <c r="AK44" s="17">
        <v>0.70370000671580946</v>
      </c>
      <c r="AL44" s="17">
        <v>0.70370000671580923</v>
      </c>
      <c r="AM44" s="17">
        <v>0.70370000671580946</v>
      </c>
    </row>
    <row r="45" spans="1:39" x14ac:dyDescent="0.25">
      <c r="A45">
        <v>44</v>
      </c>
      <c r="B45" s="2">
        <v>1.4188253771862946</v>
      </c>
      <c r="C45" s="2">
        <v>1.4179886420606636</v>
      </c>
      <c r="D45" s="2"/>
      <c r="E45" s="2"/>
      <c r="F45" s="2">
        <f t="shared" si="1"/>
        <v>0.47564761315588838</v>
      </c>
      <c r="G45" s="2">
        <f t="shared" si="2"/>
        <v>0.62122806246864437</v>
      </c>
      <c r="O45" s="8"/>
      <c r="R45">
        <v>-0.65</v>
      </c>
      <c r="S45" s="1">
        <f t="shared" si="6"/>
        <v>0.75993420767853315</v>
      </c>
      <c r="T45" s="8">
        <f t="shared" si="7"/>
        <v>0.13732326808346942</v>
      </c>
      <c r="U45" s="8">
        <f t="shared" si="8"/>
        <v>1.0048597544342161E-2</v>
      </c>
      <c r="X45">
        <f t="shared" si="3"/>
        <v>0.1066675905266925</v>
      </c>
      <c r="Y45">
        <f t="shared" si="4"/>
        <v>0.77511922726978799</v>
      </c>
    </row>
    <row r="46" spans="1:39" x14ac:dyDescent="0.25">
      <c r="A46">
        <v>45</v>
      </c>
      <c r="B46" s="2">
        <v>-0.20791958377230912</v>
      </c>
      <c r="C46" s="2">
        <v>0.69399447966134176</v>
      </c>
      <c r="D46" s="2"/>
      <c r="E46" s="2"/>
      <c r="F46" s="2">
        <f t="shared" si="1"/>
        <v>-1.2375875131692735E-2</v>
      </c>
      <c r="G46" s="2">
        <f t="shared" si="2"/>
        <v>0.18911711727601907</v>
      </c>
      <c r="O46" s="7"/>
      <c r="R46">
        <v>-0.64</v>
      </c>
      <c r="S46" s="1">
        <f t="shared" si="6"/>
        <v>0.7683749084919419</v>
      </c>
      <c r="T46" s="8">
        <f t="shared" si="7"/>
        <v>0.13718001570574195</v>
      </c>
      <c r="U46" s="8">
        <f t="shared" si="8"/>
        <v>1.1844715582690683E-2</v>
      </c>
      <c r="X46">
        <f t="shared" si="3"/>
        <v>0.14307609078962119</v>
      </c>
      <c r="Y46">
        <f t="shared" si="4"/>
        <v>0.12430845612366082</v>
      </c>
    </row>
    <row r="47" spans="1:39" x14ac:dyDescent="0.25">
      <c r="A47">
        <v>46</v>
      </c>
      <c r="B47" s="2">
        <v>0.94305505626834929</v>
      </c>
      <c r="C47" s="2">
        <v>-0.98356849775882438</v>
      </c>
      <c r="D47" s="2"/>
      <c r="E47" s="2"/>
      <c r="F47" s="2">
        <f t="shared" si="1"/>
        <v>0.33291651688050478</v>
      </c>
      <c r="G47" s="2">
        <f t="shared" si="2"/>
        <v>-7.4080333186119479E-2</v>
      </c>
      <c r="R47">
        <v>-0.63</v>
      </c>
      <c r="S47" s="1">
        <f t="shared" si="6"/>
        <v>0.77659513261415691</v>
      </c>
      <c r="T47" s="8">
        <f t="shared" si="7"/>
        <v>0.13701519518753447</v>
      </c>
      <c r="U47" s="8">
        <f t="shared" si="8"/>
        <v>1.3619470290414475E-2</v>
      </c>
      <c r="X47">
        <f t="shared" si="3"/>
        <v>-0.28690722425495779</v>
      </c>
      <c r="Y47">
        <f t="shared" si="4"/>
        <v>0.18436629193064263</v>
      </c>
    </row>
    <row r="48" spans="1:39" x14ac:dyDescent="0.25">
      <c r="A48">
        <v>47</v>
      </c>
      <c r="B48" s="2">
        <v>0.21777964320790488</v>
      </c>
      <c r="C48" s="2">
        <v>-0.52897917157679331</v>
      </c>
      <c r="D48" s="2"/>
      <c r="E48" s="2"/>
      <c r="F48" s="2">
        <f t="shared" si="1"/>
        <v>0.11533389296237147</v>
      </c>
      <c r="G48" s="2">
        <f t="shared" si="2"/>
        <v>-6.4765873716319339E-2</v>
      </c>
      <c r="R48">
        <v>-0.62</v>
      </c>
      <c r="S48" s="1">
        <f t="shared" si="6"/>
        <v>0.7846018098373212</v>
      </c>
      <c r="T48" s="8">
        <f t="shared" si="7"/>
        <v>0.13682948443601992</v>
      </c>
      <c r="U48" s="8">
        <f t="shared" si="8"/>
        <v>1.537353313731794E-2</v>
      </c>
      <c r="X48">
        <f t="shared" si="3"/>
        <v>-0.12717643417668262</v>
      </c>
      <c r="Y48">
        <f t="shared" si="4"/>
        <v>3.6351095269139572E-2</v>
      </c>
    </row>
    <row r="49" spans="1:25" x14ac:dyDescent="0.25">
      <c r="A49">
        <v>48</v>
      </c>
      <c r="B49" s="2">
        <v>1.2511418390204199</v>
      </c>
      <c r="C49" s="2">
        <v>-0.34690856409724802</v>
      </c>
      <c r="D49" s="2"/>
      <c r="E49" s="2"/>
      <c r="F49" s="2">
        <f t="shared" si="1"/>
        <v>0.42534255170612595</v>
      </c>
      <c r="G49" s="2">
        <f t="shared" si="2"/>
        <v>0.13754178706348327</v>
      </c>
      <c r="R49">
        <v>-0.61</v>
      </c>
      <c r="S49" s="1">
        <f t="shared" si="6"/>
        <v>0.79240141342630122</v>
      </c>
      <c r="T49" s="8">
        <f t="shared" si="7"/>
        <v>0.13662351669857356</v>
      </c>
      <c r="U49" s="8">
        <f t="shared" si="8"/>
        <v>1.7107531357494692E-2</v>
      </c>
      <c r="X49">
        <f t="shared" si="3"/>
        <v>-0.20159049528920456</v>
      </c>
      <c r="Y49">
        <f t="shared" si="4"/>
        <v>0.39896500441138955</v>
      </c>
    </row>
    <row r="50" spans="1:25" x14ac:dyDescent="0.25">
      <c r="A50">
        <v>49</v>
      </c>
      <c r="B50" s="2">
        <v>-0.49366917664883658</v>
      </c>
      <c r="C50" s="2">
        <v>3.2555362849961966E-2</v>
      </c>
      <c r="D50" s="2"/>
      <c r="E50" s="2"/>
      <c r="F50" s="2">
        <f t="shared" si="1"/>
        <v>-9.8100752994650972E-2</v>
      </c>
      <c r="G50" s="2">
        <f t="shared" si="2"/>
        <v>-2.5592245120079314E-2</v>
      </c>
      <c r="R50">
        <v>-0.6</v>
      </c>
      <c r="S50" s="1">
        <f t="shared" si="6"/>
        <v>0.8</v>
      </c>
      <c r="T50" s="8">
        <f t="shared" si="7"/>
        <v>0.13639788446416384</v>
      </c>
      <c r="U50" s="8">
        <f t="shared" si="8"/>
        <v>1.8822051813671102E-2</v>
      </c>
      <c r="X50">
        <f t="shared" si="3"/>
        <v>5.0850280684155369E-2</v>
      </c>
      <c r="Y50">
        <f t="shared" si="4"/>
        <v>-8.7702549771013161E-2</v>
      </c>
    </row>
    <row r="51" spans="1:25" x14ac:dyDescent="0.25">
      <c r="A51">
        <v>50</v>
      </c>
      <c r="B51" s="2">
        <v>1.6978219719021581</v>
      </c>
      <c r="C51" s="2">
        <v>-9.5423047241638415E-2</v>
      </c>
      <c r="D51" s="2"/>
      <c r="E51" s="2"/>
      <c r="F51" s="2">
        <f t="shared" si="1"/>
        <v>0.55934659157064748</v>
      </c>
      <c r="G51" s="2">
        <f t="shared" si="2"/>
        <v>0.26988166087998927</v>
      </c>
      <c r="R51">
        <v>-0.59</v>
      </c>
      <c r="S51" s="1">
        <f t="shared" si="6"/>
        <v>0.80740324497737814</v>
      </c>
      <c r="T51" s="8">
        <f t="shared" si="7"/>
        <v>0.13615314293086078</v>
      </c>
      <c r="U51" s="8">
        <f t="shared" si="8"/>
        <v>2.0517644431787316E-2</v>
      </c>
      <c r="X51">
        <f t="shared" si="3"/>
        <v>-0.201862024734101</v>
      </c>
      <c r="Y51">
        <f t="shared" si="4"/>
        <v>0.58730203307582873</v>
      </c>
    </row>
    <row r="52" spans="1:25" x14ac:dyDescent="0.25">
      <c r="A52">
        <v>51</v>
      </c>
      <c r="B52" s="2">
        <v>-3.0016235541552305</v>
      </c>
      <c r="C52" s="2">
        <v>-1.9808430806733668</v>
      </c>
      <c r="D52" s="2"/>
      <c r="E52" s="2"/>
      <c r="F52" s="2">
        <f t="shared" si="1"/>
        <v>-0.85048706624656911</v>
      </c>
      <c r="G52" s="2">
        <f t="shared" si="2"/>
        <v>-0.92488166175541364</v>
      </c>
      <c r="R52">
        <v>-0.57999999999999996</v>
      </c>
      <c r="S52" s="1">
        <f t="shared" si="6"/>
        <v>0.81461647417665206</v>
      </c>
      <c r="T52" s="8">
        <f t="shared" si="7"/>
        <v>0.13588981309702858</v>
      </c>
      <c r="U52" s="8">
        <f t="shared" si="8"/>
        <v>2.2194825262836247E-2</v>
      </c>
      <c r="X52">
        <f t="shared" si="3"/>
        <v>-5.863810773948408E-2</v>
      </c>
      <c r="Y52">
        <f t="shared" si="4"/>
        <v>-1.255116017039382</v>
      </c>
    </row>
    <row r="53" spans="1:25" x14ac:dyDescent="0.25">
      <c r="A53">
        <v>52</v>
      </c>
      <c r="B53" s="2">
        <v>-1.4385659596882761</v>
      </c>
      <c r="C53" s="2">
        <v>1.585481186339166</v>
      </c>
      <c r="D53" s="2"/>
      <c r="E53" s="2"/>
      <c r="F53" s="2">
        <f t="shared" si="1"/>
        <v>-0.38156978790648283</v>
      </c>
      <c r="G53" s="2">
        <f t="shared" si="2"/>
        <v>0.23613520142436067</v>
      </c>
      <c r="R53">
        <v>-0.56999999999999995</v>
      </c>
      <c r="S53" s="1">
        <f t="shared" si="6"/>
        <v>0.82164469206585888</v>
      </c>
      <c r="T53" s="8">
        <f t="shared" si="7"/>
        <v>0.13560838452493829</v>
      </c>
      <c r="U53" s="8">
        <f t="shared" si="8"/>
        <v>2.3854079220233027E-2</v>
      </c>
      <c r="X53">
        <f t="shared" si="3"/>
        <v>0.43628406562956301</v>
      </c>
      <c r="Y53">
        <f t="shared" si="4"/>
        <v>-0.10487565873590063</v>
      </c>
    </row>
    <row r="54" spans="1:25" x14ac:dyDescent="0.25">
      <c r="A54">
        <v>53</v>
      </c>
      <c r="B54" s="2">
        <v>0.34796585168805905</v>
      </c>
      <c r="C54" s="2">
        <v>-1.4678107618237846</v>
      </c>
      <c r="D54" s="2"/>
      <c r="E54" s="2"/>
      <c r="F54" s="2">
        <f t="shared" si="1"/>
        <v>0.1543897555064177</v>
      </c>
      <c r="G54" s="2">
        <f t="shared" si="2"/>
        <v>-0.28915354455306741</v>
      </c>
      <c r="R54">
        <v>-0.56000000000000005</v>
      </c>
      <c r="S54" s="1">
        <f t="shared" si="6"/>
        <v>0.82849260708831907</v>
      </c>
      <c r="T54" s="8">
        <f t="shared" si="7"/>
        <v>0.13530931781823208</v>
      </c>
      <c r="U54" s="8">
        <f t="shared" si="8"/>
        <v>2.5495862533753372E-2</v>
      </c>
      <c r="X54">
        <f t="shared" si="3"/>
        <v>-0.31408686261858654</v>
      </c>
      <c r="Y54">
        <f t="shared" si="4"/>
        <v>-9.3827248243949168E-2</v>
      </c>
    </row>
    <row r="55" spans="1:25" x14ac:dyDescent="0.25">
      <c r="A55">
        <v>54</v>
      </c>
      <c r="B55" s="2">
        <v>2.7810074243461713E-2</v>
      </c>
      <c r="C55" s="2">
        <v>0.2734486770350486</v>
      </c>
      <c r="D55" s="2"/>
      <c r="E55" s="2"/>
      <c r="F55" s="2">
        <f t="shared" si="1"/>
        <v>5.8343022273038517E-2</v>
      </c>
      <c r="G55" s="2">
        <f t="shared" si="2"/>
        <v>0.11521556141959882</v>
      </c>
      <c r="R55">
        <v>-0.55000000000000004</v>
      </c>
      <c r="S55" s="1">
        <f t="shared" si="6"/>
        <v>0.83516465442450327</v>
      </c>
      <c r="T55" s="8">
        <f t="shared" si="7"/>
        <v>0.13499304684860372</v>
      </c>
      <c r="U55" s="8">
        <f t="shared" si="8"/>
        <v>2.7120604955069769E-2</v>
      </c>
      <c r="X55">
        <f t="shared" si="3"/>
        <v>4.080435215682051E-2</v>
      </c>
      <c r="Y55">
        <f t="shared" si="4"/>
        <v>0.12253538233313341</v>
      </c>
    </row>
    <row r="56" spans="1:25" x14ac:dyDescent="0.25">
      <c r="A56">
        <v>55</v>
      </c>
      <c r="B56" s="2">
        <v>0.28498106985352933</v>
      </c>
      <c r="C56" s="2">
        <v>0.20799802769033704</v>
      </c>
      <c r="D56" s="2"/>
      <c r="E56" s="2"/>
      <c r="F56" s="2">
        <f t="shared" si="1"/>
        <v>0.13549432095605879</v>
      </c>
      <c r="G56" s="2">
        <f t="shared" si="2"/>
        <v>0.1367866332530967</v>
      </c>
      <c r="R56">
        <v>-0.54</v>
      </c>
      <c r="S56" s="1">
        <f t="shared" si="6"/>
        <v>0.84166501650003245</v>
      </c>
      <c r="T56" s="8">
        <f t="shared" si="7"/>
        <v>0.13465998076199445</v>
      </c>
      <c r="U56" s="8">
        <f t="shared" si="8"/>
        <v>2.8728711744896468E-2</v>
      </c>
      <c r="X56">
        <f t="shared" si="3"/>
        <v>1.8391700011535089E-3</v>
      </c>
      <c r="Y56">
        <f t="shared" si="4"/>
        <v>0.19252534542965</v>
      </c>
    </row>
    <row r="57" spans="1:25" x14ac:dyDescent="0.25">
      <c r="A57">
        <v>56</v>
      </c>
      <c r="B57" s="2">
        <v>0.30864498512528371</v>
      </c>
      <c r="C57" s="2">
        <v>-0.10865051081054844</v>
      </c>
      <c r="D57" s="2"/>
      <c r="E57" s="2"/>
      <c r="F57" s="2">
        <f t="shared" si="1"/>
        <v>0.1425934955375851</v>
      </c>
      <c r="G57" s="2">
        <f t="shared" si="2"/>
        <v>5.8068517019965335E-2</v>
      </c>
      <c r="R57">
        <v>-0.53</v>
      </c>
      <c r="S57" s="1">
        <f t="shared" si="6"/>
        <v>0.8479976415061542</v>
      </c>
      <c r="T57" s="8">
        <f t="shared" si="7"/>
        <v>0.13431050579035925</v>
      </c>
      <c r="U57" s="8">
        <f t="shared" si="8"/>
        <v>3.0320565467551422E-2</v>
      </c>
      <c r="X57">
        <f t="shared" si="3"/>
        <v>-5.9085522473730778E-2</v>
      </c>
      <c r="Y57">
        <f t="shared" si="4"/>
        <v>0.14216693424914428</v>
      </c>
    </row>
    <row r="58" spans="1:25" x14ac:dyDescent="0.25">
      <c r="A58">
        <v>57</v>
      </c>
      <c r="B58" s="2">
        <v>-0.86623003880959004</v>
      </c>
      <c r="C58" s="2">
        <v>-0.10749545253929682</v>
      </c>
      <c r="D58" s="2"/>
      <c r="E58" s="2"/>
      <c r="F58" s="2">
        <f t="shared" si="1"/>
        <v>-0.20986901164287702</v>
      </c>
      <c r="G58" s="2">
        <f t="shared" si="2"/>
        <v>-0.11786264362853913</v>
      </c>
      <c r="R58">
        <v>-0.52</v>
      </c>
      <c r="S58" s="1">
        <f t="shared" si="6"/>
        <v>0.85416626016250496</v>
      </c>
      <c r="T58" s="8">
        <f t="shared" si="7"/>
        <v>0.13394498689148471</v>
      </c>
      <c r="U58" s="8">
        <f t="shared" si="8"/>
        <v>3.1896527615202487E-2</v>
      </c>
      <c r="X58">
        <f t="shared" si="3"/>
        <v>6.394374199284944E-2</v>
      </c>
      <c r="Y58">
        <f t="shared" si="4"/>
        <v>-0.23204245675064547</v>
      </c>
    </row>
    <row r="59" spans="1:25" x14ac:dyDescent="0.25">
      <c r="A59">
        <v>58</v>
      </c>
      <c r="B59" s="2">
        <v>-1.0932126315310597</v>
      </c>
      <c r="C59" s="2">
        <v>1.235548552358523E-2</v>
      </c>
      <c r="D59" s="2"/>
      <c r="E59" s="2"/>
      <c r="F59" s="2">
        <f t="shared" si="1"/>
        <v>-0.27796378945931793</v>
      </c>
      <c r="G59" s="2">
        <f t="shared" si="2"/>
        <v>-0.12077184542780423</v>
      </c>
      <c r="R59">
        <v>-0.51</v>
      </c>
      <c r="S59" s="1">
        <f t="shared" si="6"/>
        <v>0.86017440092111552</v>
      </c>
      <c r="T59" s="8">
        <f t="shared" si="7"/>
        <v>0.13356376923632146</v>
      </c>
      <c r="U59" s="8">
        <f t="shared" si="8"/>
        <v>3.345694008107622E-2</v>
      </c>
      <c r="X59">
        <f t="shared" si="3"/>
        <v>0.10979505733024691</v>
      </c>
      <c r="Y59">
        <f t="shared" si="4"/>
        <v>-0.28246447776412864</v>
      </c>
    </row>
    <row r="60" spans="1:25" x14ac:dyDescent="0.25">
      <c r="A60">
        <v>59</v>
      </c>
      <c r="B60" s="2">
        <v>-0.81482312452862971</v>
      </c>
      <c r="C60" s="2">
        <v>-1.3085718819638714</v>
      </c>
      <c r="D60" s="2"/>
      <c r="E60" s="2"/>
      <c r="F60" s="2">
        <f t="shared" si="1"/>
        <v>-0.19444693735858892</v>
      </c>
      <c r="G60" s="2">
        <f t="shared" si="2"/>
        <v>-0.42220041641691181</v>
      </c>
      <c r="R60">
        <v>-0.5</v>
      </c>
      <c r="S60" s="1">
        <f t="shared" si="6"/>
        <v>0.8660254037844386</v>
      </c>
      <c r="T60" s="8">
        <f t="shared" si="7"/>
        <v>0.13316717956073298</v>
      </c>
      <c r="U60" s="8">
        <f t="shared" si="8"/>
        <v>3.5002126498370728E-2</v>
      </c>
      <c r="X60">
        <f t="shared" si="3"/>
        <v>-0.16313991540958869</v>
      </c>
      <c r="Y60">
        <f t="shared" si="4"/>
        <v>-0.43527897751974082</v>
      </c>
    </row>
    <row r="61" spans="1:25" x14ac:dyDescent="0.25">
      <c r="A61">
        <v>60</v>
      </c>
      <c r="B61" s="2">
        <v>0.53576627578877378</v>
      </c>
      <c r="C61" s="2">
        <v>0.78855464380467311</v>
      </c>
      <c r="D61" s="2"/>
      <c r="E61" s="2"/>
      <c r="F61" s="2">
        <f t="shared" si="1"/>
        <v>0.21072988273663212</v>
      </c>
      <c r="G61" s="2">
        <f t="shared" si="2"/>
        <v>0.32523744751042688</v>
      </c>
      <c r="R61">
        <v>-0.49</v>
      </c>
      <c r="S61" s="1">
        <f t="shared" si="6"/>
        <v>0.87172243288790041</v>
      </c>
      <c r="T61" s="8">
        <f t="shared" si="7"/>
        <v>0.13275552739638463</v>
      </c>
      <c r="U61" s="8">
        <f t="shared" si="8"/>
        <v>3.6532393459455866E-2</v>
      </c>
      <c r="X61">
        <f t="shared" si="3"/>
        <v>8.2789686188293438E-2</v>
      </c>
      <c r="Y61">
        <f t="shared" si="4"/>
        <v>0.37860402350197175</v>
      </c>
    </row>
    <row r="62" spans="1:25" x14ac:dyDescent="0.25">
      <c r="A62">
        <v>61</v>
      </c>
      <c r="B62" s="2">
        <v>-1.0112444215337746</v>
      </c>
      <c r="C62" s="2">
        <v>0.52651785154012032</v>
      </c>
      <c r="D62" s="2"/>
      <c r="E62" s="2"/>
      <c r="F62" s="2">
        <f t="shared" si="1"/>
        <v>-0.25337332646013239</v>
      </c>
      <c r="G62" s="2">
        <f t="shared" si="2"/>
        <v>2.5106687263858157E-2</v>
      </c>
      <c r="R62">
        <v>-0.48</v>
      </c>
      <c r="S62" s="1">
        <f t="shared" si="6"/>
        <v>0.87726848797845236</v>
      </c>
      <c r="T62" s="8">
        <f t="shared" si="7"/>
        <v>0.13232910619363294</v>
      </c>
      <c r="U62" s="8">
        <f t="shared" si="8"/>
        <v>3.8048031628100089E-2</v>
      </c>
      <c r="X62">
        <f t="shared" si="3"/>
        <v>0.19613704151763714</v>
      </c>
      <c r="Y62">
        <f t="shared" si="4"/>
        <v>-0.16232637099599068</v>
      </c>
    </row>
    <row r="63" spans="1:25" x14ac:dyDescent="0.25">
      <c r="A63">
        <v>62</v>
      </c>
      <c r="B63" s="2">
        <v>-1.3218323147157207</v>
      </c>
      <c r="C63" s="2">
        <v>-0.43562863538681995</v>
      </c>
      <c r="D63" s="2"/>
      <c r="E63" s="2"/>
      <c r="F63" s="2">
        <f t="shared" si="1"/>
        <v>-0.34654969441471623</v>
      </c>
      <c r="G63" s="2">
        <f t="shared" si="2"/>
        <v>-0.27145448666563848</v>
      </c>
      <c r="R63">
        <v>-0.47</v>
      </c>
      <c r="S63" s="1">
        <f t="shared" si="6"/>
        <v>0.88266641490429443</v>
      </c>
      <c r="T63" s="8">
        <f t="shared" si="7"/>
        <v>0.13188819434768348</v>
      </c>
      <c r="U63" s="8">
        <f t="shared" si="8"/>
        <v>3.9549316755883621E-2</v>
      </c>
      <c r="X63">
        <f t="shared" si="3"/>
        <v>5.099935984574358E-2</v>
      </c>
      <c r="Y63">
        <f t="shared" si="4"/>
        <v>-0.4372380692190001</v>
      </c>
    </row>
    <row r="64" spans="1:25" x14ac:dyDescent="0.25">
      <c r="A64">
        <v>63</v>
      </c>
      <c r="B64" s="2">
        <v>-0.29911234378232621</v>
      </c>
      <c r="C64" s="2">
        <v>-0.27479813979880419</v>
      </c>
      <c r="D64" s="2"/>
      <c r="E64" s="2"/>
      <c r="F64" s="2">
        <f t="shared" si="1"/>
        <v>-3.9733703134697859E-2</v>
      </c>
      <c r="G64" s="2">
        <f t="shared" si="2"/>
        <v>-7.6261502560890509E-2</v>
      </c>
      <c r="R64">
        <v>-0.46</v>
      </c>
      <c r="S64" s="1">
        <f t="shared" si="6"/>
        <v>0.88791891521692456</v>
      </c>
      <c r="T64" s="8">
        <f t="shared" si="7"/>
        <v>0.13143305613791156</v>
      </c>
      <c r="U64" s="8">
        <f t="shared" si="8"/>
        <v>4.1036510612599622E-2</v>
      </c>
      <c r="X64">
        <f t="shared" si="3"/>
        <v>-2.6222979223304653E-2</v>
      </c>
      <c r="Y64">
        <f t="shared" si="4"/>
        <v>-8.1899527345243778E-2</v>
      </c>
    </row>
    <row r="65" spans="1:25" x14ac:dyDescent="0.25">
      <c r="A65">
        <v>64</v>
      </c>
      <c r="B65" s="2">
        <v>2.7137139113619924</v>
      </c>
      <c r="C65" s="2">
        <v>-0.18320065464649815</v>
      </c>
      <c r="D65" s="2"/>
      <c r="E65" s="2"/>
      <c r="F65" s="2">
        <f t="shared" si="1"/>
        <v>0.86411417340859775</v>
      </c>
      <c r="G65" s="2">
        <f t="shared" si="2"/>
        <v>0.3994601604301567</v>
      </c>
      <c r="R65">
        <v>-0.45</v>
      </c>
      <c r="S65" s="1">
        <f t="shared" si="6"/>
        <v>0.89302855497458755</v>
      </c>
      <c r="T65" s="8">
        <f t="shared" si="7"/>
        <v>0.13096394258906002</v>
      </c>
      <c r="U65" s="8">
        <f t="shared" si="8"/>
        <v>4.2509861839274007E-2</v>
      </c>
      <c r="X65">
        <f t="shared" si="3"/>
        <v>-0.32426180742546845</v>
      </c>
      <c r="Y65">
        <f t="shared" si="4"/>
        <v>0.89500603185012695</v>
      </c>
    </row>
    <row r="66" spans="1:25" x14ac:dyDescent="0.25">
      <c r="A66">
        <v>65</v>
      </c>
      <c r="B66" s="2">
        <v>-8.3057329902658239E-2</v>
      </c>
      <c r="C66" s="2">
        <v>0.38502776078530587</v>
      </c>
      <c r="D66" s="2"/>
      <c r="E66" s="2"/>
      <c r="F66" s="2">
        <f t="shared" si="1"/>
        <v>2.5082801029202531E-2</v>
      </c>
      <c r="G66" s="2">
        <f t="shared" si="2"/>
        <v>0.12757454711529509</v>
      </c>
      <c r="R66">
        <v>-0.44</v>
      </c>
      <c r="S66" s="1">
        <f t="shared" si="6"/>
        <v>0.89799777282574589</v>
      </c>
      <c r="T66" s="8">
        <f t="shared" si="7"/>
        <v>0.13048109226200494</v>
      </c>
      <c r="U66" s="8">
        <f t="shared" si="8"/>
        <v>4.3969606731422195E-2</v>
      </c>
      <c r="X66">
        <f t="shared" si="3"/>
        <v>7.2990594915131851E-2</v>
      </c>
      <c r="Y66">
        <f t="shared" si="4"/>
        <v>0.10760555246563741</v>
      </c>
    </row>
    <row r="67" spans="1:25" x14ac:dyDescent="0.25">
      <c r="A67">
        <v>66</v>
      </c>
      <c r="B67" s="2">
        <v>0.86589579950668849</v>
      </c>
      <c r="C67" s="2">
        <v>1.2078135114279576</v>
      </c>
      <c r="D67" s="2"/>
      <c r="E67" s="2"/>
      <c r="F67" s="2">
        <f t="shared" ref="F67:F121" si="9">$J$2+$J$3*B67</f>
        <v>0.30976873985200654</v>
      </c>
      <c r="G67" s="2">
        <f t="shared" ref="G67:G121" si="10">$K$2+$K$3*($J$4*B67+SQRT(1-$J$4^2)*C67)</f>
        <v>0.48368352510521251</v>
      </c>
      <c r="R67">
        <v>-0.42999999999999899</v>
      </c>
      <c r="S67" s="1">
        <f t="shared" si="6"/>
        <v>0.90282888744213363</v>
      </c>
      <c r="T67" s="8">
        <f t="shared" si="7"/>
        <v>0.12998473198089455</v>
      </c>
      <c r="U67" s="8">
        <f t="shared" si="8"/>
        <v>4.5415969959283077E-2</v>
      </c>
      <c r="X67">
        <f t="shared" ref="X67:X121" si="11">$R$39*F67+$S$39*G67</f>
        <v>0.12567154124375016</v>
      </c>
      <c r="Y67">
        <f t="shared" ref="Y67:Y121" si="12">$R$181*F67+$S$181*G67</f>
        <v>0.56047528433932903</v>
      </c>
    </row>
    <row r="68" spans="1:25" x14ac:dyDescent="0.25">
      <c r="A68">
        <v>67</v>
      </c>
      <c r="B68" s="2">
        <v>-1.4420038496609777E-2</v>
      </c>
      <c r="C68" s="2">
        <v>-1.0937696970358957</v>
      </c>
      <c r="D68" s="2"/>
      <c r="E68" s="2"/>
      <c r="F68" s="2">
        <f t="shared" si="9"/>
        <v>4.567398845101707E-2</v>
      </c>
      <c r="G68" s="2">
        <f t="shared" si="10"/>
        <v>-0.24633270883129985</v>
      </c>
      <c r="R68">
        <v>-0.41999999999999899</v>
      </c>
      <c r="S68" s="1">
        <f t="shared" si="6"/>
        <v>0.90752410436307474</v>
      </c>
      <c r="T68" s="8">
        <f t="shared" si="7"/>
        <v>0.12947507750269499</v>
      </c>
      <c r="U68" s="8">
        <f t="shared" si="8"/>
        <v>4.6849165231006434E-2</v>
      </c>
      <c r="X68">
        <f t="shared" si="11"/>
        <v>-0.20715949229074621</v>
      </c>
      <c r="Y68">
        <f t="shared" si="12"/>
        <v>-0.14092170407426571</v>
      </c>
    </row>
    <row r="69" spans="1:25" x14ac:dyDescent="0.25">
      <c r="A69">
        <v>68</v>
      </c>
      <c r="B69" s="2">
        <v>-0.55913801588758361</v>
      </c>
      <c r="C69" s="2">
        <v>0.42053784454765264</v>
      </c>
      <c r="D69" s="2"/>
      <c r="E69" s="2"/>
      <c r="F69" s="2">
        <f t="shared" si="9"/>
        <v>-0.11774140476627508</v>
      </c>
      <c r="G69" s="2">
        <f t="shared" si="10"/>
        <v>6.5388234606167966E-2</v>
      </c>
      <c r="R69">
        <v>-0.40999999999999898</v>
      </c>
      <c r="S69" s="1">
        <f t="shared" si="6"/>
        <v>0.91208552230588602</v>
      </c>
      <c r="T69" s="8">
        <f t="shared" si="7"/>
        <v>0.12895233413450549</v>
      </c>
      <c r="U69" s="8">
        <f t="shared" si="8"/>
        <v>4.8269395904106852E-2</v>
      </c>
      <c r="X69">
        <f t="shared" si="11"/>
        <v>0.12931278591970655</v>
      </c>
      <c r="Y69">
        <f t="shared" si="12"/>
        <v>-3.7623375209931281E-2</v>
      </c>
    </row>
    <row r="70" spans="1:25" x14ac:dyDescent="0.25">
      <c r="A70">
        <v>69</v>
      </c>
      <c r="B70" s="2">
        <v>-0.36729261410073377</v>
      </c>
      <c r="C70" s="2">
        <v>-0.21879827727389056</v>
      </c>
      <c r="D70" s="2"/>
      <c r="E70" s="2"/>
      <c r="F70" s="2">
        <f t="shared" si="9"/>
        <v>-6.0187784230220129E-2</v>
      </c>
      <c r="G70" s="2">
        <f t="shared" si="10"/>
        <v>-7.1939352042148241E-2</v>
      </c>
      <c r="R70">
        <v>-0.39999999999999902</v>
      </c>
      <c r="S70" s="1">
        <f t="shared" si="6"/>
        <v>0.91651513899116843</v>
      </c>
      <c r="T70" s="8">
        <f t="shared" si="7"/>
        <v>0.12841669730341776</v>
      </c>
      <c r="U70" s="8">
        <f t="shared" si="8"/>
        <v>4.9676855549911372E-2</v>
      </c>
      <c r="X70">
        <f t="shared" si="11"/>
        <v>-8.7585663968490005E-3</v>
      </c>
      <c r="Y70">
        <f t="shared" si="12"/>
        <v>-9.3388185003934365E-2</v>
      </c>
    </row>
    <row r="71" spans="1:25" x14ac:dyDescent="0.25">
      <c r="A71">
        <v>70</v>
      </c>
      <c r="B71" s="2">
        <v>0.12443933883332647</v>
      </c>
      <c r="C71" s="2">
        <v>0.15534055819443893</v>
      </c>
      <c r="D71" s="2"/>
      <c r="E71" s="2"/>
      <c r="F71" s="2">
        <f t="shared" si="9"/>
        <v>8.7331801649997945E-2</v>
      </c>
      <c r="G71" s="2">
        <f t="shared" si="10"/>
        <v>9.9024561715330695E-2</v>
      </c>
      <c r="R71">
        <v>-0.38999999999999901</v>
      </c>
      <c r="S71" s="1">
        <f t="shared" si="6"/>
        <v>0.92081485652654449</v>
      </c>
      <c r="T71" s="8">
        <f t="shared" si="7"/>
        <v>0.12786835308318037</v>
      </c>
      <c r="U71" s="8">
        <f t="shared" si="8"/>
        <v>5.1071728475222691E-2</v>
      </c>
      <c r="X71">
        <f t="shared" si="11"/>
        <v>8.9012877121677977E-3</v>
      </c>
      <c r="Y71">
        <f t="shared" si="12"/>
        <v>0.13173381551734981</v>
      </c>
    </row>
    <row r="72" spans="1:25" x14ac:dyDescent="0.25">
      <c r="A72">
        <v>71</v>
      </c>
      <c r="B72" s="2">
        <v>0.66050915847881697</v>
      </c>
      <c r="C72" s="2">
        <v>0.22028643797966652</v>
      </c>
      <c r="D72" s="2"/>
      <c r="E72" s="2"/>
      <c r="F72" s="2">
        <f t="shared" si="9"/>
        <v>0.24815274754364508</v>
      </c>
      <c r="G72" s="2">
        <f t="shared" si="10"/>
        <v>0.19630846919169545</v>
      </c>
      <c r="R72">
        <v>-0.37999999999999901</v>
      </c>
      <c r="S72" s="1">
        <f t="shared" si="6"/>
        <v>0.9249864863877747</v>
      </c>
      <c r="T72" s="8">
        <f t="shared" si="7"/>
        <v>0.12730747868147674</v>
      </c>
      <c r="U72" s="8">
        <f t="shared" si="8"/>
        <v>5.2454190204969928E-2</v>
      </c>
      <c r="X72">
        <f t="shared" si="11"/>
        <v>-3.514846539039243E-2</v>
      </c>
      <c r="Y72">
        <f t="shared" si="12"/>
        <v>0.31444924986719769</v>
      </c>
    </row>
    <row r="73" spans="1:25" x14ac:dyDescent="0.25">
      <c r="A73">
        <v>72</v>
      </c>
      <c r="B73" s="2">
        <v>-0.77103322837501764</v>
      </c>
      <c r="C73" s="2">
        <v>-0.42823785406653769</v>
      </c>
      <c r="D73" s="2"/>
      <c r="E73" s="2"/>
      <c r="F73" s="2">
        <f t="shared" si="9"/>
        <v>-0.1813099685125053</v>
      </c>
      <c r="G73" s="2">
        <f t="shared" si="10"/>
        <v>-0.18691444240137906</v>
      </c>
      <c r="R73">
        <v>-0.369999999999999</v>
      </c>
      <c r="S73" s="1">
        <f t="shared" si="6"/>
        <v>0.92903175403212179</v>
      </c>
      <c r="T73" s="8">
        <f t="shared" si="7"/>
        <v>0.12673424289122742</v>
      </c>
      <c r="U73" s="8">
        <f t="shared" si="8"/>
        <v>5.3824407929225541E-2</v>
      </c>
      <c r="X73">
        <f t="shared" si="11"/>
        <v>-5.2143682261254487E-3</v>
      </c>
      <c r="Y73">
        <f t="shared" si="12"/>
        <v>-0.26035264094032806</v>
      </c>
    </row>
    <row r="74" spans="1:25" x14ac:dyDescent="0.25">
      <c r="A74">
        <v>73</v>
      </c>
      <c r="B74" s="2">
        <v>2.2824679035693407</v>
      </c>
      <c r="C74" s="2">
        <v>-0.18467972040525638</v>
      </c>
      <c r="D74" s="2"/>
      <c r="E74" s="2"/>
      <c r="F74" s="2">
        <f t="shared" si="9"/>
        <v>0.73474037107080226</v>
      </c>
      <c r="G74" s="2">
        <f t="shared" si="10"/>
        <v>0.33438898670497325</v>
      </c>
      <c r="R74">
        <v>-0.35999999999999899</v>
      </c>
      <c r="S74" s="1">
        <f t="shared" si="6"/>
        <v>0.93295230317524847</v>
      </c>
      <c r="T74" s="8">
        <f t="shared" si="7"/>
        <v>0.12614880650897803</v>
      </c>
      <c r="U74" s="8">
        <f t="shared" si="8"/>
        <v>5.5182540917620107E-2</v>
      </c>
      <c r="X74">
        <f t="shared" si="11"/>
        <v>-0.27945435122921597</v>
      </c>
      <c r="Y74">
        <f t="shared" si="12"/>
        <v>0.75730191079571452</v>
      </c>
    </row>
    <row r="75" spans="1:25" x14ac:dyDescent="0.25">
      <c r="A75">
        <v>74</v>
      </c>
      <c r="B75" s="2">
        <v>-0.71319846028927714</v>
      </c>
      <c r="C75" s="2">
        <v>1.5596651792293414</v>
      </c>
      <c r="D75" s="2"/>
      <c r="E75" s="2"/>
      <c r="F75" s="2">
        <f t="shared" si="9"/>
        <v>-0.16395953808678315</v>
      </c>
      <c r="G75" s="2">
        <f t="shared" si="10"/>
        <v>0.33823313093979418</v>
      </c>
      <c r="R75">
        <v>-0.34999999999999898</v>
      </c>
      <c r="S75" s="1">
        <f t="shared" si="6"/>
        <v>0.93674969975976008</v>
      </c>
      <c r="T75" s="8">
        <f t="shared" si="7"/>
        <v>0.12555132272312192</v>
      </c>
      <c r="U75" s="8">
        <f t="shared" si="8"/>
        <v>5.6528740903878584E-2</v>
      </c>
      <c r="X75">
        <f t="shared" si="11"/>
        <v>0.35569202866515576</v>
      </c>
      <c r="Y75">
        <f t="shared" si="12"/>
        <v>0.12157099694204439</v>
      </c>
    </row>
    <row r="76" spans="1:25" x14ac:dyDescent="0.25">
      <c r="A76">
        <v>75</v>
      </c>
      <c r="B76" s="2">
        <v>-0.27789837986347266</v>
      </c>
      <c r="C76" s="2">
        <v>1.8452283256920055</v>
      </c>
      <c r="D76" s="2"/>
      <c r="E76" s="2"/>
      <c r="F76" s="2">
        <f t="shared" si="9"/>
        <v>-3.3369513959041794E-2</v>
      </c>
      <c r="G76" s="2">
        <f t="shared" si="10"/>
        <v>0.47771962477004987</v>
      </c>
      <c r="R76">
        <v>-0.33999999999999903</v>
      </c>
      <c r="S76" s="1">
        <f t="shared" ref="S76:S139" si="13">SQRT(1-R76^2)</f>
        <v>0.94042543564070014</v>
      </c>
      <c r="T76" s="8">
        <f t="shared" ref="T76:T139" si="14">ABS(($J$12-$S$7)*$R76+$K$12*$S76)+ABS($J$13*$R76+($K$13-$S$7)*$S76)</f>
        <v>0.12494193747443394</v>
      </c>
      <c r="U76" s="8">
        <f t="shared" ref="U76:U139" si="15">ABS(($J$12-$T$7)*$R76+$K$12*$S76)+ABS($J$13*$R76+($K$13-$T$7)*$S76)</f>
        <v>5.7863152442930388E-2</v>
      </c>
      <c r="X76">
        <f t="shared" si="11"/>
        <v>0.36290059579856238</v>
      </c>
      <c r="Y76">
        <f t="shared" si="12"/>
        <v>0.31251248679210086</v>
      </c>
    </row>
    <row r="77" spans="1:25" x14ac:dyDescent="0.25">
      <c r="A77">
        <v>76</v>
      </c>
      <c r="B77" s="2">
        <v>-1.0244730219710618</v>
      </c>
      <c r="C77" s="2">
        <v>-0.6489460702141514</v>
      </c>
      <c r="D77" s="2"/>
      <c r="E77" s="2"/>
      <c r="F77" s="2">
        <f t="shared" si="9"/>
        <v>-0.25734190659131856</v>
      </c>
      <c r="G77" s="2">
        <f t="shared" si="10"/>
        <v>-0.28227208804311982</v>
      </c>
      <c r="R77">
        <v>-0.32999999999999902</v>
      </c>
      <c r="S77" s="1">
        <f t="shared" si="13"/>
        <v>0.94398093201081168</v>
      </c>
      <c r="T77" s="8">
        <f t="shared" si="14"/>
        <v>0.12432078979114682</v>
      </c>
      <c r="U77" s="8">
        <f t="shared" si="15"/>
        <v>5.9185913242803936E-2</v>
      </c>
      <c r="X77">
        <f t="shared" si="11"/>
        <v>-1.9462036230311008E-2</v>
      </c>
      <c r="Y77">
        <f t="shared" si="12"/>
        <v>-0.38147826461734263</v>
      </c>
    </row>
    <row r="78" spans="1:25" x14ac:dyDescent="0.25">
      <c r="A78">
        <v>77</v>
      </c>
      <c r="B78" s="2">
        <v>-0.74271270023018587</v>
      </c>
      <c r="C78" s="2">
        <v>-1.0645999282132834</v>
      </c>
      <c r="D78" s="2"/>
      <c r="E78" s="2"/>
      <c r="F78" s="2">
        <f t="shared" si="9"/>
        <v>-0.17281381006905577</v>
      </c>
      <c r="G78" s="2">
        <f t="shared" si="10"/>
        <v>-0.34799807984446585</v>
      </c>
      <c r="R78">
        <v>-0.31999999999999901</v>
      </c>
      <c r="S78" s="1">
        <f t="shared" si="13"/>
        <v>0.94741754258616118</v>
      </c>
      <c r="T78" s="8">
        <f t="shared" si="14"/>
        <v>0.12368801210058489</v>
      </c>
      <c r="U78" s="8">
        <f t="shared" si="15"/>
        <v>6.0497154473301083E-2</v>
      </c>
      <c r="X78">
        <f t="shared" si="11"/>
        <v>-0.12564259268938052</v>
      </c>
      <c r="Y78">
        <f t="shared" si="12"/>
        <v>-0.36768733647404661</v>
      </c>
    </row>
    <row r="79" spans="1:25" x14ac:dyDescent="0.25">
      <c r="A79">
        <v>78</v>
      </c>
      <c r="B79" s="2">
        <v>-0.36255073609936517</v>
      </c>
      <c r="C79" s="2">
        <v>-2.056494849966839</v>
      </c>
      <c r="D79" s="2"/>
      <c r="E79" s="2"/>
      <c r="F79" s="2">
        <f t="shared" si="9"/>
        <v>-5.8765220829809547E-2</v>
      </c>
      <c r="G79" s="2">
        <f t="shared" si="10"/>
        <v>-0.54867564526184975</v>
      </c>
      <c r="R79">
        <v>-0.309999999999999</v>
      </c>
      <c r="S79" s="1">
        <f t="shared" si="13"/>
        <v>0.95073655657074663</v>
      </c>
      <c r="T79" s="8">
        <f t="shared" si="14"/>
        <v>0.12304373051917697</v>
      </c>
      <c r="U79" s="8">
        <f t="shared" si="15"/>
        <v>6.1797001053256112E-2</v>
      </c>
      <c r="X79">
        <f t="shared" si="11"/>
        <v>-0.34847943874726423</v>
      </c>
      <c r="Y79">
        <f t="shared" si="12"/>
        <v>-0.42790371854408121</v>
      </c>
    </row>
    <row r="80" spans="1:25" x14ac:dyDescent="0.25">
      <c r="A80">
        <v>79</v>
      </c>
      <c r="B80" s="2">
        <v>-1.4941497283871286</v>
      </c>
      <c r="C80" s="2">
        <v>-5.8898876886814833E-2</v>
      </c>
      <c r="D80" s="2"/>
      <c r="E80" s="2"/>
      <c r="F80" s="2">
        <f t="shared" si="9"/>
        <v>-0.39824491851613858</v>
      </c>
      <c r="G80" s="2">
        <f t="shared" si="10"/>
        <v>-0.19942483634957539</v>
      </c>
      <c r="R80">
        <v>-0.29999999999999899</v>
      </c>
      <c r="S80" s="1">
        <f t="shared" si="13"/>
        <v>0.95393920141694599</v>
      </c>
      <c r="T80" s="8">
        <f t="shared" si="14"/>
        <v>0.12238806512249742</v>
      </c>
      <c r="U80" s="8">
        <f t="shared" si="15"/>
        <v>6.3085571918012423E-2</v>
      </c>
      <c r="X80">
        <f t="shared" si="11"/>
        <v>0.13855415587881578</v>
      </c>
      <c r="Y80">
        <f t="shared" si="12"/>
        <v>-0.42326802157547483</v>
      </c>
    </row>
    <row r="81" spans="1:25" x14ac:dyDescent="0.25">
      <c r="A81">
        <v>80</v>
      </c>
      <c r="B81" s="2">
        <v>-1.0372264114266727</v>
      </c>
      <c r="C81" s="2">
        <v>-0.64018877310445532</v>
      </c>
      <c r="D81" s="2"/>
      <c r="E81" s="2"/>
      <c r="F81" s="2">
        <f t="shared" si="9"/>
        <v>-0.26116792342800182</v>
      </c>
      <c r="G81" s="2">
        <f t="shared" si="10"/>
        <v>-0.28190988393181599</v>
      </c>
      <c r="R81">
        <v>-0.28999999999999898</v>
      </c>
      <c r="S81" s="1">
        <f t="shared" si="13"/>
        <v>0.95702664539708637</v>
      </c>
      <c r="T81" s="8">
        <f t="shared" si="14"/>
        <v>0.12172113019682985</v>
      </c>
      <c r="U81" s="8">
        <f t="shared" si="15"/>
        <v>6.4362980268597519E-2</v>
      </c>
      <c r="X81">
        <f t="shared" si="11"/>
        <v>-1.6512323165539189E-2</v>
      </c>
      <c r="Y81">
        <f t="shared" si="12"/>
        <v>-0.38394134839362054</v>
      </c>
    </row>
    <row r="82" spans="1:25" x14ac:dyDescent="0.25">
      <c r="A82">
        <v>81</v>
      </c>
      <c r="B82" s="2">
        <v>9.9036014944431372E-2</v>
      </c>
      <c r="C82" s="2">
        <v>-0.37992549550835975</v>
      </c>
      <c r="D82" s="2"/>
      <c r="E82" s="2"/>
      <c r="F82" s="2">
        <f t="shared" si="9"/>
        <v>7.9710804483329414E-2</v>
      </c>
      <c r="G82" s="2">
        <f t="shared" si="10"/>
        <v>-4.3852136955024344E-2</v>
      </c>
      <c r="R82">
        <v>-0.27999999999999903</v>
      </c>
      <c r="S82" s="1">
        <f t="shared" si="13"/>
        <v>0.9600000000000003</v>
      </c>
      <c r="T82" s="8">
        <f t="shared" si="14"/>
        <v>0.12104303447361051</v>
      </c>
      <c r="U82" s="8">
        <f t="shared" si="15"/>
        <v>6.5629333803939954E-2</v>
      </c>
      <c r="X82">
        <f t="shared" si="11"/>
        <v>-8.7249314832613084E-2</v>
      </c>
      <c r="Y82">
        <f t="shared" si="12"/>
        <v>2.5763502516086174E-2</v>
      </c>
    </row>
    <row r="83" spans="1:25" x14ac:dyDescent="0.25">
      <c r="A83">
        <v>82</v>
      </c>
      <c r="B83" s="2">
        <v>-2.0706465875264257</v>
      </c>
      <c r="C83" s="2">
        <v>-1.5724435797892511</v>
      </c>
      <c r="D83" s="2"/>
      <c r="E83" s="2"/>
      <c r="F83" s="2">
        <f t="shared" si="9"/>
        <v>-0.57119397625792767</v>
      </c>
      <c r="G83" s="2">
        <f t="shared" si="10"/>
        <v>-0.67912981396353411</v>
      </c>
      <c r="R83">
        <v>-0.26999999999999902</v>
      </c>
      <c r="S83" s="1">
        <f t="shared" si="13"/>
        <v>0.96286032216516249</v>
      </c>
      <c r="T83" s="8">
        <f t="shared" si="14"/>
        <v>0.12035388134798262</v>
      </c>
      <c r="U83" s="8">
        <f t="shared" si="15"/>
        <v>6.6884734937348492E-2</v>
      </c>
      <c r="X83">
        <f t="shared" si="11"/>
        <v>-8.0570648704679948E-2</v>
      </c>
      <c r="Y83">
        <f t="shared" si="12"/>
        <v>-0.88374650936820798</v>
      </c>
    </row>
    <row r="84" spans="1:25" x14ac:dyDescent="0.25">
      <c r="A84">
        <v>83</v>
      </c>
      <c r="B84" s="2">
        <v>-0.65642325353110209</v>
      </c>
      <c r="C84" s="2">
        <v>1.3728322301176377</v>
      </c>
      <c r="D84" s="2"/>
      <c r="E84" s="2"/>
      <c r="F84" s="2">
        <f t="shared" si="9"/>
        <v>-0.14692697605933064</v>
      </c>
      <c r="G84" s="2">
        <f t="shared" si="10"/>
        <v>0.29820878789511018</v>
      </c>
      <c r="R84">
        <v>-0.25999999999999901</v>
      </c>
      <c r="S84" s="1">
        <f t="shared" si="13"/>
        <v>0.96560861636586515</v>
      </c>
      <c r="T84" s="8">
        <f t="shared" si="14"/>
        <v>0.11965376908258321</v>
      </c>
      <c r="U84" s="8">
        <f t="shared" si="15"/>
        <v>6.8129280998363628E-2</v>
      </c>
      <c r="X84">
        <f t="shared" si="11"/>
        <v>0.3152690300087132</v>
      </c>
      <c r="Y84">
        <f t="shared" si="12"/>
        <v>0.10550187030118581</v>
      </c>
    </row>
    <row r="85" spans="1:25" x14ac:dyDescent="0.25">
      <c r="A85">
        <v>84</v>
      </c>
      <c r="B85" s="2">
        <v>-1.314901965088211</v>
      </c>
      <c r="C85" s="2">
        <v>0.98891860034200363</v>
      </c>
      <c r="D85" s="2"/>
      <c r="E85" s="2"/>
      <c r="F85" s="2">
        <f t="shared" si="9"/>
        <v>-0.34447058952646331</v>
      </c>
      <c r="G85" s="2">
        <f t="shared" si="10"/>
        <v>9.9693294288106027E-2</v>
      </c>
      <c r="R85">
        <v>-0.249999999999999</v>
      </c>
      <c r="S85" s="1">
        <f t="shared" si="13"/>
        <v>0.96824583655185448</v>
      </c>
      <c r="T85" s="8">
        <f t="shared" si="14"/>
        <v>0.11894279099758151</v>
      </c>
      <c r="U85" s="8">
        <f t="shared" si="15"/>
        <v>6.9363064420991521E-2</v>
      </c>
      <c r="X85">
        <f t="shared" si="11"/>
        <v>0.31323576302180517</v>
      </c>
      <c r="Y85">
        <f t="shared" si="12"/>
        <v>-0.17454795042491705</v>
      </c>
    </row>
    <row r="86" spans="1:25" x14ac:dyDescent="0.25">
      <c r="A86">
        <v>85</v>
      </c>
      <c r="B86" s="2">
        <v>3.248569555580616</v>
      </c>
      <c r="C86" s="2">
        <v>-1.1930342225241475</v>
      </c>
      <c r="D86" s="2"/>
      <c r="E86" s="2"/>
      <c r="F86" s="2">
        <f t="shared" si="9"/>
        <v>1.0245708666741848</v>
      </c>
      <c r="G86" s="2">
        <f t="shared" si="10"/>
        <v>0.21732605005005379</v>
      </c>
      <c r="R86">
        <v>-0.23999999999999899</v>
      </c>
      <c r="S86" s="1">
        <f t="shared" si="13"/>
        <v>0.97077288796092798</v>
      </c>
      <c r="T86" s="8">
        <f t="shared" si="14"/>
        <v>0.11822103564789857</v>
      </c>
      <c r="U86" s="8">
        <f t="shared" si="15"/>
        <v>7.0586172919240631E-2</v>
      </c>
      <c r="X86">
        <f t="shared" si="11"/>
        <v>-0.56658096289815074</v>
      </c>
      <c r="Y86">
        <f t="shared" si="12"/>
        <v>0.88080881628369223</v>
      </c>
    </row>
    <row r="87" spans="1:25" x14ac:dyDescent="0.25">
      <c r="A87">
        <v>86</v>
      </c>
      <c r="B87" s="2">
        <v>-1.1500333130243234</v>
      </c>
      <c r="C87" s="2">
        <v>-1.6753028830862604</v>
      </c>
      <c r="D87" s="2"/>
      <c r="E87" s="2"/>
      <c r="F87" s="2">
        <f t="shared" si="9"/>
        <v>-0.29500999390729704</v>
      </c>
      <c r="G87" s="2">
        <f t="shared" si="10"/>
        <v>-0.5677614536894523</v>
      </c>
      <c r="R87">
        <v>-0.22999999999999901</v>
      </c>
      <c r="S87" s="1">
        <f t="shared" si="13"/>
        <v>0.97319062880814899</v>
      </c>
      <c r="T87" s="8">
        <f t="shared" si="14"/>
        <v>0.11748858698845475</v>
      </c>
      <c r="U87" s="8">
        <f t="shared" si="15"/>
        <v>7.1798689650800093E-2</v>
      </c>
      <c r="X87">
        <f t="shared" si="11"/>
        <v>-0.19579440590121358</v>
      </c>
      <c r="Y87">
        <f t="shared" si="12"/>
        <v>-0.60916456205593317</v>
      </c>
    </row>
    <row r="88" spans="1:25" x14ac:dyDescent="0.25">
      <c r="A88">
        <v>87</v>
      </c>
      <c r="B88" s="2">
        <v>1.0682470019673929</v>
      </c>
      <c r="C88" s="2">
        <v>1.5547811926808208</v>
      </c>
      <c r="D88" s="2"/>
      <c r="E88" s="2"/>
      <c r="F88" s="2">
        <f t="shared" si="9"/>
        <v>0.37047410059021785</v>
      </c>
      <c r="G88" s="2">
        <f t="shared" si="10"/>
        <v>0.60418105335146666</v>
      </c>
      <c r="R88">
        <v>-0.219999999999999</v>
      </c>
      <c r="S88" s="1">
        <f t="shared" si="13"/>
        <v>0.97549987186057607</v>
      </c>
      <c r="T88" s="8">
        <f t="shared" si="14"/>
        <v>0.11674552452821765</v>
      </c>
      <c r="U88" s="8">
        <f t="shared" si="15"/>
        <v>7.3000693369624794E-2</v>
      </c>
      <c r="X88">
        <f t="shared" si="11"/>
        <v>0.16856633860765413</v>
      </c>
      <c r="Y88">
        <f t="shared" si="12"/>
        <v>0.68840631041430478</v>
      </c>
    </row>
    <row r="89" spans="1:25" x14ac:dyDescent="0.25">
      <c r="A89">
        <v>88</v>
      </c>
      <c r="B89" s="2">
        <v>1.4457100405707024</v>
      </c>
      <c r="C89" s="2">
        <v>-0.14698343875352293</v>
      </c>
      <c r="D89" s="2"/>
      <c r="E89" s="2"/>
      <c r="F89" s="2">
        <f t="shared" si="9"/>
        <v>0.48371301217121071</v>
      </c>
      <c r="G89" s="2">
        <f t="shared" si="10"/>
        <v>0.21866908851676187</v>
      </c>
      <c r="R89">
        <v>-0.20999999999999899</v>
      </c>
      <c r="S89" s="1">
        <f t="shared" si="13"/>
        <v>0.977701385904715</v>
      </c>
      <c r="T89" s="8">
        <f t="shared" si="14"/>
        <v>0.11599192347375568</v>
      </c>
      <c r="U89" s="8">
        <f t="shared" si="15"/>
        <v>7.419225856812578E-2</v>
      </c>
      <c r="X89">
        <f t="shared" si="11"/>
        <v>-0.18502506557765541</v>
      </c>
      <c r="Y89">
        <f t="shared" si="12"/>
        <v>0.49752862443689777</v>
      </c>
    </row>
    <row r="90" spans="1:25" x14ac:dyDescent="0.25">
      <c r="A90">
        <v>89</v>
      </c>
      <c r="B90" s="2">
        <v>-0.12960640560777392</v>
      </c>
      <c r="C90" s="2">
        <v>-0.40313352656085044</v>
      </c>
      <c r="D90" s="2"/>
      <c r="E90" s="2"/>
      <c r="F90" s="2">
        <f t="shared" si="9"/>
        <v>1.1118078317667826E-2</v>
      </c>
      <c r="G90" s="2">
        <f t="shared" si="10"/>
        <v>-8.4178123376837638E-2</v>
      </c>
      <c r="R90">
        <v>-0.19999999999999901</v>
      </c>
      <c r="S90" s="1">
        <f t="shared" si="13"/>
        <v>0.97979589711327142</v>
      </c>
      <c r="T90" s="8">
        <f t="shared" si="14"/>
        <v>0.11522785486294065</v>
      </c>
      <c r="U90" s="8">
        <f t="shared" si="15"/>
        <v>7.5373455609603179E-2</v>
      </c>
      <c r="X90">
        <f t="shared" si="11"/>
        <v>-6.763211497064478E-2</v>
      </c>
      <c r="Y90">
        <f t="shared" si="12"/>
        <v>-5.134612490881333E-2</v>
      </c>
    </row>
    <row r="91" spans="1:25" x14ac:dyDescent="0.25">
      <c r="A91">
        <v>90</v>
      </c>
      <c r="B91" s="2">
        <v>0.46406967157963663</v>
      </c>
      <c r="C91" s="2">
        <v>0.88113210949813947</v>
      </c>
      <c r="D91" s="2"/>
      <c r="E91" s="2"/>
      <c r="F91" s="2">
        <f t="shared" si="9"/>
        <v>0.18922090147389098</v>
      </c>
      <c r="G91" s="2">
        <f t="shared" si="10"/>
        <v>0.33853528801161359</v>
      </c>
      <c r="R91">
        <v>-0.189999999999999</v>
      </c>
      <c r="S91" s="1">
        <f t="shared" si="13"/>
        <v>0.98178409031721448</v>
      </c>
      <c r="T91" s="8">
        <f t="shared" si="14"/>
        <v>0.11445338568938745</v>
      </c>
      <c r="U91" s="8">
        <f t="shared" si="15"/>
        <v>7.6544350851504322E-2</v>
      </c>
      <c r="X91">
        <f t="shared" si="11"/>
        <v>0.10737363510804593</v>
      </c>
      <c r="Y91">
        <f t="shared" si="12"/>
        <v>0.372683038794974</v>
      </c>
    </row>
    <row r="92" spans="1:25" x14ac:dyDescent="0.25">
      <c r="A92">
        <v>91</v>
      </c>
      <c r="B92" s="2">
        <v>1.306234480580315</v>
      </c>
      <c r="C92" s="2">
        <v>1.5809246178832836</v>
      </c>
      <c r="D92" s="2"/>
      <c r="E92" s="2"/>
      <c r="F92" s="2">
        <f t="shared" si="9"/>
        <v>0.44187034417409449</v>
      </c>
      <c r="G92" s="2">
        <f t="shared" si="10"/>
        <v>0.64667143625358625</v>
      </c>
      <c r="R92">
        <v>-0.17999999999999899</v>
      </c>
      <c r="S92" s="1">
        <f t="shared" si="13"/>
        <v>0.98366661018863522</v>
      </c>
      <c r="T92" s="8">
        <f t="shared" si="14"/>
        <v>0.11366857901816729</v>
      </c>
      <c r="U92" s="8">
        <f t="shared" si="15"/>
        <v>7.770500676003797E-2</v>
      </c>
      <c r="X92">
        <f t="shared" si="11"/>
        <v>0.14851410123652187</v>
      </c>
      <c r="Y92">
        <f t="shared" si="12"/>
        <v>0.7690308548580479</v>
      </c>
    </row>
    <row r="93" spans="1:25" x14ac:dyDescent="0.25">
      <c r="A93">
        <v>92</v>
      </c>
      <c r="B93" s="2">
        <v>-2.6346242520958185</v>
      </c>
      <c r="C93" s="2">
        <v>-0.29167949833208695</v>
      </c>
      <c r="D93" s="2"/>
      <c r="E93" s="2"/>
      <c r="F93" s="2">
        <f t="shared" si="9"/>
        <v>-0.74038727562874551</v>
      </c>
      <c r="G93" s="2">
        <f t="shared" si="10"/>
        <v>-0.43097419440997925</v>
      </c>
      <c r="R93">
        <v>-0.16999999999999901</v>
      </c>
      <c r="S93" s="1">
        <f t="shared" si="13"/>
        <v>0.98544406233941062</v>
      </c>
      <c r="T93" s="8">
        <f t="shared" si="14"/>
        <v>0.11287349409328445</v>
      </c>
      <c r="U93" s="8">
        <f t="shared" si="15"/>
        <v>7.8855482016630701E-2</v>
      </c>
      <c r="X93">
        <f t="shared" si="11"/>
        <v>0.21480455569410645</v>
      </c>
      <c r="Y93">
        <f t="shared" si="12"/>
        <v>-0.82928996257217702</v>
      </c>
    </row>
    <row r="94" spans="1:25" x14ac:dyDescent="0.25">
      <c r="A94">
        <v>93</v>
      </c>
      <c r="B94" s="2">
        <v>0.69564976001856849</v>
      </c>
      <c r="C94" s="2">
        <v>1.935077307280153</v>
      </c>
      <c r="D94" s="2"/>
      <c r="E94" s="2"/>
      <c r="F94" s="2">
        <f t="shared" si="9"/>
        <v>0.25869492800557053</v>
      </c>
      <c r="G94" s="2">
        <f t="shared" si="10"/>
        <v>0.64709529592020487</v>
      </c>
      <c r="R94">
        <v>-0.159999999999999</v>
      </c>
      <c r="S94" s="1">
        <f t="shared" si="13"/>
        <v>0.98711701434024546</v>
      </c>
      <c r="T94" s="8">
        <f t="shared" si="14"/>
        <v>0.11206818643736413</v>
      </c>
      <c r="U94" s="8">
        <f t="shared" si="15"/>
        <v>7.9995831616667942E-2</v>
      </c>
      <c r="X94">
        <f t="shared" si="11"/>
        <v>0.2777157927122087</v>
      </c>
      <c r="Y94">
        <f t="shared" si="12"/>
        <v>0.63920135086237573</v>
      </c>
    </row>
    <row r="95" spans="1:25" x14ac:dyDescent="0.25">
      <c r="A95">
        <v>94</v>
      </c>
      <c r="B95" s="2">
        <v>-0.81898861026274972</v>
      </c>
      <c r="C95" s="2">
        <v>0.60655679590126965</v>
      </c>
      <c r="D95" s="2"/>
      <c r="E95" s="2"/>
      <c r="F95" s="2">
        <f t="shared" si="9"/>
        <v>-0.19569658307882493</v>
      </c>
      <c r="G95" s="2">
        <f t="shared" si="10"/>
        <v>7.4739786687165244E-2</v>
      </c>
      <c r="R95">
        <v>-0.149999999999999</v>
      </c>
      <c r="S95" s="1">
        <f t="shared" si="13"/>
        <v>0.9886859966642596</v>
      </c>
      <c r="T95" s="8">
        <f t="shared" si="14"/>
        <v>0.11125270794395895</v>
      </c>
      <c r="U95" s="8">
        <f t="shared" si="15"/>
        <v>8.1126106960924038E-2</v>
      </c>
      <c r="X95">
        <f t="shared" si="11"/>
        <v>0.19081409672274149</v>
      </c>
      <c r="Y95">
        <f t="shared" si="12"/>
        <v>-8.6421128801981745E-2</v>
      </c>
    </row>
    <row r="96" spans="1:25" x14ac:dyDescent="0.25">
      <c r="A96">
        <v>95</v>
      </c>
      <c r="B96" s="2">
        <v>-0.27694341042661108</v>
      </c>
      <c r="C96" s="2">
        <v>0.13817384569847491</v>
      </c>
      <c r="D96" s="2"/>
      <c r="E96" s="2"/>
      <c r="F96" s="2">
        <f t="shared" si="9"/>
        <v>-3.3083023127983321E-2</v>
      </c>
      <c r="G96" s="2">
        <f t="shared" si="10"/>
        <v>3.4357106590049473E-2</v>
      </c>
      <c r="R96">
        <v>-0.13999999999999899</v>
      </c>
      <c r="S96" s="1">
        <f t="shared" si="13"/>
        <v>0.99015150355892523</v>
      </c>
      <c r="T96" s="8">
        <f t="shared" si="14"/>
        <v>0.11042710696284616</v>
      </c>
      <c r="U96" s="8">
        <f t="shared" si="15"/>
        <v>8.224635594004949E-2</v>
      </c>
      <c r="X96">
        <f t="shared" si="11"/>
        <v>4.7691152345418687E-2</v>
      </c>
      <c r="Y96">
        <f t="shared" si="12"/>
        <v>6.7828852632464617E-4</v>
      </c>
    </row>
    <row r="97" spans="1:25" x14ac:dyDescent="0.25">
      <c r="A97">
        <v>96</v>
      </c>
      <c r="B97" s="2">
        <v>0.246701574724284</v>
      </c>
      <c r="C97" s="2">
        <v>-0.29183979677327443</v>
      </c>
      <c r="D97" s="2"/>
      <c r="E97" s="2"/>
      <c r="F97" s="2">
        <f t="shared" si="9"/>
        <v>0.1240104724172852</v>
      </c>
      <c r="G97" s="2">
        <f t="shared" si="10"/>
        <v>1.1830328563595532E-3</v>
      </c>
      <c r="R97">
        <v>-0.12999999999999901</v>
      </c>
      <c r="S97" s="1">
        <f t="shared" si="13"/>
        <v>0.99151399384980965</v>
      </c>
      <c r="T97" s="8">
        <f t="shared" si="14"/>
        <v>0.10959142837865386</v>
      </c>
      <c r="U97" s="8">
        <f t="shared" si="15"/>
        <v>8.3356623012450462E-2</v>
      </c>
      <c r="X97">
        <f t="shared" si="11"/>
        <v>-8.6425627875796149E-2</v>
      </c>
      <c r="Y97">
        <f t="shared" si="12"/>
        <v>8.8929655944343891E-2</v>
      </c>
    </row>
    <row r="98" spans="1:25" x14ac:dyDescent="0.25">
      <c r="A98">
        <v>97</v>
      </c>
      <c r="B98" s="2">
        <v>-0.77536469689221121</v>
      </c>
      <c r="C98" s="2">
        <v>0.83211034507257864</v>
      </c>
      <c r="D98" s="2"/>
      <c r="E98" s="2"/>
      <c r="F98" s="2">
        <f t="shared" si="9"/>
        <v>-0.18260940906766338</v>
      </c>
      <c r="G98" s="2">
        <f t="shared" si="10"/>
        <v>0.13988390474157486</v>
      </c>
      <c r="R98">
        <v>-0.119999999999999</v>
      </c>
      <c r="S98" s="1">
        <f t="shared" si="13"/>
        <v>0.99277389167926866</v>
      </c>
      <c r="T98" s="8">
        <f t="shared" si="14"/>
        <v>0.10874571368312375</v>
      </c>
      <c r="U98" s="8">
        <f t="shared" si="15"/>
        <v>8.4456949275865362E-2</v>
      </c>
      <c r="X98">
        <f t="shared" si="11"/>
        <v>0.22788936762360373</v>
      </c>
      <c r="Y98">
        <f t="shared" si="12"/>
        <v>-3.1275690426637456E-2</v>
      </c>
    </row>
    <row r="99" spans="1:25" x14ac:dyDescent="0.25">
      <c r="A99">
        <v>98</v>
      </c>
      <c r="B99" s="2">
        <v>-0.49929440137930214</v>
      </c>
      <c r="C99" s="2">
        <v>-1.4167380868457258</v>
      </c>
      <c r="D99" s="2"/>
      <c r="E99" s="2"/>
      <c r="F99" s="2">
        <f t="shared" si="9"/>
        <v>-9.978832041379064E-2</v>
      </c>
      <c r="G99" s="2">
        <f t="shared" si="10"/>
        <v>-0.40297351232210415</v>
      </c>
      <c r="R99">
        <v>-0.109999999999999</v>
      </c>
      <c r="S99" s="1">
        <f t="shared" si="13"/>
        <v>0.99393158718294095</v>
      </c>
      <c r="T99" s="8">
        <f t="shared" si="14"/>
        <v>0.10789000104128908</v>
      </c>
      <c r="U99" s="8">
        <f t="shared" si="15"/>
        <v>8.5547372532914501E-2</v>
      </c>
      <c r="X99">
        <f t="shared" si="11"/>
        <v>-0.21609052210473279</v>
      </c>
      <c r="Y99">
        <f t="shared" si="12"/>
        <v>-0.35450163645459271</v>
      </c>
    </row>
    <row r="100" spans="1:25" x14ac:dyDescent="0.25">
      <c r="A100">
        <v>99</v>
      </c>
      <c r="B100" s="2">
        <v>-0.73728074312384706</v>
      </c>
      <c r="C100" s="2">
        <v>0.75293201007298194</v>
      </c>
      <c r="D100" s="2"/>
      <c r="E100" s="2"/>
      <c r="F100" s="2">
        <f t="shared" si="9"/>
        <v>-0.17118422293715413</v>
      </c>
      <c r="G100" s="2">
        <f t="shared" si="10"/>
        <v>0.12502536294512787</v>
      </c>
      <c r="R100">
        <v>-9.9999999999999006E-2</v>
      </c>
      <c r="S100" s="1">
        <f t="shared" si="13"/>
        <v>0.99498743710662008</v>
      </c>
      <c r="T100" s="8">
        <f t="shared" si="14"/>
        <v>0.10702432535182035</v>
      </c>
      <c r="U100" s="8">
        <f t="shared" si="15"/>
        <v>8.6627927350872491E-2</v>
      </c>
      <c r="X100">
        <f t="shared" si="11"/>
        <v>0.20929251139547794</v>
      </c>
      <c r="Y100">
        <f t="shared" si="12"/>
        <v>-3.3616652470381883E-2</v>
      </c>
    </row>
    <row r="101" spans="1:25" x14ac:dyDescent="0.25">
      <c r="A101">
        <v>100</v>
      </c>
      <c r="B101" s="2">
        <v>-1.2278178473934531E-2</v>
      </c>
      <c r="C101" s="2">
        <v>0.57395709518459626</v>
      </c>
      <c r="D101" s="2"/>
      <c r="E101" s="2"/>
      <c r="F101" s="2">
        <f t="shared" si="9"/>
        <v>4.6316546457819643E-2</v>
      </c>
      <c r="G101" s="2">
        <f t="shared" si="10"/>
        <v>0.18727670076256486</v>
      </c>
      <c r="R101">
        <v>-8.9999999999998997E-2</v>
      </c>
      <c r="S101" s="1">
        <f t="shared" si="13"/>
        <v>0.99594176536582713</v>
      </c>
      <c r="T101" s="8">
        <f t="shared" si="14"/>
        <v>0.10614871830176539</v>
      </c>
      <c r="U101" s="8">
        <f t="shared" si="15"/>
        <v>8.7698645115888735E-2</v>
      </c>
      <c r="X101">
        <f t="shared" si="11"/>
        <v>0.10046662288719627</v>
      </c>
      <c r="Y101">
        <f t="shared" si="12"/>
        <v>0.16470827067814794</v>
      </c>
    </row>
    <row r="102" spans="1:25" x14ac:dyDescent="0.25">
      <c r="A102">
        <v>101</v>
      </c>
      <c r="B102" s="2">
        <v>-1.4381384971784428</v>
      </c>
      <c r="C102" s="2">
        <v>1.2656619219342247</v>
      </c>
      <c r="D102" s="2"/>
      <c r="E102" s="2"/>
      <c r="F102" s="2">
        <f t="shared" si="9"/>
        <v>-0.38144154915353284</v>
      </c>
      <c r="G102" s="2">
        <f t="shared" si="10"/>
        <v>0.15310783852253626</v>
      </c>
      <c r="R102">
        <v>-7.9999999999999002E-2</v>
      </c>
      <c r="S102" s="1">
        <f t="shared" si="13"/>
        <v>0.99679486355016911</v>
      </c>
      <c r="T102" s="8">
        <f t="shared" si="14"/>
        <v>0.10526320841588832</v>
      </c>
      <c r="U102" s="8">
        <f t="shared" si="15"/>
        <v>8.8759554081857817E-2</v>
      </c>
      <c r="X102">
        <f t="shared" si="11"/>
        <v>0.37720311288739272</v>
      </c>
      <c r="Y102">
        <f t="shared" si="12"/>
        <v>-0.16321906257476571</v>
      </c>
    </row>
    <row r="103" spans="1:25" x14ac:dyDescent="0.25">
      <c r="A103">
        <v>102</v>
      </c>
      <c r="B103" s="2">
        <v>-0.42187480175925884</v>
      </c>
      <c r="C103" s="2">
        <v>-2.1229971025604755</v>
      </c>
      <c r="D103" s="2"/>
      <c r="E103" s="2"/>
      <c r="F103" s="2">
        <f t="shared" si="9"/>
        <v>-7.656244052777765E-2</v>
      </c>
      <c r="G103" s="2">
        <f t="shared" si="10"/>
        <v>-0.57485204715732741</v>
      </c>
      <c r="R103">
        <v>-6.9999999999998994E-2</v>
      </c>
      <c r="S103" s="1">
        <f t="shared" si="13"/>
        <v>0.99754699137434122</v>
      </c>
      <c r="T103" s="8">
        <f t="shared" si="14"/>
        <v>0.10436782110078879</v>
      </c>
      <c r="U103" s="8">
        <f t="shared" si="15"/>
        <v>8.9810679414119715E-2</v>
      </c>
      <c r="X103">
        <f t="shared" si="11"/>
        <v>-0.3545537962132132</v>
      </c>
      <c r="Y103">
        <f t="shared" si="12"/>
        <v>-0.45896976672064965</v>
      </c>
    </row>
    <row r="104" spans="1:25" x14ac:dyDescent="0.25">
      <c r="A104">
        <v>103</v>
      </c>
      <c r="B104" s="2">
        <v>-0.41978637455031276</v>
      </c>
      <c r="C104" s="2">
        <v>0.58617729337129276</v>
      </c>
      <c r="D104" s="2"/>
      <c r="E104" s="2"/>
      <c r="F104" s="2">
        <f t="shared" si="9"/>
        <v>-7.5935912365093824E-2</v>
      </c>
      <c r="G104" s="2">
        <f t="shared" si="10"/>
        <v>0.12932537197179603</v>
      </c>
      <c r="R104">
        <v>-5.9999999999999103E-2</v>
      </c>
      <c r="S104" s="1">
        <f t="shared" si="13"/>
        <v>0.99819837707742243</v>
      </c>
      <c r="T104" s="8">
        <f t="shared" si="14"/>
        <v>0.10346257868396319</v>
      </c>
      <c r="U104" s="8">
        <f t="shared" si="15"/>
        <v>9.0852043228150131E-2</v>
      </c>
      <c r="X104">
        <f t="shared" si="11"/>
        <v>0.14532141973672882</v>
      </c>
      <c r="Y104">
        <f t="shared" si="12"/>
        <v>3.7074085770354391E-2</v>
      </c>
    </row>
    <row r="105" spans="1:25" x14ac:dyDescent="0.25">
      <c r="A105">
        <v>104</v>
      </c>
      <c r="B105" s="2">
        <v>0.66431994127924554</v>
      </c>
      <c r="C105" s="2">
        <v>-2.9504008125513792</v>
      </c>
      <c r="D105" s="2"/>
      <c r="E105" s="2"/>
      <c r="F105" s="2">
        <f t="shared" si="9"/>
        <v>0.24929598238377365</v>
      </c>
      <c r="G105" s="2">
        <f t="shared" si="10"/>
        <v>-0.62688862531283629</v>
      </c>
      <c r="R105">
        <v>-4.9999999999998997E-2</v>
      </c>
      <c r="S105" s="1">
        <f t="shared" si="13"/>
        <v>0.99874921777190895</v>
      </c>
      <c r="T105" s="8">
        <f t="shared" si="14"/>
        <v>0.10254750044794872</v>
      </c>
      <c r="U105" s="8">
        <f t="shared" si="15"/>
        <v>9.1883664623380462E-2</v>
      </c>
      <c r="X105">
        <f t="shared" si="11"/>
        <v>-0.6208322129137045</v>
      </c>
      <c r="Y105">
        <f t="shared" si="12"/>
        <v>-0.26410319067242632</v>
      </c>
    </row>
    <row r="106" spans="1:25" x14ac:dyDescent="0.25">
      <c r="A106">
        <v>105</v>
      </c>
      <c r="B106" s="2">
        <v>-1.0215035217697732</v>
      </c>
      <c r="C106" s="2">
        <v>0.56343651522183791</v>
      </c>
      <c r="D106" s="2"/>
      <c r="E106" s="2"/>
      <c r="F106" s="2">
        <f t="shared" si="9"/>
        <v>-0.25645105653093198</v>
      </c>
      <c r="G106" s="2">
        <f t="shared" si="10"/>
        <v>3.3159572415100765E-2</v>
      </c>
      <c r="R106">
        <v>-3.9999999999999002E-2</v>
      </c>
      <c r="S106" s="1">
        <f t="shared" si="13"/>
        <v>0.9991996797437438</v>
      </c>
      <c r="T106" s="8">
        <f t="shared" si="14"/>
        <v>0.10162260265967393</v>
      </c>
      <c r="U106" s="8">
        <f t="shared" si="15"/>
        <v>9.2905559712269326E-2</v>
      </c>
      <c r="X106">
        <f t="shared" si="11"/>
        <v>0.20402439274017642</v>
      </c>
      <c r="Y106">
        <f t="shared" si="12"/>
        <v>-0.15884518474347195</v>
      </c>
    </row>
    <row r="107" spans="1:25" x14ac:dyDescent="0.25">
      <c r="A107">
        <v>106</v>
      </c>
      <c r="B107" s="2">
        <v>-0.87292846728814766</v>
      </c>
      <c r="C107" s="2">
        <v>-0.95108134701149538</v>
      </c>
      <c r="D107" s="2"/>
      <c r="E107" s="2"/>
      <c r="F107" s="2">
        <f t="shared" si="9"/>
        <v>-0.21187854018644431</v>
      </c>
      <c r="G107" s="2">
        <f t="shared" si="10"/>
        <v>-0.33803745236646554</v>
      </c>
      <c r="R107">
        <v>-2.9999999999999E-2</v>
      </c>
      <c r="S107" s="1">
        <f t="shared" si="13"/>
        <v>0.99954989870441191</v>
      </c>
      <c r="T107" s="8">
        <f t="shared" si="14"/>
        <v>0.10068789859511984</v>
      </c>
      <c r="U107" s="8">
        <f t="shared" si="15"/>
        <v>9.3917741644729838E-2</v>
      </c>
      <c r="X107">
        <f t="shared" si="11"/>
        <v>-9.1075743900493722E-2</v>
      </c>
      <c r="Y107">
        <f t="shared" si="12"/>
        <v>-0.3884286495288779</v>
      </c>
    </row>
    <row r="108" spans="1:25" x14ac:dyDescent="0.25">
      <c r="A108">
        <v>107</v>
      </c>
      <c r="B108" s="2">
        <v>0.96988742370740511</v>
      </c>
      <c r="C108" s="2">
        <v>-2.1348023437894881</v>
      </c>
      <c r="D108" s="2"/>
      <c r="E108" s="2"/>
      <c r="F108" s="2">
        <f t="shared" si="9"/>
        <v>0.34096622711222152</v>
      </c>
      <c r="G108" s="2">
        <f t="shared" si="10"/>
        <v>-0.36915480497796643</v>
      </c>
      <c r="R108">
        <v>-1.9999999999999001E-2</v>
      </c>
      <c r="S108" s="1">
        <f t="shared" si="13"/>
        <v>0.99979997999599901</v>
      </c>
      <c r="T108" s="8">
        <f t="shared" si="14"/>
        <v>9.9743398559379928E-2</v>
      </c>
      <c r="U108" s="8">
        <f t="shared" si="15"/>
        <v>9.4920220627998819E-2</v>
      </c>
      <c r="X108">
        <f t="shared" si="11"/>
        <v>-0.50222139939993105</v>
      </c>
      <c r="Y108">
        <f t="shared" si="12"/>
        <v>-1.7588062130455384E-2</v>
      </c>
    </row>
    <row r="109" spans="1:25" x14ac:dyDescent="0.25">
      <c r="A109">
        <v>108</v>
      </c>
      <c r="B109" s="2">
        <v>6.2807430367683992E-2</v>
      </c>
      <c r="C109" s="2">
        <v>0.29375541998888366</v>
      </c>
      <c r="D109" s="2"/>
      <c r="E109" s="2"/>
      <c r="F109" s="2">
        <f t="shared" si="9"/>
        <v>6.88422291103052E-2</v>
      </c>
      <c r="G109" s="2">
        <f t="shared" si="10"/>
        <v>0.1257410114180747</v>
      </c>
      <c r="R109">
        <v>-9.9999999999990097E-3</v>
      </c>
      <c r="S109" s="1">
        <f t="shared" si="13"/>
        <v>0.99994999874993751</v>
      </c>
      <c r="T109" s="8">
        <f t="shared" si="14"/>
        <v>9.8789109902189323E-2</v>
      </c>
      <c r="U109" s="8">
        <f t="shared" si="15"/>
        <v>9.5913003942018765E-2</v>
      </c>
      <c r="X109">
        <f t="shared" si="11"/>
        <v>4.0894363345430527E-2</v>
      </c>
      <c r="Y109">
        <f t="shared" si="12"/>
        <v>0.13740181113750599</v>
      </c>
    </row>
    <row r="110" spans="1:25" x14ac:dyDescent="0.25">
      <c r="A110">
        <v>109</v>
      </c>
      <c r="B110" s="2">
        <v>0.36116261981078424</v>
      </c>
      <c r="C110" s="2">
        <v>0.63054812926566228</v>
      </c>
      <c r="D110" s="2"/>
      <c r="E110" s="2"/>
      <c r="F110" s="2">
        <f t="shared" si="9"/>
        <v>0.15834878594323526</v>
      </c>
      <c r="G110" s="2">
        <f t="shared" si="10"/>
        <v>0.25799560244746289</v>
      </c>
      <c r="R110">
        <v>0</v>
      </c>
      <c r="S110" s="1">
        <f t="shared" si="13"/>
        <v>1</v>
      </c>
      <c r="T110" s="8">
        <f t="shared" si="14"/>
        <v>9.7825037028978601E-2</v>
      </c>
      <c r="U110" s="8">
        <f t="shared" si="15"/>
        <v>9.6896095950386341E-2</v>
      </c>
      <c r="X110">
        <f t="shared" si="11"/>
        <v>7.1875119526081443E-2</v>
      </c>
      <c r="Y110">
        <f t="shared" si="12"/>
        <v>0.29406780598825644</v>
      </c>
    </row>
    <row r="111" spans="1:25" x14ac:dyDescent="0.25">
      <c r="A111">
        <v>110</v>
      </c>
      <c r="B111" s="2">
        <v>-0.66976781454286538</v>
      </c>
      <c r="C111" s="2">
        <v>1.0900203051278368</v>
      </c>
      <c r="D111" s="2"/>
      <c r="E111" s="2"/>
      <c r="F111" s="2">
        <f t="shared" si="9"/>
        <v>-0.15093034436285963</v>
      </c>
      <c r="G111" s="2">
        <f t="shared" si="10"/>
        <v>0.22273041028304175</v>
      </c>
      <c r="R111">
        <v>0.01</v>
      </c>
      <c r="S111" s="1">
        <f t="shared" si="13"/>
        <v>0.99994999874993751</v>
      </c>
      <c r="T111" s="8">
        <f t="shared" si="14"/>
        <v>9.685118140749005E-2</v>
      </c>
      <c r="U111" s="8">
        <f t="shared" si="15"/>
        <v>9.7869498106906594E-2</v>
      </c>
      <c r="X111">
        <f t="shared" si="11"/>
        <v>0.26445902226948204</v>
      </c>
      <c r="Y111">
        <f t="shared" si="12"/>
        <v>4.9536334712461119E-2</v>
      </c>
    </row>
    <row r="112" spans="1:25" x14ac:dyDescent="0.25">
      <c r="A112">
        <v>111</v>
      </c>
      <c r="B112" s="2">
        <v>-0.29775264920317568</v>
      </c>
      <c r="C112" s="2">
        <v>0.79085339166340418</v>
      </c>
      <c r="D112" s="2"/>
      <c r="E112" s="2"/>
      <c r="F112" s="2">
        <f t="shared" si="9"/>
        <v>-3.9325794760952701E-2</v>
      </c>
      <c r="G112" s="2">
        <f t="shared" si="10"/>
        <v>0.20080684097440138</v>
      </c>
      <c r="R112">
        <v>0.02</v>
      </c>
      <c r="S112" s="1">
        <f t="shared" si="13"/>
        <v>0.99979997999599901</v>
      </c>
      <c r="T112" s="8">
        <f t="shared" si="14"/>
        <v>9.5867541569981299E-2</v>
      </c>
      <c r="U112" s="8">
        <f t="shared" si="15"/>
        <v>9.8833208957774588E-2</v>
      </c>
      <c r="X112">
        <f t="shared" si="11"/>
        <v>0.17034626550832702</v>
      </c>
      <c r="Y112">
        <f t="shared" si="12"/>
        <v>0.113390439165656</v>
      </c>
    </row>
    <row r="113" spans="1:25" x14ac:dyDescent="0.25">
      <c r="A113">
        <v>112</v>
      </c>
      <c r="B113" s="2">
        <v>-1.2048053577018436</v>
      </c>
      <c r="C113" s="2">
        <v>0.60040747484890744</v>
      </c>
      <c r="D113" s="2"/>
      <c r="E113" s="2"/>
      <c r="F113" s="2">
        <f t="shared" si="9"/>
        <v>-0.31144160731055309</v>
      </c>
      <c r="G113" s="2">
        <f t="shared" si="10"/>
        <v>1.5269634097089525E-2</v>
      </c>
      <c r="R113">
        <v>0.03</v>
      </c>
      <c r="S113" s="1">
        <f t="shared" si="13"/>
        <v>0.9995498987044118</v>
      </c>
      <c r="T113" s="8">
        <f t="shared" si="14"/>
        <v>9.4874113111021841E-2</v>
      </c>
      <c r="U113" s="8">
        <f t="shared" si="15"/>
        <v>9.9787224139393532E-2</v>
      </c>
      <c r="X113">
        <f t="shared" si="11"/>
        <v>0.23001049175229324</v>
      </c>
      <c r="Y113">
        <f t="shared" si="12"/>
        <v>-0.21050137756070256</v>
      </c>
    </row>
    <row r="114" spans="1:25" x14ac:dyDescent="0.25">
      <c r="A114">
        <v>113</v>
      </c>
      <c r="B114" s="2">
        <v>2.0093830244150013</v>
      </c>
      <c r="C114" s="2">
        <v>0.91548827185761184</v>
      </c>
      <c r="D114" s="2"/>
      <c r="E114" s="2"/>
      <c r="F114" s="2">
        <f t="shared" si="9"/>
        <v>0.65281490732450043</v>
      </c>
      <c r="G114" s="2">
        <f t="shared" si="10"/>
        <v>0.57925828375087207</v>
      </c>
      <c r="R114">
        <v>0.04</v>
      </c>
      <c r="S114" s="1">
        <f t="shared" si="13"/>
        <v>0.99919967974374369</v>
      </c>
      <c r="T114" s="8">
        <f t="shared" si="14"/>
        <v>9.3870888680876549E-2</v>
      </c>
      <c r="U114" s="8">
        <f t="shared" si="15"/>
        <v>0.10073153637182095</v>
      </c>
      <c r="X114">
        <f t="shared" si="11"/>
        <v>-4.7824445789102388E-2</v>
      </c>
      <c r="Y114">
        <f t="shared" si="12"/>
        <v>0.87144062030873903</v>
      </c>
    </row>
    <row r="115" spans="1:25" x14ac:dyDescent="0.25">
      <c r="A115">
        <v>114</v>
      </c>
      <c r="B115" s="2">
        <v>-0.1948046701727435</v>
      </c>
      <c r="C115" s="2">
        <v>1.7017146092257462</v>
      </c>
      <c r="D115" s="2"/>
      <c r="E115" s="2"/>
      <c r="F115" s="2">
        <f t="shared" si="9"/>
        <v>-8.441401051823047E-3</v>
      </c>
      <c r="G115" s="2">
        <f t="shared" si="10"/>
        <v>0.45289772394826999</v>
      </c>
      <c r="R115">
        <v>0.05</v>
      </c>
      <c r="S115" s="1">
        <f t="shared" si="13"/>
        <v>0.99874921777190895</v>
      </c>
      <c r="T115" s="8">
        <f t="shared" si="14"/>
        <v>9.2857857974451979E-2</v>
      </c>
      <c r="U115" s="8">
        <f t="shared" si="15"/>
        <v>0.10166613544782002</v>
      </c>
      <c r="X115">
        <f t="shared" si="11"/>
        <v>0.32772279103557961</v>
      </c>
      <c r="Y115">
        <f t="shared" si="12"/>
        <v>0.31275181025200222</v>
      </c>
    </row>
    <row r="116" spans="1:25" x14ac:dyDescent="0.25">
      <c r="A116">
        <v>115</v>
      </c>
      <c r="B116" s="2">
        <v>0.36974938666389789</v>
      </c>
      <c r="C116" s="2">
        <v>-0.56209273679996841</v>
      </c>
      <c r="D116" s="2"/>
      <c r="E116" s="2"/>
      <c r="F116" s="2">
        <f t="shared" si="9"/>
        <v>0.16092481599916936</v>
      </c>
      <c r="G116" s="2">
        <f t="shared" si="10"/>
        <v>-5.057356880586316E-2</v>
      </c>
      <c r="R116">
        <v>6.0000000000000102E-2</v>
      </c>
      <c r="S116" s="1">
        <f t="shared" si="13"/>
        <v>0.99819837707742243</v>
      </c>
      <c r="T116" s="8">
        <f t="shared" si="14"/>
        <v>9.1835007715767081E-2</v>
      </c>
      <c r="U116" s="8">
        <f t="shared" si="15"/>
        <v>0.10259100821747766</v>
      </c>
      <c r="X116">
        <f t="shared" si="11"/>
        <v>-0.14917517342981187</v>
      </c>
      <c r="Y116">
        <f t="shared" si="12"/>
        <v>7.8727404975596826E-2</v>
      </c>
    </row>
    <row r="117" spans="1:25" x14ac:dyDescent="0.25">
      <c r="A117">
        <v>116</v>
      </c>
      <c r="B117" s="2">
        <v>-1.9968683773186058</v>
      </c>
      <c r="C117" s="2">
        <v>1.6503054212080315</v>
      </c>
      <c r="D117" s="2"/>
      <c r="E117" s="2"/>
      <c r="F117" s="2">
        <f t="shared" si="9"/>
        <v>-0.54906051319558169</v>
      </c>
      <c r="G117" s="2">
        <f t="shared" si="10"/>
        <v>0.16923166903300915</v>
      </c>
      <c r="R117">
        <v>7.0000000000000104E-2</v>
      </c>
      <c r="S117" s="1">
        <f t="shared" si="13"/>
        <v>0.99754699137434122</v>
      </c>
      <c r="T117" s="8">
        <f t="shared" si="14"/>
        <v>9.0802321637893313E-2</v>
      </c>
      <c r="U117" s="8">
        <f t="shared" si="15"/>
        <v>0.10350613856833515</v>
      </c>
      <c r="X117">
        <f t="shared" si="11"/>
        <v>0.50661251475491742</v>
      </c>
      <c r="Y117">
        <f t="shared" si="12"/>
        <v>-0.2709476524995853</v>
      </c>
    </row>
    <row r="118" spans="1:25" x14ac:dyDescent="0.25">
      <c r="A118">
        <v>117</v>
      </c>
      <c r="B118" s="2">
        <v>1.1568795343919192</v>
      </c>
      <c r="C118" s="2">
        <v>-1.1315569281578064</v>
      </c>
      <c r="D118" s="2"/>
      <c r="E118" s="2"/>
      <c r="F118" s="2">
        <f t="shared" si="9"/>
        <v>0.39706386031757573</v>
      </c>
      <c r="G118" s="2">
        <f t="shared" si="10"/>
        <v>-8.0455183525095092E-2</v>
      </c>
      <c r="R118">
        <v>8.0000000000000099E-2</v>
      </c>
      <c r="S118" s="1">
        <f t="shared" si="13"/>
        <v>0.996794863550169</v>
      </c>
      <c r="T118" s="8">
        <f t="shared" si="14"/>
        <v>8.975978045829347E-2</v>
      </c>
      <c r="U118" s="8">
        <f t="shared" si="15"/>
        <v>0.10441150740096117</v>
      </c>
      <c r="X118">
        <f t="shared" si="11"/>
        <v>-0.3365770233219148</v>
      </c>
      <c r="Y118">
        <f t="shared" si="12"/>
        <v>0.22544995681486812</v>
      </c>
    </row>
    <row r="119" spans="1:25" x14ac:dyDescent="0.25">
      <c r="A119">
        <v>118</v>
      </c>
      <c r="B119" s="2">
        <v>-0.48401375352113973</v>
      </c>
      <c r="C119" s="2">
        <v>-0.43697468754544389</v>
      </c>
      <c r="D119" s="2"/>
      <c r="E119" s="2"/>
      <c r="F119" s="2">
        <f t="shared" si="9"/>
        <v>-9.5204126056341917E-2</v>
      </c>
      <c r="G119" s="2">
        <f t="shared" si="10"/>
        <v>-0.14613141709570751</v>
      </c>
      <c r="R119">
        <v>9.0000000000000094E-2</v>
      </c>
      <c r="S119" s="1">
        <f t="shared" si="13"/>
        <v>0.99594176536582701</v>
      </c>
      <c r="T119" s="8">
        <f t="shared" si="14"/>
        <v>8.8707361849471172E-2</v>
      </c>
      <c r="U119" s="8">
        <f t="shared" si="15"/>
        <v>0.10530709259988003</v>
      </c>
      <c r="X119">
        <f t="shared" si="11"/>
        <v>-3.6830823161970602E-2</v>
      </c>
      <c r="Y119">
        <f t="shared" si="12"/>
        <v>-0.17048003258040142</v>
      </c>
    </row>
    <row r="120" spans="1:25" x14ac:dyDescent="0.25">
      <c r="A120">
        <v>119</v>
      </c>
      <c r="B120" s="2">
        <v>1.0660846783139277</v>
      </c>
      <c r="C120" s="2">
        <v>-0.96536723503959365</v>
      </c>
      <c r="D120" s="2"/>
      <c r="E120" s="2"/>
      <c r="F120" s="2">
        <f t="shared" si="9"/>
        <v>0.36982540349417831</v>
      </c>
      <c r="G120" s="2">
        <f t="shared" si="10"/>
        <v>-5.0897063110540187E-2</v>
      </c>
      <c r="R120">
        <v>0.1</v>
      </c>
      <c r="S120" s="1">
        <f t="shared" si="13"/>
        <v>0.99498743710661997</v>
      </c>
      <c r="T120" s="8">
        <f t="shared" si="14"/>
        <v>8.7645040404826763E-2</v>
      </c>
      <c r="U120" s="8">
        <f t="shared" si="15"/>
        <v>0.10619286899975169</v>
      </c>
      <c r="X120">
        <f t="shared" si="11"/>
        <v>-0.29640835865656978</v>
      </c>
      <c r="Y120">
        <f t="shared" si="12"/>
        <v>0.22690270763795167</v>
      </c>
    </row>
    <row r="121" spans="1:25" x14ac:dyDescent="0.25">
      <c r="A121">
        <v>120</v>
      </c>
      <c r="B121" s="2">
        <v>-0.76118340075481683</v>
      </c>
      <c r="C121" s="2">
        <v>0.36778374123969115</v>
      </c>
      <c r="D121" s="2"/>
      <c r="E121" s="2"/>
      <c r="F121" s="2">
        <f t="shared" si="9"/>
        <v>-0.17835502022644506</v>
      </c>
      <c r="G121" s="2">
        <f t="shared" si="10"/>
        <v>2.1375508790513975E-2</v>
      </c>
      <c r="R121">
        <v>0.11</v>
      </c>
      <c r="S121" s="1">
        <f t="shared" si="13"/>
        <v>0.99393158718294083</v>
      </c>
      <c r="T121" s="8">
        <f t="shared" si="14"/>
        <v>8.6572787599596135E-2</v>
      </c>
      <c r="U121" s="8">
        <f t="shared" si="15"/>
        <v>0.10706880834668164</v>
      </c>
      <c r="X121">
        <f t="shared" si="11"/>
        <v>0.14069566746112147</v>
      </c>
      <c r="Y121">
        <f t="shared" si="12"/>
        <v>-0.11165936276519162</v>
      </c>
    </row>
    <row r="122" spans="1:25" x14ac:dyDescent="0.25">
      <c r="R122">
        <v>0.12</v>
      </c>
      <c r="S122" s="1">
        <f t="shared" si="13"/>
        <v>0.99277389167926855</v>
      </c>
      <c r="T122" s="8">
        <f t="shared" si="14"/>
        <v>8.5490571746731428E-2</v>
      </c>
      <c r="U122" s="8">
        <f t="shared" si="15"/>
        <v>0.10793487925452044</v>
      </c>
    </row>
    <row r="123" spans="1:25" x14ac:dyDescent="0.25">
      <c r="R123">
        <v>0.13</v>
      </c>
      <c r="S123" s="1">
        <f t="shared" si="13"/>
        <v>0.99151399384980943</v>
      </c>
      <c r="T123" s="8">
        <f t="shared" si="14"/>
        <v>8.4398357947562175E-2</v>
      </c>
      <c r="U123" s="8">
        <f t="shared" si="15"/>
        <v>0.10879104715599346</v>
      </c>
    </row>
    <row r="124" spans="1:25" x14ac:dyDescent="0.25">
      <c r="R124">
        <v>0.14000000000000001</v>
      </c>
      <c r="S124" s="1">
        <f t="shared" si="13"/>
        <v>0.99015150355892512</v>
      </c>
      <c r="T124" s="8">
        <f t="shared" si="14"/>
        <v>8.3296108037055117E-2</v>
      </c>
      <c r="U124" s="8">
        <f t="shared" si="15"/>
        <v>0.10963727424848044</v>
      </c>
    </row>
    <row r="125" spans="1:25" x14ac:dyDescent="0.25">
      <c r="R125">
        <v>0.15</v>
      </c>
      <c r="S125" s="1">
        <f t="shared" si="13"/>
        <v>0.98868599666425949</v>
      </c>
      <c r="T125" s="8">
        <f t="shared" si="14"/>
        <v>8.2183780523468558E-2</v>
      </c>
      <c r="U125" s="8">
        <f t="shared" si="15"/>
        <v>0.11047351943424291</v>
      </c>
    </row>
    <row r="126" spans="1:25" x14ac:dyDescent="0.25">
      <c r="R126">
        <v>0.16</v>
      </c>
      <c r="S126" s="1">
        <f t="shared" si="13"/>
        <v>0.98711701434024535</v>
      </c>
      <c r="T126" s="8">
        <f t="shared" si="14"/>
        <v>8.1061330522174374E-2</v>
      </c>
      <c r="U126" s="8">
        <f t="shared" si="15"/>
        <v>0.11129973825487476</v>
      </c>
    </row>
    <row r="127" spans="1:25" x14ac:dyDescent="0.25">
      <c r="R127">
        <v>0.17</v>
      </c>
      <c r="S127" s="1">
        <f t="shared" si="13"/>
        <v>0.98544406233941051</v>
      </c>
      <c r="T127" s="8">
        <f t="shared" si="14"/>
        <v>7.9928709683395299E-2</v>
      </c>
      <c r="U127" s="8">
        <f t="shared" si="15"/>
        <v>0.11211588281972543</v>
      </c>
    </row>
    <row r="128" spans="1:25" x14ac:dyDescent="0.25">
      <c r="R128">
        <v>0.18</v>
      </c>
      <c r="S128" s="1">
        <f t="shared" si="13"/>
        <v>0.98366661018863499</v>
      </c>
      <c r="T128" s="8">
        <f t="shared" si="14"/>
        <v>7.8785866113578767E-2</v>
      </c>
      <c r="U128" s="8">
        <f t="shared" si="15"/>
        <v>0.11292190172802065</v>
      </c>
    </row>
    <row r="129" spans="18:21" x14ac:dyDescent="0.25">
      <c r="R129">
        <v>0.19</v>
      </c>
      <c r="S129" s="1">
        <f t="shared" si="13"/>
        <v>0.98178409031721425</v>
      </c>
      <c r="T129" s="8">
        <f t="shared" si="14"/>
        <v>7.7632744290099559E-2</v>
      </c>
      <c r="U129" s="8">
        <f t="shared" si="15"/>
        <v>0.11371773998437491</v>
      </c>
    </row>
    <row r="130" spans="18:21" x14ac:dyDescent="0.25">
      <c r="R130">
        <v>0.2</v>
      </c>
      <c r="S130" s="1">
        <f t="shared" si="13"/>
        <v>0.9797958971132712</v>
      </c>
      <c r="T130" s="8">
        <f t="shared" si="14"/>
        <v>7.6469284968953388E-2</v>
      </c>
      <c r="U130" s="8">
        <f t="shared" si="15"/>
        <v>0.11450333890736171</v>
      </c>
    </row>
    <row r="131" spans="18:21" x14ac:dyDescent="0.25">
      <c r="R131">
        <v>0.21</v>
      </c>
      <c r="S131" s="1">
        <f t="shared" si="13"/>
        <v>0.97770138590471478</v>
      </c>
      <c r="T131" s="8">
        <f t="shared" si="14"/>
        <v>7.5295425085069062E-2</v>
      </c>
      <c r="U131" s="8">
        <f t="shared" si="15"/>
        <v>0.11527863603077224</v>
      </c>
    </row>
    <row r="132" spans="18:21" x14ac:dyDescent="0.25">
      <c r="R132">
        <v>0.22</v>
      </c>
      <c r="S132" s="1">
        <f t="shared" si="13"/>
        <v>0.97549987186057585</v>
      </c>
      <c r="T132" s="8">
        <f t="shared" si="14"/>
        <v>7.4111097644831675E-2</v>
      </c>
      <c r="U132" s="8">
        <f t="shared" si="15"/>
        <v>0.11604356499715918</v>
      </c>
    </row>
    <row r="133" spans="18:21" x14ac:dyDescent="0.25">
      <c r="R133">
        <v>0.23</v>
      </c>
      <c r="S133" s="1">
        <f t="shared" si="13"/>
        <v>0.97319062880814877</v>
      </c>
      <c r="T133" s="8">
        <f t="shared" si="14"/>
        <v>7.2916231610369406E-2</v>
      </c>
      <c r="U133" s="8">
        <f t="shared" si="15"/>
        <v>0.11679805544322241</v>
      </c>
    </row>
    <row r="134" spans="18:21" x14ac:dyDescent="0.25">
      <c r="R134">
        <v>0.24</v>
      </c>
      <c r="S134" s="1">
        <f t="shared" si="13"/>
        <v>0.97077288796092776</v>
      </c>
      <c r="T134" s="8">
        <f t="shared" si="14"/>
        <v>7.1710751775113851E-2</v>
      </c>
      <c r="U134" s="8">
        <f t="shared" si="15"/>
        <v>0.11754203287655088</v>
      </c>
    </row>
    <row r="135" spans="18:21" x14ac:dyDescent="0.25">
      <c r="R135">
        <v>0.25</v>
      </c>
      <c r="S135" s="1">
        <f t="shared" si="13"/>
        <v>0.96824583655185426</v>
      </c>
      <c r="T135" s="8">
        <f t="shared" si="14"/>
        <v>7.0494578630097421E-2</v>
      </c>
      <c r="U135" s="8">
        <f t="shared" si="15"/>
        <v>0.11827541854318971</v>
      </c>
    </row>
    <row r="136" spans="18:21" x14ac:dyDescent="0.25">
      <c r="R136">
        <v>0.26</v>
      </c>
      <c r="S136" s="1">
        <f t="shared" si="13"/>
        <v>0.96560861636586492</v>
      </c>
      <c r="T136" s="8">
        <f t="shared" si="14"/>
        <v>6.9267628220399766E-2</v>
      </c>
      <c r="U136" s="8">
        <f t="shared" si="15"/>
        <v>0.11899812928544976</v>
      </c>
    </row>
    <row r="137" spans="18:21" x14ac:dyDescent="0.25">
      <c r="R137">
        <v>0.27</v>
      </c>
      <c r="S137" s="1">
        <f t="shared" si="13"/>
        <v>0.96286032216516226</v>
      </c>
      <c r="T137" s="8">
        <f t="shared" si="14"/>
        <v>6.8029811991099809E-2</v>
      </c>
      <c r="U137" s="8">
        <f t="shared" si="15"/>
        <v>0.11971007738932254</v>
      </c>
    </row>
    <row r="138" spans="18:21" x14ac:dyDescent="0.25">
      <c r="R138">
        <v>0.28000000000000003</v>
      </c>
      <c r="S138" s="1">
        <f t="shared" si="13"/>
        <v>0.96</v>
      </c>
      <c r="T138" s="8">
        <f t="shared" si="14"/>
        <v>6.678103662202832E-2</v>
      </c>
      <c r="U138" s="8">
        <f t="shared" si="15"/>
        <v>0.12041117042080193</v>
      </c>
    </row>
    <row r="139" spans="18:21" x14ac:dyDescent="0.25">
      <c r="R139">
        <v>0.28999999999999998</v>
      </c>
      <c r="S139" s="1">
        <f t="shared" si="13"/>
        <v>0.95702664539708615</v>
      </c>
      <c r="T139" s="8">
        <f t="shared" si="14"/>
        <v>6.5521203850548312E-2</v>
      </c>
      <c r="U139" s="8">
        <f t="shared" si="15"/>
        <v>0.12110131105034744</v>
      </c>
    </row>
    <row r="140" spans="18:21" x14ac:dyDescent="0.25">
      <c r="R140">
        <v>0.3</v>
      </c>
      <c r="S140" s="1">
        <f t="shared" ref="S140:S204" si="16">SQRT(1-R140^2)</f>
        <v>0.95393920141694566</v>
      </c>
      <c r="T140" s="8">
        <f t="shared" ref="T140:T204" si="17">ABS(($J$12-$S$7)*$R140+$K$12*$S140)+ABS($J$13*$R140+($K$13-$S$7)*$S140)</f>
        <v>6.4250210281516493E-2</v>
      </c>
      <c r="U140" s="8">
        <f t="shared" ref="U140:U204" si="18">ABS(($J$12-$T$7)*$R140+$K$12*$S140)+ABS($J$13*$R140+($K$13-$T$7)*$S140)</f>
        <v>0.12178039686465027</v>
      </c>
    </row>
    <row r="141" spans="18:21" x14ac:dyDescent="0.25">
      <c r="R141">
        <v>0.31</v>
      </c>
      <c r="S141" s="1">
        <f t="shared" si="16"/>
        <v>0.95073655657074641</v>
      </c>
      <c r="T141" s="8">
        <f t="shared" si="17"/>
        <v>6.2967947183496686E-2</v>
      </c>
      <c r="U141" s="8">
        <f t="shared" si="18"/>
        <v>0.12244832016478191</v>
      </c>
    </row>
    <row r="142" spans="18:21" x14ac:dyDescent="0.25">
      <c r="R142">
        <v>0.32</v>
      </c>
      <c r="S142" s="1">
        <f t="shared" si="16"/>
        <v>0.94741754258616084</v>
      </c>
      <c r="T142" s="8">
        <f t="shared" si="17"/>
        <v>6.1674300270205228E-2</v>
      </c>
      <c r="U142" s="8">
        <f t="shared" si="18"/>
        <v>0.1231049677497148</v>
      </c>
    </row>
    <row r="143" spans="18:21" x14ac:dyDescent="0.25">
      <c r="R143">
        <v>0.33</v>
      </c>
      <c r="S143" s="1">
        <f t="shared" si="16"/>
        <v>0.94398093201081135</v>
      </c>
      <c r="T143" s="8">
        <f t="shared" si="17"/>
        <v>6.0369149466067806E-2</v>
      </c>
      <c r="U143" s="8">
        <f t="shared" si="18"/>
        <v>0.12375022068410559</v>
      </c>
    </row>
    <row r="144" spans="18:21" x14ac:dyDescent="0.25">
      <c r="R144">
        <v>0.34</v>
      </c>
      <c r="S144" s="1">
        <f t="shared" si="16"/>
        <v>0.9404254356406998</v>
      </c>
      <c r="T144" s="8">
        <f t="shared" si="17"/>
        <v>5.905236865465556E-2</v>
      </c>
      <c r="U144" s="8">
        <f t="shared" si="18"/>
        <v>0.12438395404911998</v>
      </c>
    </row>
    <row r="145" spans="18:21" x14ac:dyDescent="0.25">
      <c r="R145">
        <v>0.35</v>
      </c>
      <c r="S145" s="1">
        <f t="shared" si="16"/>
        <v>0.93674969975975975</v>
      </c>
      <c r="T145" s="8">
        <f t="shared" si="17"/>
        <v>5.772382540864418E-2</v>
      </c>
      <c r="U145" s="8">
        <f t="shared" si="18"/>
        <v>0.12500603667495608</v>
      </c>
    </row>
    <row r="146" spans="18:21" x14ac:dyDescent="0.25">
      <c r="R146">
        <v>0.36</v>
      </c>
      <c r="S146" s="1">
        <f t="shared" si="16"/>
        <v>0.93295230317524813</v>
      </c>
      <c r="T146" s="8">
        <f t="shared" si="17"/>
        <v>5.6383380699800922E-2</v>
      </c>
      <c r="U146" s="8">
        <f t="shared" si="18"/>
        <v>0.12561633085358553</v>
      </c>
    </row>
    <row r="147" spans="18:21" x14ac:dyDescent="0.25">
      <c r="R147">
        <v>0.37</v>
      </c>
      <c r="S147" s="1">
        <f t="shared" si="16"/>
        <v>0.92903175403212135</v>
      </c>
      <c r="T147" s="8">
        <f t="shared" si="17"/>
        <v>5.5030888587350932E-2</v>
      </c>
      <c r="U147" s="8">
        <f t="shared" si="18"/>
        <v>0.1262146920300789</v>
      </c>
    </row>
    <row r="148" spans="18:21" x14ac:dyDescent="0.25">
      <c r="R148">
        <v>0.38</v>
      </c>
      <c r="S148" s="1">
        <f t="shared" si="16"/>
        <v>0.92498648638777425</v>
      </c>
      <c r="T148" s="8">
        <f t="shared" si="17"/>
        <v>5.3666195882900863E-2</v>
      </c>
      <c r="U148" s="8">
        <f t="shared" si="18"/>
        <v>0.12680096847071121</v>
      </c>
    </row>
    <row r="149" spans="18:21" x14ac:dyDescent="0.25">
      <c r="R149">
        <v>0.39</v>
      </c>
      <c r="S149" s="1">
        <f t="shared" si="16"/>
        <v>0.92081485652654405</v>
      </c>
      <c r="T149" s="8">
        <f t="shared" si="17"/>
        <v>5.2289141789905139E-2</v>
      </c>
      <c r="U149" s="8">
        <f t="shared" si="18"/>
        <v>0.12737500090585191</v>
      </c>
    </row>
    <row r="150" spans="18:21" x14ac:dyDescent="0.25">
      <c r="R150">
        <v>0.4</v>
      </c>
      <c r="S150" s="1">
        <f t="shared" si="16"/>
        <v>0.91651513899116799</v>
      </c>
      <c r="T150" s="8">
        <f t="shared" si="17"/>
        <v>5.0899557515443145E-2</v>
      </c>
      <c r="U150" s="8">
        <f t="shared" si="18"/>
        <v>0.12793662214542853</v>
      </c>
    </row>
    <row r="151" spans="18:21" x14ac:dyDescent="0.25">
      <c r="R151">
        <v>0.41</v>
      </c>
      <c r="S151" s="1">
        <f t="shared" si="16"/>
        <v>0.91208552230588558</v>
      </c>
      <c r="T151" s="8">
        <f t="shared" si="17"/>
        <v>4.9497265851831528E-2</v>
      </c>
      <c r="U151" s="8">
        <f t="shared" si="18"/>
        <v>0.12848565666451195</v>
      </c>
    </row>
    <row r="152" spans="18:21" x14ac:dyDescent="0.25">
      <c r="R152">
        <v>0.42</v>
      </c>
      <c r="S152" s="1">
        <f t="shared" si="16"/>
        <v>0.90752410436307418</v>
      </c>
      <c r="T152" s="8">
        <f t="shared" si="17"/>
        <v>4.8082080725321677E-2</v>
      </c>
      <c r="U152" s="8">
        <f t="shared" si="18"/>
        <v>0.12902192015629943</v>
      </c>
    </row>
    <row r="153" spans="18:21" x14ac:dyDescent="0.25">
      <c r="R153">
        <v>0.43</v>
      </c>
      <c r="S153" s="1">
        <f t="shared" si="16"/>
        <v>0.90282888744213319</v>
      </c>
      <c r="T153" s="8">
        <f t="shared" si="17"/>
        <v>4.6653806708821854E-2</v>
      </c>
      <c r="U153" s="8">
        <f t="shared" si="18"/>
        <v>0.12954521904946403</v>
      </c>
    </row>
    <row r="154" spans="18:21" x14ac:dyDescent="0.25">
      <c r="R154">
        <v>0.44</v>
      </c>
      <c r="S154" s="1">
        <f t="shared" si="16"/>
        <v>0.89799777282574589</v>
      </c>
      <c r="T154" s="8">
        <f t="shared" si="17"/>
        <v>4.521223849523285E-2</v>
      </c>
      <c r="U154" s="8">
        <f t="shared" si="18"/>
        <v>0.13005534998649121</v>
      </c>
    </row>
    <row r="155" spans="18:21" x14ac:dyDescent="0.25">
      <c r="R155">
        <v>0.45</v>
      </c>
      <c r="S155" s="1">
        <f t="shared" si="16"/>
        <v>0.89302855497458755</v>
      </c>
      <c r="T155" s="8">
        <f t="shared" si="17"/>
        <v>4.3757160327588529E-2</v>
      </c>
      <c r="U155" s="8">
        <f t="shared" si="18"/>
        <v>0.13055209925923097</v>
      </c>
    </row>
    <row r="156" spans="18:21" x14ac:dyDescent="0.25">
      <c r="R156">
        <v>0.46</v>
      </c>
      <c r="S156" s="1">
        <f t="shared" si="16"/>
        <v>0.88791891521692456</v>
      </c>
      <c r="T156" s="8">
        <f t="shared" si="17"/>
        <v>4.228834538174072E-2</v>
      </c>
      <c r="U156" s="8">
        <f t="shared" si="18"/>
        <v>0.13103524219744453</v>
      </c>
    </row>
    <row r="157" spans="18:21" x14ac:dyDescent="0.25">
      <c r="R157">
        <v>0.47</v>
      </c>
      <c r="S157" s="1">
        <f t="shared" si="16"/>
        <v>0.88266641490429443</v>
      </c>
      <c r="T157" s="8">
        <f t="shared" si="17"/>
        <v>4.0805555096813287E-2</v>
      </c>
      <c r="U157" s="8">
        <f t="shared" si="18"/>
        <v>0.13150454250561644</v>
      </c>
    </row>
    <row r="158" spans="18:21" x14ac:dyDescent="0.25">
      <c r="R158">
        <v>0.48</v>
      </c>
      <c r="S158" s="1">
        <f t="shared" si="16"/>
        <v>0.87726848797845236</v>
      </c>
      <c r="T158" s="8">
        <f t="shared" si="17"/>
        <v>3.9308538448063382E-2</v>
      </c>
      <c r="U158" s="8">
        <f t="shared" si="18"/>
        <v>0.13195975154272083</v>
      </c>
    </row>
    <row r="159" spans="18:21" x14ac:dyDescent="0.25">
      <c r="R159">
        <v>0.49</v>
      </c>
      <c r="S159" s="1">
        <f t="shared" si="16"/>
        <v>0.87172243288790041</v>
      </c>
      <c r="T159" s="8">
        <f t="shared" si="17"/>
        <v>3.7797031156115692E-2</v>
      </c>
      <c r="U159" s="8">
        <f t="shared" si="18"/>
        <v>0.13240060753896454</v>
      </c>
    </row>
    <row r="160" spans="18:21" x14ac:dyDescent="0.25">
      <c r="R160">
        <v>0.5</v>
      </c>
      <c r="S160" s="1">
        <f t="shared" si="16"/>
        <v>0.8660254037844386</v>
      </c>
      <c r="T160" s="8">
        <f t="shared" si="17"/>
        <v>3.6270754825764695E-2</v>
      </c>
      <c r="U160" s="8">
        <f t="shared" si="18"/>
        <v>0.13282683474276735</v>
      </c>
    </row>
    <row r="161" spans="18:21" x14ac:dyDescent="0.25">
      <c r="R161">
        <v>0.51</v>
      </c>
      <c r="S161" s="1">
        <f t="shared" si="16"/>
        <v>0.86017440092111552</v>
      </c>
      <c r="T161" s="8">
        <f t="shared" si="17"/>
        <v>3.4729416006653767E-2</v>
      </c>
      <c r="U161" s="8">
        <f t="shared" si="18"/>
        <v>0.13323814249036076</v>
      </c>
    </row>
    <row r="162" spans="18:21" x14ac:dyDescent="0.25">
      <c r="R162">
        <v>0.52</v>
      </c>
      <c r="S162" s="1">
        <f t="shared" si="16"/>
        <v>0.85416626016250496</v>
      </c>
      <c r="T162" s="8">
        <f t="shared" si="17"/>
        <v>3.3172705167117685E-2</v>
      </c>
      <c r="U162" s="8">
        <f t="shared" si="18"/>
        <v>0.13363422418937498</v>
      </c>
    </row>
    <row r="163" spans="18:21" x14ac:dyDescent="0.25">
      <c r="R163">
        <v>0.53</v>
      </c>
      <c r="S163" s="1">
        <f t="shared" si="16"/>
        <v>0.8479976415061542</v>
      </c>
      <c r="T163" s="8">
        <f t="shared" si="17"/>
        <v>3.160029557129284E-2</v>
      </c>
      <c r="U163" s="8">
        <f t="shared" si="18"/>
        <v>0.13401475620661185</v>
      </c>
    </row>
    <row r="164" spans="18:21" x14ac:dyDescent="0.25">
      <c r="R164">
        <v>0.54</v>
      </c>
      <c r="S164" s="1">
        <f t="shared" si="16"/>
        <v>0.84166501650003245</v>
      </c>
      <c r="T164" s="8">
        <f t="shared" si="17"/>
        <v>3.0011842048228661E-2</v>
      </c>
      <c r="U164" s="8">
        <f t="shared" si="18"/>
        <v>0.13437939664884482</v>
      </c>
    </row>
    <row r="165" spans="18:21" x14ac:dyDescent="0.25">
      <c r="R165">
        <v>0.55000000000000004</v>
      </c>
      <c r="S165" s="1">
        <f t="shared" si="16"/>
        <v>0.83516465442450327</v>
      </c>
      <c r="T165" s="8">
        <f t="shared" si="17"/>
        <v>2.8406979640138569E-2</v>
      </c>
      <c r="U165" s="8">
        <f t="shared" si="18"/>
        <v>0.13472778402390606</v>
      </c>
    </row>
    <row r="166" spans="18:21" x14ac:dyDescent="0.25">
      <c r="R166">
        <v>0.56000000000000005</v>
      </c>
      <c r="S166" s="1">
        <f t="shared" si="16"/>
        <v>0.82849260708831907</v>
      </c>
      <c r="T166" s="8">
        <f t="shared" si="17"/>
        <v>2.6785322115067563E-2</v>
      </c>
      <c r="U166" s="8">
        <f t="shared" si="18"/>
        <v>0.13505953576747759</v>
      </c>
    </row>
    <row r="167" spans="18:21" x14ac:dyDescent="0.25">
      <c r="R167">
        <v>0.56999999999999995</v>
      </c>
      <c r="S167" s="1">
        <f t="shared" si="16"/>
        <v>0.82164469206585888</v>
      </c>
      <c r="T167" s="8">
        <f t="shared" si="17"/>
        <v>2.5146460327074429E-2</v>
      </c>
      <c r="U167" s="8">
        <f t="shared" si="18"/>
        <v>0.13537424661884517</v>
      </c>
    </row>
    <row r="168" spans="18:21" x14ac:dyDescent="0.25">
      <c r="R168">
        <v>0.57999999999999996</v>
      </c>
      <c r="S168" s="1">
        <f t="shared" si="16"/>
        <v>0.81461647417665206</v>
      </c>
      <c r="T168" s="8">
        <f t="shared" si="17"/>
        <v>2.3489960404465351E-2</v>
      </c>
      <c r="U168" s="8">
        <f t="shared" si="18"/>
        <v>0.13567148682633631</v>
      </c>
    </row>
    <row r="169" spans="18:21" x14ac:dyDescent="0.25">
      <c r="R169">
        <v>0.59</v>
      </c>
      <c r="S169" s="1">
        <f t="shared" si="16"/>
        <v>0.80740324497737814</v>
      </c>
      <c r="T169" s="8">
        <f t="shared" si="17"/>
        <v>2.1815361743598192E-2</v>
      </c>
      <c r="U169" s="8">
        <f t="shared" si="18"/>
        <v>0.1359508001601753</v>
      </c>
    </row>
    <row r="170" spans="18:21" x14ac:dyDescent="0.25">
      <c r="R170">
        <v>0.6</v>
      </c>
      <c r="S170" s="1">
        <f t="shared" si="16"/>
        <v>0.8</v>
      </c>
      <c r="T170" s="8">
        <f t="shared" si="17"/>
        <v>2.012217478220189E-2</v>
      </c>
      <c r="U170" s="8">
        <f t="shared" si="18"/>
        <v>0.13621170170694705</v>
      </c>
    </row>
    <row r="171" spans="18:21" x14ac:dyDescent="0.25">
      <c r="R171">
        <v>0.61</v>
      </c>
      <c r="S171" s="1">
        <f t="shared" si="16"/>
        <v>0.79240141342630122</v>
      </c>
      <c r="T171" s="8">
        <f t="shared" si="17"/>
        <v>1.8409878521912219E-2</v>
      </c>
      <c r="U171" s="8">
        <f t="shared" si="18"/>
        <v>0.13645367541565856</v>
      </c>
    </row>
    <row r="172" spans="18:21" x14ac:dyDescent="0.25">
      <c r="R172">
        <v>0.62</v>
      </c>
      <c r="S172" s="1">
        <f t="shared" si="16"/>
        <v>0.7846018098373212</v>
      </c>
      <c r="T172" s="8">
        <f t="shared" si="17"/>
        <v>1.6677917764659211E-2</v>
      </c>
      <c r="U172" s="8">
        <f t="shared" si="18"/>
        <v>0.13667617136036975</v>
      </c>
    </row>
    <row r="173" spans="18:21" x14ac:dyDescent="0.25">
      <c r="R173">
        <v>0.63</v>
      </c>
      <c r="S173" s="1">
        <f t="shared" si="16"/>
        <v>0.77659513261415691</v>
      </c>
      <c r="T173" s="8">
        <f t="shared" si="17"/>
        <v>1.4925700021474399E-2</v>
      </c>
      <c r="U173" s="8">
        <f t="shared" si="18"/>
        <v>0.13687860267835422</v>
      </c>
    </row>
    <row r="174" spans="18:21" x14ac:dyDescent="0.25">
      <c r="R174">
        <v>0.64</v>
      </c>
      <c r="S174" s="1">
        <f t="shared" si="16"/>
        <v>0.7683749084919419</v>
      </c>
      <c r="T174" s="8">
        <f t="shared" si="17"/>
        <v>1.3152592044982533E-2</v>
      </c>
      <c r="U174" s="8">
        <f t="shared" si="18"/>
        <v>0.13706034213551838</v>
      </c>
    </row>
    <row r="175" spans="18:21" x14ac:dyDescent="0.25">
      <c r="R175">
        <v>0.65</v>
      </c>
      <c r="S175" s="1">
        <f t="shared" si="16"/>
        <v>0.75993420767853315</v>
      </c>
      <c r="T175" s="8">
        <f t="shared" si="17"/>
        <v>1.1357915928010609E-2</v>
      </c>
      <c r="U175" s="8">
        <f t="shared" si="18"/>
        <v>0.13722071826205778</v>
      </c>
    </row>
    <row r="176" spans="18:21" x14ac:dyDescent="0.25">
      <c r="R176">
        <v>0.66</v>
      </c>
      <c r="S176" s="1">
        <f t="shared" si="16"/>
        <v>0.751265598839718</v>
      </c>
      <c r="T176" s="8">
        <f t="shared" si="17"/>
        <v>9.5409447000141048E-3</v>
      </c>
      <c r="U176" s="8">
        <f t="shared" si="18"/>
        <v>0.13735901099069953</v>
      </c>
    </row>
    <row r="177" spans="18:21" x14ac:dyDescent="0.25">
      <c r="R177">
        <v>0.67</v>
      </c>
      <c r="S177" s="1">
        <f t="shared" si="16"/>
        <v>0.74236109811869855</v>
      </c>
      <c r="T177" s="8">
        <f t="shared" si="17"/>
        <v>7.7008973399061292E-3</v>
      </c>
      <c r="U177" s="8">
        <f t="shared" si="18"/>
        <v>0.13747444671688933</v>
      </c>
    </row>
    <row r="178" spans="18:21" x14ac:dyDescent="0.25">
      <c r="R178">
        <v>0.68</v>
      </c>
      <c r="S178" s="1">
        <f t="shared" si="16"/>
        <v>0.73321211119293428</v>
      </c>
      <c r="T178" s="8">
        <f t="shared" si="17"/>
        <v>5.8369331077659098E-3</v>
      </c>
      <c r="U178" s="8">
        <f t="shared" si="18"/>
        <v>0.1375661926843256</v>
      </c>
    </row>
    <row r="179" spans="18:21" x14ac:dyDescent="0.25">
      <c r="R179">
        <v>0.69</v>
      </c>
      <c r="S179" s="1">
        <f t="shared" si="16"/>
        <v>0.7238093671679029</v>
      </c>
      <c r="T179" s="8">
        <f t="shared" si="17"/>
        <v>3.9481450779935354E-3</v>
      </c>
      <c r="U179" s="8">
        <f t="shared" si="18"/>
        <v>0.13763335057952319</v>
      </c>
    </row>
    <row r="180" spans="18:21" x14ac:dyDescent="0.25">
      <c r="R180">
        <v>0.7</v>
      </c>
      <c r="S180" s="1">
        <f t="shared" si="16"/>
        <v>0.71414284285428498</v>
      </c>
      <c r="T180" s="8">
        <f t="shared" si="17"/>
        <v>2.0335527317226557E-3</v>
      </c>
      <c r="U180" s="8">
        <f t="shared" si="18"/>
        <v>0.13767494919456807</v>
      </c>
    </row>
    <row r="181" spans="18:21" x14ac:dyDescent="0.25">
      <c r="R181" s="3">
        <v>0.71040000000000003</v>
      </c>
      <c r="S181" s="11">
        <f t="shared" si="16"/>
        <v>0.70379815288191827</v>
      </c>
      <c r="T181" s="9">
        <f t="shared" si="17"/>
        <v>1.3860234878905475E-5</v>
      </c>
      <c r="U181" s="9">
        <f t="shared" si="18"/>
        <v>0.13768996608817041</v>
      </c>
    </row>
    <row r="182" spans="18:21" x14ac:dyDescent="0.25">
      <c r="R182">
        <v>0.71</v>
      </c>
      <c r="S182" s="1">
        <f t="shared" si="16"/>
        <v>0.70420167565833014</v>
      </c>
      <c r="T182" s="8">
        <f t="shared" si="17"/>
        <v>9.2093435317422423E-5</v>
      </c>
      <c r="U182" s="8">
        <f t="shared" si="18"/>
        <v>0.13768993598653401</v>
      </c>
    </row>
    <row r="183" spans="18:21" x14ac:dyDescent="0.25">
      <c r="R183">
        <v>0.72</v>
      </c>
      <c r="S183" s="1">
        <f t="shared" si="16"/>
        <v>0.69397406291589891</v>
      </c>
      <c r="T183" s="8">
        <f t="shared" si="17"/>
        <v>1.8773874072786564E-3</v>
      </c>
      <c r="U183" s="8">
        <f t="shared" si="18"/>
        <v>0.13767716732334395</v>
      </c>
    </row>
    <row r="184" spans="18:21" x14ac:dyDescent="0.25">
      <c r="R184">
        <v>0.73</v>
      </c>
      <c r="S184" s="1">
        <f t="shared" si="16"/>
        <v>0.6834471449936711</v>
      </c>
      <c r="T184" s="8">
        <f t="shared" si="17"/>
        <v>3.8761477901712929E-3</v>
      </c>
      <c r="U184" s="8">
        <f t="shared" si="18"/>
        <v>0.1376353971567339</v>
      </c>
    </row>
    <row r="185" spans="18:21" x14ac:dyDescent="0.25">
      <c r="R185">
        <v>0.74</v>
      </c>
      <c r="S185" s="1">
        <f t="shared" si="16"/>
        <v>0.67260686883200949</v>
      </c>
      <c r="T185" s="8">
        <f t="shared" si="17"/>
        <v>5.9055624544398708E-3</v>
      </c>
      <c r="U185" s="8">
        <f t="shared" si="18"/>
        <v>0.13756326380008882</v>
      </c>
    </row>
    <row r="186" spans="18:21" x14ac:dyDescent="0.25">
      <c r="R186">
        <v>0.75</v>
      </c>
      <c r="S186" s="1">
        <f t="shared" si="16"/>
        <v>0.66143782776614768</v>
      </c>
      <c r="T186" s="8">
        <f t="shared" si="17"/>
        <v>7.9671385576356654E-3</v>
      </c>
      <c r="U186" s="8">
        <f t="shared" si="18"/>
        <v>0.13745927440774122</v>
      </c>
    </row>
    <row r="187" spans="18:21" x14ac:dyDescent="0.25">
      <c r="R187">
        <v>0.76</v>
      </c>
      <c r="S187" s="1">
        <f t="shared" si="16"/>
        <v>0.64992307237087688</v>
      </c>
      <c r="T187" s="8">
        <f t="shared" si="17"/>
        <v>1.0062534177907353E-2</v>
      </c>
      <c r="U187" s="8">
        <f t="shared" si="18"/>
        <v>0.13732178664655981</v>
      </c>
    </row>
    <row r="188" spans="18:21" x14ac:dyDescent="0.25">
      <c r="R188">
        <v>0.77</v>
      </c>
      <c r="S188" s="1">
        <f t="shared" si="16"/>
        <v>0.63804388563797088</v>
      </c>
      <c r="T188" s="8">
        <f t="shared" si="17"/>
        <v>1.2193580307277713E-2</v>
      </c>
      <c r="U188" s="8">
        <f t="shared" si="18"/>
        <v>0.13714898691151955</v>
      </c>
    </row>
    <row r="189" spans="18:21" x14ac:dyDescent="0.25">
      <c r="R189">
        <v>0.78</v>
      </c>
      <c r="S189" s="1">
        <f t="shared" si="16"/>
        <v>0.62577951388648057</v>
      </c>
      <c r="T189" s="8">
        <f t="shared" si="17"/>
        <v>1.4362307175354104E-2</v>
      </c>
      <c r="U189" s="8">
        <f t="shared" si="18"/>
        <v>0.13693886425195989</v>
      </c>
    </row>
    <row r="190" spans="18:21" x14ac:dyDescent="0.25">
      <c r="R190">
        <v>0.79</v>
      </c>
      <c r="S190" s="1">
        <f t="shared" si="16"/>
        <v>0.61310684223877321</v>
      </c>
      <c r="T190" s="8">
        <f t="shared" si="17"/>
        <v>1.6570975995896839E-2</v>
      </c>
      <c r="U190" s="8">
        <f t="shared" si="18"/>
        <v>0.13668917892647986</v>
      </c>
    </row>
    <row r="191" spans="18:21" x14ac:dyDescent="0.25">
      <c r="R191">
        <v>0.8</v>
      </c>
      <c r="S191" s="1">
        <f t="shared" si="16"/>
        <v>0.59999999999999987</v>
      </c>
      <c r="T191" s="8">
        <f t="shared" si="17"/>
        <v>1.8822117570587507E-2</v>
      </c>
      <c r="U191" s="8">
        <f t="shared" si="18"/>
        <v>0.13639742416574907</v>
      </c>
    </row>
    <row r="192" spans="18:21" x14ac:dyDescent="0.25">
      <c r="R192">
        <v>0.81</v>
      </c>
      <c r="S192" s="1">
        <f t="shared" si="16"/>
        <v>0.58642987645582989</v>
      </c>
      <c r="T192" s="8">
        <f t="shared" si="17"/>
        <v>2.1118579656133441E-2</v>
      </c>
      <c r="U192" s="8">
        <f t="shared" si="18"/>
        <v>0.13606077925519855</v>
      </c>
    </row>
    <row r="193" spans="18:21" x14ac:dyDescent="0.25">
      <c r="R193">
        <v>0.82</v>
      </c>
      <c r="S193" s="1">
        <f t="shared" si="16"/>
        <v>0.57236352085016751</v>
      </c>
      <c r="T193" s="8">
        <f t="shared" si="17"/>
        <v>2.3463585661469815E-2</v>
      </c>
      <c r="U193" s="8">
        <f t="shared" si="18"/>
        <v>0.135676051395204</v>
      </c>
    </row>
    <row r="194" spans="18:21" x14ac:dyDescent="0.25">
      <c r="R194">
        <v>0.83</v>
      </c>
      <c r="S194" s="1">
        <f t="shared" si="16"/>
        <v>0.55776339069537362</v>
      </c>
      <c r="T194" s="8">
        <f t="shared" si="17"/>
        <v>2.5860808181840111E-2</v>
      </c>
      <c r="U194" s="8">
        <f t="shared" si="18"/>
        <v>0.13523960286528092</v>
      </c>
    </row>
    <row r="195" spans="18:21" x14ac:dyDescent="0.25">
      <c r="R195">
        <v>0.84</v>
      </c>
      <c r="S195" s="1">
        <f t="shared" si="16"/>
        <v>0.54258639865002156</v>
      </c>
      <c r="T195" s="8">
        <f t="shared" si="17"/>
        <v>2.8314462238014877E-2</v>
      </c>
      <c r="U195" s="8">
        <f t="shared" si="18"/>
        <v>0.13474725867026022</v>
      </c>
    </row>
    <row r="196" spans="18:21" x14ac:dyDescent="0.25">
      <c r="R196">
        <v>0.85</v>
      </c>
      <c r="S196" s="1">
        <f t="shared" si="16"/>
        <v>0.52678268764263703</v>
      </c>
      <c r="T196" s="8">
        <f t="shared" si="17"/>
        <v>3.0829425099857231E-2</v>
      </c>
      <c r="U196" s="8">
        <f t="shared" si="18"/>
        <v>0.13419418785456047</v>
      </c>
    </row>
    <row r="197" spans="18:21" x14ac:dyDescent="0.25">
      <c r="R197">
        <v>0.86</v>
      </c>
      <c r="S197" s="1">
        <f t="shared" si="16"/>
        <v>0.51029403288692299</v>
      </c>
      <c r="T197" s="8">
        <f t="shared" si="17"/>
        <v>3.3411392609242682E-2</v>
      </c>
      <c r="U197" s="8">
        <f t="shared" si="18"/>
        <v>0.13357474866370198</v>
      </c>
    </row>
    <row r="198" spans="18:21" x14ac:dyDescent="0.25">
      <c r="R198">
        <v>0.87</v>
      </c>
      <c r="S198" s="1">
        <f t="shared" si="16"/>
        <v>0.49305172142484199</v>
      </c>
      <c r="T198" s="8">
        <f t="shared" si="17"/>
        <v>3.6067086613835626E-2</v>
      </c>
      <c r="U198" s="8">
        <f t="shared" si="18"/>
        <v>0.13288228308030969</v>
      </c>
    </row>
    <row r="199" spans="18:21" x14ac:dyDescent="0.25">
      <c r="R199">
        <v>0.88</v>
      </c>
      <c r="S199" s="1">
        <f t="shared" si="16"/>
        <v>0.4749736834815167</v>
      </c>
      <c r="T199" s="8">
        <f t="shared" si="17"/>
        <v>3.8804535592402378E-2</v>
      </c>
      <c r="U199" s="8">
        <f t="shared" si="18"/>
        <v>0.1321088388636025</v>
      </c>
    </row>
    <row r="200" spans="18:21" x14ac:dyDescent="0.25">
      <c r="R200">
        <v>0.89</v>
      </c>
      <c r="S200" s="1">
        <f t="shared" si="16"/>
        <v>0.45596052460711989</v>
      </c>
      <c r="T200" s="8">
        <f t="shared" si="17"/>
        <v>4.1633462810677785E-2</v>
      </c>
      <c r="U200" s="8">
        <f t="shared" si="18"/>
        <v>0.13124478507943296</v>
      </c>
    </row>
    <row r="201" spans="18:21" x14ac:dyDescent="0.25">
      <c r="R201">
        <v>0.9</v>
      </c>
      <c r="S201" s="1">
        <f t="shared" si="16"/>
        <v>0.43588989435406728</v>
      </c>
      <c r="T201" s="8">
        <f t="shared" si="17"/>
        <v>4.4565837205727286E-2</v>
      </c>
      <c r="U201" s="8">
        <f t="shared" si="18"/>
        <v>0.13027826644709242</v>
      </c>
    </row>
    <row r="202" spans="18:21" x14ac:dyDescent="0.25">
      <c r="R202">
        <v>0.91</v>
      </c>
      <c r="S202" s="1">
        <f t="shared" si="16"/>
        <v>0.41460824883255754</v>
      </c>
      <c r="T202" s="8">
        <f t="shared" si="17"/>
        <v>4.7616679214256254E-2</v>
      </c>
      <c r="U202" s="8">
        <f t="shared" si="18"/>
        <v>0.12919440516310207</v>
      </c>
    </row>
    <row r="203" spans="18:21" x14ac:dyDescent="0.25">
      <c r="R203">
        <v>0.92</v>
      </c>
      <c r="S203" s="1">
        <f t="shared" si="16"/>
        <v>0.39191835884530846</v>
      </c>
      <c r="T203" s="8">
        <f t="shared" si="17"/>
        <v>5.0805282789792031E-2</v>
      </c>
      <c r="U203" s="8">
        <f t="shared" si="18"/>
        <v>0.12797409048823785</v>
      </c>
    </row>
    <row r="204" spans="18:21" x14ac:dyDescent="0.25">
      <c r="R204">
        <v>0.93</v>
      </c>
      <c r="S204" s="1">
        <f t="shared" si="16"/>
        <v>0.36755951898978195</v>
      </c>
      <c r="T204" s="8">
        <f t="shared" si="17"/>
        <v>5.4157151447991547E-2</v>
      </c>
      <c r="U204" s="8">
        <f t="shared" si="18"/>
        <v>0.12659206108680063</v>
      </c>
    </row>
    <row r="205" spans="18:21" x14ac:dyDescent="0.25">
      <c r="R205">
        <v>0.94</v>
      </c>
      <c r="S205" s="1">
        <f t="shared" ref="S205:S211" si="19">SQRT(1-R205^2)</f>
        <v>0.34117444218463971</v>
      </c>
      <c r="T205" s="8">
        <f t="shared" ref="T205:T211" si="20">ABS(($J$12-$S$7)*$R205+$K$12*$S205)+ABS($J$13*$R205+($K$13-$S$7)*$S205)</f>
        <v>5.7707236810816714E-2</v>
      </c>
      <c r="U205" s="8">
        <f t="shared" ref="U205:U211" si="21">ABS(($J$12-$T$7)*$R205+$K$12*$S205)+ABS($J$13*$R205+($K$13-$T$7)*$S205)</f>
        <v>0.1250136972354752</v>
      </c>
    </row>
    <row r="206" spans="18:21" x14ac:dyDescent="0.25">
      <c r="R206">
        <v>0.95</v>
      </c>
      <c r="S206" s="1">
        <f t="shared" si="19"/>
        <v>0.31224989991991997</v>
      </c>
      <c r="T206" s="8">
        <f t="shared" si="20"/>
        <v>6.1505745476258859E-2</v>
      </c>
      <c r="U206" s="8">
        <f t="shared" si="21"/>
        <v>0.12318926909531588</v>
      </c>
    </row>
    <row r="207" spans="18:21" x14ac:dyDescent="0.25">
      <c r="R207">
        <v>0.96</v>
      </c>
      <c r="S207" s="1">
        <f t="shared" si="19"/>
        <v>0.28000000000000003</v>
      </c>
      <c r="T207" s="8">
        <f t="shared" si="20"/>
        <v>6.5629557377455572E-2</v>
      </c>
      <c r="U207" s="8">
        <f t="shared" si="21"/>
        <v>0.12104262678072891</v>
      </c>
    </row>
    <row r="208" spans="18:21" x14ac:dyDescent="0.25">
      <c r="R208">
        <v>0.97</v>
      </c>
      <c r="S208" s="1">
        <f t="shared" si="19"/>
        <v>0.24310491562286443</v>
      </c>
      <c r="T208" s="8">
        <f t="shared" si="20"/>
        <v>7.0207784620185829E-2</v>
      </c>
      <c r="U208" s="8">
        <f t="shared" si="21"/>
        <v>0.11844588422726837</v>
      </c>
    </row>
    <row r="209" spans="18:21" x14ac:dyDescent="0.25">
      <c r="R209">
        <v>0.98</v>
      </c>
      <c r="S209" s="1">
        <f t="shared" si="19"/>
        <v>0.1989974874213242</v>
      </c>
      <c r="T209" s="8">
        <f t="shared" si="20"/>
        <v>7.5491559664604205E-2</v>
      </c>
      <c r="U209" s="8">
        <f t="shared" si="21"/>
        <v>0.11515029371457111</v>
      </c>
    </row>
    <row r="210" spans="18:21" x14ac:dyDescent="0.25">
      <c r="R210">
        <v>0.99</v>
      </c>
      <c r="S210" s="1">
        <f t="shared" si="19"/>
        <v>0.14106735979665894</v>
      </c>
      <c r="T210" s="8">
        <f t="shared" si="20"/>
        <v>8.2127540791930215E-2</v>
      </c>
      <c r="U210" s="8">
        <f t="shared" si="21"/>
        <v>0.11051533759227739</v>
      </c>
    </row>
    <row r="211" spans="18:21" x14ac:dyDescent="0.25">
      <c r="R211">
        <v>1</v>
      </c>
      <c r="S211">
        <f t="shared" si="19"/>
        <v>0</v>
      </c>
      <c r="T211" s="8">
        <f t="shared" si="20"/>
        <v>9.6896424734968317E-2</v>
      </c>
      <c r="U211" s="8">
        <f t="shared" si="21"/>
        <v>9.7824708244396624E-2</v>
      </c>
    </row>
    <row r="212" spans="18:21" x14ac:dyDescent="0.25">
      <c r="T212" s="7"/>
      <c r="U212" s="7"/>
    </row>
    <row r="213" spans="18:21" x14ac:dyDescent="0.25">
      <c r="T213" s="7"/>
      <c r="U213" s="7"/>
    </row>
    <row r="214" spans="18:21" x14ac:dyDescent="0.25">
      <c r="T214" s="7"/>
      <c r="U214" s="7"/>
    </row>
    <row r="215" spans="18:21" x14ac:dyDescent="0.25">
      <c r="T215" s="7"/>
      <c r="U215" s="7"/>
    </row>
    <row r="216" spans="18:21" x14ac:dyDescent="0.25">
      <c r="T216" s="7"/>
      <c r="U216" s="7"/>
    </row>
    <row r="217" spans="18:21" x14ac:dyDescent="0.25">
      <c r="T217" s="7"/>
      <c r="U217" s="7"/>
    </row>
    <row r="218" spans="18:21" x14ac:dyDescent="0.25">
      <c r="T218" s="7"/>
      <c r="U218" s="7"/>
    </row>
    <row r="219" spans="18:21" x14ac:dyDescent="0.25">
      <c r="T219" s="7"/>
      <c r="U219" s="7"/>
    </row>
    <row r="220" spans="18:21" x14ac:dyDescent="0.25">
      <c r="T220" s="7"/>
      <c r="U220" s="7"/>
    </row>
    <row r="221" spans="18:21" x14ac:dyDescent="0.25">
      <c r="T221" s="7"/>
      <c r="U221" s="7"/>
    </row>
    <row r="222" spans="18:21" x14ac:dyDescent="0.25">
      <c r="T222" s="7"/>
      <c r="U222" s="7"/>
    </row>
    <row r="223" spans="18:21" x14ac:dyDescent="0.25">
      <c r="T223" s="7"/>
      <c r="U223" s="7"/>
    </row>
    <row r="224" spans="18:21" x14ac:dyDescent="0.25">
      <c r="T224" s="7"/>
      <c r="U224" s="7"/>
    </row>
    <row r="225" spans="20:21" x14ac:dyDescent="0.25">
      <c r="T225" s="7"/>
      <c r="U225" s="7"/>
    </row>
    <row r="226" spans="20:21" x14ac:dyDescent="0.25">
      <c r="T226" s="7"/>
      <c r="U226" s="7"/>
    </row>
    <row r="227" spans="20:21" x14ac:dyDescent="0.25">
      <c r="T227" s="7"/>
      <c r="U227" s="7"/>
    </row>
    <row r="228" spans="20:21" x14ac:dyDescent="0.25">
      <c r="T228" s="7"/>
      <c r="U228" s="7"/>
    </row>
    <row r="229" spans="20:21" x14ac:dyDescent="0.25">
      <c r="T229" s="7"/>
      <c r="U229" s="7"/>
    </row>
    <row r="230" spans="20:21" x14ac:dyDescent="0.25">
      <c r="T230" s="7"/>
      <c r="U230" s="7"/>
    </row>
    <row r="231" spans="20:21" x14ac:dyDescent="0.25">
      <c r="T231" s="7"/>
      <c r="U231" s="7"/>
    </row>
    <row r="232" spans="20:21" x14ac:dyDescent="0.25">
      <c r="T232" s="7"/>
      <c r="U232" s="7"/>
    </row>
    <row r="233" spans="20:21" x14ac:dyDescent="0.25">
      <c r="T233" s="7"/>
      <c r="U233" s="7"/>
    </row>
    <row r="234" spans="20:21" x14ac:dyDescent="0.25">
      <c r="T234" s="7"/>
      <c r="U234" s="7"/>
    </row>
    <row r="235" spans="20:21" x14ac:dyDescent="0.25">
      <c r="T235" s="7"/>
      <c r="U235" s="7"/>
    </row>
    <row r="236" spans="20:21" x14ac:dyDescent="0.25">
      <c r="T236" s="7"/>
      <c r="U236" s="7"/>
    </row>
    <row r="237" spans="20:21" x14ac:dyDescent="0.25">
      <c r="T237" s="7"/>
      <c r="U237" s="7"/>
    </row>
    <row r="238" spans="20:21" x14ac:dyDescent="0.25">
      <c r="T238" s="7"/>
      <c r="U238" s="7"/>
    </row>
    <row r="239" spans="20:21" x14ac:dyDescent="0.25">
      <c r="T239" s="7"/>
      <c r="U239" s="7"/>
    </row>
    <row r="240" spans="20:21" x14ac:dyDescent="0.25">
      <c r="T240" s="7"/>
      <c r="U240" s="7"/>
    </row>
    <row r="241" spans="20:21" x14ac:dyDescent="0.25">
      <c r="T241" s="7"/>
      <c r="U241" s="7"/>
    </row>
    <row r="242" spans="20:21" x14ac:dyDescent="0.25">
      <c r="T242" s="7"/>
      <c r="U242" s="7"/>
    </row>
    <row r="243" spans="20:21" x14ac:dyDescent="0.25">
      <c r="T243" s="7"/>
      <c r="U243" s="7"/>
    </row>
    <row r="244" spans="20:21" x14ac:dyDescent="0.25">
      <c r="T244" s="7"/>
      <c r="U244" s="7"/>
    </row>
    <row r="245" spans="20:21" x14ac:dyDescent="0.25">
      <c r="T245" s="7"/>
      <c r="U245" s="7"/>
    </row>
    <row r="246" spans="20:21" x14ac:dyDescent="0.25">
      <c r="T246" s="7"/>
      <c r="U246" s="7"/>
    </row>
    <row r="247" spans="20:21" x14ac:dyDescent="0.25">
      <c r="T247" s="7"/>
      <c r="U247" s="7"/>
    </row>
    <row r="248" spans="20:21" x14ac:dyDescent="0.25">
      <c r="T248" s="7"/>
      <c r="U248" s="7"/>
    </row>
    <row r="249" spans="20:21" x14ac:dyDescent="0.25">
      <c r="T249" s="7"/>
      <c r="U249" s="7"/>
    </row>
    <row r="250" spans="20:21" x14ac:dyDescent="0.25">
      <c r="T250" s="7"/>
      <c r="U250" s="7"/>
    </row>
    <row r="251" spans="20:21" x14ac:dyDescent="0.25">
      <c r="T251" s="7"/>
      <c r="U251" s="7"/>
    </row>
    <row r="252" spans="20:21" x14ac:dyDescent="0.25">
      <c r="T252" s="7"/>
      <c r="U252" s="7"/>
    </row>
    <row r="253" spans="20:21" x14ac:dyDescent="0.25">
      <c r="T253" s="7"/>
      <c r="U253" s="7"/>
    </row>
    <row r="254" spans="20:21" x14ac:dyDescent="0.25">
      <c r="T254" s="7"/>
      <c r="U254" s="7"/>
    </row>
    <row r="255" spans="20:21" x14ac:dyDescent="0.25">
      <c r="T255" s="7"/>
      <c r="U255" s="7"/>
    </row>
    <row r="256" spans="20:21" x14ac:dyDescent="0.25">
      <c r="T256" s="7"/>
      <c r="U256" s="7"/>
    </row>
    <row r="257" spans="20:21" x14ac:dyDescent="0.25">
      <c r="T257" s="7"/>
      <c r="U257" s="7"/>
    </row>
    <row r="258" spans="20:21" x14ac:dyDescent="0.25">
      <c r="T258" s="7"/>
      <c r="U258" s="7"/>
    </row>
    <row r="259" spans="20:21" x14ac:dyDescent="0.25">
      <c r="T259" s="7"/>
      <c r="U259" s="7"/>
    </row>
    <row r="260" spans="20:21" x14ac:dyDescent="0.25">
      <c r="T260" s="7"/>
      <c r="U260" s="7"/>
    </row>
    <row r="261" spans="20:21" x14ac:dyDescent="0.25">
      <c r="T261" s="7"/>
      <c r="U261" s="7"/>
    </row>
    <row r="262" spans="20:21" x14ac:dyDescent="0.25">
      <c r="T262" s="7"/>
      <c r="U262" s="7"/>
    </row>
    <row r="263" spans="20:21" x14ac:dyDescent="0.25">
      <c r="T263" s="7"/>
      <c r="U263" s="7"/>
    </row>
    <row r="264" spans="20:21" x14ac:dyDescent="0.25">
      <c r="T264" s="7"/>
      <c r="U264" s="7"/>
    </row>
    <row r="265" spans="20:21" x14ac:dyDescent="0.25">
      <c r="T265" s="7"/>
      <c r="U265" s="7"/>
    </row>
    <row r="266" spans="20:21" x14ac:dyDescent="0.25">
      <c r="T266" s="7"/>
      <c r="U266" s="7"/>
    </row>
    <row r="267" spans="20:21" x14ac:dyDescent="0.25">
      <c r="T267" s="7"/>
      <c r="U267" s="7"/>
    </row>
    <row r="268" spans="20:21" x14ac:dyDescent="0.25">
      <c r="T268" s="7"/>
      <c r="U268" s="7"/>
    </row>
    <row r="269" spans="20:21" x14ac:dyDescent="0.25">
      <c r="T269" s="7"/>
      <c r="U269" s="7"/>
    </row>
    <row r="270" spans="20:21" x14ac:dyDescent="0.25">
      <c r="T270" s="7"/>
      <c r="U270" s="7"/>
    </row>
    <row r="271" spans="20:21" x14ac:dyDescent="0.25">
      <c r="T271" s="7"/>
      <c r="U271" s="7"/>
    </row>
    <row r="272" spans="20:21" x14ac:dyDescent="0.25">
      <c r="T272" s="7"/>
      <c r="U272" s="7"/>
    </row>
    <row r="273" spans="20:21" x14ac:dyDescent="0.25">
      <c r="T273" s="7"/>
      <c r="U273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A. Lochstoer</cp:lastModifiedBy>
  <dcterms:created xsi:type="dcterms:W3CDTF">2017-01-22T22:06:11Z</dcterms:created>
  <dcterms:modified xsi:type="dcterms:W3CDTF">2017-01-23T17:32:44Z</dcterms:modified>
</cp:coreProperties>
</file>